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9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2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83B1555A-1026-406C-B7C4-963D50030DBF}" xr6:coauthVersionLast="45" xr6:coauthVersionMax="45" xr10:uidLastSave="{00000000-0000-0000-0000-000000000000}"/>
  <bookViews>
    <workbookView xWindow="-108" yWindow="-108" windowWidth="23256" windowHeight="12576" firstSheet="4" activeTab="10" xr2:uid="{1AF8A162-61C1-470E-B430-65E86F50CA76}"/>
  </bookViews>
  <sheets>
    <sheet name="Parametros" sheetId="1" r:id="rId1"/>
    <sheet name="EvolOf" sheetId="20" r:id="rId2"/>
    <sheet name="50SRantiguo" sheetId="80" r:id="rId3"/>
    <sheet name="50SRalternativo" sheetId="100" r:id="rId4"/>
    <sheet name="50SR (2)" sheetId="103" r:id="rId5"/>
    <sheet name="50SR_asin" sheetId="94" r:id="rId6"/>
    <sheet name="50CR_asin" sheetId="95" r:id="rId7"/>
    <sheet name="50CR30" sheetId="96" r:id="rId8"/>
    <sheet name="50CR_30_40m1_0m2" sheetId="98" r:id="rId9"/>
    <sheet name="50CR30_25m1_0m2" sheetId="97" r:id="rId10"/>
    <sheet name="50CR_30_25m1_15m2_0" sheetId="99" r:id="rId11"/>
    <sheet name="50CR_30_25m1_15m2_15m1_0" sheetId="102" r:id="rId12"/>
  </sheets>
  <definedNames>
    <definedName name="solver_adj" localSheetId="10" hidden="1">'50CR_30_25m1_15m2_0'!$BU$14</definedName>
    <definedName name="solver_adj" localSheetId="11" hidden="1">'50CR_30_25m1_15m2_15m1_0'!$BU$14</definedName>
    <definedName name="solver_adj" localSheetId="8" hidden="1">'50CR_30_40m1_0m2'!$BU$14</definedName>
    <definedName name="solver_adj" localSheetId="6" hidden="1">'50CR_asin'!$BU$14</definedName>
    <definedName name="solver_adj" localSheetId="7" hidden="1">'50CR30'!$BU$14</definedName>
    <definedName name="solver_adj" localSheetId="9" hidden="1">'50CR30_25m1_0m2'!$BU$14</definedName>
    <definedName name="solver_adj" localSheetId="4" hidden="1">'50SR (2)'!$BU$14</definedName>
    <definedName name="solver_adj" localSheetId="5" hidden="1">'50SR_asin'!$BU$14</definedName>
    <definedName name="solver_adj" localSheetId="3" hidden="1">'50SRalternativo'!$BU$14</definedName>
    <definedName name="solver_adj" localSheetId="2" hidden="1">'50SRantiguo'!$BU$14</definedName>
    <definedName name="solver_cvg" localSheetId="10" hidden="1">0.000001</definedName>
    <definedName name="solver_cvg" localSheetId="11" hidden="1">0.000001</definedName>
    <definedName name="solver_cvg" localSheetId="8" hidden="1">0.000001</definedName>
    <definedName name="solver_cvg" localSheetId="6" hidden="1">0.000001</definedName>
    <definedName name="solver_cvg" localSheetId="7" hidden="1">0.000001</definedName>
    <definedName name="solver_cvg" localSheetId="9" hidden="1">0.000001</definedName>
    <definedName name="solver_cvg" localSheetId="4" hidden="1">0.000001</definedName>
    <definedName name="solver_cvg" localSheetId="5" hidden="1">0.000001</definedName>
    <definedName name="solver_cvg" localSheetId="3" hidden="1">0.000001</definedName>
    <definedName name="solver_cvg" localSheetId="2" hidden="1">0.000001</definedName>
    <definedName name="solver_drv" localSheetId="10" hidden="1">1</definedName>
    <definedName name="solver_drv" localSheetId="11" hidden="1">1</definedName>
    <definedName name="solver_drv" localSheetId="8" hidden="1">1</definedName>
    <definedName name="solver_drv" localSheetId="6" hidden="1">1</definedName>
    <definedName name="solver_drv" localSheetId="7" hidden="1">1</definedName>
    <definedName name="solver_drv" localSheetId="9" hidden="1">1</definedName>
    <definedName name="solver_drv" localSheetId="4" hidden="1">1</definedName>
    <definedName name="solver_drv" localSheetId="5" hidden="1">1</definedName>
    <definedName name="solver_drv" localSheetId="3" hidden="1">1</definedName>
    <definedName name="solver_drv" localSheetId="2" hidden="1">1</definedName>
    <definedName name="solver_eng" localSheetId="10" hidden="1">1</definedName>
    <definedName name="solver_eng" localSheetId="11" hidden="1">1</definedName>
    <definedName name="solver_eng" localSheetId="8" hidden="1">1</definedName>
    <definedName name="solver_eng" localSheetId="6" hidden="1">1</definedName>
    <definedName name="solver_eng" localSheetId="7" hidden="1">1</definedName>
    <definedName name="solver_eng" localSheetId="9" hidden="1">1</definedName>
    <definedName name="solver_eng" localSheetId="4" hidden="1">1</definedName>
    <definedName name="solver_eng" localSheetId="5" hidden="1">1</definedName>
    <definedName name="solver_eng" localSheetId="3" hidden="1">1</definedName>
    <definedName name="solver_eng" localSheetId="2" hidden="1">1</definedName>
    <definedName name="solver_est" localSheetId="10" hidden="1">1</definedName>
    <definedName name="solver_est" localSheetId="11" hidden="1">1</definedName>
    <definedName name="solver_est" localSheetId="8" hidden="1">1</definedName>
    <definedName name="solver_est" localSheetId="6" hidden="1">1</definedName>
    <definedName name="solver_est" localSheetId="7" hidden="1">1</definedName>
    <definedName name="solver_est" localSheetId="9" hidden="1">1</definedName>
    <definedName name="solver_est" localSheetId="4" hidden="1">1</definedName>
    <definedName name="solver_est" localSheetId="5" hidden="1">1</definedName>
    <definedName name="solver_est" localSheetId="3" hidden="1">1</definedName>
    <definedName name="solver_est" localSheetId="2" hidden="1">1</definedName>
    <definedName name="solver_itr" localSheetId="10" hidden="1">2147483647</definedName>
    <definedName name="solver_itr" localSheetId="11" hidden="1">2147483647</definedName>
    <definedName name="solver_itr" localSheetId="8" hidden="1">2147483647</definedName>
    <definedName name="solver_itr" localSheetId="6" hidden="1">2147483647</definedName>
    <definedName name="solver_itr" localSheetId="7" hidden="1">2147483647</definedName>
    <definedName name="solver_itr" localSheetId="9" hidden="1">2147483647</definedName>
    <definedName name="solver_itr" localSheetId="4" hidden="1">2147483647</definedName>
    <definedName name="solver_itr" localSheetId="5" hidden="1">2147483647</definedName>
    <definedName name="solver_itr" localSheetId="3" hidden="1">2147483647</definedName>
    <definedName name="solver_itr" localSheetId="2" hidden="1">2147483647</definedName>
    <definedName name="solver_lhs1" localSheetId="10" hidden="1">'50CR_30_25m1_15m2_0'!$BT$14</definedName>
    <definedName name="solver_lhs1" localSheetId="11" hidden="1">'50CR_30_25m1_15m2_15m1_0'!$BT$14</definedName>
    <definedName name="solver_lhs1" localSheetId="8" hidden="1">'50CR_30_40m1_0m2'!$BT$14</definedName>
    <definedName name="solver_lhs1" localSheetId="6" hidden="1">'50CR_asin'!$BT$14</definedName>
    <definedName name="solver_lhs1" localSheetId="7" hidden="1">'50CR30'!$BT$14</definedName>
    <definedName name="solver_lhs1" localSheetId="9" hidden="1">'50CR30_25m1_0m2'!$BT$14</definedName>
    <definedName name="solver_lhs1" localSheetId="4" hidden="1">'50SR (2)'!$BT$14</definedName>
    <definedName name="solver_lhs1" localSheetId="5" hidden="1">'50SR_asin'!$BT$14</definedName>
    <definedName name="solver_lhs1" localSheetId="3" hidden="1">'50SRalternativo'!$BT$14</definedName>
    <definedName name="solver_lhs1" localSheetId="2" hidden="1">'50SRantiguo'!$BT$14</definedName>
    <definedName name="solver_mip" localSheetId="10" hidden="1">2147483647</definedName>
    <definedName name="solver_mip" localSheetId="11" hidden="1">2147483647</definedName>
    <definedName name="solver_mip" localSheetId="8" hidden="1">2147483647</definedName>
    <definedName name="solver_mip" localSheetId="6" hidden="1">2147483647</definedName>
    <definedName name="solver_mip" localSheetId="7" hidden="1">2147483647</definedName>
    <definedName name="solver_mip" localSheetId="9" hidden="1">2147483647</definedName>
    <definedName name="solver_mip" localSheetId="4" hidden="1">2147483647</definedName>
    <definedName name="solver_mip" localSheetId="5" hidden="1">2147483647</definedName>
    <definedName name="solver_mip" localSheetId="3" hidden="1">2147483647</definedName>
    <definedName name="solver_mip" localSheetId="2" hidden="1">2147483647</definedName>
    <definedName name="solver_mni" localSheetId="10" hidden="1">30</definedName>
    <definedName name="solver_mni" localSheetId="11" hidden="1">30</definedName>
    <definedName name="solver_mni" localSheetId="8" hidden="1">30</definedName>
    <definedName name="solver_mni" localSheetId="6" hidden="1">30</definedName>
    <definedName name="solver_mni" localSheetId="7" hidden="1">30</definedName>
    <definedName name="solver_mni" localSheetId="9" hidden="1">30</definedName>
    <definedName name="solver_mni" localSheetId="4" hidden="1">30</definedName>
    <definedName name="solver_mni" localSheetId="5" hidden="1">30</definedName>
    <definedName name="solver_mni" localSheetId="3" hidden="1">30</definedName>
    <definedName name="solver_mni" localSheetId="2" hidden="1">30</definedName>
    <definedName name="solver_mrt" localSheetId="10" hidden="1">0.075</definedName>
    <definedName name="solver_mrt" localSheetId="11" hidden="1">0.075</definedName>
    <definedName name="solver_mrt" localSheetId="8" hidden="1">0.075</definedName>
    <definedName name="solver_mrt" localSheetId="6" hidden="1">0.075</definedName>
    <definedName name="solver_mrt" localSheetId="7" hidden="1">0.075</definedName>
    <definedName name="solver_mrt" localSheetId="9" hidden="1">0.075</definedName>
    <definedName name="solver_mrt" localSheetId="4" hidden="1">0.075</definedName>
    <definedName name="solver_mrt" localSheetId="5" hidden="1">0.075</definedName>
    <definedName name="solver_mrt" localSheetId="3" hidden="1">0.075</definedName>
    <definedName name="solver_mrt" localSheetId="2" hidden="1">0.075</definedName>
    <definedName name="solver_msl" localSheetId="10" hidden="1">2</definedName>
    <definedName name="solver_msl" localSheetId="11" hidden="1">2</definedName>
    <definedName name="solver_msl" localSheetId="8" hidden="1">2</definedName>
    <definedName name="solver_msl" localSheetId="6" hidden="1">2</definedName>
    <definedName name="solver_msl" localSheetId="7" hidden="1">2</definedName>
    <definedName name="solver_msl" localSheetId="9" hidden="1">2</definedName>
    <definedName name="solver_msl" localSheetId="4" hidden="1">2</definedName>
    <definedName name="solver_msl" localSheetId="5" hidden="1">2</definedName>
    <definedName name="solver_msl" localSheetId="3" hidden="1">2</definedName>
    <definedName name="solver_msl" localSheetId="2" hidden="1">2</definedName>
    <definedName name="solver_neg" localSheetId="10" hidden="1">1</definedName>
    <definedName name="solver_neg" localSheetId="11" hidden="1">1</definedName>
    <definedName name="solver_neg" localSheetId="8" hidden="1">1</definedName>
    <definedName name="solver_neg" localSheetId="6" hidden="1">1</definedName>
    <definedName name="solver_neg" localSheetId="7" hidden="1">1</definedName>
    <definedName name="solver_neg" localSheetId="9" hidden="1">1</definedName>
    <definedName name="solver_neg" localSheetId="4" hidden="1">1</definedName>
    <definedName name="solver_neg" localSheetId="5" hidden="1">1</definedName>
    <definedName name="solver_neg" localSheetId="3" hidden="1">1</definedName>
    <definedName name="solver_neg" localSheetId="2" hidden="1">1</definedName>
    <definedName name="solver_nod" localSheetId="10" hidden="1">2147483647</definedName>
    <definedName name="solver_nod" localSheetId="11" hidden="1">2147483647</definedName>
    <definedName name="solver_nod" localSheetId="8" hidden="1">2147483647</definedName>
    <definedName name="solver_nod" localSheetId="6" hidden="1">2147483647</definedName>
    <definedName name="solver_nod" localSheetId="7" hidden="1">2147483647</definedName>
    <definedName name="solver_nod" localSheetId="9" hidden="1">2147483647</definedName>
    <definedName name="solver_nod" localSheetId="4" hidden="1">2147483647</definedName>
    <definedName name="solver_nod" localSheetId="5" hidden="1">2147483647</definedName>
    <definedName name="solver_nod" localSheetId="3" hidden="1">2147483647</definedName>
    <definedName name="solver_nod" localSheetId="2" hidden="1">2147483647</definedName>
    <definedName name="solver_num" localSheetId="10" hidden="1">0</definedName>
    <definedName name="solver_num" localSheetId="11" hidden="1">0</definedName>
    <definedName name="solver_num" localSheetId="8" hidden="1">0</definedName>
    <definedName name="solver_num" localSheetId="6" hidden="1">0</definedName>
    <definedName name="solver_num" localSheetId="7" hidden="1">0</definedName>
    <definedName name="solver_num" localSheetId="9" hidden="1">0</definedName>
    <definedName name="solver_num" localSheetId="4" hidden="1">0</definedName>
    <definedName name="solver_num" localSheetId="5" hidden="1">0</definedName>
    <definedName name="solver_num" localSheetId="3" hidden="1">0</definedName>
    <definedName name="solver_num" localSheetId="2" hidden="1">0</definedName>
    <definedName name="solver_nwt" localSheetId="10" hidden="1">1</definedName>
    <definedName name="solver_nwt" localSheetId="11" hidden="1">1</definedName>
    <definedName name="solver_nwt" localSheetId="8" hidden="1">1</definedName>
    <definedName name="solver_nwt" localSheetId="6" hidden="1">1</definedName>
    <definedName name="solver_nwt" localSheetId="7" hidden="1">1</definedName>
    <definedName name="solver_nwt" localSheetId="9" hidden="1">1</definedName>
    <definedName name="solver_nwt" localSheetId="4" hidden="1">1</definedName>
    <definedName name="solver_nwt" localSheetId="5" hidden="1">1</definedName>
    <definedName name="solver_nwt" localSheetId="3" hidden="1">1</definedName>
    <definedName name="solver_nwt" localSheetId="2" hidden="1">1</definedName>
    <definedName name="solver_opt" localSheetId="10" hidden="1">'50CR_30_25m1_15m2_0'!$BX$14</definedName>
    <definedName name="solver_opt" localSheetId="11" hidden="1">'50CR_30_25m1_15m2_15m1_0'!$BX$14</definedName>
    <definedName name="solver_opt" localSheetId="8" hidden="1">'50CR_30_40m1_0m2'!$BX$14</definedName>
    <definedName name="solver_opt" localSheetId="6" hidden="1">'50CR_asin'!$BX$14</definedName>
    <definedName name="solver_opt" localSheetId="7" hidden="1">'50CR30'!$BX$14</definedName>
    <definedName name="solver_opt" localSheetId="9" hidden="1">'50CR30_25m1_0m2'!$BX$14</definedName>
    <definedName name="solver_opt" localSheetId="4" hidden="1">'50SR (2)'!$BX$14</definedName>
    <definedName name="solver_opt" localSheetId="5" hidden="1">'50SR_asin'!$BX$14</definedName>
    <definedName name="solver_opt" localSheetId="3" hidden="1">'50SRalternativo'!$BX$14</definedName>
    <definedName name="solver_opt" localSheetId="2" hidden="1">'50SRantiguo'!$BX$14</definedName>
    <definedName name="solver_pre" localSheetId="10" hidden="1">0.000001</definedName>
    <definedName name="solver_pre" localSheetId="11" hidden="1">0.000001</definedName>
    <definedName name="solver_pre" localSheetId="8" hidden="1">0.000001</definedName>
    <definedName name="solver_pre" localSheetId="6" hidden="1">0.000001</definedName>
    <definedName name="solver_pre" localSheetId="7" hidden="1">0.000001</definedName>
    <definedName name="solver_pre" localSheetId="9" hidden="1">0.000001</definedName>
    <definedName name="solver_pre" localSheetId="4" hidden="1">0.000001</definedName>
    <definedName name="solver_pre" localSheetId="5" hidden="1">0.000001</definedName>
    <definedName name="solver_pre" localSheetId="3" hidden="1">0.000001</definedName>
    <definedName name="solver_pre" localSheetId="2" hidden="1">0.000001</definedName>
    <definedName name="solver_rbv" localSheetId="10" hidden="1">1</definedName>
    <definedName name="solver_rbv" localSheetId="11" hidden="1">1</definedName>
    <definedName name="solver_rbv" localSheetId="8" hidden="1">1</definedName>
    <definedName name="solver_rbv" localSheetId="6" hidden="1">1</definedName>
    <definedName name="solver_rbv" localSheetId="7" hidden="1">1</definedName>
    <definedName name="solver_rbv" localSheetId="9" hidden="1">1</definedName>
    <definedName name="solver_rbv" localSheetId="4" hidden="1">1</definedName>
    <definedName name="solver_rbv" localSheetId="5" hidden="1">1</definedName>
    <definedName name="solver_rbv" localSheetId="3" hidden="1">1</definedName>
    <definedName name="solver_rbv" localSheetId="2" hidden="1">1</definedName>
    <definedName name="solver_rel1" localSheetId="10" hidden="1">4</definedName>
    <definedName name="solver_rel1" localSheetId="11" hidden="1">4</definedName>
    <definedName name="solver_rel1" localSheetId="8" hidden="1">4</definedName>
    <definedName name="solver_rel1" localSheetId="6" hidden="1">4</definedName>
    <definedName name="solver_rel1" localSheetId="7" hidden="1">4</definedName>
    <definedName name="solver_rel1" localSheetId="9" hidden="1">4</definedName>
    <definedName name="solver_rel1" localSheetId="4" hidden="1">4</definedName>
    <definedName name="solver_rel1" localSheetId="5" hidden="1">4</definedName>
    <definedName name="solver_rel1" localSheetId="3" hidden="1">4</definedName>
    <definedName name="solver_rel1" localSheetId="2" hidden="1">4</definedName>
    <definedName name="solver_rhs1" localSheetId="10" hidden="1">entero</definedName>
    <definedName name="solver_rhs1" localSheetId="11" hidden="1">entero</definedName>
    <definedName name="solver_rhs1" localSheetId="8" hidden="1">entero</definedName>
    <definedName name="solver_rhs1" localSheetId="6" hidden="1">entero</definedName>
    <definedName name="solver_rhs1" localSheetId="7" hidden="1">entero</definedName>
    <definedName name="solver_rhs1" localSheetId="9" hidden="1">entero</definedName>
    <definedName name="solver_rhs1" localSheetId="4" hidden="1">entero</definedName>
    <definedName name="solver_rhs1" localSheetId="5" hidden="1">entero</definedName>
    <definedName name="solver_rhs1" localSheetId="3" hidden="1">entero</definedName>
    <definedName name="solver_rhs1" localSheetId="2" hidden="1">entero</definedName>
    <definedName name="solver_rlx" localSheetId="10" hidden="1">2</definedName>
    <definedName name="solver_rlx" localSheetId="11" hidden="1">2</definedName>
    <definedName name="solver_rlx" localSheetId="8" hidden="1">2</definedName>
    <definedName name="solver_rlx" localSheetId="6" hidden="1">2</definedName>
    <definedName name="solver_rlx" localSheetId="7" hidden="1">2</definedName>
    <definedName name="solver_rlx" localSheetId="9" hidden="1">2</definedName>
    <definedName name="solver_rlx" localSheetId="4" hidden="1">2</definedName>
    <definedName name="solver_rlx" localSheetId="5" hidden="1">2</definedName>
    <definedName name="solver_rlx" localSheetId="3" hidden="1">2</definedName>
    <definedName name="solver_rlx" localSheetId="2" hidden="1">2</definedName>
    <definedName name="solver_rsd" localSheetId="10" hidden="1">0</definedName>
    <definedName name="solver_rsd" localSheetId="11" hidden="1">0</definedName>
    <definedName name="solver_rsd" localSheetId="8" hidden="1">0</definedName>
    <definedName name="solver_rsd" localSheetId="6" hidden="1">0</definedName>
    <definedName name="solver_rsd" localSheetId="7" hidden="1">0</definedName>
    <definedName name="solver_rsd" localSheetId="9" hidden="1">0</definedName>
    <definedName name="solver_rsd" localSheetId="4" hidden="1">0</definedName>
    <definedName name="solver_rsd" localSheetId="5" hidden="1">0</definedName>
    <definedName name="solver_rsd" localSheetId="3" hidden="1">0</definedName>
    <definedName name="solver_rsd" localSheetId="2" hidden="1">0</definedName>
    <definedName name="solver_scl" localSheetId="10" hidden="1">1</definedName>
    <definedName name="solver_scl" localSheetId="11" hidden="1">1</definedName>
    <definedName name="solver_scl" localSheetId="8" hidden="1">1</definedName>
    <definedName name="solver_scl" localSheetId="6" hidden="1">1</definedName>
    <definedName name="solver_scl" localSheetId="7" hidden="1">1</definedName>
    <definedName name="solver_scl" localSheetId="9" hidden="1">1</definedName>
    <definedName name="solver_scl" localSheetId="4" hidden="1">1</definedName>
    <definedName name="solver_scl" localSheetId="5" hidden="1">1</definedName>
    <definedName name="solver_scl" localSheetId="3" hidden="1">1</definedName>
    <definedName name="solver_scl" localSheetId="2" hidden="1">1</definedName>
    <definedName name="solver_sho" localSheetId="10" hidden="1">2</definedName>
    <definedName name="solver_sho" localSheetId="11" hidden="1">2</definedName>
    <definedName name="solver_sho" localSheetId="8" hidden="1">2</definedName>
    <definedName name="solver_sho" localSheetId="6" hidden="1">2</definedName>
    <definedName name="solver_sho" localSheetId="7" hidden="1">2</definedName>
    <definedName name="solver_sho" localSheetId="9" hidden="1">2</definedName>
    <definedName name="solver_sho" localSheetId="4" hidden="1">2</definedName>
    <definedName name="solver_sho" localSheetId="5" hidden="1">2</definedName>
    <definedName name="solver_sho" localSheetId="3" hidden="1">2</definedName>
    <definedName name="solver_sho" localSheetId="2" hidden="1">2</definedName>
    <definedName name="solver_ssz" localSheetId="10" hidden="1">100</definedName>
    <definedName name="solver_ssz" localSheetId="11" hidden="1">100</definedName>
    <definedName name="solver_ssz" localSheetId="8" hidden="1">100</definedName>
    <definedName name="solver_ssz" localSheetId="6" hidden="1">100</definedName>
    <definedName name="solver_ssz" localSheetId="7" hidden="1">100</definedName>
    <definedName name="solver_ssz" localSheetId="9" hidden="1">100</definedName>
    <definedName name="solver_ssz" localSheetId="4" hidden="1">100</definedName>
    <definedName name="solver_ssz" localSheetId="5" hidden="1">100</definedName>
    <definedName name="solver_ssz" localSheetId="3" hidden="1">100</definedName>
    <definedName name="solver_ssz" localSheetId="2" hidden="1">100</definedName>
    <definedName name="solver_tim" localSheetId="10" hidden="1">2147483647</definedName>
    <definedName name="solver_tim" localSheetId="11" hidden="1">2147483647</definedName>
    <definedName name="solver_tim" localSheetId="8" hidden="1">2147483647</definedName>
    <definedName name="solver_tim" localSheetId="6" hidden="1">2147483647</definedName>
    <definedName name="solver_tim" localSheetId="7" hidden="1">2147483647</definedName>
    <definedName name="solver_tim" localSheetId="9" hidden="1">2147483647</definedName>
    <definedName name="solver_tim" localSheetId="4" hidden="1">2147483647</definedName>
    <definedName name="solver_tim" localSheetId="5" hidden="1">2147483647</definedName>
    <definedName name="solver_tim" localSheetId="3" hidden="1">2147483647</definedName>
    <definedName name="solver_tim" localSheetId="2" hidden="1">2147483647</definedName>
    <definedName name="solver_tol" localSheetId="10" hidden="1">0.01</definedName>
    <definedName name="solver_tol" localSheetId="11" hidden="1">0.01</definedName>
    <definedName name="solver_tol" localSheetId="8" hidden="1">0.01</definedName>
    <definedName name="solver_tol" localSheetId="6" hidden="1">0.01</definedName>
    <definedName name="solver_tol" localSheetId="7" hidden="1">0.01</definedName>
    <definedName name="solver_tol" localSheetId="9" hidden="1">0.01</definedName>
    <definedName name="solver_tol" localSheetId="4" hidden="1">0.01</definedName>
    <definedName name="solver_tol" localSheetId="5" hidden="1">0.01</definedName>
    <definedName name="solver_tol" localSheetId="3" hidden="1">0.01</definedName>
    <definedName name="solver_tol" localSheetId="2" hidden="1">0.01</definedName>
    <definedName name="solver_typ" localSheetId="10" hidden="1">2</definedName>
    <definedName name="solver_typ" localSheetId="11" hidden="1">2</definedName>
    <definedName name="solver_typ" localSheetId="8" hidden="1">2</definedName>
    <definedName name="solver_typ" localSheetId="6" hidden="1">2</definedName>
    <definedName name="solver_typ" localSheetId="7" hidden="1">2</definedName>
    <definedName name="solver_typ" localSheetId="9" hidden="1">2</definedName>
    <definedName name="solver_typ" localSheetId="4" hidden="1">2</definedName>
    <definedName name="solver_typ" localSheetId="5" hidden="1">2</definedName>
    <definedName name="solver_typ" localSheetId="3" hidden="1">2</definedName>
    <definedName name="solver_typ" localSheetId="2" hidden="1">2</definedName>
    <definedName name="solver_val" localSheetId="10" hidden="1">0</definedName>
    <definedName name="solver_val" localSheetId="11" hidden="1">0</definedName>
    <definedName name="solver_val" localSheetId="8" hidden="1">0</definedName>
    <definedName name="solver_val" localSheetId="6" hidden="1">0</definedName>
    <definedName name="solver_val" localSheetId="7" hidden="1">0</definedName>
    <definedName name="solver_val" localSheetId="9" hidden="1">0</definedName>
    <definedName name="solver_val" localSheetId="4" hidden="1">0</definedName>
    <definedName name="solver_val" localSheetId="5" hidden="1">0</definedName>
    <definedName name="solver_val" localSheetId="3" hidden="1">0</definedName>
    <definedName name="solver_val" localSheetId="2" hidden="1">0</definedName>
    <definedName name="solver_ver" localSheetId="10" hidden="1">3</definedName>
    <definedName name="solver_ver" localSheetId="11" hidden="1">3</definedName>
    <definedName name="solver_ver" localSheetId="8" hidden="1">3</definedName>
    <definedName name="solver_ver" localSheetId="6" hidden="1">3</definedName>
    <definedName name="solver_ver" localSheetId="7" hidden="1">3</definedName>
    <definedName name="solver_ver" localSheetId="9" hidden="1">3</definedName>
    <definedName name="solver_ver" localSheetId="4" hidden="1">3</definedName>
    <definedName name="solver_ver" localSheetId="5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6" i="20" l="1"/>
  <c r="J56" i="20" s="1"/>
  <c r="K56" i="20" s="1"/>
  <c r="J55" i="20"/>
  <c r="K55" i="20" s="1"/>
  <c r="H55" i="20"/>
  <c r="I55" i="20" s="1"/>
  <c r="J54" i="20"/>
  <c r="K54" i="20" s="1"/>
  <c r="H54" i="20"/>
  <c r="I54" i="20" s="1"/>
  <c r="J53" i="20"/>
  <c r="K53" i="20" s="1"/>
  <c r="H53" i="20"/>
  <c r="I53" i="20" s="1"/>
  <c r="J52" i="20"/>
  <c r="K52" i="20" s="1"/>
  <c r="H52" i="20"/>
  <c r="I52" i="20" s="1"/>
  <c r="J51" i="20"/>
  <c r="K51" i="20" s="1"/>
  <c r="H51" i="20"/>
  <c r="I51" i="20" s="1"/>
  <c r="J50" i="20"/>
  <c r="K50" i="20" s="1"/>
  <c r="H50" i="20"/>
  <c r="I50" i="20" s="1"/>
  <c r="J49" i="20"/>
  <c r="K49" i="20" s="1"/>
  <c r="H49" i="20"/>
  <c r="I49" i="20" s="1"/>
  <c r="J48" i="20"/>
  <c r="K48" i="20" s="1"/>
  <c r="H48" i="20"/>
  <c r="I48" i="20" s="1"/>
  <c r="J47" i="20"/>
  <c r="K47" i="20" s="1"/>
  <c r="H47" i="20"/>
  <c r="I47" i="20" s="1"/>
  <c r="J46" i="20"/>
  <c r="K46" i="20" s="1"/>
  <c r="H46" i="20"/>
  <c r="I46" i="20" s="1"/>
  <c r="J45" i="20"/>
  <c r="K45" i="20" s="1"/>
  <c r="H45" i="20"/>
  <c r="I45" i="20" s="1"/>
  <c r="J44" i="20"/>
  <c r="K44" i="20" s="1"/>
  <c r="H44" i="20"/>
  <c r="I44" i="20" s="1"/>
  <c r="J43" i="20"/>
  <c r="K43" i="20" s="1"/>
  <c r="H43" i="20"/>
  <c r="I43" i="20" s="1"/>
  <c r="J42" i="20"/>
  <c r="K42" i="20" s="1"/>
  <c r="H42" i="20"/>
  <c r="I42" i="20" s="1"/>
  <c r="J41" i="20"/>
  <c r="K41" i="20" s="1"/>
  <c r="H41" i="20"/>
  <c r="I41" i="20" s="1"/>
  <c r="J40" i="20"/>
  <c r="K40" i="20" s="1"/>
  <c r="H40" i="20"/>
  <c r="I40" i="20" s="1"/>
  <c r="J39" i="20"/>
  <c r="K39" i="20" s="1"/>
  <c r="H39" i="20"/>
  <c r="I39" i="20" s="1"/>
  <c r="J38" i="20"/>
  <c r="K38" i="20" s="1"/>
  <c r="H38" i="20"/>
  <c r="I38" i="20" s="1"/>
  <c r="J37" i="20"/>
  <c r="K37" i="20" s="1"/>
  <c r="H37" i="20"/>
  <c r="I37" i="20" s="1"/>
  <c r="J36" i="20"/>
  <c r="K36" i="20" s="1"/>
  <c r="H36" i="20"/>
  <c r="I36" i="20" s="1"/>
  <c r="J35" i="20"/>
  <c r="K35" i="20" s="1"/>
  <c r="H35" i="20"/>
  <c r="I35" i="20" s="1"/>
  <c r="J34" i="20"/>
  <c r="K34" i="20" s="1"/>
  <c r="H34" i="20"/>
  <c r="I34" i="20" s="1"/>
  <c r="J33" i="20"/>
  <c r="K33" i="20" s="1"/>
  <c r="H33" i="20"/>
  <c r="I33" i="20" s="1"/>
  <c r="J32" i="20"/>
  <c r="K32" i="20" s="1"/>
  <c r="H32" i="20"/>
  <c r="I32" i="20" s="1"/>
  <c r="J31" i="20"/>
  <c r="K31" i="20" s="1"/>
  <c r="H31" i="20"/>
  <c r="I31" i="20" s="1"/>
  <c r="J30" i="20"/>
  <c r="K30" i="20" s="1"/>
  <c r="H30" i="20"/>
  <c r="I30" i="20" s="1"/>
  <c r="J29" i="20"/>
  <c r="K29" i="20" s="1"/>
  <c r="H29" i="20"/>
  <c r="I29" i="20" s="1"/>
  <c r="J28" i="20"/>
  <c r="K28" i="20" s="1"/>
  <c r="H28" i="20"/>
  <c r="I28" i="20" s="1"/>
  <c r="J27" i="20"/>
  <c r="K27" i="20" s="1"/>
  <c r="H27" i="20"/>
  <c r="I27" i="20" s="1"/>
  <c r="J26" i="20"/>
  <c r="K26" i="20" s="1"/>
  <c r="H26" i="20"/>
  <c r="I26" i="20" s="1"/>
  <c r="J25" i="20"/>
  <c r="K25" i="20" s="1"/>
  <c r="H25" i="20"/>
  <c r="I25" i="20" s="1"/>
  <c r="J24" i="20"/>
  <c r="K24" i="20" s="1"/>
  <c r="H24" i="20"/>
  <c r="I24" i="20" s="1"/>
  <c r="J23" i="20"/>
  <c r="K23" i="20" s="1"/>
  <c r="H23" i="20"/>
  <c r="I23" i="20" s="1"/>
  <c r="J22" i="20"/>
  <c r="K22" i="20" s="1"/>
  <c r="H22" i="20"/>
  <c r="I22" i="20" s="1"/>
  <c r="J21" i="20"/>
  <c r="K21" i="20" s="1"/>
  <c r="H21" i="20"/>
  <c r="I21" i="20" s="1"/>
  <c r="J20" i="20"/>
  <c r="K20" i="20" s="1"/>
  <c r="H20" i="20"/>
  <c r="I20" i="20" s="1"/>
  <c r="J19" i="20"/>
  <c r="K19" i="20" s="1"/>
  <c r="H19" i="20"/>
  <c r="I19" i="20" s="1"/>
  <c r="J18" i="20"/>
  <c r="K18" i="20" s="1"/>
  <c r="H18" i="20"/>
  <c r="I18" i="20" s="1"/>
  <c r="J17" i="20"/>
  <c r="K17" i="20" s="1"/>
  <c r="H17" i="20"/>
  <c r="I17" i="20" s="1"/>
  <c r="J16" i="20"/>
  <c r="K16" i="20" s="1"/>
  <c r="H16" i="20"/>
  <c r="I16" i="20" s="1"/>
  <c r="J15" i="20"/>
  <c r="K15" i="20" s="1"/>
  <c r="H15" i="20"/>
  <c r="I15" i="20" s="1"/>
  <c r="J14" i="20"/>
  <c r="K14" i="20" s="1"/>
  <c r="H14" i="20"/>
  <c r="I14" i="20" s="1"/>
  <c r="J13" i="20"/>
  <c r="K13" i="20" s="1"/>
  <c r="H13" i="20"/>
  <c r="I13" i="20" s="1"/>
  <c r="J12" i="20"/>
  <c r="K12" i="20" s="1"/>
  <c r="H12" i="20"/>
  <c r="I12" i="20" s="1"/>
  <c r="J11" i="20"/>
  <c r="K11" i="20" s="1"/>
  <c r="H11" i="20"/>
  <c r="I11" i="20" s="1"/>
  <c r="J10" i="20"/>
  <c r="K10" i="20" s="1"/>
  <c r="H10" i="20"/>
  <c r="I10" i="20" s="1"/>
  <c r="J9" i="20"/>
  <c r="K9" i="20" s="1"/>
  <c r="H9" i="20"/>
  <c r="I9" i="20" s="1"/>
  <c r="J8" i="20"/>
  <c r="K8" i="20" s="1"/>
  <c r="H8" i="20"/>
  <c r="I8" i="20" s="1"/>
  <c r="J7" i="20"/>
  <c r="K7" i="20" s="1"/>
  <c r="H7" i="20"/>
  <c r="I7" i="20" s="1"/>
  <c r="J6" i="20"/>
  <c r="K6" i="20" s="1"/>
  <c r="H6" i="20"/>
  <c r="I6" i="20" s="1"/>
  <c r="J5" i="20"/>
  <c r="K5" i="20" s="1"/>
  <c r="H5" i="20"/>
  <c r="I5" i="20" s="1"/>
  <c r="J4" i="20"/>
  <c r="H4" i="20"/>
  <c r="J3" i="20"/>
  <c r="H3" i="20"/>
  <c r="G55" i="20"/>
  <c r="G4" i="20"/>
  <c r="G5" i="20"/>
  <c r="H56" i="20" l="1"/>
  <c r="I56" i="20" s="1"/>
  <c r="I4" i="20"/>
  <c r="G6" i="20"/>
  <c r="K4" i="20"/>
  <c r="AW373" i="103"/>
  <c r="AV373" i="103"/>
  <c r="AU373" i="103"/>
  <c r="AT373" i="103"/>
  <c r="AS373" i="103"/>
  <c r="AQ373" i="103"/>
  <c r="AP373" i="103"/>
  <c r="AO373" i="103"/>
  <c r="AN373" i="103"/>
  <c r="AM373" i="103"/>
  <c r="AL373" i="103"/>
  <c r="AK373" i="103"/>
  <c r="AJ373" i="103"/>
  <c r="AI373" i="103"/>
  <c r="AH373" i="103"/>
  <c r="AG373" i="103"/>
  <c r="AF373" i="103"/>
  <c r="AE373" i="103"/>
  <c r="AD373" i="103"/>
  <c r="AC373" i="103"/>
  <c r="AB373" i="103"/>
  <c r="AA373" i="103"/>
  <c r="B373" i="103"/>
  <c r="AZ373" i="103" s="1"/>
  <c r="AW372" i="103"/>
  <c r="AV372" i="103"/>
  <c r="AU372" i="103"/>
  <c r="AT372" i="103"/>
  <c r="AS372" i="103"/>
  <c r="AQ372" i="103"/>
  <c r="AP372" i="103"/>
  <c r="AO372" i="103"/>
  <c r="AN372" i="103"/>
  <c r="AM372" i="103"/>
  <c r="AL372" i="103"/>
  <c r="AK372" i="103"/>
  <c r="AJ372" i="103"/>
  <c r="AI372" i="103"/>
  <c r="AH372" i="103"/>
  <c r="AG372" i="103"/>
  <c r="AF372" i="103"/>
  <c r="AE372" i="103"/>
  <c r="AD372" i="103"/>
  <c r="AC372" i="103"/>
  <c r="AB372" i="103"/>
  <c r="AA372" i="103"/>
  <c r="B372" i="103"/>
  <c r="AZ372" i="103" s="1"/>
  <c r="AU371" i="103"/>
  <c r="AT371" i="103"/>
  <c r="AS371" i="103"/>
  <c r="AQ371" i="103"/>
  <c r="AP371" i="103"/>
  <c r="AO371" i="103"/>
  <c r="AN371" i="103"/>
  <c r="AJ371" i="103"/>
  <c r="AI371" i="103"/>
  <c r="AH371" i="103"/>
  <c r="AG371" i="103"/>
  <c r="AF371" i="103"/>
  <c r="AE371" i="103"/>
  <c r="AD371" i="103"/>
  <c r="AC371" i="103"/>
  <c r="AB371" i="103"/>
  <c r="AA371" i="103"/>
  <c r="B371" i="103"/>
  <c r="AM371" i="103" s="1"/>
  <c r="AU370" i="103"/>
  <c r="AT370" i="103"/>
  <c r="AS370" i="103"/>
  <c r="AQ370" i="103"/>
  <c r="AP370" i="103"/>
  <c r="AJ370" i="103"/>
  <c r="AI370" i="103"/>
  <c r="AH370" i="103"/>
  <c r="AG370" i="103"/>
  <c r="AF370" i="103"/>
  <c r="AE370" i="103"/>
  <c r="AD370" i="103"/>
  <c r="AC370" i="103"/>
  <c r="AB370" i="103"/>
  <c r="AA370" i="103"/>
  <c r="B370" i="103"/>
  <c r="AZ370" i="103" s="1"/>
  <c r="AZ369" i="103"/>
  <c r="AY369" i="103"/>
  <c r="AX369" i="103"/>
  <c r="AW369" i="103"/>
  <c r="AV369" i="103"/>
  <c r="AU369" i="103"/>
  <c r="AT369" i="103"/>
  <c r="AS369" i="103"/>
  <c r="AQ369" i="103"/>
  <c r="AP369" i="103"/>
  <c r="AO369" i="103"/>
  <c r="AN369" i="103"/>
  <c r="AM369" i="103"/>
  <c r="AL369" i="103"/>
  <c r="AK369" i="103"/>
  <c r="AJ369" i="103"/>
  <c r="AI369" i="103"/>
  <c r="AH369" i="103"/>
  <c r="AG369" i="103"/>
  <c r="AF369" i="103"/>
  <c r="AE369" i="103"/>
  <c r="AD369" i="103"/>
  <c r="AC369" i="103"/>
  <c r="AB369" i="103"/>
  <c r="AA369" i="103"/>
  <c r="B369" i="103"/>
  <c r="AY368" i="103"/>
  <c r="AX368" i="103"/>
  <c r="AW368" i="103"/>
  <c r="AV368" i="103"/>
  <c r="AU368" i="103"/>
  <c r="AT368" i="103"/>
  <c r="AS368" i="103"/>
  <c r="AQ368" i="103"/>
  <c r="AP368" i="103"/>
  <c r="AO368" i="103"/>
  <c r="AN368" i="103"/>
  <c r="AM368" i="103"/>
  <c r="AL368" i="103"/>
  <c r="AK368" i="103"/>
  <c r="AJ368" i="103"/>
  <c r="AI368" i="103"/>
  <c r="AH368" i="103"/>
  <c r="AG368" i="103"/>
  <c r="AF368" i="103"/>
  <c r="AE368" i="103"/>
  <c r="AD368" i="103"/>
  <c r="AC368" i="103"/>
  <c r="AB368" i="103"/>
  <c r="AA368" i="103"/>
  <c r="B368" i="103"/>
  <c r="AZ368" i="103" s="1"/>
  <c r="AY367" i="103"/>
  <c r="AX367" i="103"/>
  <c r="AW367" i="103"/>
  <c r="AU367" i="103"/>
  <c r="AT367" i="103"/>
  <c r="AS367" i="103"/>
  <c r="AQ367" i="103"/>
  <c r="AP367" i="103"/>
  <c r="AO367" i="103"/>
  <c r="AN367" i="103"/>
  <c r="AM367" i="103"/>
  <c r="AL367" i="103"/>
  <c r="AK367" i="103"/>
  <c r="AJ367" i="103"/>
  <c r="AI367" i="103"/>
  <c r="AH367" i="103"/>
  <c r="AG367" i="103"/>
  <c r="AF367" i="103"/>
  <c r="AE367" i="103"/>
  <c r="AD367" i="103"/>
  <c r="AC367" i="103"/>
  <c r="AB367" i="103"/>
  <c r="AA367" i="103"/>
  <c r="B367" i="103"/>
  <c r="AV367" i="103" s="1"/>
  <c r="AU366" i="103"/>
  <c r="AT366" i="103"/>
  <c r="AS366" i="103"/>
  <c r="AQ366" i="103"/>
  <c r="AP366" i="103"/>
  <c r="AL366" i="103"/>
  <c r="AK366" i="103"/>
  <c r="AJ366" i="103"/>
  <c r="AI366" i="103"/>
  <c r="AH366" i="103"/>
  <c r="AG366" i="103"/>
  <c r="AF366" i="103"/>
  <c r="AE366" i="103"/>
  <c r="AD366" i="103"/>
  <c r="AC366" i="103"/>
  <c r="AB366" i="103"/>
  <c r="AA366" i="103"/>
  <c r="B366" i="103"/>
  <c r="AO366" i="103" s="1"/>
  <c r="AU365" i="103"/>
  <c r="AT365" i="103"/>
  <c r="AS365" i="103"/>
  <c r="AQ365" i="103"/>
  <c r="AP365" i="103"/>
  <c r="AL365" i="103"/>
  <c r="AK365" i="103"/>
  <c r="AJ365" i="103"/>
  <c r="AI365" i="103"/>
  <c r="AH365" i="103"/>
  <c r="AG365" i="103"/>
  <c r="AF365" i="103"/>
  <c r="AE365" i="103"/>
  <c r="AD365" i="103"/>
  <c r="AC365" i="103"/>
  <c r="AB365" i="103"/>
  <c r="AA365" i="103"/>
  <c r="B365" i="103"/>
  <c r="AZ365" i="103" s="1"/>
  <c r="AU364" i="103"/>
  <c r="AT364" i="103"/>
  <c r="AS364" i="103"/>
  <c r="AQ364" i="103"/>
  <c r="AP364" i="103"/>
  <c r="AI364" i="103"/>
  <c r="AH364" i="103"/>
  <c r="AG364" i="103"/>
  <c r="AF364" i="103"/>
  <c r="AE364" i="103"/>
  <c r="AD364" i="103"/>
  <c r="AC364" i="103"/>
  <c r="AB364" i="103"/>
  <c r="AA364" i="103"/>
  <c r="B364" i="103"/>
  <c r="AU363" i="103"/>
  <c r="AT363" i="103"/>
  <c r="AS363" i="103"/>
  <c r="AQ363" i="103"/>
  <c r="AP363" i="103"/>
  <c r="AI363" i="103"/>
  <c r="AH363" i="103"/>
  <c r="AG363" i="103"/>
  <c r="AF363" i="103"/>
  <c r="AE363" i="103"/>
  <c r="AD363" i="103"/>
  <c r="AC363" i="103"/>
  <c r="AB363" i="103"/>
  <c r="AA363" i="103"/>
  <c r="B363" i="103"/>
  <c r="AZ362" i="103"/>
  <c r="AY362" i="103"/>
  <c r="AU362" i="103"/>
  <c r="AT362" i="103"/>
  <c r="AS362" i="103"/>
  <c r="AQ362" i="103"/>
  <c r="AP362" i="103"/>
  <c r="AO362" i="103"/>
  <c r="AN362" i="103"/>
  <c r="AM362" i="103"/>
  <c r="AL362" i="103"/>
  <c r="AK362" i="103"/>
  <c r="AJ362" i="103"/>
  <c r="AI362" i="103"/>
  <c r="AH362" i="103"/>
  <c r="AG362" i="103"/>
  <c r="AF362" i="103"/>
  <c r="AE362" i="103"/>
  <c r="AD362" i="103"/>
  <c r="AC362" i="103"/>
  <c r="AB362" i="103"/>
  <c r="AA362" i="103"/>
  <c r="B362" i="103"/>
  <c r="AX362" i="103" s="1"/>
  <c r="AU361" i="103"/>
  <c r="AT361" i="103"/>
  <c r="AS361" i="103"/>
  <c r="AQ361" i="103"/>
  <c r="AP361" i="103"/>
  <c r="AN361" i="103"/>
  <c r="AM361" i="103"/>
  <c r="AL361" i="103"/>
  <c r="AK361" i="103"/>
  <c r="AJ361" i="103"/>
  <c r="AI361" i="103"/>
  <c r="AH361" i="103"/>
  <c r="AG361" i="103"/>
  <c r="AF361" i="103"/>
  <c r="AE361" i="103"/>
  <c r="AD361" i="103"/>
  <c r="AC361" i="103"/>
  <c r="AB361" i="103"/>
  <c r="AA361" i="103"/>
  <c r="B361" i="103"/>
  <c r="AO361" i="103" s="1"/>
  <c r="AU360" i="103"/>
  <c r="AT360" i="103"/>
  <c r="AS360" i="103"/>
  <c r="AQ360" i="103"/>
  <c r="AP360" i="103"/>
  <c r="AN360" i="103"/>
  <c r="AM360" i="103"/>
  <c r="AL360" i="103"/>
  <c r="AI360" i="103"/>
  <c r="AH360" i="103"/>
  <c r="AG360" i="103"/>
  <c r="AF360" i="103"/>
  <c r="AE360" i="103"/>
  <c r="AD360" i="103"/>
  <c r="AC360" i="103"/>
  <c r="AB360" i="103"/>
  <c r="AA360" i="103"/>
  <c r="B360" i="103"/>
  <c r="AK360" i="103" s="1"/>
  <c r="AU359" i="103"/>
  <c r="AT359" i="103"/>
  <c r="AS359" i="103"/>
  <c r="AQ359" i="103"/>
  <c r="AP359" i="103"/>
  <c r="AI359" i="103"/>
  <c r="AH359" i="103"/>
  <c r="AG359" i="103"/>
  <c r="AF359" i="103"/>
  <c r="AE359" i="103"/>
  <c r="AD359" i="103"/>
  <c r="AC359" i="103"/>
  <c r="AB359" i="103"/>
  <c r="AA359" i="103"/>
  <c r="B359" i="103"/>
  <c r="AU358" i="103"/>
  <c r="AT358" i="103"/>
  <c r="AS358" i="103"/>
  <c r="AQ358" i="103"/>
  <c r="AP358" i="103"/>
  <c r="AI358" i="103"/>
  <c r="AH358" i="103"/>
  <c r="AG358" i="103"/>
  <c r="AF358" i="103"/>
  <c r="AE358" i="103"/>
  <c r="AD358" i="103"/>
  <c r="AC358" i="103"/>
  <c r="AB358" i="103"/>
  <c r="AA358" i="103"/>
  <c r="B358" i="103"/>
  <c r="AW357" i="103"/>
  <c r="AV357" i="103"/>
  <c r="AU357" i="103"/>
  <c r="AT357" i="103"/>
  <c r="AS357" i="103"/>
  <c r="AQ357" i="103"/>
  <c r="AP357" i="103"/>
  <c r="AO357" i="103"/>
  <c r="AN357" i="103"/>
  <c r="AM357" i="103"/>
  <c r="AL357" i="103"/>
  <c r="AK357" i="103"/>
  <c r="AJ357" i="103"/>
  <c r="AI357" i="103"/>
  <c r="AH357" i="103"/>
  <c r="AG357" i="103"/>
  <c r="AF357" i="103"/>
  <c r="AE357" i="103"/>
  <c r="AD357" i="103"/>
  <c r="AC357" i="103"/>
  <c r="AB357" i="103"/>
  <c r="AA357" i="103"/>
  <c r="B357" i="103"/>
  <c r="AZ357" i="103" s="1"/>
  <c r="AW356" i="103"/>
  <c r="AV356" i="103"/>
  <c r="AU356" i="103"/>
  <c r="AT356" i="103"/>
  <c r="AS356" i="103"/>
  <c r="AQ356" i="103"/>
  <c r="AP356" i="103"/>
  <c r="AO356" i="103"/>
  <c r="AN356" i="103"/>
  <c r="AM356" i="103"/>
  <c r="AL356" i="103"/>
  <c r="AK356" i="103"/>
  <c r="AJ356" i="103"/>
  <c r="AI356" i="103"/>
  <c r="AH356" i="103"/>
  <c r="AG356" i="103"/>
  <c r="AF356" i="103"/>
  <c r="AE356" i="103"/>
  <c r="AD356" i="103"/>
  <c r="AC356" i="103"/>
  <c r="AB356" i="103"/>
  <c r="AA356" i="103"/>
  <c r="B356" i="103"/>
  <c r="AZ356" i="103" s="1"/>
  <c r="AU355" i="103"/>
  <c r="AT355" i="103"/>
  <c r="AS355" i="103"/>
  <c r="AQ355" i="103"/>
  <c r="AP355" i="103"/>
  <c r="AO355" i="103"/>
  <c r="AN355" i="103"/>
  <c r="AJ355" i="103"/>
  <c r="AI355" i="103"/>
  <c r="AH355" i="103"/>
  <c r="AG355" i="103"/>
  <c r="AF355" i="103"/>
  <c r="AE355" i="103"/>
  <c r="AD355" i="103"/>
  <c r="AC355" i="103"/>
  <c r="AB355" i="103"/>
  <c r="AA355" i="103"/>
  <c r="B355" i="103"/>
  <c r="AM355" i="103" s="1"/>
  <c r="AU354" i="103"/>
  <c r="AT354" i="103"/>
  <c r="AS354" i="103"/>
  <c r="AQ354" i="103"/>
  <c r="AP354" i="103"/>
  <c r="AJ354" i="103"/>
  <c r="AI354" i="103"/>
  <c r="AH354" i="103"/>
  <c r="AG354" i="103"/>
  <c r="AF354" i="103"/>
  <c r="AE354" i="103"/>
  <c r="AD354" i="103"/>
  <c r="AC354" i="103"/>
  <c r="AB354" i="103"/>
  <c r="AA354" i="103"/>
  <c r="B354" i="103"/>
  <c r="AZ354" i="103" s="1"/>
  <c r="AZ353" i="103"/>
  <c r="AY353" i="103"/>
  <c r="AX353" i="103"/>
  <c r="AW353" i="103"/>
  <c r="AV353" i="103"/>
  <c r="AU353" i="103"/>
  <c r="AT353" i="103"/>
  <c r="AS353" i="103"/>
  <c r="AQ353" i="103"/>
  <c r="AP353" i="103"/>
  <c r="AO353" i="103"/>
  <c r="AN353" i="103"/>
  <c r="AM353" i="103"/>
  <c r="AL353" i="103"/>
  <c r="AK353" i="103"/>
  <c r="AJ353" i="103"/>
  <c r="AI353" i="103"/>
  <c r="AH353" i="103"/>
  <c r="AG353" i="103"/>
  <c r="AF353" i="103"/>
  <c r="AE353" i="103"/>
  <c r="AD353" i="103"/>
  <c r="AC353" i="103"/>
  <c r="AB353" i="103"/>
  <c r="AA353" i="103"/>
  <c r="B353" i="103"/>
  <c r="AY352" i="103"/>
  <c r="AX352" i="103"/>
  <c r="AW352" i="103"/>
  <c r="AV352" i="103"/>
  <c r="AU352" i="103"/>
  <c r="AT352" i="103"/>
  <c r="AS352" i="103"/>
  <c r="AQ352" i="103"/>
  <c r="AP352" i="103"/>
  <c r="AO352" i="103"/>
  <c r="AN352" i="103"/>
  <c r="AM352" i="103"/>
  <c r="AL352" i="103"/>
  <c r="AK352" i="103"/>
  <c r="AJ352" i="103"/>
  <c r="AI352" i="103"/>
  <c r="AH352" i="103"/>
  <c r="AG352" i="103"/>
  <c r="AF352" i="103"/>
  <c r="AE352" i="103"/>
  <c r="AD352" i="103"/>
  <c r="AC352" i="103"/>
  <c r="AB352" i="103"/>
  <c r="AA352" i="103"/>
  <c r="B352" i="103"/>
  <c r="AZ352" i="103" s="1"/>
  <c r="AY351" i="103"/>
  <c r="AX351" i="103"/>
  <c r="AW351" i="103"/>
  <c r="AU351" i="103"/>
  <c r="AT351" i="103"/>
  <c r="AS351" i="103"/>
  <c r="AQ351" i="103"/>
  <c r="AP351" i="103"/>
  <c r="AO351" i="103"/>
  <c r="AN351" i="103"/>
  <c r="AM351" i="103"/>
  <c r="AL351" i="103"/>
  <c r="AK351" i="103"/>
  <c r="AJ351" i="103"/>
  <c r="AI351" i="103"/>
  <c r="AH351" i="103"/>
  <c r="AG351" i="103"/>
  <c r="AF351" i="103"/>
  <c r="AE351" i="103"/>
  <c r="AD351" i="103"/>
  <c r="AC351" i="103"/>
  <c r="AB351" i="103"/>
  <c r="AA351" i="103"/>
  <c r="B351" i="103"/>
  <c r="AV351" i="103" s="1"/>
  <c r="AU350" i="103"/>
  <c r="AT350" i="103"/>
  <c r="AS350" i="103"/>
  <c r="AQ350" i="103"/>
  <c r="AP350" i="103"/>
  <c r="AL350" i="103"/>
  <c r="AK350" i="103"/>
  <c r="AJ350" i="103"/>
  <c r="AI350" i="103"/>
  <c r="AH350" i="103"/>
  <c r="AG350" i="103"/>
  <c r="AF350" i="103"/>
  <c r="AE350" i="103"/>
  <c r="AD350" i="103"/>
  <c r="AC350" i="103"/>
  <c r="AB350" i="103"/>
  <c r="AA350" i="103"/>
  <c r="B350" i="103"/>
  <c r="AO350" i="103" s="1"/>
  <c r="AU349" i="103"/>
  <c r="AT349" i="103"/>
  <c r="AS349" i="103"/>
  <c r="AQ349" i="103"/>
  <c r="AP349" i="103"/>
  <c r="AL349" i="103"/>
  <c r="AK349" i="103"/>
  <c r="AJ349" i="103"/>
  <c r="AI349" i="103"/>
  <c r="AH349" i="103"/>
  <c r="AG349" i="103"/>
  <c r="AF349" i="103"/>
  <c r="AE349" i="103"/>
  <c r="AD349" i="103"/>
  <c r="AC349" i="103"/>
  <c r="AB349" i="103"/>
  <c r="AA349" i="103"/>
  <c r="B349" i="103"/>
  <c r="AZ349" i="103" s="1"/>
  <c r="AU348" i="103"/>
  <c r="AT348" i="103"/>
  <c r="AS348" i="103"/>
  <c r="AQ348" i="103"/>
  <c r="AP348" i="103"/>
  <c r="AI348" i="103"/>
  <c r="AH348" i="103"/>
  <c r="AG348" i="103"/>
  <c r="AF348" i="103"/>
  <c r="AE348" i="103"/>
  <c r="AD348" i="103"/>
  <c r="AC348" i="103"/>
  <c r="AB348" i="103"/>
  <c r="AA348" i="103"/>
  <c r="B348" i="103"/>
  <c r="AU347" i="103"/>
  <c r="AT347" i="103"/>
  <c r="AS347" i="103"/>
  <c r="AQ347" i="103"/>
  <c r="AP347" i="103"/>
  <c r="AI347" i="103"/>
  <c r="AH347" i="103"/>
  <c r="AG347" i="103"/>
  <c r="AF347" i="103"/>
  <c r="AE347" i="103"/>
  <c r="AD347" i="103"/>
  <c r="AC347" i="103"/>
  <c r="AB347" i="103"/>
  <c r="AA347" i="103"/>
  <c r="B347" i="103"/>
  <c r="AZ346" i="103"/>
  <c r="AY346" i="103"/>
  <c r="AU346" i="103"/>
  <c r="AT346" i="103"/>
  <c r="AS346" i="103"/>
  <c r="AQ346" i="103"/>
  <c r="AP346" i="103"/>
  <c r="AO346" i="103"/>
  <c r="AN346" i="103"/>
  <c r="AM346" i="103"/>
  <c r="AL346" i="103"/>
  <c r="AK346" i="103"/>
  <c r="AJ346" i="103"/>
  <c r="AI346" i="103"/>
  <c r="AH346" i="103"/>
  <c r="AG346" i="103"/>
  <c r="AF346" i="103"/>
  <c r="AE346" i="103"/>
  <c r="AD346" i="103"/>
  <c r="AC346" i="103"/>
  <c r="AB346" i="103"/>
  <c r="AA346" i="103"/>
  <c r="B346" i="103"/>
  <c r="AX346" i="103" s="1"/>
  <c r="AU345" i="103"/>
  <c r="AT345" i="103"/>
  <c r="AS345" i="103"/>
  <c r="AQ345" i="103"/>
  <c r="AP345" i="103"/>
  <c r="AN345" i="103"/>
  <c r="AM345" i="103"/>
  <c r="AL345" i="103"/>
  <c r="AK345" i="103"/>
  <c r="AJ345" i="103"/>
  <c r="AI345" i="103"/>
  <c r="AH345" i="103"/>
  <c r="AG345" i="103"/>
  <c r="AF345" i="103"/>
  <c r="AE345" i="103"/>
  <c r="AD345" i="103"/>
  <c r="AC345" i="103"/>
  <c r="AB345" i="103"/>
  <c r="AA345" i="103"/>
  <c r="B345" i="103"/>
  <c r="AO345" i="103" s="1"/>
  <c r="AZ344" i="103"/>
  <c r="AU344" i="103"/>
  <c r="AT344" i="103"/>
  <c r="AS344" i="103"/>
  <c r="AQ344" i="103"/>
  <c r="AP344" i="103"/>
  <c r="AN344" i="103"/>
  <c r="AM344" i="103"/>
  <c r="AL344" i="103"/>
  <c r="AI344" i="103"/>
  <c r="AH344" i="103"/>
  <c r="AG344" i="103"/>
  <c r="AF344" i="103"/>
  <c r="AE344" i="103"/>
  <c r="AD344" i="103"/>
  <c r="AC344" i="103"/>
  <c r="AB344" i="103"/>
  <c r="AA344" i="103"/>
  <c r="B344" i="103"/>
  <c r="AK344" i="103" s="1"/>
  <c r="AU343" i="103"/>
  <c r="AT343" i="103"/>
  <c r="AS343" i="103"/>
  <c r="AQ343" i="103"/>
  <c r="AP343" i="103"/>
  <c r="AI343" i="103"/>
  <c r="AH343" i="103"/>
  <c r="AG343" i="103"/>
  <c r="AF343" i="103"/>
  <c r="AE343" i="103"/>
  <c r="AD343" i="103"/>
  <c r="AC343" i="103"/>
  <c r="AB343" i="103"/>
  <c r="AA343" i="103"/>
  <c r="B343" i="103"/>
  <c r="AZ342" i="103"/>
  <c r="AU342" i="103"/>
  <c r="AT342" i="103"/>
  <c r="AS342" i="103"/>
  <c r="AQ342" i="103"/>
  <c r="AP342" i="103"/>
  <c r="AI342" i="103"/>
  <c r="AH342" i="103"/>
  <c r="AG342" i="103"/>
  <c r="AF342" i="103"/>
  <c r="AE342" i="103"/>
  <c r="AD342" i="103"/>
  <c r="AC342" i="103"/>
  <c r="AB342" i="103"/>
  <c r="AA342" i="103"/>
  <c r="B342" i="103"/>
  <c r="AW341" i="103"/>
  <c r="AV341" i="103"/>
  <c r="AU341" i="103"/>
  <c r="AT341" i="103"/>
  <c r="AS341" i="103"/>
  <c r="AQ341" i="103"/>
  <c r="AP341" i="103"/>
  <c r="AO341" i="103"/>
  <c r="AN341" i="103"/>
  <c r="AM341" i="103"/>
  <c r="AL341" i="103"/>
  <c r="AK341" i="103"/>
  <c r="AJ341" i="103"/>
  <c r="AI341" i="103"/>
  <c r="AH341" i="103"/>
  <c r="AG341" i="103"/>
  <c r="AF341" i="103"/>
  <c r="AE341" i="103"/>
  <c r="AD341" i="103"/>
  <c r="AC341" i="103"/>
  <c r="AB341" i="103"/>
  <c r="AA341" i="103"/>
  <c r="B341" i="103"/>
  <c r="AZ341" i="103" s="1"/>
  <c r="AW340" i="103"/>
  <c r="AV340" i="103"/>
  <c r="AU340" i="103"/>
  <c r="AT340" i="103"/>
  <c r="AS340" i="103"/>
  <c r="AQ340" i="103"/>
  <c r="AP340" i="103"/>
  <c r="AO340" i="103"/>
  <c r="AN340" i="103"/>
  <c r="AM340" i="103"/>
  <c r="AL340" i="103"/>
  <c r="AK340" i="103"/>
  <c r="AJ340" i="103"/>
  <c r="AI340" i="103"/>
  <c r="AH340" i="103"/>
  <c r="AG340" i="103"/>
  <c r="AF340" i="103"/>
  <c r="AE340" i="103"/>
  <c r="AD340" i="103"/>
  <c r="AC340" i="103"/>
  <c r="AB340" i="103"/>
  <c r="AA340" i="103"/>
  <c r="B340" i="103"/>
  <c r="AZ340" i="103" s="1"/>
  <c r="AU339" i="103"/>
  <c r="AT339" i="103"/>
  <c r="AS339" i="103"/>
  <c r="AQ339" i="103"/>
  <c r="AP339" i="103"/>
  <c r="AO339" i="103"/>
  <c r="AN339" i="103"/>
  <c r="AJ339" i="103"/>
  <c r="AI339" i="103"/>
  <c r="AH339" i="103"/>
  <c r="AG339" i="103"/>
  <c r="AF339" i="103"/>
  <c r="AE339" i="103"/>
  <c r="AD339" i="103"/>
  <c r="AC339" i="103"/>
  <c r="AB339" i="103"/>
  <c r="AA339" i="103"/>
  <c r="B339" i="103"/>
  <c r="AM339" i="103" s="1"/>
  <c r="AU338" i="103"/>
  <c r="AT338" i="103"/>
  <c r="AS338" i="103"/>
  <c r="AQ338" i="103"/>
  <c r="AP338" i="103"/>
  <c r="AJ338" i="103"/>
  <c r="AI338" i="103"/>
  <c r="AH338" i="103"/>
  <c r="AG338" i="103"/>
  <c r="AF338" i="103"/>
  <c r="AE338" i="103"/>
  <c r="AD338" i="103"/>
  <c r="AC338" i="103"/>
  <c r="AB338" i="103"/>
  <c r="AA338" i="103"/>
  <c r="B338" i="103"/>
  <c r="AZ338" i="103" s="1"/>
  <c r="AZ337" i="103"/>
  <c r="AY337" i="103"/>
  <c r="AX337" i="103"/>
  <c r="AW337" i="103"/>
  <c r="AV337" i="103"/>
  <c r="AU337" i="103"/>
  <c r="AT337" i="103"/>
  <c r="AS337" i="103"/>
  <c r="AQ337" i="103"/>
  <c r="AP337" i="103"/>
  <c r="AO337" i="103"/>
  <c r="AN337" i="103"/>
  <c r="AM337" i="103"/>
  <c r="AL337" i="103"/>
  <c r="AK337" i="103"/>
  <c r="AJ337" i="103"/>
  <c r="AI337" i="103"/>
  <c r="AH337" i="103"/>
  <c r="AG337" i="103"/>
  <c r="AF337" i="103"/>
  <c r="AE337" i="103"/>
  <c r="AD337" i="103"/>
  <c r="AC337" i="103"/>
  <c r="AB337" i="103"/>
  <c r="AA337" i="103"/>
  <c r="B337" i="103"/>
  <c r="AY336" i="103"/>
  <c r="AX336" i="103"/>
  <c r="AW336" i="103"/>
  <c r="AV336" i="103"/>
  <c r="AU336" i="103"/>
  <c r="AT336" i="103"/>
  <c r="AS336" i="103"/>
  <c r="AQ336" i="103"/>
  <c r="AP336" i="103"/>
  <c r="AO336" i="103"/>
  <c r="AN336" i="103"/>
  <c r="AM336" i="103"/>
  <c r="AL336" i="103"/>
  <c r="AK336" i="103"/>
  <c r="AJ336" i="103"/>
  <c r="AI336" i="103"/>
  <c r="AH336" i="103"/>
  <c r="AG336" i="103"/>
  <c r="AF336" i="103"/>
  <c r="AE336" i="103"/>
  <c r="AD336" i="103"/>
  <c r="AC336" i="103"/>
  <c r="AB336" i="103"/>
  <c r="AA336" i="103"/>
  <c r="B336" i="103"/>
  <c r="AZ336" i="103" s="1"/>
  <c r="AY335" i="103"/>
  <c r="AX335" i="103"/>
  <c r="AW335" i="103"/>
  <c r="AU335" i="103"/>
  <c r="AT335" i="103"/>
  <c r="AS335" i="103"/>
  <c r="AQ335" i="103"/>
  <c r="AP335" i="103"/>
  <c r="AO335" i="103"/>
  <c r="AN335" i="103"/>
  <c r="AM335" i="103"/>
  <c r="AL335" i="103"/>
  <c r="AK335" i="103"/>
  <c r="AJ335" i="103"/>
  <c r="AI335" i="103"/>
  <c r="AH335" i="103"/>
  <c r="AG335" i="103"/>
  <c r="AF335" i="103"/>
  <c r="AE335" i="103"/>
  <c r="AD335" i="103"/>
  <c r="AC335" i="103"/>
  <c r="AB335" i="103"/>
  <c r="AA335" i="103"/>
  <c r="B335" i="103"/>
  <c r="AV335" i="103" s="1"/>
  <c r="AU334" i="103"/>
  <c r="AT334" i="103"/>
  <c r="AS334" i="103"/>
  <c r="AQ334" i="103"/>
  <c r="AP334" i="103"/>
  <c r="AL334" i="103"/>
  <c r="AK334" i="103"/>
  <c r="AJ334" i="103"/>
  <c r="AI334" i="103"/>
  <c r="AH334" i="103"/>
  <c r="AG334" i="103"/>
  <c r="AF334" i="103"/>
  <c r="AE334" i="103"/>
  <c r="AD334" i="103"/>
  <c r="AC334" i="103"/>
  <c r="AB334" i="103"/>
  <c r="AA334" i="103"/>
  <c r="B334" i="103"/>
  <c r="AO334" i="103" s="1"/>
  <c r="AU333" i="103"/>
  <c r="AT333" i="103"/>
  <c r="AS333" i="103"/>
  <c r="AQ333" i="103"/>
  <c r="AP333" i="103"/>
  <c r="AL333" i="103"/>
  <c r="AK333" i="103"/>
  <c r="AJ333" i="103"/>
  <c r="AI333" i="103"/>
  <c r="AH333" i="103"/>
  <c r="AG333" i="103"/>
  <c r="AF333" i="103"/>
  <c r="AE333" i="103"/>
  <c r="AD333" i="103"/>
  <c r="AC333" i="103"/>
  <c r="AB333" i="103"/>
  <c r="AA333" i="103"/>
  <c r="B333" i="103"/>
  <c r="AZ333" i="103" s="1"/>
  <c r="AU332" i="103"/>
  <c r="AT332" i="103"/>
  <c r="AS332" i="103"/>
  <c r="AQ332" i="103"/>
  <c r="AP332" i="103"/>
  <c r="AI332" i="103"/>
  <c r="AH332" i="103"/>
  <c r="AG332" i="103"/>
  <c r="AF332" i="103"/>
  <c r="AE332" i="103"/>
  <c r="AD332" i="103"/>
  <c r="AC332" i="103"/>
  <c r="AB332" i="103"/>
  <c r="AA332" i="103"/>
  <c r="B332" i="103"/>
  <c r="AU331" i="103"/>
  <c r="AT331" i="103"/>
  <c r="AS331" i="103"/>
  <c r="AQ331" i="103"/>
  <c r="AP331" i="103"/>
  <c r="AI331" i="103"/>
  <c r="AH331" i="103"/>
  <c r="AG331" i="103"/>
  <c r="AF331" i="103"/>
  <c r="AE331" i="103"/>
  <c r="AD331" i="103"/>
  <c r="AC331" i="103"/>
  <c r="AB331" i="103"/>
  <c r="AA331" i="103"/>
  <c r="B331" i="103"/>
  <c r="AZ330" i="103"/>
  <c r="AY330" i="103"/>
  <c r="AU330" i="103"/>
  <c r="AT330" i="103"/>
  <c r="AS330" i="103"/>
  <c r="AQ330" i="103"/>
  <c r="AP330" i="103"/>
  <c r="AO330" i="103"/>
  <c r="AN330" i="103"/>
  <c r="AM330" i="103"/>
  <c r="AL330" i="103"/>
  <c r="AK330" i="103"/>
  <c r="AJ330" i="103"/>
  <c r="AI330" i="103"/>
  <c r="AH330" i="103"/>
  <c r="AG330" i="103"/>
  <c r="AF330" i="103"/>
  <c r="AE330" i="103"/>
  <c r="AD330" i="103"/>
  <c r="AC330" i="103"/>
  <c r="AB330" i="103"/>
  <c r="AA330" i="103"/>
  <c r="B330" i="103"/>
  <c r="AX330" i="103" s="1"/>
  <c r="AU329" i="103"/>
  <c r="AT329" i="103"/>
  <c r="AS329" i="103"/>
  <c r="AQ329" i="103"/>
  <c r="AP329" i="103"/>
  <c r="AN329" i="103"/>
  <c r="AM329" i="103"/>
  <c r="AL329" i="103"/>
  <c r="AK329" i="103"/>
  <c r="AJ329" i="103"/>
  <c r="AI329" i="103"/>
  <c r="AH329" i="103"/>
  <c r="AG329" i="103"/>
  <c r="AF329" i="103"/>
  <c r="AE329" i="103"/>
  <c r="AD329" i="103"/>
  <c r="AC329" i="103"/>
  <c r="AB329" i="103"/>
  <c r="AA329" i="103"/>
  <c r="B329" i="103"/>
  <c r="AO329" i="103" s="1"/>
  <c r="AZ328" i="103"/>
  <c r="AU328" i="103"/>
  <c r="AT328" i="103"/>
  <c r="AS328" i="103"/>
  <c r="AQ328" i="103"/>
  <c r="AP328" i="103"/>
  <c r="AN328" i="103"/>
  <c r="AM328" i="103"/>
  <c r="AL328" i="103"/>
  <c r="AI328" i="103"/>
  <c r="AH328" i="103"/>
  <c r="AG328" i="103"/>
  <c r="AF328" i="103"/>
  <c r="AE328" i="103"/>
  <c r="AD328" i="103"/>
  <c r="AC328" i="103"/>
  <c r="AB328" i="103"/>
  <c r="AA328" i="103"/>
  <c r="B328" i="103"/>
  <c r="AK328" i="103" s="1"/>
  <c r="AU327" i="103"/>
  <c r="AT327" i="103"/>
  <c r="AS327" i="103"/>
  <c r="AQ327" i="103"/>
  <c r="AP327" i="103"/>
  <c r="AI327" i="103"/>
  <c r="AH327" i="103"/>
  <c r="AG327" i="103"/>
  <c r="AF327" i="103"/>
  <c r="AE327" i="103"/>
  <c r="AD327" i="103"/>
  <c r="AC327" i="103"/>
  <c r="AB327" i="103"/>
  <c r="AA327" i="103"/>
  <c r="B327" i="103"/>
  <c r="AU326" i="103"/>
  <c r="AT326" i="103"/>
  <c r="AS326" i="103"/>
  <c r="AQ326" i="103"/>
  <c r="AP326" i="103"/>
  <c r="AI326" i="103"/>
  <c r="AH326" i="103"/>
  <c r="AG326" i="103"/>
  <c r="AF326" i="103"/>
  <c r="AE326" i="103"/>
  <c r="AD326" i="103"/>
  <c r="AC326" i="103"/>
  <c r="AB326" i="103"/>
  <c r="AA326" i="103"/>
  <c r="B326" i="103"/>
  <c r="AW325" i="103"/>
  <c r="AV325" i="103"/>
  <c r="AU325" i="103"/>
  <c r="AT325" i="103"/>
  <c r="AS325" i="103"/>
  <c r="AQ325" i="103"/>
  <c r="AP325" i="103"/>
  <c r="AO325" i="103"/>
  <c r="AN325" i="103"/>
  <c r="AM325" i="103"/>
  <c r="AL325" i="103"/>
  <c r="AK325" i="103"/>
  <c r="AJ325" i="103"/>
  <c r="AI325" i="103"/>
  <c r="AH325" i="103"/>
  <c r="AG325" i="103"/>
  <c r="AF325" i="103"/>
  <c r="AE325" i="103"/>
  <c r="AD325" i="103"/>
  <c r="AC325" i="103"/>
  <c r="AB325" i="103"/>
  <c r="AA325" i="103"/>
  <c r="B325" i="103"/>
  <c r="AZ325" i="103" s="1"/>
  <c r="AW324" i="103"/>
  <c r="AV324" i="103"/>
  <c r="AU324" i="103"/>
  <c r="AT324" i="103"/>
  <c r="AS324" i="103"/>
  <c r="AQ324" i="103"/>
  <c r="AP324" i="103"/>
  <c r="AO324" i="103"/>
  <c r="AN324" i="103"/>
  <c r="AM324" i="103"/>
  <c r="AL324" i="103"/>
  <c r="AJ324" i="103"/>
  <c r="AI324" i="103"/>
  <c r="AH324" i="103"/>
  <c r="AG324" i="103"/>
  <c r="AF324" i="103"/>
  <c r="AE324" i="103"/>
  <c r="AD324" i="103"/>
  <c r="AC324" i="103"/>
  <c r="AB324" i="103"/>
  <c r="AA324" i="103"/>
  <c r="B324" i="103"/>
  <c r="AK324" i="103" s="1"/>
  <c r="AU323" i="103"/>
  <c r="AT323" i="103"/>
  <c r="AS323" i="103"/>
  <c r="AQ323" i="103"/>
  <c r="AP323" i="103"/>
  <c r="AO323" i="103"/>
  <c r="AN323" i="103"/>
  <c r="AJ323" i="103"/>
  <c r="AI323" i="103"/>
  <c r="AH323" i="103"/>
  <c r="AG323" i="103"/>
  <c r="AF323" i="103"/>
  <c r="AE323" i="103"/>
  <c r="AD323" i="103"/>
  <c r="AC323" i="103"/>
  <c r="AB323" i="103"/>
  <c r="AA323" i="103"/>
  <c r="B323" i="103"/>
  <c r="AM323" i="103" s="1"/>
  <c r="AU322" i="103"/>
  <c r="AT322" i="103"/>
  <c r="AS322" i="103"/>
  <c r="AQ322" i="103"/>
  <c r="AP322" i="103"/>
  <c r="AJ322" i="103"/>
  <c r="AI322" i="103"/>
  <c r="AH322" i="103"/>
  <c r="AG322" i="103"/>
  <c r="AF322" i="103"/>
  <c r="AE322" i="103"/>
  <c r="AD322" i="103"/>
  <c r="AC322" i="103"/>
  <c r="AB322" i="103"/>
  <c r="AA322" i="103"/>
  <c r="B322" i="103"/>
  <c r="AZ322" i="103" s="1"/>
  <c r="AZ321" i="103"/>
  <c r="AY321" i="103"/>
  <c r="AX321" i="103"/>
  <c r="AW321" i="103"/>
  <c r="AV321" i="103"/>
  <c r="AU321" i="103"/>
  <c r="AT321" i="103"/>
  <c r="AS321" i="103"/>
  <c r="AQ321" i="103"/>
  <c r="AP321" i="103"/>
  <c r="AO321" i="103"/>
  <c r="AN321" i="103"/>
  <c r="AM321" i="103"/>
  <c r="AL321" i="103"/>
  <c r="AK321" i="103"/>
  <c r="AJ321" i="103"/>
  <c r="AI321" i="103"/>
  <c r="AH321" i="103"/>
  <c r="AG321" i="103"/>
  <c r="AF321" i="103"/>
  <c r="AE321" i="103"/>
  <c r="AD321" i="103"/>
  <c r="AC321" i="103"/>
  <c r="AB321" i="103"/>
  <c r="AA321" i="103"/>
  <c r="B321" i="103"/>
  <c r="AY320" i="103"/>
  <c r="AX320" i="103"/>
  <c r="AW320" i="103"/>
  <c r="AV320" i="103"/>
  <c r="AU320" i="103"/>
  <c r="AT320" i="103"/>
  <c r="AS320" i="103"/>
  <c r="AQ320" i="103"/>
  <c r="AP320" i="103"/>
  <c r="AO320" i="103"/>
  <c r="AN320" i="103"/>
  <c r="AM320" i="103"/>
  <c r="AL320" i="103"/>
  <c r="AK320" i="103"/>
  <c r="AJ320" i="103"/>
  <c r="AI320" i="103"/>
  <c r="AH320" i="103"/>
  <c r="AG320" i="103"/>
  <c r="AF320" i="103"/>
  <c r="AE320" i="103"/>
  <c r="AD320" i="103"/>
  <c r="AC320" i="103"/>
  <c r="AB320" i="103"/>
  <c r="AA320" i="103"/>
  <c r="B320" i="103"/>
  <c r="AZ320" i="103" s="1"/>
  <c r="AY319" i="103"/>
  <c r="AX319" i="103"/>
  <c r="AW319" i="103"/>
  <c r="AU319" i="103"/>
  <c r="AT319" i="103"/>
  <c r="AS319" i="103"/>
  <c r="AQ319" i="103"/>
  <c r="AP319" i="103"/>
  <c r="AO319" i="103"/>
  <c r="AN319" i="103"/>
  <c r="AM319" i="103"/>
  <c r="AL319" i="103"/>
  <c r="AK319" i="103"/>
  <c r="AJ319" i="103"/>
  <c r="AI319" i="103"/>
  <c r="AH319" i="103"/>
  <c r="AG319" i="103"/>
  <c r="AF319" i="103"/>
  <c r="AE319" i="103"/>
  <c r="AD319" i="103"/>
  <c r="AC319" i="103"/>
  <c r="AB319" i="103"/>
  <c r="AA319" i="103"/>
  <c r="B319" i="103"/>
  <c r="AV319" i="103" s="1"/>
  <c r="AU318" i="103"/>
  <c r="AT318" i="103"/>
  <c r="AS318" i="103"/>
  <c r="AQ318" i="103"/>
  <c r="AP318" i="103"/>
  <c r="AL318" i="103"/>
  <c r="AK318" i="103"/>
  <c r="AJ318" i="103"/>
  <c r="AI318" i="103"/>
  <c r="AH318" i="103"/>
  <c r="AG318" i="103"/>
  <c r="AF318" i="103"/>
  <c r="AE318" i="103"/>
  <c r="AD318" i="103"/>
  <c r="AC318" i="103"/>
  <c r="AB318" i="103"/>
  <c r="AA318" i="103"/>
  <c r="B318" i="103"/>
  <c r="AO318" i="103" s="1"/>
  <c r="AU317" i="103"/>
  <c r="AT317" i="103"/>
  <c r="AS317" i="103"/>
  <c r="AQ317" i="103"/>
  <c r="AP317" i="103"/>
  <c r="AJ317" i="103"/>
  <c r="AI317" i="103"/>
  <c r="AH317" i="103"/>
  <c r="AG317" i="103"/>
  <c r="AF317" i="103"/>
  <c r="AE317" i="103"/>
  <c r="AD317" i="103"/>
  <c r="AC317" i="103"/>
  <c r="AB317" i="103"/>
  <c r="AA317" i="103"/>
  <c r="B317" i="103"/>
  <c r="AU316" i="103"/>
  <c r="AT316" i="103"/>
  <c r="AS316" i="103"/>
  <c r="AQ316" i="103"/>
  <c r="AP316" i="103"/>
  <c r="AI316" i="103"/>
  <c r="AH316" i="103"/>
  <c r="AG316" i="103"/>
  <c r="AF316" i="103"/>
  <c r="AE316" i="103"/>
  <c r="AD316" i="103"/>
  <c r="AC316" i="103"/>
  <c r="AB316" i="103"/>
  <c r="AA316" i="103"/>
  <c r="B316" i="103"/>
  <c r="AU315" i="103"/>
  <c r="AT315" i="103"/>
  <c r="AS315" i="103"/>
  <c r="AQ315" i="103"/>
  <c r="AP315" i="103"/>
  <c r="AI315" i="103"/>
  <c r="AH315" i="103"/>
  <c r="AG315" i="103"/>
  <c r="AF315" i="103"/>
  <c r="AE315" i="103"/>
  <c r="AD315" i="103"/>
  <c r="AC315" i="103"/>
  <c r="AB315" i="103"/>
  <c r="AA315" i="103"/>
  <c r="B315" i="103"/>
  <c r="AZ314" i="103"/>
  <c r="AY314" i="103"/>
  <c r="AW314" i="103"/>
  <c r="AU314" i="103"/>
  <c r="AT314" i="103"/>
  <c r="AS314" i="103"/>
  <c r="AQ314" i="103"/>
  <c r="AP314" i="103"/>
  <c r="AO314" i="103"/>
  <c r="AN314" i="103"/>
  <c r="AM314" i="103"/>
  <c r="AL314" i="103"/>
  <c r="AK314" i="103"/>
  <c r="AJ314" i="103"/>
  <c r="AI314" i="103"/>
  <c r="AH314" i="103"/>
  <c r="AG314" i="103"/>
  <c r="AF314" i="103"/>
  <c r="AE314" i="103"/>
  <c r="AD314" i="103"/>
  <c r="AC314" i="103"/>
  <c r="AB314" i="103"/>
  <c r="AA314" i="103"/>
  <c r="B314" i="103"/>
  <c r="AX314" i="103" s="1"/>
  <c r="AU313" i="103"/>
  <c r="AT313" i="103"/>
  <c r="AS313" i="103"/>
  <c r="AQ313" i="103"/>
  <c r="AP313" i="103"/>
  <c r="AN313" i="103"/>
  <c r="AM313" i="103"/>
  <c r="AL313" i="103"/>
  <c r="AK313" i="103"/>
  <c r="AJ313" i="103"/>
  <c r="AI313" i="103"/>
  <c r="AH313" i="103"/>
  <c r="AG313" i="103"/>
  <c r="AF313" i="103"/>
  <c r="AE313" i="103"/>
  <c r="AD313" i="103"/>
  <c r="AC313" i="103"/>
  <c r="AB313" i="103"/>
  <c r="AA313" i="103"/>
  <c r="B313" i="103"/>
  <c r="AO313" i="103" s="1"/>
  <c r="AZ312" i="103"/>
  <c r="AY312" i="103"/>
  <c r="AX312" i="103"/>
  <c r="AW312" i="103"/>
  <c r="AV312" i="103"/>
  <c r="AU312" i="103"/>
  <c r="AT312" i="103"/>
  <c r="AS312" i="103"/>
  <c r="AQ312" i="103"/>
  <c r="AP312" i="103"/>
  <c r="AN312" i="103"/>
  <c r="AM312" i="103"/>
  <c r="AL312" i="103"/>
  <c r="AJ312" i="103"/>
  <c r="AI312" i="103"/>
  <c r="AH312" i="103"/>
  <c r="AG312" i="103"/>
  <c r="AF312" i="103"/>
  <c r="AE312" i="103"/>
  <c r="AD312" i="103"/>
  <c r="AC312" i="103"/>
  <c r="AB312" i="103"/>
  <c r="AA312" i="103"/>
  <c r="B312" i="103"/>
  <c r="AK312" i="103" s="1"/>
  <c r="AU311" i="103"/>
  <c r="AT311" i="103"/>
  <c r="AS311" i="103"/>
  <c r="AQ311" i="103"/>
  <c r="AP311" i="103"/>
  <c r="AO311" i="103"/>
  <c r="AI311" i="103"/>
  <c r="AH311" i="103"/>
  <c r="AG311" i="103"/>
  <c r="AF311" i="103"/>
  <c r="AE311" i="103"/>
  <c r="AD311" i="103"/>
  <c r="AC311" i="103"/>
  <c r="AB311" i="103"/>
  <c r="AA311" i="103"/>
  <c r="B311" i="103"/>
  <c r="AU310" i="103"/>
  <c r="AT310" i="103"/>
  <c r="AS310" i="103"/>
  <c r="AQ310" i="103"/>
  <c r="AP310" i="103"/>
  <c r="AI310" i="103"/>
  <c r="AH310" i="103"/>
  <c r="AG310" i="103"/>
  <c r="AF310" i="103"/>
  <c r="AE310" i="103"/>
  <c r="AD310" i="103"/>
  <c r="AC310" i="103"/>
  <c r="AB310" i="103"/>
  <c r="AA310" i="103"/>
  <c r="B310" i="103"/>
  <c r="AY309" i="103"/>
  <c r="AW309" i="103"/>
  <c r="AV309" i="103"/>
  <c r="AU309" i="103"/>
  <c r="AT309" i="103"/>
  <c r="AS309" i="103"/>
  <c r="AQ309" i="103"/>
  <c r="AP309" i="103"/>
  <c r="AO309" i="103"/>
  <c r="AN309" i="103"/>
  <c r="AM309" i="103"/>
  <c r="AL309" i="103"/>
  <c r="AK309" i="103"/>
  <c r="AJ309" i="103"/>
  <c r="AI309" i="103"/>
  <c r="AH309" i="103"/>
  <c r="AG309" i="103"/>
  <c r="AF309" i="103"/>
  <c r="AE309" i="103"/>
  <c r="AD309" i="103"/>
  <c r="AC309" i="103"/>
  <c r="AB309" i="103"/>
  <c r="AA309" i="103"/>
  <c r="B309" i="103"/>
  <c r="AZ309" i="103" s="1"/>
  <c r="AW308" i="103"/>
  <c r="AV308" i="103"/>
  <c r="AU308" i="103"/>
  <c r="AT308" i="103"/>
  <c r="AS308" i="103"/>
  <c r="AQ308" i="103"/>
  <c r="AP308" i="103"/>
  <c r="AO308" i="103"/>
  <c r="AN308" i="103"/>
  <c r="AM308" i="103"/>
  <c r="AL308" i="103"/>
  <c r="AJ308" i="103"/>
  <c r="AI308" i="103"/>
  <c r="AH308" i="103"/>
  <c r="AG308" i="103"/>
  <c r="AF308" i="103"/>
  <c r="AE308" i="103"/>
  <c r="AD308" i="103"/>
  <c r="AC308" i="103"/>
  <c r="AB308" i="103"/>
  <c r="AA308" i="103"/>
  <c r="B308" i="103"/>
  <c r="AK308" i="103" s="1"/>
  <c r="AX307" i="103"/>
  <c r="AU307" i="103"/>
  <c r="AT307" i="103"/>
  <c r="AS307" i="103"/>
  <c r="AQ307" i="103"/>
  <c r="AP307" i="103"/>
  <c r="AO307" i="103"/>
  <c r="AN307" i="103"/>
  <c r="AL307" i="103"/>
  <c r="AJ307" i="103"/>
  <c r="AI307" i="103"/>
  <c r="AH307" i="103"/>
  <c r="AG307" i="103"/>
  <c r="AF307" i="103"/>
  <c r="AE307" i="103"/>
  <c r="AD307" i="103"/>
  <c r="AC307" i="103"/>
  <c r="AB307" i="103"/>
  <c r="AA307" i="103"/>
  <c r="B307" i="103"/>
  <c r="AM307" i="103" s="1"/>
  <c r="AV306" i="103"/>
  <c r="AU306" i="103"/>
  <c r="AT306" i="103"/>
  <c r="AS306" i="103"/>
  <c r="AQ306" i="103"/>
  <c r="AP306" i="103"/>
  <c r="AI306" i="103"/>
  <c r="AH306" i="103"/>
  <c r="AG306" i="103"/>
  <c r="AF306" i="103"/>
  <c r="AE306" i="103"/>
  <c r="AD306" i="103"/>
  <c r="AC306" i="103"/>
  <c r="AB306" i="103"/>
  <c r="AA306" i="103"/>
  <c r="B306" i="103"/>
  <c r="AU305" i="103"/>
  <c r="AT305" i="103"/>
  <c r="AS305" i="103"/>
  <c r="AQ305" i="103"/>
  <c r="AP305" i="103"/>
  <c r="AI305" i="103"/>
  <c r="AH305" i="103"/>
  <c r="AG305" i="103"/>
  <c r="AF305" i="103"/>
  <c r="AE305" i="103"/>
  <c r="AD305" i="103"/>
  <c r="AC305" i="103"/>
  <c r="AB305" i="103"/>
  <c r="AA305" i="103"/>
  <c r="B305" i="103"/>
  <c r="AZ304" i="103"/>
  <c r="AY304" i="103"/>
  <c r="AX304" i="103"/>
  <c r="AW304" i="103"/>
  <c r="AV304" i="103"/>
  <c r="AU304" i="103"/>
  <c r="AT304" i="103"/>
  <c r="AS304" i="103"/>
  <c r="AQ304" i="103"/>
  <c r="AP304" i="103"/>
  <c r="AO304" i="103"/>
  <c r="AN304" i="103"/>
  <c r="AM304" i="103"/>
  <c r="AL304" i="103"/>
  <c r="AK304" i="103"/>
  <c r="AJ304" i="103"/>
  <c r="AI304" i="103"/>
  <c r="AH304" i="103"/>
  <c r="AG304" i="103"/>
  <c r="AF304" i="103"/>
  <c r="AE304" i="103"/>
  <c r="AD304" i="103"/>
  <c r="AC304" i="103"/>
  <c r="AB304" i="103"/>
  <c r="AA304" i="103"/>
  <c r="B304" i="103"/>
  <c r="AY303" i="103"/>
  <c r="AX303" i="103"/>
  <c r="AW303" i="103"/>
  <c r="AU303" i="103"/>
  <c r="AT303" i="103"/>
  <c r="AS303" i="103"/>
  <c r="AQ303" i="103"/>
  <c r="AP303" i="103"/>
  <c r="AO303" i="103"/>
  <c r="AN303" i="103"/>
  <c r="AL303" i="103"/>
  <c r="AK303" i="103"/>
  <c r="AI303" i="103"/>
  <c r="AH303" i="103"/>
  <c r="AG303" i="103"/>
  <c r="AF303" i="103"/>
  <c r="AE303" i="103"/>
  <c r="AD303" i="103"/>
  <c r="AC303" i="103"/>
  <c r="AB303" i="103"/>
  <c r="AA303" i="103"/>
  <c r="B303" i="103"/>
  <c r="AV303" i="103" s="1"/>
  <c r="AZ302" i="103"/>
  <c r="AU302" i="103"/>
  <c r="AT302" i="103"/>
  <c r="AS302" i="103"/>
  <c r="AQ302" i="103"/>
  <c r="AP302" i="103"/>
  <c r="AN302" i="103"/>
  <c r="AL302" i="103"/>
  <c r="AK302" i="103"/>
  <c r="AJ302" i="103"/>
  <c r="AI302" i="103"/>
  <c r="AH302" i="103"/>
  <c r="AG302" i="103"/>
  <c r="AF302" i="103"/>
  <c r="AE302" i="103"/>
  <c r="AD302" i="103"/>
  <c r="AC302" i="103"/>
  <c r="AB302" i="103"/>
  <c r="AA302" i="103"/>
  <c r="B302" i="103"/>
  <c r="AO302" i="103" s="1"/>
  <c r="AU301" i="103"/>
  <c r="AT301" i="103"/>
  <c r="AS301" i="103"/>
  <c r="AQ301" i="103"/>
  <c r="AP301" i="103"/>
  <c r="AI301" i="103"/>
  <c r="AH301" i="103"/>
  <c r="AG301" i="103"/>
  <c r="AF301" i="103"/>
  <c r="AE301" i="103"/>
  <c r="AD301" i="103"/>
  <c r="AC301" i="103"/>
  <c r="AB301" i="103"/>
  <c r="AA301" i="103"/>
  <c r="B301" i="103"/>
  <c r="AU300" i="103"/>
  <c r="AT300" i="103"/>
  <c r="AS300" i="103"/>
  <c r="AQ300" i="103"/>
  <c r="AP300" i="103"/>
  <c r="AM300" i="103"/>
  <c r="AI300" i="103"/>
  <c r="AH300" i="103"/>
  <c r="AG300" i="103"/>
  <c r="AF300" i="103"/>
  <c r="AE300" i="103"/>
  <c r="AD300" i="103"/>
  <c r="AC300" i="103"/>
  <c r="AB300" i="103"/>
  <c r="AA300" i="103"/>
  <c r="B300" i="103"/>
  <c r="AU299" i="103"/>
  <c r="AT299" i="103"/>
  <c r="AS299" i="103"/>
  <c r="AQ299" i="103"/>
  <c r="AP299" i="103"/>
  <c r="AI299" i="103"/>
  <c r="AH299" i="103"/>
  <c r="AG299" i="103"/>
  <c r="AF299" i="103"/>
  <c r="AE299" i="103"/>
  <c r="AD299" i="103"/>
  <c r="AC299" i="103"/>
  <c r="AB299" i="103"/>
  <c r="AA299" i="103"/>
  <c r="B299" i="103"/>
  <c r="AZ298" i="103"/>
  <c r="AY298" i="103"/>
  <c r="AW298" i="103"/>
  <c r="AU298" i="103"/>
  <c r="AT298" i="103"/>
  <c r="AS298" i="103"/>
  <c r="AQ298" i="103"/>
  <c r="AP298" i="103"/>
  <c r="AO298" i="103"/>
  <c r="AN298" i="103"/>
  <c r="AM298" i="103"/>
  <c r="AK298" i="103"/>
  <c r="AJ298" i="103"/>
  <c r="AI298" i="103"/>
  <c r="AH298" i="103"/>
  <c r="AG298" i="103"/>
  <c r="AF298" i="103"/>
  <c r="AE298" i="103"/>
  <c r="AD298" i="103"/>
  <c r="AC298" i="103"/>
  <c r="AB298" i="103"/>
  <c r="AA298" i="103"/>
  <c r="B298" i="103"/>
  <c r="AX298" i="103" s="1"/>
  <c r="AU297" i="103"/>
  <c r="AT297" i="103"/>
  <c r="AS297" i="103"/>
  <c r="AQ297" i="103"/>
  <c r="AP297" i="103"/>
  <c r="AN297" i="103"/>
  <c r="AM297" i="103"/>
  <c r="AL297" i="103"/>
  <c r="AK297" i="103"/>
  <c r="AJ297" i="103"/>
  <c r="AI297" i="103"/>
  <c r="AH297" i="103"/>
  <c r="AG297" i="103"/>
  <c r="AF297" i="103"/>
  <c r="AE297" i="103"/>
  <c r="AD297" i="103"/>
  <c r="AC297" i="103"/>
  <c r="AB297" i="103"/>
  <c r="AA297" i="103"/>
  <c r="B297" i="103"/>
  <c r="AO297" i="103" s="1"/>
  <c r="AZ296" i="103"/>
  <c r="AY296" i="103"/>
  <c r="AX296" i="103"/>
  <c r="AW296" i="103"/>
  <c r="AV296" i="103"/>
  <c r="AU296" i="103"/>
  <c r="AT296" i="103"/>
  <c r="AS296" i="103"/>
  <c r="AQ296" i="103"/>
  <c r="AP296" i="103"/>
  <c r="AN296" i="103"/>
  <c r="AM296" i="103"/>
  <c r="AL296" i="103"/>
  <c r="AJ296" i="103"/>
  <c r="AI296" i="103"/>
  <c r="AH296" i="103"/>
  <c r="AG296" i="103"/>
  <c r="AF296" i="103"/>
  <c r="AE296" i="103"/>
  <c r="AD296" i="103"/>
  <c r="AC296" i="103"/>
  <c r="AB296" i="103"/>
  <c r="AA296" i="103"/>
  <c r="B296" i="103"/>
  <c r="AK296" i="103" s="1"/>
  <c r="AU295" i="103"/>
  <c r="AT295" i="103"/>
  <c r="AS295" i="103"/>
  <c r="AQ295" i="103"/>
  <c r="AP295" i="103"/>
  <c r="AI295" i="103"/>
  <c r="AH295" i="103"/>
  <c r="AG295" i="103"/>
  <c r="AF295" i="103"/>
  <c r="AE295" i="103"/>
  <c r="AD295" i="103"/>
  <c r="AC295" i="103"/>
  <c r="AB295" i="103"/>
  <c r="AA295" i="103"/>
  <c r="B295" i="103"/>
  <c r="AU294" i="103"/>
  <c r="AT294" i="103"/>
  <c r="AS294" i="103"/>
  <c r="AQ294" i="103"/>
  <c r="AP294" i="103"/>
  <c r="AI294" i="103"/>
  <c r="AH294" i="103"/>
  <c r="AG294" i="103"/>
  <c r="AF294" i="103"/>
  <c r="AE294" i="103"/>
  <c r="AD294" i="103"/>
  <c r="AC294" i="103"/>
  <c r="AB294" i="103"/>
  <c r="AA294" i="103"/>
  <c r="B294" i="103"/>
  <c r="AY293" i="103"/>
  <c r="AX293" i="103"/>
  <c r="AW293" i="103"/>
  <c r="AV293" i="103"/>
  <c r="AU293" i="103"/>
  <c r="AT293" i="103"/>
  <c r="AS293" i="103"/>
  <c r="AQ293" i="103"/>
  <c r="AP293" i="103"/>
  <c r="AO293" i="103"/>
  <c r="AN293" i="103"/>
  <c r="AM293" i="103"/>
  <c r="AL293" i="103"/>
  <c r="AK293" i="103"/>
  <c r="AJ293" i="103"/>
  <c r="AI293" i="103"/>
  <c r="AH293" i="103"/>
  <c r="AG293" i="103"/>
  <c r="AF293" i="103"/>
  <c r="AE293" i="103"/>
  <c r="AD293" i="103"/>
  <c r="AC293" i="103"/>
  <c r="AB293" i="103"/>
  <c r="AA293" i="103"/>
  <c r="B293" i="103"/>
  <c r="AZ293" i="103" s="1"/>
  <c r="AW292" i="103"/>
  <c r="AV292" i="103"/>
  <c r="AU292" i="103"/>
  <c r="AT292" i="103"/>
  <c r="AS292" i="103"/>
  <c r="AQ292" i="103"/>
  <c r="AP292" i="103"/>
  <c r="AO292" i="103"/>
  <c r="AN292" i="103"/>
  <c r="AM292" i="103"/>
  <c r="AL292" i="103"/>
  <c r="AK292" i="103"/>
  <c r="AJ292" i="103"/>
  <c r="AI292" i="103"/>
  <c r="AH292" i="103"/>
  <c r="AG292" i="103"/>
  <c r="AF292" i="103"/>
  <c r="AE292" i="103"/>
  <c r="AD292" i="103"/>
  <c r="AC292" i="103"/>
  <c r="AB292" i="103"/>
  <c r="AA292" i="103"/>
  <c r="B292" i="103"/>
  <c r="AZ292" i="103" s="1"/>
  <c r="AX291" i="103"/>
  <c r="AU291" i="103"/>
  <c r="AT291" i="103"/>
  <c r="AS291" i="103"/>
  <c r="AQ291" i="103"/>
  <c r="AP291" i="103"/>
  <c r="AO291" i="103"/>
  <c r="AN291" i="103"/>
  <c r="AL291" i="103"/>
  <c r="AJ291" i="103"/>
  <c r="AI291" i="103"/>
  <c r="AH291" i="103"/>
  <c r="AG291" i="103"/>
  <c r="AF291" i="103"/>
  <c r="AE291" i="103"/>
  <c r="AD291" i="103"/>
  <c r="AC291" i="103"/>
  <c r="AB291" i="103"/>
  <c r="AA291" i="103"/>
  <c r="B291" i="103"/>
  <c r="AM291" i="103" s="1"/>
  <c r="AU290" i="103"/>
  <c r="AT290" i="103"/>
  <c r="AS290" i="103"/>
  <c r="AQ290" i="103"/>
  <c r="AP290" i="103"/>
  <c r="AI290" i="103"/>
  <c r="AH290" i="103"/>
  <c r="AG290" i="103"/>
  <c r="AF290" i="103"/>
  <c r="AE290" i="103"/>
  <c r="AD290" i="103"/>
  <c r="AC290" i="103"/>
  <c r="AB290" i="103"/>
  <c r="AA290" i="103"/>
  <c r="B290" i="103"/>
  <c r="AY289" i="103"/>
  <c r="AU289" i="103"/>
  <c r="AT289" i="103"/>
  <c r="AS289" i="103"/>
  <c r="AQ289" i="103"/>
  <c r="AP289" i="103"/>
  <c r="AO289" i="103"/>
  <c r="AK289" i="103"/>
  <c r="AI289" i="103"/>
  <c r="AH289" i="103"/>
  <c r="AG289" i="103"/>
  <c r="AF289" i="103"/>
  <c r="AE289" i="103"/>
  <c r="AD289" i="103"/>
  <c r="AC289" i="103"/>
  <c r="AB289" i="103"/>
  <c r="AA289" i="103"/>
  <c r="B289" i="103"/>
  <c r="AZ288" i="103"/>
  <c r="AY288" i="103"/>
  <c r="AX288" i="103"/>
  <c r="AW288" i="103"/>
  <c r="AV288" i="103"/>
  <c r="AU288" i="103"/>
  <c r="AT288" i="103"/>
  <c r="AS288" i="103"/>
  <c r="AQ288" i="103"/>
  <c r="AP288" i="103"/>
  <c r="AO288" i="103"/>
  <c r="AN288" i="103"/>
  <c r="AM288" i="103"/>
  <c r="AL288" i="103"/>
  <c r="AK288" i="103"/>
  <c r="AJ288" i="103"/>
  <c r="AI288" i="103"/>
  <c r="AH288" i="103"/>
  <c r="AG288" i="103"/>
  <c r="AF288" i="103"/>
  <c r="AE288" i="103"/>
  <c r="AD288" i="103"/>
  <c r="AC288" i="103"/>
  <c r="AB288" i="103"/>
  <c r="AA288" i="103"/>
  <c r="B288" i="103"/>
  <c r="AY287" i="103"/>
  <c r="AX287" i="103"/>
  <c r="AW287" i="103"/>
  <c r="AU287" i="103"/>
  <c r="AT287" i="103"/>
  <c r="AS287" i="103"/>
  <c r="AQ287" i="103"/>
  <c r="AP287" i="103"/>
  <c r="AO287" i="103"/>
  <c r="AN287" i="103"/>
  <c r="AL287" i="103"/>
  <c r="AK287" i="103"/>
  <c r="AI287" i="103"/>
  <c r="AH287" i="103"/>
  <c r="AG287" i="103"/>
  <c r="AF287" i="103"/>
  <c r="AE287" i="103"/>
  <c r="AD287" i="103"/>
  <c r="AC287" i="103"/>
  <c r="AB287" i="103"/>
  <c r="AA287" i="103"/>
  <c r="B287" i="103"/>
  <c r="AV287" i="103" s="1"/>
  <c r="AZ286" i="103"/>
  <c r="AV286" i="103"/>
  <c r="AU286" i="103"/>
  <c r="AT286" i="103"/>
  <c r="AS286" i="103"/>
  <c r="AQ286" i="103"/>
  <c r="AP286" i="103"/>
  <c r="AN286" i="103"/>
  <c r="AL286" i="103"/>
  <c r="AK286" i="103"/>
  <c r="AJ286" i="103"/>
  <c r="AI286" i="103"/>
  <c r="AH286" i="103"/>
  <c r="AG286" i="103"/>
  <c r="AF286" i="103"/>
  <c r="AE286" i="103"/>
  <c r="AD286" i="103"/>
  <c r="AC286" i="103"/>
  <c r="AB286" i="103"/>
  <c r="AA286" i="103"/>
  <c r="B286" i="103"/>
  <c r="AO286" i="103" s="1"/>
  <c r="AU285" i="103"/>
  <c r="AT285" i="103"/>
  <c r="AS285" i="103"/>
  <c r="AQ285" i="103"/>
  <c r="AP285" i="103"/>
  <c r="AI285" i="103"/>
  <c r="AH285" i="103"/>
  <c r="AG285" i="103"/>
  <c r="AF285" i="103"/>
  <c r="AE285" i="103"/>
  <c r="AD285" i="103"/>
  <c r="AC285" i="103"/>
  <c r="AB285" i="103"/>
  <c r="AA285" i="103"/>
  <c r="B285" i="103"/>
  <c r="AU284" i="103"/>
  <c r="AT284" i="103"/>
  <c r="AS284" i="103"/>
  <c r="AQ284" i="103"/>
  <c r="AP284" i="103"/>
  <c r="AI284" i="103"/>
  <c r="AH284" i="103"/>
  <c r="AG284" i="103"/>
  <c r="AF284" i="103"/>
  <c r="AE284" i="103"/>
  <c r="AD284" i="103"/>
  <c r="AC284" i="103"/>
  <c r="AB284" i="103"/>
  <c r="AA284" i="103"/>
  <c r="B284" i="103"/>
  <c r="AZ283" i="103"/>
  <c r="AY283" i="103"/>
  <c r="AX283" i="103"/>
  <c r="AW283" i="103"/>
  <c r="AU283" i="103"/>
  <c r="AT283" i="103"/>
  <c r="AS283" i="103"/>
  <c r="AQ283" i="103"/>
  <c r="AP283" i="103"/>
  <c r="AK283" i="103"/>
  <c r="AI283" i="103"/>
  <c r="AH283" i="103"/>
  <c r="AG283" i="103"/>
  <c r="AF283" i="103"/>
  <c r="AE283" i="103"/>
  <c r="AD283" i="103"/>
  <c r="AC283" i="103"/>
  <c r="AB283" i="103"/>
  <c r="AA283" i="103"/>
  <c r="B283" i="103"/>
  <c r="AZ282" i="103"/>
  <c r="AY282" i="103"/>
  <c r="AW282" i="103"/>
  <c r="AU282" i="103"/>
  <c r="AT282" i="103"/>
  <c r="AS282" i="103"/>
  <c r="AQ282" i="103"/>
  <c r="AP282" i="103"/>
  <c r="AO282" i="103"/>
  <c r="AN282" i="103"/>
  <c r="AM282" i="103"/>
  <c r="AL282" i="103"/>
  <c r="AK282" i="103"/>
  <c r="AJ282" i="103"/>
  <c r="AI282" i="103"/>
  <c r="AH282" i="103"/>
  <c r="AG282" i="103"/>
  <c r="AF282" i="103"/>
  <c r="AE282" i="103"/>
  <c r="AD282" i="103"/>
  <c r="AC282" i="103"/>
  <c r="AB282" i="103"/>
  <c r="AA282" i="103"/>
  <c r="B282" i="103"/>
  <c r="AX282" i="103" s="1"/>
  <c r="AX281" i="103"/>
  <c r="AU281" i="103"/>
  <c r="AT281" i="103"/>
  <c r="AS281" i="103"/>
  <c r="AQ281" i="103"/>
  <c r="AP281" i="103"/>
  <c r="AN281" i="103"/>
  <c r="AM281" i="103"/>
  <c r="AL281" i="103"/>
  <c r="AK281" i="103"/>
  <c r="AJ281" i="103"/>
  <c r="AI281" i="103"/>
  <c r="AH281" i="103"/>
  <c r="AG281" i="103"/>
  <c r="AF281" i="103"/>
  <c r="AE281" i="103"/>
  <c r="AD281" i="103"/>
  <c r="AC281" i="103"/>
  <c r="AB281" i="103"/>
  <c r="AA281" i="103"/>
  <c r="B281" i="103"/>
  <c r="AO281" i="103" s="1"/>
  <c r="AZ280" i="103"/>
  <c r="AY280" i="103"/>
  <c r="AX280" i="103"/>
  <c r="AW280" i="103"/>
  <c r="AV280" i="103"/>
  <c r="AU280" i="103"/>
  <c r="AT280" i="103"/>
  <c r="AS280" i="103"/>
  <c r="AQ280" i="103"/>
  <c r="AP280" i="103"/>
  <c r="AN280" i="103"/>
  <c r="AM280" i="103"/>
  <c r="AL280" i="103"/>
  <c r="AJ280" i="103"/>
  <c r="AI280" i="103"/>
  <c r="AH280" i="103"/>
  <c r="AG280" i="103"/>
  <c r="AF280" i="103"/>
  <c r="AE280" i="103"/>
  <c r="AD280" i="103"/>
  <c r="AC280" i="103"/>
  <c r="AB280" i="103"/>
  <c r="AA280" i="103"/>
  <c r="B280" i="103"/>
  <c r="AK280" i="103" s="1"/>
  <c r="AU279" i="103"/>
  <c r="AT279" i="103"/>
  <c r="AS279" i="103"/>
  <c r="AQ279" i="103"/>
  <c r="AP279" i="103"/>
  <c r="AI279" i="103"/>
  <c r="AH279" i="103"/>
  <c r="AG279" i="103"/>
  <c r="AF279" i="103"/>
  <c r="AE279" i="103"/>
  <c r="AD279" i="103"/>
  <c r="AC279" i="103"/>
  <c r="AB279" i="103"/>
  <c r="AA279" i="103"/>
  <c r="B279" i="103"/>
  <c r="AZ278" i="103"/>
  <c r="AY278" i="103"/>
  <c r="AW278" i="103"/>
  <c r="AU278" i="103"/>
  <c r="AT278" i="103"/>
  <c r="AS278" i="103"/>
  <c r="AQ278" i="103"/>
  <c r="AP278" i="103"/>
  <c r="AI278" i="103"/>
  <c r="AH278" i="103"/>
  <c r="AG278" i="103"/>
  <c r="AF278" i="103"/>
  <c r="AE278" i="103"/>
  <c r="AD278" i="103"/>
  <c r="AC278" i="103"/>
  <c r="AB278" i="103"/>
  <c r="AA278" i="103"/>
  <c r="B278" i="103"/>
  <c r="AY277" i="103"/>
  <c r="AW277" i="103"/>
  <c r="AV277" i="103"/>
  <c r="AU277" i="103"/>
  <c r="AT277" i="103"/>
  <c r="AS277" i="103"/>
  <c r="AQ277" i="103"/>
  <c r="AP277" i="103"/>
  <c r="AO277" i="103"/>
  <c r="AN277" i="103"/>
  <c r="AM277" i="103"/>
  <c r="AL277" i="103"/>
  <c r="AK277" i="103"/>
  <c r="AJ277" i="103"/>
  <c r="AI277" i="103"/>
  <c r="AH277" i="103"/>
  <c r="AG277" i="103"/>
  <c r="AF277" i="103"/>
  <c r="AE277" i="103"/>
  <c r="AD277" i="103"/>
  <c r="AC277" i="103"/>
  <c r="AB277" i="103"/>
  <c r="AA277" i="103"/>
  <c r="B277" i="103"/>
  <c r="AZ277" i="103" s="1"/>
  <c r="AZ276" i="103"/>
  <c r="AW276" i="103"/>
  <c r="AV276" i="103"/>
  <c r="AU276" i="103"/>
  <c r="AT276" i="103"/>
  <c r="AS276" i="103"/>
  <c r="AQ276" i="103"/>
  <c r="AP276" i="103"/>
  <c r="AO276" i="103"/>
  <c r="AN276" i="103"/>
  <c r="AM276" i="103"/>
  <c r="AL276" i="103"/>
  <c r="AK276" i="103"/>
  <c r="AJ276" i="103"/>
  <c r="AI276" i="103"/>
  <c r="AH276" i="103"/>
  <c r="AG276" i="103"/>
  <c r="AF276" i="103"/>
  <c r="AE276" i="103"/>
  <c r="AD276" i="103"/>
  <c r="AC276" i="103"/>
  <c r="AB276" i="103"/>
  <c r="AA276" i="103"/>
  <c r="B276" i="103"/>
  <c r="AY276" i="103" s="1"/>
  <c r="AX275" i="103"/>
  <c r="AU275" i="103"/>
  <c r="AT275" i="103"/>
  <c r="AS275" i="103"/>
  <c r="AQ275" i="103"/>
  <c r="AP275" i="103"/>
  <c r="AO275" i="103"/>
  <c r="AN275" i="103"/>
  <c r="AL275" i="103"/>
  <c r="AJ275" i="103"/>
  <c r="AI275" i="103"/>
  <c r="AH275" i="103"/>
  <c r="AG275" i="103"/>
  <c r="AF275" i="103"/>
  <c r="AE275" i="103"/>
  <c r="AD275" i="103"/>
  <c r="AC275" i="103"/>
  <c r="AB275" i="103"/>
  <c r="AA275" i="103"/>
  <c r="B275" i="103"/>
  <c r="AM275" i="103" s="1"/>
  <c r="AV274" i="103"/>
  <c r="AU274" i="103"/>
  <c r="AT274" i="103"/>
  <c r="AS274" i="103"/>
  <c r="AQ274" i="103"/>
  <c r="AP274" i="103"/>
  <c r="AM274" i="103"/>
  <c r="AJ274" i="103"/>
  <c r="AI274" i="103"/>
  <c r="AH274" i="103"/>
  <c r="AG274" i="103"/>
  <c r="AF274" i="103"/>
  <c r="AE274" i="103"/>
  <c r="AD274" i="103"/>
  <c r="AC274" i="103"/>
  <c r="AB274" i="103"/>
  <c r="AA274" i="103"/>
  <c r="B274" i="103"/>
  <c r="AU273" i="103"/>
  <c r="AT273" i="103"/>
  <c r="AS273" i="103"/>
  <c r="AQ273" i="103"/>
  <c r="AP273" i="103"/>
  <c r="AI273" i="103"/>
  <c r="AH273" i="103"/>
  <c r="AG273" i="103"/>
  <c r="AF273" i="103"/>
  <c r="AE273" i="103"/>
  <c r="AD273" i="103"/>
  <c r="AC273" i="103"/>
  <c r="AB273" i="103"/>
  <c r="AA273" i="103"/>
  <c r="B273" i="103"/>
  <c r="AZ272" i="103"/>
  <c r="AY272" i="103"/>
  <c r="AX272" i="103"/>
  <c r="AW272" i="103"/>
  <c r="AV272" i="103"/>
  <c r="AU272" i="103"/>
  <c r="AT272" i="103"/>
  <c r="AS272" i="103"/>
  <c r="AQ272" i="103"/>
  <c r="AP272" i="103"/>
  <c r="AO272" i="103"/>
  <c r="AN272" i="103"/>
  <c r="AM272" i="103"/>
  <c r="AL272" i="103"/>
  <c r="AK272" i="103"/>
  <c r="AJ272" i="103"/>
  <c r="AI272" i="103"/>
  <c r="AH272" i="103"/>
  <c r="AG272" i="103"/>
  <c r="AF272" i="103"/>
  <c r="AE272" i="103"/>
  <c r="AD272" i="103"/>
  <c r="AC272" i="103"/>
  <c r="AB272" i="103"/>
  <c r="AA272" i="103"/>
  <c r="B272" i="103"/>
  <c r="AY271" i="103"/>
  <c r="AX271" i="103"/>
  <c r="AW271" i="103"/>
  <c r="AU271" i="103"/>
  <c r="AT271" i="103"/>
  <c r="AS271" i="103"/>
  <c r="AQ271" i="103"/>
  <c r="AP271" i="103"/>
  <c r="AO271" i="103"/>
  <c r="AN271" i="103"/>
  <c r="AL271" i="103"/>
  <c r="AI271" i="103"/>
  <c r="AH271" i="103"/>
  <c r="AG271" i="103"/>
  <c r="AF271" i="103"/>
  <c r="AE271" i="103"/>
  <c r="AD271" i="103"/>
  <c r="AC271" i="103"/>
  <c r="AB271" i="103"/>
  <c r="AA271" i="103"/>
  <c r="B271" i="103"/>
  <c r="AV271" i="103" s="1"/>
  <c r="AZ270" i="103"/>
  <c r="AV270" i="103"/>
  <c r="AU270" i="103"/>
  <c r="AT270" i="103"/>
  <c r="AS270" i="103"/>
  <c r="AQ270" i="103"/>
  <c r="AP270" i="103"/>
  <c r="AN270" i="103"/>
  <c r="AL270" i="103"/>
  <c r="AK270" i="103"/>
  <c r="AJ270" i="103"/>
  <c r="AI270" i="103"/>
  <c r="AH270" i="103"/>
  <c r="AG270" i="103"/>
  <c r="AF270" i="103"/>
  <c r="AE270" i="103"/>
  <c r="AD270" i="103"/>
  <c r="AC270" i="103"/>
  <c r="AB270" i="103"/>
  <c r="AA270" i="103"/>
  <c r="B270" i="103"/>
  <c r="AO270" i="103" s="1"/>
  <c r="AX269" i="103"/>
  <c r="AU269" i="103"/>
  <c r="AT269" i="103"/>
  <c r="AS269" i="103"/>
  <c r="AQ269" i="103"/>
  <c r="AP269" i="103"/>
  <c r="AO269" i="103"/>
  <c r="AL269" i="103"/>
  <c r="AK269" i="103"/>
  <c r="AI269" i="103"/>
  <c r="AH269" i="103"/>
  <c r="AG269" i="103"/>
  <c r="AF269" i="103"/>
  <c r="AE269" i="103"/>
  <c r="AD269" i="103"/>
  <c r="AC269" i="103"/>
  <c r="AB269" i="103"/>
  <c r="AA269" i="103"/>
  <c r="B269" i="103"/>
  <c r="AU268" i="103"/>
  <c r="AT268" i="103"/>
  <c r="AS268" i="103"/>
  <c r="AQ268" i="103"/>
  <c r="AP268" i="103"/>
  <c r="AI268" i="103"/>
  <c r="AH268" i="103"/>
  <c r="AG268" i="103"/>
  <c r="AF268" i="103"/>
  <c r="AE268" i="103"/>
  <c r="AD268" i="103"/>
  <c r="AC268" i="103"/>
  <c r="AB268" i="103"/>
  <c r="AA268" i="103"/>
  <c r="B268" i="103"/>
  <c r="AZ267" i="103"/>
  <c r="AY267" i="103"/>
  <c r="AX267" i="103"/>
  <c r="AW267" i="103"/>
  <c r="AU267" i="103"/>
  <c r="AT267" i="103"/>
  <c r="AS267" i="103"/>
  <c r="AQ267" i="103"/>
  <c r="AP267" i="103"/>
  <c r="AI267" i="103"/>
  <c r="AH267" i="103"/>
  <c r="AG267" i="103"/>
  <c r="AF267" i="103"/>
  <c r="AE267" i="103"/>
  <c r="AD267" i="103"/>
  <c r="AC267" i="103"/>
  <c r="AB267" i="103"/>
  <c r="AA267" i="103"/>
  <c r="B267" i="103"/>
  <c r="AZ266" i="103"/>
  <c r="AY266" i="103"/>
  <c r="AW266" i="103"/>
  <c r="AV266" i="103"/>
  <c r="AU266" i="103"/>
  <c r="AT266" i="103"/>
  <c r="AS266" i="103"/>
  <c r="AQ266" i="103"/>
  <c r="AP266" i="103"/>
  <c r="AO266" i="103"/>
  <c r="AN266" i="103"/>
  <c r="AM266" i="103"/>
  <c r="AL266" i="103"/>
  <c r="AK266" i="103"/>
  <c r="AJ266" i="103"/>
  <c r="AI266" i="103"/>
  <c r="AH266" i="103"/>
  <c r="AG266" i="103"/>
  <c r="AF266" i="103"/>
  <c r="AE266" i="103"/>
  <c r="AD266" i="103"/>
  <c r="AC266" i="103"/>
  <c r="AB266" i="103"/>
  <c r="AA266" i="103"/>
  <c r="B266" i="103"/>
  <c r="AX266" i="103" s="1"/>
  <c r="AX265" i="103"/>
  <c r="AU265" i="103"/>
  <c r="AT265" i="103"/>
  <c r="AS265" i="103"/>
  <c r="AQ265" i="103"/>
  <c r="AP265" i="103"/>
  <c r="AO265" i="103"/>
  <c r="AN265" i="103"/>
  <c r="AM265" i="103"/>
  <c r="AL265" i="103"/>
  <c r="AK265" i="103"/>
  <c r="AJ265" i="103"/>
  <c r="AI265" i="103"/>
  <c r="AH265" i="103"/>
  <c r="AG265" i="103"/>
  <c r="AF265" i="103"/>
  <c r="AE265" i="103"/>
  <c r="AD265" i="103"/>
  <c r="AC265" i="103"/>
  <c r="AB265" i="103"/>
  <c r="AA265" i="103"/>
  <c r="B265" i="103"/>
  <c r="AZ265" i="103" s="1"/>
  <c r="AZ264" i="103"/>
  <c r="AY264" i="103"/>
  <c r="AX264" i="103"/>
  <c r="AW264" i="103"/>
  <c r="AV264" i="103"/>
  <c r="AU264" i="103"/>
  <c r="AT264" i="103"/>
  <c r="AS264" i="103"/>
  <c r="AQ264" i="103"/>
  <c r="AP264" i="103"/>
  <c r="AN264" i="103"/>
  <c r="AM264" i="103"/>
  <c r="AL264" i="103"/>
  <c r="AJ264" i="103"/>
  <c r="AI264" i="103"/>
  <c r="AH264" i="103"/>
  <c r="AG264" i="103"/>
  <c r="AF264" i="103"/>
  <c r="AE264" i="103"/>
  <c r="AD264" i="103"/>
  <c r="AC264" i="103"/>
  <c r="AB264" i="103"/>
  <c r="AA264" i="103"/>
  <c r="B264" i="103"/>
  <c r="AK264" i="103" s="1"/>
  <c r="AU263" i="103"/>
  <c r="AT263" i="103"/>
  <c r="AS263" i="103"/>
  <c r="AQ263" i="103"/>
  <c r="AP263" i="103"/>
  <c r="AO263" i="103"/>
  <c r="AK263" i="103"/>
  <c r="AI263" i="103"/>
  <c r="AH263" i="103"/>
  <c r="AG263" i="103"/>
  <c r="AF263" i="103"/>
  <c r="AE263" i="103"/>
  <c r="AD263" i="103"/>
  <c r="AC263" i="103"/>
  <c r="AB263" i="103"/>
  <c r="AA263" i="103"/>
  <c r="B263" i="103"/>
  <c r="AW262" i="103"/>
  <c r="AU262" i="103"/>
  <c r="AT262" i="103"/>
  <c r="AS262" i="103"/>
  <c r="AQ262" i="103"/>
  <c r="AP262" i="103"/>
  <c r="AI262" i="103"/>
  <c r="AH262" i="103"/>
  <c r="AG262" i="103"/>
  <c r="AF262" i="103"/>
  <c r="AE262" i="103"/>
  <c r="AD262" i="103"/>
  <c r="AC262" i="103"/>
  <c r="AB262" i="103"/>
  <c r="AA262" i="103"/>
  <c r="B262" i="103"/>
  <c r="AY261" i="103"/>
  <c r="AX261" i="103"/>
  <c r="AW261" i="103"/>
  <c r="AV261" i="103"/>
  <c r="AU261" i="103"/>
  <c r="AT261" i="103"/>
  <c r="AS261" i="103"/>
  <c r="AQ261" i="103"/>
  <c r="AP261" i="103"/>
  <c r="AO261" i="103"/>
  <c r="AN261" i="103"/>
  <c r="AM261" i="103"/>
  <c r="AL261" i="103"/>
  <c r="AK261" i="103"/>
  <c r="AJ261" i="103"/>
  <c r="AI261" i="103"/>
  <c r="AH261" i="103"/>
  <c r="AG261" i="103"/>
  <c r="AF261" i="103"/>
  <c r="AE261" i="103"/>
  <c r="AD261" i="103"/>
  <c r="AC261" i="103"/>
  <c r="AB261" i="103"/>
  <c r="AA261" i="103"/>
  <c r="B261" i="103"/>
  <c r="AZ261" i="103" s="1"/>
  <c r="AZ260" i="103"/>
  <c r="AW260" i="103"/>
  <c r="AV260" i="103"/>
  <c r="AU260" i="103"/>
  <c r="AT260" i="103"/>
  <c r="AS260" i="103"/>
  <c r="AQ260" i="103"/>
  <c r="AP260" i="103"/>
  <c r="AO260" i="103"/>
  <c r="AN260" i="103"/>
  <c r="AM260" i="103"/>
  <c r="AL260" i="103"/>
  <c r="AI260" i="103"/>
  <c r="AH260" i="103"/>
  <c r="AG260" i="103"/>
  <c r="AF260" i="103"/>
  <c r="AE260" i="103"/>
  <c r="AD260" i="103"/>
  <c r="AC260" i="103"/>
  <c r="AB260" i="103"/>
  <c r="AA260" i="103"/>
  <c r="B260" i="103"/>
  <c r="AZ259" i="103"/>
  <c r="AY259" i="103"/>
  <c r="AX259" i="103"/>
  <c r="AU259" i="103"/>
  <c r="AT259" i="103"/>
  <c r="AS259" i="103"/>
  <c r="AQ259" i="103"/>
  <c r="AP259" i="103"/>
  <c r="AO259" i="103"/>
  <c r="AN259" i="103"/>
  <c r="AL259" i="103"/>
  <c r="AK259" i="103"/>
  <c r="AJ259" i="103"/>
  <c r="AI259" i="103"/>
  <c r="AH259" i="103"/>
  <c r="AG259" i="103"/>
  <c r="AF259" i="103"/>
  <c r="AE259" i="103"/>
  <c r="AD259" i="103"/>
  <c r="AC259" i="103"/>
  <c r="AB259" i="103"/>
  <c r="AA259" i="103"/>
  <c r="B259" i="103"/>
  <c r="AM259" i="103" s="1"/>
  <c r="AU258" i="103"/>
  <c r="AT258" i="103"/>
  <c r="AS258" i="103"/>
  <c r="AQ258" i="103"/>
  <c r="AP258" i="103"/>
  <c r="AI258" i="103"/>
  <c r="AH258" i="103"/>
  <c r="AG258" i="103"/>
  <c r="AF258" i="103"/>
  <c r="AE258" i="103"/>
  <c r="AD258" i="103"/>
  <c r="AC258" i="103"/>
  <c r="AB258" i="103"/>
  <c r="AA258" i="103"/>
  <c r="B258" i="103"/>
  <c r="AY257" i="103"/>
  <c r="AV257" i="103"/>
  <c r="AU257" i="103"/>
  <c r="AT257" i="103"/>
  <c r="AS257" i="103"/>
  <c r="AQ257" i="103"/>
  <c r="AP257" i="103"/>
  <c r="AO257" i="103"/>
  <c r="AN257" i="103"/>
  <c r="AM257" i="103"/>
  <c r="AK257" i="103"/>
  <c r="AI257" i="103"/>
  <c r="AH257" i="103"/>
  <c r="AG257" i="103"/>
  <c r="AF257" i="103"/>
  <c r="AE257" i="103"/>
  <c r="AD257" i="103"/>
  <c r="AC257" i="103"/>
  <c r="AB257" i="103"/>
  <c r="AA257" i="103"/>
  <c r="B257" i="103"/>
  <c r="AZ256" i="103"/>
  <c r="AY256" i="103"/>
  <c r="AX256" i="103"/>
  <c r="AW256" i="103"/>
  <c r="AV256" i="103"/>
  <c r="AU256" i="103"/>
  <c r="AT256" i="103"/>
  <c r="AS256" i="103"/>
  <c r="AQ256" i="103"/>
  <c r="AP256" i="103"/>
  <c r="AO256" i="103"/>
  <c r="AN256" i="103"/>
  <c r="AM256" i="103"/>
  <c r="AL256" i="103"/>
  <c r="AK256" i="103"/>
  <c r="AJ256" i="103"/>
  <c r="AI256" i="103"/>
  <c r="AH256" i="103"/>
  <c r="AG256" i="103"/>
  <c r="AF256" i="103"/>
  <c r="AE256" i="103"/>
  <c r="AD256" i="103"/>
  <c r="AC256" i="103"/>
  <c r="AB256" i="103"/>
  <c r="AA256" i="103"/>
  <c r="B256" i="103"/>
  <c r="AY255" i="103"/>
  <c r="AX255" i="103"/>
  <c r="AW255" i="103"/>
  <c r="AU255" i="103"/>
  <c r="AT255" i="103"/>
  <c r="AS255" i="103"/>
  <c r="AQ255" i="103"/>
  <c r="AP255" i="103"/>
  <c r="AO255" i="103"/>
  <c r="AN255" i="103"/>
  <c r="AL255" i="103"/>
  <c r="AI255" i="103"/>
  <c r="AH255" i="103"/>
  <c r="AG255" i="103"/>
  <c r="AF255" i="103"/>
  <c r="AE255" i="103"/>
  <c r="AD255" i="103"/>
  <c r="AC255" i="103"/>
  <c r="AB255" i="103"/>
  <c r="AA255" i="103"/>
  <c r="B255" i="103"/>
  <c r="AV255" i="103" s="1"/>
  <c r="AZ254" i="103"/>
  <c r="AV254" i="103"/>
  <c r="AU254" i="103"/>
  <c r="AT254" i="103"/>
  <c r="AS254" i="103"/>
  <c r="AQ254" i="103"/>
  <c r="AP254" i="103"/>
  <c r="AN254" i="103"/>
  <c r="AM254" i="103"/>
  <c r="AL254" i="103"/>
  <c r="AK254" i="103"/>
  <c r="AJ254" i="103"/>
  <c r="AI254" i="103"/>
  <c r="AH254" i="103"/>
  <c r="AG254" i="103"/>
  <c r="AF254" i="103"/>
  <c r="AE254" i="103"/>
  <c r="AD254" i="103"/>
  <c r="AC254" i="103"/>
  <c r="AB254" i="103"/>
  <c r="AA254" i="103"/>
  <c r="B254" i="103"/>
  <c r="AO254" i="103" s="1"/>
  <c r="AX253" i="103"/>
  <c r="AW253" i="103"/>
  <c r="AV253" i="103"/>
  <c r="AU253" i="103"/>
  <c r="AT253" i="103"/>
  <c r="AS253" i="103"/>
  <c r="AQ253" i="103"/>
  <c r="AP253" i="103"/>
  <c r="AO253" i="103"/>
  <c r="AL253" i="103"/>
  <c r="AK253" i="103"/>
  <c r="AJ253" i="103"/>
  <c r="AI253" i="103"/>
  <c r="AH253" i="103"/>
  <c r="AG253" i="103"/>
  <c r="AF253" i="103"/>
  <c r="AE253" i="103"/>
  <c r="AD253" i="103"/>
  <c r="AC253" i="103"/>
  <c r="AB253" i="103"/>
  <c r="AA253" i="103"/>
  <c r="B253" i="103"/>
  <c r="AU252" i="103"/>
  <c r="AT252" i="103"/>
  <c r="AS252" i="103"/>
  <c r="AQ252" i="103"/>
  <c r="AP252" i="103"/>
  <c r="AI252" i="103"/>
  <c r="AH252" i="103"/>
  <c r="AG252" i="103"/>
  <c r="AF252" i="103"/>
  <c r="AE252" i="103"/>
  <c r="AD252" i="103"/>
  <c r="AC252" i="103"/>
  <c r="AB252" i="103"/>
  <c r="AA252" i="103"/>
  <c r="B252" i="103"/>
  <c r="AZ251" i="103"/>
  <c r="AY251" i="103"/>
  <c r="AX251" i="103"/>
  <c r="AW251" i="103"/>
  <c r="AU251" i="103"/>
  <c r="AT251" i="103"/>
  <c r="AS251" i="103"/>
  <c r="AQ251" i="103"/>
  <c r="AP251" i="103"/>
  <c r="AI251" i="103"/>
  <c r="AH251" i="103"/>
  <c r="AG251" i="103"/>
  <c r="AF251" i="103"/>
  <c r="AE251" i="103"/>
  <c r="AD251" i="103"/>
  <c r="AC251" i="103"/>
  <c r="AB251" i="103"/>
  <c r="AA251" i="103"/>
  <c r="B251" i="103"/>
  <c r="AZ250" i="103"/>
  <c r="AY250" i="103"/>
  <c r="AW250" i="103"/>
  <c r="AV250" i="103"/>
  <c r="AU250" i="103"/>
  <c r="AT250" i="103"/>
  <c r="AS250" i="103"/>
  <c r="AQ250" i="103"/>
  <c r="AP250" i="103"/>
  <c r="AN250" i="103"/>
  <c r="AK250" i="103"/>
  <c r="AI250" i="103"/>
  <c r="AH250" i="103"/>
  <c r="AG250" i="103"/>
  <c r="AF250" i="103"/>
  <c r="AE250" i="103"/>
  <c r="AD250" i="103"/>
  <c r="AC250" i="103"/>
  <c r="AB250" i="103"/>
  <c r="AA250" i="103"/>
  <c r="B250" i="103"/>
  <c r="AX250" i="103" s="1"/>
  <c r="AX249" i="103"/>
  <c r="AU249" i="103"/>
  <c r="AT249" i="103"/>
  <c r="AS249" i="103"/>
  <c r="AQ249" i="103"/>
  <c r="AP249" i="103"/>
  <c r="AO249" i="103"/>
  <c r="AN249" i="103"/>
  <c r="AM249" i="103"/>
  <c r="AL249" i="103"/>
  <c r="AK249" i="103"/>
  <c r="AJ249" i="103"/>
  <c r="AI249" i="103"/>
  <c r="AH249" i="103"/>
  <c r="AG249" i="103"/>
  <c r="AF249" i="103"/>
  <c r="AE249" i="103"/>
  <c r="AD249" i="103"/>
  <c r="AC249" i="103"/>
  <c r="AB249" i="103"/>
  <c r="AA249" i="103"/>
  <c r="B249" i="103"/>
  <c r="AZ249" i="103" s="1"/>
  <c r="AZ248" i="103"/>
  <c r="AY248" i="103"/>
  <c r="AX248" i="103"/>
  <c r="AW248" i="103"/>
  <c r="AV248" i="103"/>
  <c r="AU248" i="103"/>
  <c r="AT248" i="103"/>
  <c r="AS248" i="103"/>
  <c r="AQ248" i="103"/>
  <c r="AP248" i="103"/>
  <c r="AO248" i="103"/>
  <c r="AN248" i="103"/>
  <c r="AM248" i="103"/>
  <c r="AL248" i="103"/>
  <c r="AJ248" i="103"/>
  <c r="AI248" i="103"/>
  <c r="AH248" i="103"/>
  <c r="AG248" i="103"/>
  <c r="AF248" i="103"/>
  <c r="AE248" i="103"/>
  <c r="AD248" i="103"/>
  <c r="AC248" i="103"/>
  <c r="AB248" i="103"/>
  <c r="AA248" i="103"/>
  <c r="B248" i="103"/>
  <c r="AK248" i="103" s="1"/>
  <c r="AZ247" i="103"/>
  <c r="AU247" i="103"/>
  <c r="AT247" i="103"/>
  <c r="AS247" i="103"/>
  <c r="AQ247" i="103"/>
  <c r="AP247" i="103"/>
  <c r="AO247" i="103"/>
  <c r="AK247" i="103"/>
  <c r="AI247" i="103"/>
  <c r="AH247" i="103"/>
  <c r="AG247" i="103"/>
  <c r="AF247" i="103"/>
  <c r="AE247" i="103"/>
  <c r="AD247" i="103"/>
  <c r="AC247" i="103"/>
  <c r="AB247" i="103"/>
  <c r="AA247" i="103"/>
  <c r="B247" i="103"/>
  <c r="AU246" i="103"/>
  <c r="AT246" i="103"/>
  <c r="AS246" i="103"/>
  <c r="AQ246" i="103"/>
  <c r="AP246" i="103"/>
  <c r="AI246" i="103"/>
  <c r="AH246" i="103"/>
  <c r="AG246" i="103"/>
  <c r="AF246" i="103"/>
  <c r="AE246" i="103"/>
  <c r="AD246" i="103"/>
  <c r="AC246" i="103"/>
  <c r="AB246" i="103"/>
  <c r="AA246" i="103"/>
  <c r="B246" i="103"/>
  <c r="AY245" i="103"/>
  <c r="AX245" i="103"/>
  <c r="AW245" i="103"/>
  <c r="AV245" i="103"/>
  <c r="AU245" i="103"/>
  <c r="AT245" i="103"/>
  <c r="AS245" i="103"/>
  <c r="AQ245" i="103"/>
  <c r="AP245" i="103"/>
  <c r="AO245" i="103"/>
  <c r="AN245" i="103"/>
  <c r="AM245" i="103"/>
  <c r="AL245" i="103"/>
  <c r="AK245" i="103"/>
  <c r="AJ245" i="103"/>
  <c r="AI245" i="103"/>
  <c r="AH245" i="103"/>
  <c r="AG245" i="103"/>
  <c r="AF245" i="103"/>
  <c r="AE245" i="103"/>
  <c r="AD245" i="103"/>
  <c r="AC245" i="103"/>
  <c r="AB245" i="103"/>
  <c r="AA245" i="103"/>
  <c r="B245" i="103"/>
  <c r="AZ245" i="103" s="1"/>
  <c r="AZ244" i="103"/>
  <c r="AW244" i="103"/>
  <c r="AV244" i="103"/>
  <c r="AU244" i="103"/>
  <c r="AT244" i="103"/>
  <c r="AS244" i="103"/>
  <c r="AQ244" i="103"/>
  <c r="AP244" i="103"/>
  <c r="AO244" i="103"/>
  <c r="AN244" i="103"/>
  <c r="AM244" i="103"/>
  <c r="AL244" i="103"/>
  <c r="AJ244" i="103"/>
  <c r="AI244" i="103"/>
  <c r="AH244" i="103"/>
  <c r="AG244" i="103"/>
  <c r="AF244" i="103"/>
  <c r="AE244" i="103"/>
  <c r="AD244" i="103"/>
  <c r="AC244" i="103"/>
  <c r="AB244" i="103"/>
  <c r="AA244" i="103"/>
  <c r="B244" i="103"/>
  <c r="AZ243" i="103"/>
  <c r="AY243" i="103"/>
  <c r="AX243" i="103"/>
  <c r="AW243" i="103"/>
  <c r="AV243" i="103"/>
  <c r="AU243" i="103"/>
  <c r="AT243" i="103"/>
  <c r="AS243" i="103"/>
  <c r="AQ243" i="103"/>
  <c r="AP243" i="103"/>
  <c r="AO243" i="103"/>
  <c r="AN243" i="103"/>
  <c r="AL243" i="103"/>
  <c r="AK243" i="103"/>
  <c r="AJ243" i="103"/>
  <c r="AI243" i="103"/>
  <c r="AH243" i="103"/>
  <c r="AG243" i="103"/>
  <c r="AF243" i="103"/>
  <c r="AE243" i="103"/>
  <c r="AD243" i="103"/>
  <c r="AC243" i="103"/>
  <c r="AB243" i="103"/>
  <c r="AA243" i="103"/>
  <c r="B243" i="103"/>
  <c r="AM243" i="103" s="1"/>
  <c r="AU242" i="103"/>
  <c r="AT242" i="103"/>
  <c r="AS242" i="103"/>
  <c r="AQ242" i="103"/>
  <c r="AP242" i="103"/>
  <c r="AI242" i="103"/>
  <c r="AH242" i="103"/>
  <c r="AG242" i="103"/>
  <c r="AF242" i="103"/>
  <c r="AE242" i="103"/>
  <c r="AD242" i="103"/>
  <c r="AC242" i="103"/>
  <c r="AB242" i="103"/>
  <c r="AA242" i="103"/>
  <c r="B242" i="103"/>
  <c r="AU241" i="103"/>
  <c r="AT241" i="103"/>
  <c r="AS241" i="103"/>
  <c r="AQ241" i="103"/>
  <c r="AP241" i="103"/>
  <c r="AO241" i="103"/>
  <c r="AN241" i="103"/>
  <c r="AM241" i="103"/>
  <c r="AL241" i="103"/>
  <c r="AI241" i="103"/>
  <c r="AH241" i="103"/>
  <c r="AG241" i="103"/>
  <c r="AF241" i="103"/>
  <c r="AE241" i="103"/>
  <c r="AD241" i="103"/>
  <c r="AC241" i="103"/>
  <c r="AB241" i="103"/>
  <c r="AA241" i="103"/>
  <c r="B241" i="103"/>
  <c r="AZ240" i="103"/>
  <c r="AY240" i="103"/>
  <c r="AX240" i="103"/>
  <c r="AW240" i="103"/>
  <c r="AV240" i="103"/>
  <c r="AU240" i="103"/>
  <c r="AT240" i="103"/>
  <c r="AS240" i="103"/>
  <c r="AQ240" i="103"/>
  <c r="AP240" i="103"/>
  <c r="AO240" i="103"/>
  <c r="AN240" i="103"/>
  <c r="AM240" i="103"/>
  <c r="AL240" i="103"/>
  <c r="AK240" i="103"/>
  <c r="AJ240" i="103"/>
  <c r="AI240" i="103"/>
  <c r="AH240" i="103"/>
  <c r="AG240" i="103"/>
  <c r="AF240" i="103"/>
  <c r="AE240" i="103"/>
  <c r="AD240" i="103"/>
  <c r="AC240" i="103"/>
  <c r="AB240" i="103"/>
  <c r="AA240" i="103"/>
  <c r="B240" i="103"/>
  <c r="AU239" i="103"/>
  <c r="AT239" i="103"/>
  <c r="AS239" i="103"/>
  <c r="AQ239" i="103"/>
  <c r="AP239" i="103"/>
  <c r="AI239" i="103"/>
  <c r="AH239" i="103"/>
  <c r="AG239" i="103"/>
  <c r="AF239" i="103"/>
  <c r="AE239" i="103"/>
  <c r="AD239" i="103"/>
  <c r="AC239" i="103"/>
  <c r="AB239" i="103"/>
  <c r="AA239" i="103"/>
  <c r="B239" i="103"/>
  <c r="AZ238" i="103"/>
  <c r="AY238" i="103"/>
  <c r="AX238" i="103"/>
  <c r="AV238" i="103"/>
  <c r="AU238" i="103"/>
  <c r="AT238" i="103"/>
  <c r="AS238" i="103"/>
  <c r="AQ238" i="103"/>
  <c r="AP238" i="103"/>
  <c r="AN238" i="103"/>
  <c r="AM238" i="103"/>
  <c r="AL238" i="103"/>
  <c r="AK238" i="103"/>
  <c r="AJ238" i="103"/>
  <c r="AI238" i="103"/>
  <c r="AH238" i="103"/>
  <c r="AG238" i="103"/>
  <c r="AF238" i="103"/>
  <c r="AE238" i="103"/>
  <c r="AD238" i="103"/>
  <c r="AC238" i="103"/>
  <c r="AB238" i="103"/>
  <c r="AA238" i="103"/>
  <c r="B238" i="103"/>
  <c r="AO238" i="103" s="1"/>
  <c r="AW237" i="103"/>
  <c r="AV237" i="103"/>
  <c r="AU237" i="103"/>
  <c r="AT237" i="103"/>
  <c r="AS237" i="103"/>
  <c r="AQ237" i="103"/>
  <c r="AP237" i="103"/>
  <c r="AO237" i="103"/>
  <c r="AL237" i="103"/>
  <c r="AK237" i="103"/>
  <c r="AJ237" i="103"/>
  <c r="AI237" i="103"/>
  <c r="AH237" i="103"/>
  <c r="AG237" i="103"/>
  <c r="AF237" i="103"/>
  <c r="AE237" i="103"/>
  <c r="AD237" i="103"/>
  <c r="AC237" i="103"/>
  <c r="AB237" i="103"/>
  <c r="AA237" i="103"/>
  <c r="B237" i="103"/>
  <c r="AX237" i="103" s="1"/>
  <c r="AU236" i="103"/>
  <c r="AT236" i="103"/>
  <c r="AS236" i="103"/>
  <c r="AQ236" i="103"/>
  <c r="AP236" i="103"/>
  <c r="AI236" i="103"/>
  <c r="AH236" i="103"/>
  <c r="AG236" i="103"/>
  <c r="AF236" i="103"/>
  <c r="AE236" i="103"/>
  <c r="AD236" i="103"/>
  <c r="AC236" i="103"/>
  <c r="AB236" i="103"/>
  <c r="AA236" i="103"/>
  <c r="B236" i="103"/>
  <c r="AZ235" i="103"/>
  <c r="AY235" i="103"/>
  <c r="AX235" i="103"/>
  <c r="AW235" i="103"/>
  <c r="AU235" i="103"/>
  <c r="AT235" i="103"/>
  <c r="AS235" i="103"/>
  <c r="AQ235" i="103"/>
  <c r="AP235" i="103"/>
  <c r="AI235" i="103"/>
  <c r="AH235" i="103"/>
  <c r="AG235" i="103"/>
  <c r="AF235" i="103"/>
  <c r="AE235" i="103"/>
  <c r="AD235" i="103"/>
  <c r="AC235" i="103"/>
  <c r="AB235" i="103"/>
  <c r="AA235" i="103"/>
  <c r="B235" i="103"/>
  <c r="AZ234" i="103"/>
  <c r="AY234" i="103"/>
  <c r="AW234" i="103"/>
  <c r="AV234" i="103"/>
  <c r="AU234" i="103"/>
  <c r="AT234" i="103"/>
  <c r="AS234" i="103"/>
  <c r="AQ234" i="103"/>
  <c r="AP234" i="103"/>
  <c r="AN234" i="103"/>
  <c r="AK234" i="103"/>
  <c r="AI234" i="103"/>
  <c r="AH234" i="103"/>
  <c r="AG234" i="103"/>
  <c r="AF234" i="103"/>
  <c r="AE234" i="103"/>
  <c r="AD234" i="103"/>
  <c r="AC234" i="103"/>
  <c r="AB234" i="103"/>
  <c r="AA234" i="103"/>
  <c r="B234" i="103"/>
  <c r="AX234" i="103" s="1"/>
  <c r="AZ233" i="103"/>
  <c r="AX233" i="103"/>
  <c r="AU233" i="103"/>
  <c r="AT233" i="103"/>
  <c r="AS233" i="103"/>
  <c r="AQ233" i="103"/>
  <c r="AP233" i="103"/>
  <c r="AO233" i="103"/>
  <c r="AN233" i="103"/>
  <c r="AM233" i="103"/>
  <c r="AL233" i="103"/>
  <c r="AK233" i="103"/>
  <c r="AJ233" i="103"/>
  <c r="AI233" i="103"/>
  <c r="AH233" i="103"/>
  <c r="AG233" i="103"/>
  <c r="AF233" i="103"/>
  <c r="AE233" i="103"/>
  <c r="AD233" i="103"/>
  <c r="AC233" i="103"/>
  <c r="AB233" i="103"/>
  <c r="AA233" i="103"/>
  <c r="B233" i="103"/>
  <c r="AY233" i="103" s="1"/>
  <c r="AZ232" i="103"/>
  <c r="AY232" i="103"/>
  <c r="AX232" i="103"/>
  <c r="AW232" i="103"/>
  <c r="AV232" i="103"/>
  <c r="AU232" i="103"/>
  <c r="AT232" i="103"/>
  <c r="AS232" i="103"/>
  <c r="AQ232" i="103"/>
  <c r="AP232" i="103"/>
  <c r="AO232" i="103"/>
  <c r="AN232" i="103"/>
  <c r="AM232" i="103"/>
  <c r="AL232" i="103"/>
  <c r="AJ232" i="103"/>
  <c r="AI232" i="103"/>
  <c r="AH232" i="103"/>
  <c r="AG232" i="103"/>
  <c r="AF232" i="103"/>
  <c r="AE232" i="103"/>
  <c r="AD232" i="103"/>
  <c r="AC232" i="103"/>
  <c r="AB232" i="103"/>
  <c r="AA232" i="103"/>
  <c r="B232" i="103"/>
  <c r="AK232" i="103" s="1"/>
  <c r="AZ231" i="103"/>
  <c r="AU231" i="103"/>
  <c r="AT231" i="103"/>
  <c r="AS231" i="103"/>
  <c r="AQ231" i="103"/>
  <c r="AP231" i="103"/>
  <c r="AO231" i="103"/>
  <c r="AM231" i="103"/>
  <c r="AK231" i="103"/>
  <c r="AI231" i="103"/>
  <c r="AH231" i="103"/>
  <c r="AG231" i="103"/>
  <c r="AF231" i="103"/>
  <c r="AE231" i="103"/>
  <c r="AD231" i="103"/>
  <c r="AC231" i="103"/>
  <c r="AB231" i="103"/>
  <c r="AA231" i="103"/>
  <c r="B231" i="103"/>
  <c r="AY230" i="103"/>
  <c r="AU230" i="103"/>
  <c r="AT230" i="103"/>
  <c r="AS230" i="103"/>
  <c r="AQ230" i="103"/>
  <c r="AP230" i="103"/>
  <c r="AK230" i="103"/>
  <c r="AJ230" i="103"/>
  <c r="AI230" i="103"/>
  <c r="AH230" i="103"/>
  <c r="AG230" i="103"/>
  <c r="AF230" i="103"/>
  <c r="AE230" i="103"/>
  <c r="AD230" i="103"/>
  <c r="AC230" i="103"/>
  <c r="AB230" i="103"/>
  <c r="AA230" i="103"/>
  <c r="B230" i="103"/>
  <c r="AY229" i="103"/>
  <c r="AX229" i="103"/>
  <c r="AW229" i="103"/>
  <c r="AV229" i="103"/>
  <c r="AU229" i="103"/>
  <c r="AT229" i="103"/>
  <c r="AS229" i="103"/>
  <c r="AQ229" i="103"/>
  <c r="AP229" i="103"/>
  <c r="AO229" i="103"/>
  <c r="AM229" i="103"/>
  <c r="AL229" i="103"/>
  <c r="AJ229" i="103"/>
  <c r="AI229" i="103"/>
  <c r="AH229" i="103"/>
  <c r="AG229" i="103"/>
  <c r="AF229" i="103"/>
  <c r="AE229" i="103"/>
  <c r="AD229" i="103"/>
  <c r="AC229" i="103"/>
  <c r="AB229" i="103"/>
  <c r="AA229" i="103"/>
  <c r="B229" i="103"/>
  <c r="AZ229" i="103" s="1"/>
  <c r="AZ228" i="103"/>
  <c r="AW228" i="103"/>
  <c r="AV228" i="103"/>
  <c r="AU228" i="103"/>
  <c r="AT228" i="103"/>
  <c r="AS228" i="103"/>
  <c r="AQ228" i="103"/>
  <c r="AP228" i="103"/>
  <c r="AO228" i="103"/>
  <c r="AN228" i="103"/>
  <c r="AM228" i="103"/>
  <c r="AL228" i="103"/>
  <c r="AI228" i="103"/>
  <c r="AH228" i="103"/>
  <c r="AG228" i="103"/>
  <c r="AF228" i="103"/>
  <c r="AE228" i="103"/>
  <c r="AD228" i="103"/>
  <c r="AC228" i="103"/>
  <c r="AB228" i="103"/>
  <c r="AA228" i="103"/>
  <c r="B228" i="103"/>
  <c r="AZ227" i="103"/>
  <c r="AY227" i="103"/>
  <c r="AX227" i="103"/>
  <c r="AV227" i="103"/>
  <c r="AU227" i="103"/>
  <c r="AT227" i="103"/>
  <c r="AS227" i="103"/>
  <c r="AQ227" i="103"/>
  <c r="AP227" i="103"/>
  <c r="AO227" i="103"/>
  <c r="AN227" i="103"/>
  <c r="AL227" i="103"/>
  <c r="AK227" i="103"/>
  <c r="AJ227" i="103"/>
  <c r="AI227" i="103"/>
  <c r="AH227" i="103"/>
  <c r="AG227" i="103"/>
  <c r="AF227" i="103"/>
  <c r="AE227" i="103"/>
  <c r="AD227" i="103"/>
  <c r="AC227" i="103"/>
  <c r="AB227" i="103"/>
  <c r="AA227" i="103"/>
  <c r="B227" i="103"/>
  <c r="AV226" i="103"/>
  <c r="AU226" i="103"/>
  <c r="AT226" i="103"/>
  <c r="AS226" i="103"/>
  <c r="AQ226" i="103"/>
  <c r="AP226" i="103"/>
  <c r="AO226" i="103"/>
  <c r="AI226" i="103"/>
  <c r="AH226" i="103"/>
  <c r="AG226" i="103"/>
  <c r="AF226" i="103"/>
  <c r="AE226" i="103"/>
  <c r="AD226" i="103"/>
  <c r="AC226" i="103"/>
  <c r="AB226" i="103"/>
  <c r="AA226" i="103"/>
  <c r="B226" i="103"/>
  <c r="AY225" i="103"/>
  <c r="AV225" i="103"/>
  <c r="AU225" i="103"/>
  <c r="AT225" i="103"/>
  <c r="AS225" i="103"/>
  <c r="AQ225" i="103"/>
  <c r="AP225" i="103"/>
  <c r="AO225" i="103"/>
  <c r="AN225" i="103"/>
  <c r="AM225" i="103"/>
  <c r="AK225" i="103"/>
  <c r="AI225" i="103"/>
  <c r="AH225" i="103"/>
  <c r="AG225" i="103"/>
  <c r="AF225" i="103"/>
  <c r="AE225" i="103"/>
  <c r="AD225" i="103"/>
  <c r="AC225" i="103"/>
  <c r="AB225" i="103"/>
  <c r="AA225" i="103"/>
  <c r="B225" i="103"/>
  <c r="AZ224" i="103"/>
  <c r="AY224" i="103"/>
  <c r="AX224" i="103"/>
  <c r="AW224" i="103"/>
  <c r="AV224" i="103"/>
  <c r="AU224" i="103"/>
  <c r="AT224" i="103"/>
  <c r="AS224" i="103"/>
  <c r="AQ224" i="103"/>
  <c r="AP224" i="103"/>
  <c r="AO224" i="103"/>
  <c r="AN224" i="103"/>
  <c r="AM224" i="103"/>
  <c r="AL224" i="103"/>
  <c r="AK224" i="103"/>
  <c r="AJ224" i="103"/>
  <c r="AI224" i="103"/>
  <c r="AH224" i="103"/>
  <c r="AG224" i="103"/>
  <c r="AF224" i="103"/>
  <c r="AE224" i="103"/>
  <c r="AD224" i="103"/>
  <c r="AC224" i="103"/>
  <c r="AB224" i="103"/>
  <c r="AA224" i="103"/>
  <c r="B224" i="103"/>
  <c r="AU223" i="103"/>
  <c r="AT223" i="103"/>
  <c r="AS223" i="103"/>
  <c r="AQ223" i="103"/>
  <c r="AP223" i="103"/>
  <c r="AI223" i="103"/>
  <c r="AH223" i="103"/>
  <c r="AG223" i="103"/>
  <c r="AF223" i="103"/>
  <c r="AE223" i="103"/>
  <c r="AD223" i="103"/>
  <c r="AC223" i="103"/>
  <c r="AB223" i="103"/>
  <c r="AA223" i="103"/>
  <c r="B223" i="103"/>
  <c r="AZ222" i="103"/>
  <c r="AY222" i="103"/>
  <c r="AX222" i="103"/>
  <c r="AV222" i="103"/>
  <c r="AU222" i="103"/>
  <c r="AT222" i="103"/>
  <c r="AS222" i="103"/>
  <c r="AQ222" i="103"/>
  <c r="AP222" i="103"/>
  <c r="AN222" i="103"/>
  <c r="AM222" i="103"/>
  <c r="AL222" i="103"/>
  <c r="AK222" i="103"/>
  <c r="AJ222" i="103"/>
  <c r="AI222" i="103"/>
  <c r="AH222" i="103"/>
  <c r="AG222" i="103"/>
  <c r="AF222" i="103"/>
  <c r="AE222" i="103"/>
  <c r="AD222" i="103"/>
  <c r="AC222" i="103"/>
  <c r="AB222" i="103"/>
  <c r="AA222" i="103"/>
  <c r="B222" i="103"/>
  <c r="AO222" i="103" s="1"/>
  <c r="AV221" i="103"/>
  <c r="AU221" i="103"/>
  <c r="AT221" i="103"/>
  <c r="AS221" i="103"/>
  <c r="AQ221" i="103"/>
  <c r="AP221" i="103"/>
  <c r="AO221" i="103"/>
  <c r="AL221" i="103"/>
  <c r="AK221" i="103"/>
  <c r="AI221" i="103"/>
  <c r="AH221" i="103"/>
  <c r="AG221" i="103"/>
  <c r="AF221" i="103"/>
  <c r="AE221" i="103"/>
  <c r="AD221" i="103"/>
  <c r="AC221" i="103"/>
  <c r="AB221" i="103"/>
  <c r="AA221" i="103"/>
  <c r="B221" i="103"/>
  <c r="AX221" i="103" s="1"/>
  <c r="AU220" i="103"/>
  <c r="AT220" i="103"/>
  <c r="AS220" i="103"/>
  <c r="AQ220" i="103"/>
  <c r="AP220" i="103"/>
  <c r="AO220" i="103"/>
  <c r="AN220" i="103"/>
  <c r="AM220" i="103"/>
  <c r="AL220" i="103"/>
  <c r="AK220" i="103"/>
  <c r="AI220" i="103"/>
  <c r="AH220" i="103"/>
  <c r="AG220" i="103"/>
  <c r="AF220" i="103"/>
  <c r="AE220" i="103"/>
  <c r="AD220" i="103"/>
  <c r="AC220" i="103"/>
  <c r="AB220" i="103"/>
  <c r="AA220" i="103"/>
  <c r="B220" i="103"/>
  <c r="AX220" i="103" s="1"/>
  <c r="AY219" i="103"/>
  <c r="AW219" i="103"/>
  <c r="AU219" i="103"/>
  <c r="AT219" i="103"/>
  <c r="AS219" i="103"/>
  <c r="AQ219" i="103"/>
  <c r="AP219" i="103"/>
  <c r="AK219" i="103"/>
  <c r="AI219" i="103"/>
  <c r="AH219" i="103"/>
  <c r="AG219" i="103"/>
  <c r="AF219" i="103"/>
  <c r="AE219" i="103"/>
  <c r="AD219" i="103"/>
  <c r="AC219" i="103"/>
  <c r="AB219" i="103"/>
  <c r="AA219" i="103"/>
  <c r="B219" i="103"/>
  <c r="AZ218" i="103"/>
  <c r="AY218" i="103"/>
  <c r="AW218" i="103"/>
  <c r="AV218" i="103"/>
  <c r="AU218" i="103"/>
  <c r="AT218" i="103"/>
  <c r="AS218" i="103"/>
  <c r="AQ218" i="103"/>
  <c r="AP218" i="103"/>
  <c r="AN218" i="103"/>
  <c r="AK218" i="103"/>
  <c r="AI218" i="103"/>
  <c r="AH218" i="103"/>
  <c r="AG218" i="103"/>
  <c r="AF218" i="103"/>
  <c r="AE218" i="103"/>
  <c r="AD218" i="103"/>
  <c r="AC218" i="103"/>
  <c r="AB218" i="103"/>
  <c r="AA218" i="103"/>
  <c r="B218" i="103"/>
  <c r="AZ217" i="103"/>
  <c r="AX217" i="103"/>
  <c r="AV217" i="103"/>
  <c r="AU217" i="103"/>
  <c r="AT217" i="103"/>
  <c r="AS217" i="103"/>
  <c r="AQ217" i="103"/>
  <c r="AP217" i="103"/>
  <c r="AO217" i="103"/>
  <c r="AN217" i="103"/>
  <c r="AM217" i="103"/>
  <c r="AL217" i="103"/>
  <c r="AK217" i="103"/>
  <c r="AJ217" i="103"/>
  <c r="AI217" i="103"/>
  <c r="AH217" i="103"/>
  <c r="AG217" i="103"/>
  <c r="AF217" i="103"/>
  <c r="AE217" i="103"/>
  <c r="AD217" i="103"/>
  <c r="AC217" i="103"/>
  <c r="AB217" i="103"/>
  <c r="AA217" i="103"/>
  <c r="B217" i="103"/>
  <c r="AY217" i="103" s="1"/>
  <c r="AZ216" i="103"/>
  <c r="AY216" i="103"/>
  <c r="AX216" i="103"/>
  <c r="AW216" i="103"/>
  <c r="AV216" i="103"/>
  <c r="AU216" i="103"/>
  <c r="AT216" i="103"/>
  <c r="AS216" i="103"/>
  <c r="AQ216" i="103"/>
  <c r="AP216" i="103"/>
  <c r="AO216" i="103"/>
  <c r="AN216" i="103"/>
  <c r="AM216" i="103"/>
  <c r="AL216" i="103"/>
  <c r="AJ216" i="103"/>
  <c r="AI216" i="103"/>
  <c r="AH216" i="103"/>
  <c r="AG216" i="103"/>
  <c r="AF216" i="103"/>
  <c r="AE216" i="103"/>
  <c r="AD216" i="103"/>
  <c r="AC216" i="103"/>
  <c r="AB216" i="103"/>
  <c r="AA216" i="103"/>
  <c r="B216" i="103"/>
  <c r="AK216" i="103" s="1"/>
  <c r="AZ215" i="103"/>
  <c r="AY215" i="103"/>
  <c r="AU215" i="103"/>
  <c r="AT215" i="103"/>
  <c r="AS215" i="103"/>
  <c r="AQ215" i="103"/>
  <c r="AP215" i="103"/>
  <c r="AO215" i="103"/>
  <c r="AM215" i="103"/>
  <c r="AI215" i="103"/>
  <c r="AH215" i="103"/>
  <c r="AG215" i="103"/>
  <c r="AF215" i="103"/>
  <c r="AE215" i="103"/>
  <c r="AD215" i="103"/>
  <c r="AC215" i="103"/>
  <c r="AB215" i="103"/>
  <c r="AA215" i="103"/>
  <c r="B215" i="103"/>
  <c r="AZ214" i="103"/>
  <c r="AY214" i="103"/>
  <c r="AW214" i="103"/>
  <c r="AU214" i="103"/>
  <c r="AT214" i="103"/>
  <c r="AS214" i="103"/>
  <c r="AQ214" i="103"/>
  <c r="AP214" i="103"/>
  <c r="AM214" i="103"/>
  <c r="AL214" i="103"/>
  <c r="AK214" i="103"/>
  <c r="AJ214" i="103"/>
  <c r="AI214" i="103"/>
  <c r="AH214" i="103"/>
  <c r="AG214" i="103"/>
  <c r="AF214" i="103"/>
  <c r="AE214" i="103"/>
  <c r="AD214" i="103"/>
  <c r="AC214" i="103"/>
  <c r="AB214" i="103"/>
  <c r="AA214" i="103"/>
  <c r="B214" i="103"/>
  <c r="AY213" i="103"/>
  <c r="AX213" i="103"/>
  <c r="AW213" i="103"/>
  <c r="AV213" i="103"/>
  <c r="AU213" i="103"/>
  <c r="AT213" i="103"/>
  <c r="AS213" i="103"/>
  <c r="AQ213" i="103"/>
  <c r="AP213" i="103"/>
  <c r="AO213" i="103"/>
  <c r="AM213" i="103"/>
  <c r="AL213" i="103"/>
  <c r="AJ213" i="103"/>
  <c r="AI213" i="103"/>
  <c r="AH213" i="103"/>
  <c r="AG213" i="103"/>
  <c r="AF213" i="103"/>
  <c r="AE213" i="103"/>
  <c r="AD213" i="103"/>
  <c r="AC213" i="103"/>
  <c r="AB213" i="103"/>
  <c r="AA213" i="103"/>
  <c r="B213" i="103"/>
  <c r="AZ213" i="103" s="1"/>
  <c r="AZ212" i="103"/>
  <c r="AU212" i="103"/>
  <c r="AT212" i="103"/>
  <c r="AS212" i="103"/>
  <c r="AQ212" i="103"/>
  <c r="AP212" i="103"/>
  <c r="AN212" i="103"/>
  <c r="AM212" i="103"/>
  <c r="AL212" i="103"/>
  <c r="AI212" i="103"/>
  <c r="AH212" i="103"/>
  <c r="AG212" i="103"/>
  <c r="AF212" i="103"/>
  <c r="AE212" i="103"/>
  <c r="AD212" i="103"/>
  <c r="AC212" i="103"/>
  <c r="AB212" i="103"/>
  <c r="AA212" i="103"/>
  <c r="B212" i="103"/>
  <c r="AZ211" i="103"/>
  <c r="AY211" i="103"/>
  <c r="AX211" i="103"/>
  <c r="AW211" i="103"/>
  <c r="AV211" i="103"/>
  <c r="AU211" i="103"/>
  <c r="AT211" i="103"/>
  <c r="AS211" i="103"/>
  <c r="AQ211" i="103"/>
  <c r="AP211" i="103"/>
  <c r="AN211" i="103"/>
  <c r="AK211" i="103"/>
  <c r="AI211" i="103"/>
  <c r="AH211" i="103"/>
  <c r="AG211" i="103"/>
  <c r="AF211" i="103"/>
  <c r="AE211" i="103"/>
  <c r="AD211" i="103"/>
  <c r="AC211" i="103"/>
  <c r="AB211" i="103"/>
  <c r="AA211" i="103"/>
  <c r="B211" i="103"/>
  <c r="AM211" i="103" s="1"/>
  <c r="AU210" i="103"/>
  <c r="AT210" i="103"/>
  <c r="AS210" i="103"/>
  <c r="AQ210" i="103"/>
  <c r="AP210" i="103"/>
  <c r="AM210" i="103"/>
  <c r="AJ210" i="103"/>
  <c r="AI210" i="103"/>
  <c r="AH210" i="103"/>
  <c r="AG210" i="103"/>
  <c r="AF210" i="103"/>
  <c r="AE210" i="103"/>
  <c r="AD210" i="103"/>
  <c r="AC210" i="103"/>
  <c r="AB210" i="103"/>
  <c r="AA210" i="103"/>
  <c r="B210" i="103"/>
  <c r="AV210" i="103" s="1"/>
  <c r="AU209" i="103"/>
  <c r="AT209" i="103"/>
  <c r="AS209" i="103"/>
  <c r="AQ209" i="103"/>
  <c r="AP209" i="103"/>
  <c r="AI209" i="103"/>
  <c r="AH209" i="103"/>
  <c r="AG209" i="103"/>
  <c r="AF209" i="103"/>
  <c r="AE209" i="103"/>
  <c r="AD209" i="103"/>
  <c r="AC209" i="103"/>
  <c r="AB209" i="103"/>
  <c r="AA209" i="103"/>
  <c r="B209" i="103"/>
  <c r="AZ208" i="103"/>
  <c r="AY208" i="103"/>
  <c r="AX208" i="103"/>
  <c r="AW208" i="103"/>
  <c r="AV208" i="103"/>
  <c r="AU208" i="103"/>
  <c r="AT208" i="103"/>
  <c r="AS208" i="103"/>
  <c r="AQ208" i="103"/>
  <c r="AP208" i="103"/>
  <c r="AO208" i="103"/>
  <c r="AN208" i="103"/>
  <c r="AM208" i="103"/>
  <c r="AL208" i="103"/>
  <c r="AK208" i="103"/>
  <c r="AJ208" i="103"/>
  <c r="AI208" i="103"/>
  <c r="AH208" i="103"/>
  <c r="AG208" i="103"/>
  <c r="AF208" i="103"/>
  <c r="AE208" i="103"/>
  <c r="AD208" i="103"/>
  <c r="AC208" i="103"/>
  <c r="AB208" i="103"/>
  <c r="AA208" i="103"/>
  <c r="B208" i="103"/>
  <c r="AW207" i="103"/>
  <c r="AU207" i="103"/>
  <c r="AT207" i="103"/>
  <c r="AS207" i="103"/>
  <c r="AQ207" i="103"/>
  <c r="AP207" i="103"/>
  <c r="AO207" i="103"/>
  <c r="AN207" i="103"/>
  <c r="AM207" i="103"/>
  <c r="AI207" i="103"/>
  <c r="AH207" i="103"/>
  <c r="AG207" i="103"/>
  <c r="AF207" i="103"/>
  <c r="AE207" i="103"/>
  <c r="AD207" i="103"/>
  <c r="AC207" i="103"/>
  <c r="AB207" i="103"/>
  <c r="AA207" i="103"/>
  <c r="B207" i="103"/>
  <c r="AY207" i="103" s="1"/>
  <c r="AZ206" i="103"/>
  <c r="AY206" i="103"/>
  <c r="AX206" i="103"/>
  <c r="AV206" i="103"/>
  <c r="AU206" i="103"/>
  <c r="AT206" i="103"/>
  <c r="AS206" i="103"/>
  <c r="AQ206" i="103"/>
  <c r="AP206" i="103"/>
  <c r="AN206" i="103"/>
  <c r="AM206" i="103"/>
  <c r="AL206" i="103"/>
  <c r="AK206" i="103"/>
  <c r="AJ206" i="103"/>
  <c r="AI206" i="103"/>
  <c r="AH206" i="103"/>
  <c r="AG206" i="103"/>
  <c r="AF206" i="103"/>
  <c r="AE206" i="103"/>
  <c r="AD206" i="103"/>
  <c r="AC206" i="103"/>
  <c r="AB206" i="103"/>
  <c r="AA206" i="103"/>
  <c r="B206" i="103"/>
  <c r="AO206" i="103" s="1"/>
  <c r="AU205" i="103"/>
  <c r="AT205" i="103"/>
  <c r="AS205" i="103"/>
  <c r="AQ205" i="103"/>
  <c r="AP205" i="103"/>
  <c r="AI205" i="103"/>
  <c r="AH205" i="103"/>
  <c r="AG205" i="103"/>
  <c r="AF205" i="103"/>
  <c r="AE205" i="103"/>
  <c r="AD205" i="103"/>
  <c r="AC205" i="103"/>
  <c r="AB205" i="103"/>
  <c r="AA205" i="103"/>
  <c r="B205" i="103"/>
  <c r="AZ204" i="103"/>
  <c r="AX204" i="103"/>
  <c r="AW204" i="103"/>
  <c r="AU204" i="103"/>
  <c r="AT204" i="103"/>
  <c r="AS204" i="103"/>
  <c r="AQ204" i="103"/>
  <c r="AP204" i="103"/>
  <c r="AO204" i="103"/>
  <c r="AM204" i="103"/>
  <c r="AK204" i="103"/>
  <c r="AI204" i="103"/>
  <c r="AH204" i="103"/>
  <c r="AG204" i="103"/>
  <c r="AF204" i="103"/>
  <c r="AE204" i="103"/>
  <c r="AD204" i="103"/>
  <c r="AC204" i="103"/>
  <c r="AB204" i="103"/>
  <c r="AA204" i="103"/>
  <c r="B204" i="103"/>
  <c r="AY203" i="103"/>
  <c r="AX203" i="103"/>
  <c r="AW203" i="103"/>
  <c r="AU203" i="103"/>
  <c r="AT203" i="103"/>
  <c r="AS203" i="103"/>
  <c r="AQ203" i="103"/>
  <c r="AP203" i="103"/>
  <c r="AM203" i="103"/>
  <c r="AL203" i="103"/>
  <c r="AK203" i="103"/>
  <c r="AJ203" i="103"/>
  <c r="AI203" i="103"/>
  <c r="AH203" i="103"/>
  <c r="AG203" i="103"/>
  <c r="AF203" i="103"/>
  <c r="AE203" i="103"/>
  <c r="AD203" i="103"/>
  <c r="AC203" i="103"/>
  <c r="AB203" i="103"/>
  <c r="AA203" i="103"/>
  <c r="B203" i="103"/>
  <c r="AZ203" i="103" s="1"/>
  <c r="AZ202" i="103"/>
  <c r="AY202" i="103"/>
  <c r="AU202" i="103"/>
  <c r="AT202" i="103"/>
  <c r="AS202" i="103"/>
  <c r="AQ202" i="103"/>
  <c r="AP202" i="103"/>
  <c r="AO202" i="103"/>
  <c r="AN202" i="103"/>
  <c r="AM202" i="103"/>
  <c r="AK202" i="103"/>
  <c r="AJ202" i="103"/>
  <c r="AI202" i="103"/>
  <c r="AH202" i="103"/>
  <c r="AG202" i="103"/>
  <c r="AF202" i="103"/>
  <c r="AE202" i="103"/>
  <c r="AD202" i="103"/>
  <c r="AC202" i="103"/>
  <c r="AB202" i="103"/>
  <c r="AA202" i="103"/>
  <c r="B202" i="103"/>
  <c r="AW202" i="103" s="1"/>
  <c r="AU201" i="103"/>
  <c r="AT201" i="103"/>
  <c r="AS201" i="103"/>
  <c r="AQ201" i="103"/>
  <c r="AP201" i="103"/>
  <c r="AI201" i="103"/>
  <c r="AH201" i="103"/>
  <c r="AG201" i="103"/>
  <c r="AF201" i="103"/>
  <c r="AE201" i="103"/>
  <c r="AD201" i="103"/>
  <c r="AC201" i="103"/>
  <c r="AB201" i="103"/>
  <c r="AA201" i="103"/>
  <c r="B201" i="103"/>
  <c r="AZ200" i="103"/>
  <c r="AY200" i="103"/>
  <c r="AX200" i="103"/>
  <c r="AW200" i="103"/>
  <c r="AV200" i="103"/>
  <c r="AU200" i="103"/>
  <c r="AT200" i="103"/>
  <c r="AS200" i="103"/>
  <c r="AQ200" i="103"/>
  <c r="AP200" i="103"/>
  <c r="AO200" i="103"/>
  <c r="AN200" i="103"/>
  <c r="AM200" i="103"/>
  <c r="AL200" i="103"/>
  <c r="AJ200" i="103"/>
  <c r="AI200" i="103"/>
  <c r="AH200" i="103"/>
  <c r="AG200" i="103"/>
  <c r="AF200" i="103"/>
  <c r="AE200" i="103"/>
  <c r="AD200" i="103"/>
  <c r="AC200" i="103"/>
  <c r="AB200" i="103"/>
  <c r="AA200" i="103"/>
  <c r="B200" i="103"/>
  <c r="AK200" i="103" s="1"/>
  <c r="AY199" i="103"/>
  <c r="AV199" i="103"/>
  <c r="AU199" i="103"/>
  <c r="AT199" i="103"/>
  <c r="AS199" i="103"/>
  <c r="AQ199" i="103"/>
  <c r="AP199" i="103"/>
  <c r="AO199" i="103"/>
  <c r="AN199" i="103"/>
  <c r="AM199" i="103"/>
  <c r="AK199" i="103"/>
  <c r="AI199" i="103"/>
  <c r="AH199" i="103"/>
  <c r="AG199" i="103"/>
  <c r="AF199" i="103"/>
  <c r="AE199" i="103"/>
  <c r="AD199" i="103"/>
  <c r="AC199" i="103"/>
  <c r="AB199" i="103"/>
  <c r="AA199" i="103"/>
  <c r="B199" i="103"/>
  <c r="AZ199" i="103" s="1"/>
  <c r="AY198" i="103"/>
  <c r="AX198" i="103"/>
  <c r="AW198" i="103"/>
  <c r="AU198" i="103"/>
  <c r="AT198" i="103"/>
  <c r="AS198" i="103"/>
  <c r="AQ198" i="103"/>
  <c r="AP198" i="103"/>
  <c r="AN198" i="103"/>
  <c r="AM198" i="103"/>
  <c r="AL198" i="103"/>
  <c r="AK198" i="103"/>
  <c r="AJ198" i="103"/>
  <c r="AI198" i="103"/>
  <c r="AH198" i="103"/>
  <c r="AG198" i="103"/>
  <c r="AF198" i="103"/>
  <c r="AE198" i="103"/>
  <c r="AD198" i="103"/>
  <c r="AC198" i="103"/>
  <c r="AB198" i="103"/>
  <c r="AA198" i="103"/>
  <c r="B198" i="103"/>
  <c r="AZ198" i="103" s="1"/>
  <c r="AY197" i="103"/>
  <c r="AX197" i="103"/>
  <c r="AW197" i="103"/>
  <c r="AV197" i="103"/>
  <c r="AU197" i="103"/>
  <c r="AT197" i="103"/>
  <c r="AS197" i="103"/>
  <c r="AQ197" i="103"/>
  <c r="AP197" i="103"/>
  <c r="AO197" i="103"/>
  <c r="AM197" i="103"/>
  <c r="AL197" i="103"/>
  <c r="AJ197" i="103"/>
  <c r="AI197" i="103"/>
  <c r="AH197" i="103"/>
  <c r="AG197" i="103"/>
  <c r="AF197" i="103"/>
  <c r="AE197" i="103"/>
  <c r="AD197" i="103"/>
  <c r="AC197" i="103"/>
  <c r="AB197" i="103"/>
  <c r="AA197" i="103"/>
  <c r="B197" i="103"/>
  <c r="AZ197" i="103" s="1"/>
  <c r="AY196" i="103"/>
  <c r="AX196" i="103"/>
  <c r="AW196" i="103"/>
  <c r="AU196" i="103"/>
  <c r="AT196" i="103"/>
  <c r="AS196" i="103"/>
  <c r="AQ196" i="103"/>
  <c r="AP196" i="103"/>
  <c r="AN196" i="103"/>
  <c r="AL196" i="103"/>
  <c r="AI196" i="103"/>
  <c r="AH196" i="103"/>
  <c r="AG196" i="103"/>
  <c r="AF196" i="103"/>
  <c r="AE196" i="103"/>
  <c r="AD196" i="103"/>
  <c r="AC196" i="103"/>
  <c r="AB196" i="103"/>
  <c r="AA196" i="103"/>
  <c r="B196" i="103"/>
  <c r="AZ195" i="103"/>
  <c r="AX195" i="103"/>
  <c r="AU195" i="103"/>
  <c r="AT195" i="103"/>
  <c r="AS195" i="103"/>
  <c r="AQ195" i="103"/>
  <c r="AP195" i="103"/>
  <c r="AO195" i="103"/>
  <c r="AN195" i="103"/>
  <c r="AM195" i="103"/>
  <c r="AL195" i="103"/>
  <c r="AK195" i="103"/>
  <c r="AJ195" i="103"/>
  <c r="AI195" i="103"/>
  <c r="AH195" i="103"/>
  <c r="AG195" i="103"/>
  <c r="AF195" i="103"/>
  <c r="AE195" i="103"/>
  <c r="AD195" i="103"/>
  <c r="AC195" i="103"/>
  <c r="AB195" i="103"/>
  <c r="AA195" i="103"/>
  <c r="B195" i="103"/>
  <c r="AZ194" i="103"/>
  <c r="AW194" i="103"/>
  <c r="AV194" i="103"/>
  <c r="AU194" i="103"/>
  <c r="AT194" i="103"/>
  <c r="AS194" i="103"/>
  <c r="AQ194" i="103"/>
  <c r="AP194" i="103"/>
  <c r="AO194" i="103"/>
  <c r="AN194" i="103"/>
  <c r="AL194" i="103"/>
  <c r="AK194" i="103"/>
  <c r="AJ194" i="103"/>
  <c r="AI194" i="103"/>
  <c r="AH194" i="103"/>
  <c r="AG194" i="103"/>
  <c r="AF194" i="103"/>
  <c r="AE194" i="103"/>
  <c r="AD194" i="103"/>
  <c r="AC194" i="103"/>
  <c r="AB194" i="103"/>
  <c r="AA194" i="103"/>
  <c r="B194" i="103"/>
  <c r="AM194" i="103" s="1"/>
  <c r="AU193" i="103"/>
  <c r="AT193" i="103"/>
  <c r="AS193" i="103"/>
  <c r="AQ193" i="103"/>
  <c r="AP193" i="103"/>
  <c r="AI193" i="103"/>
  <c r="AH193" i="103"/>
  <c r="AG193" i="103"/>
  <c r="AF193" i="103"/>
  <c r="AE193" i="103"/>
  <c r="AD193" i="103"/>
  <c r="AC193" i="103"/>
  <c r="AB193" i="103"/>
  <c r="AA193" i="103"/>
  <c r="B193" i="103"/>
  <c r="AZ192" i="103"/>
  <c r="AY192" i="103"/>
  <c r="AV192" i="103"/>
  <c r="AU192" i="103"/>
  <c r="AT192" i="103"/>
  <c r="AS192" i="103"/>
  <c r="AQ192" i="103"/>
  <c r="AP192" i="103"/>
  <c r="AI192" i="103"/>
  <c r="AH192" i="103"/>
  <c r="AG192" i="103"/>
  <c r="AF192" i="103"/>
  <c r="AE192" i="103"/>
  <c r="AD192" i="103"/>
  <c r="AC192" i="103"/>
  <c r="AB192" i="103"/>
  <c r="AA192" i="103"/>
  <c r="B192" i="103"/>
  <c r="AZ191" i="103"/>
  <c r="AY191" i="103"/>
  <c r="AX191" i="103"/>
  <c r="AV191" i="103"/>
  <c r="AU191" i="103"/>
  <c r="AT191" i="103"/>
  <c r="AS191" i="103"/>
  <c r="AQ191" i="103"/>
  <c r="AP191" i="103"/>
  <c r="AO191" i="103"/>
  <c r="AN191" i="103"/>
  <c r="AM191" i="103"/>
  <c r="AL191" i="103"/>
  <c r="AK191" i="103"/>
  <c r="AJ191" i="103"/>
  <c r="AI191" i="103"/>
  <c r="AH191" i="103"/>
  <c r="AG191" i="103"/>
  <c r="AF191" i="103"/>
  <c r="AE191" i="103"/>
  <c r="AD191" i="103"/>
  <c r="AC191" i="103"/>
  <c r="AB191" i="103"/>
  <c r="AA191" i="103"/>
  <c r="B191" i="103"/>
  <c r="AW191" i="103" s="1"/>
  <c r="AZ190" i="103"/>
  <c r="AY190" i="103"/>
  <c r="AX190" i="103"/>
  <c r="AW190" i="103"/>
  <c r="AV190" i="103"/>
  <c r="AU190" i="103"/>
  <c r="AT190" i="103"/>
  <c r="AS190" i="103"/>
  <c r="AQ190" i="103"/>
  <c r="AP190" i="103"/>
  <c r="AM190" i="103"/>
  <c r="AL190" i="103"/>
  <c r="AK190" i="103"/>
  <c r="AJ190" i="103"/>
  <c r="AI190" i="103"/>
  <c r="AH190" i="103"/>
  <c r="AG190" i="103"/>
  <c r="AF190" i="103"/>
  <c r="AE190" i="103"/>
  <c r="AD190" i="103"/>
  <c r="AC190" i="103"/>
  <c r="AB190" i="103"/>
  <c r="AA190" i="103"/>
  <c r="B190" i="103"/>
  <c r="AY189" i="103"/>
  <c r="AX189" i="103"/>
  <c r="AW189" i="103"/>
  <c r="AV189" i="103"/>
  <c r="AU189" i="103"/>
  <c r="AT189" i="103"/>
  <c r="AS189" i="103"/>
  <c r="AQ189" i="103"/>
  <c r="AP189" i="103"/>
  <c r="AO189" i="103"/>
  <c r="AM189" i="103"/>
  <c r="AL189" i="103"/>
  <c r="AJ189" i="103"/>
  <c r="AI189" i="103"/>
  <c r="AH189" i="103"/>
  <c r="AG189" i="103"/>
  <c r="AF189" i="103"/>
  <c r="AE189" i="103"/>
  <c r="AD189" i="103"/>
  <c r="AC189" i="103"/>
  <c r="AB189" i="103"/>
  <c r="AA189" i="103"/>
  <c r="B189" i="103"/>
  <c r="AZ189" i="103" s="1"/>
  <c r="AU188" i="103"/>
  <c r="AT188" i="103"/>
  <c r="AS188" i="103"/>
  <c r="AQ188" i="103"/>
  <c r="AP188" i="103"/>
  <c r="AI188" i="103"/>
  <c r="AH188" i="103"/>
  <c r="AG188" i="103"/>
  <c r="AF188" i="103"/>
  <c r="AE188" i="103"/>
  <c r="AD188" i="103"/>
  <c r="AC188" i="103"/>
  <c r="AB188" i="103"/>
  <c r="AA188" i="103"/>
  <c r="B188" i="103"/>
  <c r="AZ187" i="103"/>
  <c r="AX187" i="103"/>
  <c r="AW187" i="103"/>
  <c r="AU187" i="103"/>
  <c r="AT187" i="103"/>
  <c r="AS187" i="103"/>
  <c r="AQ187" i="103"/>
  <c r="AP187" i="103"/>
  <c r="AI187" i="103"/>
  <c r="AH187" i="103"/>
  <c r="AG187" i="103"/>
  <c r="AF187" i="103"/>
  <c r="AE187" i="103"/>
  <c r="AD187" i="103"/>
  <c r="AC187" i="103"/>
  <c r="AB187" i="103"/>
  <c r="AA187" i="103"/>
  <c r="B187" i="103"/>
  <c r="AY186" i="103"/>
  <c r="AX186" i="103"/>
  <c r="AW186" i="103"/>
  <c r="AV186" i="103"/>
  <c r="AU186" i="103"/>
  <c r="AT186" i="103"/>
  <c r="AS186" i="103"/>
  <c r="AQ186" i="103"/>
  <c r="AP186" i="103"/>
  <c r="AL186" i="103"/>
  <c r="AJ186" i="103"/>
  <c r="AI186" i="103"/>
  <c r="AH186" i="103"/>
  <c r="AG186" i="103"/>
  <c r="AF186" i="103"/>
  <c r="AE186" i="103"/>
  <c r="AD186" i="103"/>
  <c r="AC186" i="103"/>
  <c r="AB186" i="103"/>
  <c r="AA186" i="103"/>
  <c r="B186" i="103"/>
  <c r="AM186" i="103" s="1"/>
  <c r="AU185" i="103"/>
  <c r="AT185" i="103"/>
  <c r="AS185" i="103"/>
  <c r="AQ185" i="103"/>
  <c r="AP185" i="103"/>
  <c r="AI185" i="103"/>
  <c r="AH185" i="103"/>
  <c r="AG185" i="103"/>
  <c r="AF185" i="103"/>
  <c r="AE185" i="103"/>
  <c r="AD185" i="103"/>
  <c r="AC185" i="103"/>
  <c r="AB185" i="103"/>
  <c r="AA185" i="103"/>
  <c r="B185" i="103"/>
  <c r="AU184" i="103"/>
  <c r="AT184" i="103"/>
  <c r="AS184" i="103"/>
  <c r="AQ184" i="103"/>
  <c r="AP184" i="103"/>
  <c r="AI184" i="103"/>
  <c r="AH184" i="103"/>
  <c r="AG184" i="103"/>
  <c r="AF184" i="103"/>
  <c r="AE184" i="103"/>
  <c r="AD184" i="103"/>
  <c r="AC184" i="103"/>
  <c r="AB184" i="103"/>
  <c r="AA184" i="103"/>
  <c r="B184" i="103"/>
  <c r="AU183" i="103"/>
  <c r="AT183" i="103"/>
  <c r="AS183" i="103"/>
  <c r="AQ183" i="103"/>
  <c r="AP183" i="103"/>
  <c r="AK183" i="103"/>
  <c r="AI183" i="103"/>
  <c r="AH183" i="103"/>
  <c r="AG183" i="103"/>
  <c r="AF183" i="103"/>
  <c r="AE183" i="103"/>
  <c r="AD183" i="103"/>
  <c r="AC183" i="103"/>
  <c r="AB183" i="103"/>
  <c r="AA183" i="103"/>
  <c r="B183" i="103"/>
  <c r="AU182" i="103"/>
  <c r="AT182" i="103"/>
  <c r="AS182" i="103"/>
  <c r="AQ182" i="103"/>
  <c r="AP182" i="103"/>
  <c r="AI182" i="103"/>
  <c r="AH182" i="103"/>
  <c r="AG182" i="103"/>
  <c r="AF182" i="103"/>
  <c r="AE182" i="103"/>
  <c r="AD182" i="103"/>
  <c r="AC182" i="103"/>
  <c r="AB182" i="103"/>
  <c r="AA182" i="103"/>
  <c r="B182" i="103"/>
  <c r="AY181" i="103"/>
  <c r="AX181" i="103"/>
  <c r="AW181" i="103"/>
  <c r="AV181" i="103"/>
  <c r="AU181" i="103"/>
  <c r="AT181" i="103"/>
  <c r="AS181" i="103"/>
  <c r="AQ181" i="103"/>
  <c r="AP181" i="103"/>
  <c r="AO181" i="103"/>
  <c r="AM181" i="103"/>
  <c r="AL181" i="103"/>
  <c r="AK181" i="103"/>
  <c r="AI181" i="103"/>
  <c r="AH181" i="103"/>
  <c r="AG181" i="103"/>
  <c r="AF181" i="103"/>
  <c r="AE181" i="103"/>
  <c r="AD181" i="103"/>
  <c r="AC181" i="103"/>
  <c r="AB181" i="103"/>
  <c r="AA181" i="103"/>
  <c r="B181" i="103"/>
  <c r="AZ181" i="103" s="1"/>
  <c r="AZ180" i="103"/>
  <c r="AY180" i="103"/>
  <c r="AX180" i="103"/>
  <c r="AW180" i="103"/>
  <c r="AU180" i="103"/>
  <c r="AT180" i="103"/>
  <c r="AS180" i="103"/>
  <c r="AQ180" i="103"/>
  <c r="AP180" i="103"/>
  <c r="AO180" i="103"/>
  <c r="AN180" i="103"/>
  <c r="AM180" i="103"/>
  <c r="AL180" i="103"/>
  <c r="AK180" i="103"/>
  <c r="AI180" i="103"/>
  <c r="AH180" i="103"/>
  <c r="AG180" i="103"/>
  <c r="AF180" i="103"/>
  <c r="AE180" i="103"/>
  <c r="AD180" i="103"/>
  <c r="AC180" i="103"/>
  <c r="AB180" i="103"/>
  <c r="AA180" i="103"/>
  <c r="B180" i="103"/>
  <c r="AU179" i="103"/>
  <c r="AT179" i="103"/>
  <c r="AS179" i="103"/>
  <c r="AQ179" i="103"/>
  <c r="AP179" i="103"/>
  <c r="AI179" i="103"/>
  <c r="AH179" i="103"/>
  <c r="AG179" i="103"/>
  <c r="AF179" i="103"/>
  <c r="AE179" i="103"/>
  <c r="AD179" i="103"/>
  <c r="AC179" i="103"/>
  <c r="AB179" i="103"/>
  <c r="AA179" i="103"/>
  <c r="B179" i="103"/>
  <c r="AZ178" i="103"/>
  <c r="AY178" i="103"/>
  <c r="AW178" i="103"/>
  <c r="AU178" i="103"/>
  <c r="AT178" i="103"/>
  <c r="AS178" i="103"/>
  <c r="AQ178" i="103"/>
  <c r="AP178" i="103"/>
  <c r="AO178" i="103"/>
  <c r="AN178" i="103"/>
  <c r="AL178" i="103"/>
  <c r="AK178" i="103"/>
  <c r="AJ178" i="103"/>
  <c r="AI178" i="103"/>
  <c r="AH178" i="103"/>
  <c r="AG178" i="103"/>
  <c r="AF178" i="103"/>
  <c r="AE178" i="103"/>
  <c r="AD178" i="103"/>
  <c r="AC178" i="103"/>
  <c r="AB178" i="103"/>
  <c r="AA178" i="103"/>
  <c r="B178" i="103"/>
  <c r="AM178" i="103" s="1"/>
  <c r="AW177" i="103"/>
  <c r="AU177" i="103"/>
  <c r="AT177" i="103"/>
  <c r="AS177" i="103"/>
  <c r="AQ177" i="103"/>
  <c r="AP177" i="103"/>
  <c r="AJ177" i="103"/>
  <c r="AI177" i="103"/>
  <c r="AH177" i="103"/>
  <c r="AG177" i="103"/>
  <c r="AF177" i="103"/>
  <c r="AE177" i="103"/>
  <c r="AD177" i="103"/>
  <c r="AC177" i="103"/>
  <c r="AB177" i="103"/>
  <c r="AA177" i="103"/>
  <c r="B177" i="103"/>
  <c r="AZ176" i="103"/>
  <c r="AY176" i="103"/>
  <c r="AU176" i="103"/>
  <c r="AT176" i="103"/>
  <c r="AS176" i="103"/>
  <c r="AQ176" i="103"/>
  <c r="AP176" i="103"/>
  <c r="AN176" i="103"/>
  <c r="AM176" i="103"/>
  <c r="AK176" i="103"/>
  <c r="AI176" i="103"/>
  <c r="AH176" i="103"/>
  <c r="AG176" i="103"/>
  <c r="AF176" i="103"/>
  <c r="AE176" i="103"/>
  <c r="AD176" i="103"/>
  <c r="AC176" i="103"/>
  <c r="AB176" i="103"/>
  <c r="AA176" i="103"/>
  <c r="B176" i="103"/>
  <c r="AZ175" i="103"/>
  <c r="AY175" i="103"/>
  <c r="AX175" i="103"/>
  <c r="AV175" i="103"/>
  <c r="AU175" i="103"/>
  <c r="AT175" i="103"/>
  <c r="AS175" i="103"/>
  <c r="AQ175" i="103"/>
  <c r="AP175" i="103"/>
  <c r="AN175" i="103"/>
  <c r="AL175" i="103"/>
  <c r="AJ175" i="103"/>
  <c r="AI175" i="103"/>
  <c r="AH175" i="103"/>
  <c r="AG175" i="103"/>
  <c r="AF175" i="103"/>
  <c r="AE175" i="103"/>
  <c r="AD175" i="103"/>
  <c r="AC175" i="103"/>
  <c r="AB175" i="103"/>
  <c r="AA175" i="103"/>
  <c r="B175" i="103"/>
  <c r="AW175" i="103" s="1"/>
  <c r="AZ174" i="103"/>
  <c r="AY174" i="103"/>
  <c r="AX174" i="103"/>
  <c r="AW174" i="103"/>
  <c r="AV174" i="103"/>
  <c r="AU174" i="103"/>
  <c r="AT174" i="103"/>
  <c r="AS174" i="103"/>
  <c r="AQ174" i="103"/>
  <c r="AP174" i="103"/>
  <c r="AO174" i="103"/>
  <c r="AM174" i="103"/>
  <c r="AL174" i="103"/>
  <c r="AK174" i="103"/>
  <c r="AJ174" i="103"/>
  <c r="AI174" i="103"/>
  <c r="AH174" i="103"/>
  <c r="AG174" i="103"/>
  <c r="AF174" i="103"/>
  <c r="AE174" i="103"/>
  <c r="AD174" i="103"/>
  <c r="AC174" i="103"/>
  <c r="AB174" i="103"/>
  <c r="AA174" i="103"/>
  <c r="B174" i="103"/>
  <c r="AN174" i="103" s="1"/>
  <c r="AU173" i="103"/>
  <c r="AT173" i="103"/>
  <c r="AS173" i="103"/>
  <c r="AQ173" i="103"/>
  <c r="AP173" i="103"/>
  <c r="AO173" i="103"/>
  <c r="AM173" i="103"/>
  <c r="AL173" i="103"/>
  <c r="AK173" i="103"/>
  <c r="AI173" i="103"/>
  <c r="AH173" i="103"/>
  <c r="AG173" i="103"/>
  <c r="AF173" i="103"/>
  <c r="AE173" i="103"/>
  <c r="AD173" i="103"/>
  <c r="AC173" i="103"/>
  <c r="AB173" i="103"/>
  <c r="AA173" i="103"/>
  <c r="B173" i="103"/>
  <c r="AY173" i="103" s="1"/>
  <c r="AX172" i="103"/>
  <c r="AU172" i="103"/>
  <c r="AT172" i="103"/>
  <c r="AS172" i="103"/>
  <c r="AQ172" i="103"/>
  <c r="AP172" i="103"/>
  <c r="AI172" i="103"/>
  <c r="AH172" i="103"/>
  <c r="AG172" i="103"/>
  <c r="AF172" i="103"/>
  <c r="AE172" i="103"/>
  <c r="AD172" i="103"/>
  <c r="AC172" i="103"/>
  <c r="AB172" i="103"/>
  <c r="AA172" i="103"/>
  <c r="B172" i="103"/>
  <c r="AU171" i="103"/>
  <c r="AT171" i="103"/>
  <c r="AS171" i="103"/>
  <c r="AQ171" i="103"/>
  <c r="AP171" i="103"/>
  <c r="AI171" i="103"/>
  <c r="AH171" i="103"/>
  <c r="AG171" i="103"/>
  <c r="AF171" i="103"/>
  <c r="AE171" i="103"/>
  <c r="AD171" i="103"/>
  <c r="AC171" i="103"/>
  <c r="AB171" i="103"/>
  <c r="AA171" i="103"/>
  <c r="B171" i="103"/>
  <c r="AZ170" i="103"/>
  <c r="AY170" i="103"/>
  <c r="AX170" i="103"/>
  <c r="AU170" i="103"/>
  <c r="AT170" i="103"/>
  <c r="AS170" i="103"/>
  <c r="AQ170" i="103"/>
  <c r="AP170" i="103"/>
  <c r="AN170" i="103"/>
  <c r="AL170" i="103"/>
  <c r="AK170" i="103"/>
  <c r="AI170" i="103"/>
  <c r="AH170" i="103"/>
  <c r="AG170" i="103"/>
  <c r="AF170" i="103"/>
  <c r="AE170" i="103"/>
  <c r="AD170" i="103"/>
  <c r="AC170" i="103"/>
  <c r="AB170" i="103"/>
  <c r="AA170" i="103"/>
  <c r="B170" i="103"/>
  <c r="AM170" i="103" s="1"/>
  <c r="AZ169" i="103"/>
  <c r="AY169" i="103"/>
  <c r="AX169" i="103"/>
  <c r="AW169" i="103"/>
  <c r="AV169" i="103"/>
  <c r="AU169" i="103"/>
  <c r="AT169" i="103"/>
  <c r="AS169" i="103"/>
  <c r="AQ169" i="103"/>
  <c r="AP169" i="103"/>
  <c r="AN169" i="103"/>
  <c r="AL169" i="103"/>
  <c r="AJ169" i="103"/>
  <c r="AI169" i="103"/>
  <c r="AH169" i="103"/>
  <c r="AG169" i="103"/>
  <c r="AF169" i="103"/>
  <c r="AE169" i="103"/>
  <c r="AD169" i="103"/>
  <c r="AC169" i="103"/>
  <c r="AB169" i="103"/>
  <c r="AA169" i="103"/>
  <c r="B169" i="103"/>
  <c r="AO169" i="103" s="1"/>
  <c r="AZ168" i="103"/>
  <c r="AY168" i="103"/>
  <c r="AU168" i="103"/>
  <c r="AT168" i="103"/>
  <c r="AS168" i="103"/>
  <c r="AQ168" i="103"/>
  <c r="AP168" i="103"/>
  <c r="AO168" i="103"/>
  <c r="AN168" i="103"/>
  <c r="AM168" i="103"/>
  <c r="AL168" i="103"/>
  <c r="AK168" i="103"/>
  <c r="AI168" i="103"/>
  <c r="AH168" i="103"/>
  <c r="AG168" i="103"/>
  <c r="AF168" i="103"/>
  <c r="AE168" i="103"/>
  <c r="AD168" i="103"/>
  <c r="AC168" i="103"/>
  <c r="AB168" i="103"/>
  <c r="AA168" i="103"/>
  <c r="B168" i="103"/>
  <c r="AZ167" i="103"/>
  <c r="AY167" i="103"/>
  <c r="AX167" i="103"/>
  <c r="AV167" i="103"/>
  <c r="AU167" i="103"/>
  <c r="AT167" i="103"/>
  <c r="AS167" i="103"/>
  <c r="AQ167" i="103"/>
  <c r="AP167" i="103"/>
  <c r="AO167" i="103"/>
  <c r="AN167" i="103"/>
  <c r="AM167" i="103"/>
  <c r="AL167" i="103"/>
  <c r="AK167" i="103"/>
  <c r="AJ167" i="103"/>
  <c r="AI167" i="103"/>
  <c r="AH167" i="103"/>
  <c r="AG167" i="103"/>
  <c r="AF167" i="103"/>
  <c r="AE167" i="103"/>
  <c r="AD167" i="103"/>
  <c r="AC167" i="103"/>
  <c r="AB167" i="103"/>
  <c r="AA167" i="103"/>
  <c r="B167" i="103"/>
  <c r="AW167" i="103" s="1"/>
  <c r="AZ166" i="103"/>
  <c r="AY166" i="103"/>
  <c r="AX166" i="103"/>
  <c r="AV166" i="103"/>
  <c r="AU166" i="103"/>
  <c r="AT166" i="103"/>
  <c r="AS166" i="103"/>
  <c r="AQ166" i="103"/>
  <c r="AP166" i="103"/>
  <c r="AO166" i="103"/>
  <c r="AN166" i="103"/>
  <c r="AM166" i="103"/>
  <c r="AL166" i="103"/>
  <c r="AK166" i="103"/>
  <c r="AJ166" i="103"/>
  <c r="AI166" i="103"/>
  <c r="AH166" i="103"/>
  <c r="AG166" i="103"/>
  <c r="AF166" i="103"/>
  <c r="AE166" i="103"/>
  <c r="AD166" i="103"/>
  <c r="AC166" i="103"/>
  <c r="AB166" i="103"/>
  <c r="AA166" i="103"/>
  <c r="B166" i="103"/>
  <c r="AW166" i="103" s="1"/>
  <c r="AW165" i="103"/>
  <c r="AU165" i="103"/>
  <c r="AT165" i="103"/>
  <c r="AS165" i="103"/>
  <c r="AQ165" i="103"/>
  <c r="AP165" i="103"/>
  <c r="AI165" i="103"/>
  <c r="AH165" i="103"/>
  <c r="AG165" i="103"/>
  <c r="AF165" i="103"/>
  <c r="AE165" i="103"/>
  <c r="AD165" i="103"/>
  <c r="AC165" i="103"/>
  <c r="AB165" i="103"/>
  <c r="AA165" i="103"/>
  <c r="B165" i="103"/>
  <c r="AZ164" i="103"/>
  <c r="AY164" i="103"/>
  <c r="AU164" i="103"/>
  <c r="AT164" i="103"/>
  <c r="AS164" i="103"/>
  <c r="AQ164" i="103"/>
  <c r="AP164" i="103"/>
  <c r="AN164" i="103"/>
  <c r="AM164" i="103"/>
  <c r="AL164" i="103"/>
  <c r="AI164" i="103"/>
  <c r="AH164" i="103"/>
  <c r="AG164" i="103"/>
  <c r="AF164" i="103"/>
  <c r="AE164" i="103"/>
  <c r="AD164" i="103"/>
  <c r="AC164" i="103"/>
  <c r="AB164" i="103"/>
  <c r="AA164" i="103"/>
  <c r="B164" i="103"/>
  <c r="AU163" i="103"/>
  <c r="AS163" i="103"/>
  <c r="AT163" i="103" s="1"/>
  <c r="AQ163" i="103"/>
  <c r="AP163" i="103"/>
  <c r="AH163" i="103"/>
  <c r="AG163" i="103"/>
  <c r="AI163" i="103" s="1"/>
  <c r="AF163" i="103"/>
  <c r="AE163" i="103"/>
  <c r="AD163" i="103"/>
  <c r="AC163" i="103"/>
  <c r="AB163" i="103"/>
  <c r="AA163" i="103"/>
  <c r="B163" i="103"/>
  <c r="AN163" i="103" s="1"/>
  <c r="AY162" i="103"/>
  <c r="AX162" i="103"/>
  <c r="AW162" i="103"/>
  <c r="AU162" i="103"/>
  <c r="AV162" i="103" s="1"/>
  <c r="AS162" i="103"/>
  <c r="AQ162" i="103"/>
  <c r="AP162" i="103"/>
  <c r="AT162" i="103" s="1"/>
  <c r="AZ162" i="103" s="1"/>
  <c r="AN162" i="103"/>
  <c r="AJ162" i="103"/>
  <c r="AH162" i="103"/>
  <c r="AG162" i="103"/>
  <c r="AF162" i="103"/>
  <c r="AI162" i="103" s="1"/>
  <c r="AE162" i="103"/>
  <c r="AD162" i="103"/>
  <c r="AC162" i="103"/>
  <c r="AB162" i="103"/>
  <c r="AA162" i="103"/>
  <c r="B162" i="103"/>
  <c r="AM162" i="103" s="1"/>
  <c r="AU161" i="103"/>
  <c r="AS161" i="103"/>
  <c r="AQ161" i="103"/>
  <c r="AP161" i="103"/>
  <c r="AT161" i="103" s="1"/>
  <c r="AH161" i="103"/>
  <c r="AG161" i="103"/>
  <c r="AF161" i="103"/>
  <c r="AE161" i="103"/>
  <c r="AI161" i="103" s="1"/>
  <c r="AD161" i="103"/>
  <c r="AC161" i="103"/>
  <c r="AB161" i="103"/>
  <c r="AA161" i="103"/>
  <c r="B161" i="103"/>
  <c r="AY161" i="103" s="1"/>
  <c r="AU160" i="103"/>
  <c r="AS160" i="103"/>
  <c r="AQ160" i="103"/>
  <c r="AP160" i="103"/>
  <c r="AT160" i="103" s="1"/>
  <c r="AH160" i="103"/>
  <c r="AG160" i="103"/>
  <c r="AF160" i="103"/>
  <c r="AE160" i="103"/>
  <c r="AI160" i="103" s="1"/>
  <c r="AO160" i="103" s="1"/>
  <c r="AD160" i="103"/>
  <c r="AC160" i="103"/>
  <c r="AB160" i="103"/>
  <c r="AA160" i="103"/>
  <c r="B160" i="103"/>
  <c r="AK160" i="103" s="1"/>
  <c r="AU159" i="103"/>
  <c r="AT159" i="103"/>
  <c r="AS159" i="103"/>
  <c r="AQ159" i="103"/>
  <c r="AP159" i="103"/>
  <c r="AH159" i="103"/>
  <c r="AG159" i="103"/>
  <c r="AF159" i="103"/>
  <c r="AE159" i="103"/>
  <c r="AI159" i="103" s="1"/>
  <c r="AD159" i="103"/>
  <c r="AC159" i="103"/>
  <c r="AB159" i="103"/>
  <c r="AA159" i="103"/>
  <c r="B159" i="103"/>
  <c r="AY159" i="103" s="1"/>
  <c r="AU158" i="103"/>
  <c r="AS158" i="103"/>
  <c r="AQ158" i="103"/>
  <c r="AP158" i="103"/>
  <c r="AT158" i="103" s="1"/>
  <c r="AH158" i="103"/>
  <c r="AG158" i="103"/>
  <c r="AF158" i="103"/>
  <c r="AE158" i="103"/>
  <c r="AD158" i="103"/>
  <c r="AC158" i="103"/>
  <c r="AB158" i="103"/>
  <c r="AA158" i="103"/>
  <c r="B158" i="103"/>
  <c r="AU157" i="103"/>
  <c r="AT157" i="103"/>
  <c r="AS157" i="103"/>
  <c r="AQ157" i="103"/>
  <c r="AP157" i="103"/>
  <c r="AH157" i="103"/>
  <c r="AG157" i="103"/>
  <c r="AF157" i="103"/>
  <c r="AE157" i="103"/>
  <c r="AI157" i="103" s="1"/>
  <c r="AD157" i="103"/>
  <c r="AC157" i="103"/>
  <c r="AB157" i="103"/>
  <c r="AA157" i="103"/>
  <c r="B157" i="103"/>
  <c r="AN157" i="103" s="1"/>
  <c r="AY156" i="103"/>
  <c r="AX156" i="103"/>
  <c r="AU156" i="103"/>
  <c r="AS156" i="103"/>
  <c r="AQ156" i="103"/>
  <c r="AT156" i="103" s="1"/>
  <c r="AP156" i="103"/>
  <c r="AN156" i="103"/>
  <c r="AM156" i="103"/>
  <c r="AI156" i="103"/>
  <c r="AH156" i="103"/>
  <c r="AG156" i="103"/>
  <c r="AF156" i="103"/>
  <c r="AE156" i="103"/>
  <c r="AD156" i="103"/>
  <c r="AC156" i="103"/>
  <c r="AB156" i="103"/>
  <c r="AA156" i="103"/>
  <c r="B156" i="103"/>
  <c r="AJ156" i="103" s="1"/>
  <c r="AW155" i="103"/>
  <c r="AU155" i="103"/>
  <c r="AV155" i="103" s="1"/>
  <c r="AS155" i="103"/>
  <c r="AQ155" i="103"/>
  <c r="AP155" i="103"/>
  <c r="AT155" i="103" s="1"/>
  <c r="AZ155" i="103" s="1"/>
  <c r="AM155" i="103"/>
  <c r="AL155" i="103"/>
  <c r="AK155" i="103"/>
  <c r="AH155" i="103"/>
  <c r="AG155" i="103"/>
  <c r="AF155" i="103"/>
  <c r="AE155" i="103"/>
  <c r="AD155" i="103"/>
  <c r="AC155" i="103"/>
  <c r="AB155" i="103"/>
  <c r="AA155" i="103"/>
  <c r="B155" i="103"/>
  <c r="AJ155" i="103" s="1"/>
  <c r="AU154" i="103"/>
  <c r="AS154" i="103"/>
  <c r="AQ154" i="103"/>
  <c r="AP154" i="103"/>
  <c r="AT154" i="103" s="1"/>
  <c r="AH154" i="103"/>
  <c r="AG154" i="103"/>
  <c r="AF154" i="103"/>
  <c r="AE154" i="103"/>
  <c r="AI154" i="103" s="1"/>
  <c r="AO154" i="103" s="1"/>
  <c r="AD154" i="103"/>
  <c r="AC154" i="103"/>
  <c r="AB154" i="103"/>
  <c r="AA154" i="103"/>
  <c r="B154" i="103"/>
  <c r="AY154" i="103" s="1"/>
  <c r="AX153" i="103"/>
  <c r="AV153" i="103"/>
  <c r="AU153" i="103"/>
  <c r="AS153" i="103"/>
  <c r="AQ153" i="103"/>
  <c r="AP153" i="103"/>
  <c r="AJ153" i="103"/>
  <c r="AH153" i="103"/>
  <c r="AG153" i="103"/>
  <c r="AF153" i="103"/>
  <c r="AE153" i="103"/>
  <c r="AI153" i="103" s="1"/>
  <c r="AD153" i="103"/>
  <c r="AC153" i="103"/>
  <c r="AB153" i="103"/>
  <c r="AA153" i="103"/>
  <c r="B153" i="103"/>
  <c r="AY153" i="103" s="1"/>
  <c r="AU152" i="103"/>
  <c r="AS152" i="103"/>
  <c r="AQ152" i="103"/>
  <c r="AP152" i="103"/>
  <c r="AT152" i="103" s="1"/>
  <c r="AH152" i="103"/>
  <c r="AG152" i="103"/>
  <c r="AF152" i="103"/>
  <c r="AE152" i="103"/>
  <c r="AD152" i="103"/>
  <c r="AC152" i="103"/>
  <c r="AB152" i="103"/>
  <c r="AA152" i="103"/>
  <c r="B152" i="103"/>
  <c r="AK152" i="103" s="1"/>
  <c r="AU151" i="103"/>
  <c r="AS151" i="103"/>
  <c r="AQ151" i="103"/>
  <c r="AP151" i="103"/>
  <c r="AT151" i="103" s="1"/>
  <c r="AH151" i="103"/>
  <c r="AG151" i="103"/>
  <c r="AF151" i="103"/>
  <c r="AE151" i="103"/>
  <c r="AI151" i="103" s="1"/>
  <c r="AD151" i="103"/>
  <c r="AC151" i="103"/>
  <c r="AB151" i="103"/>
  <c r="AA151" i="103"/>
  <c r="B151" i="103"/>
  <c r="AU150" i="103"/>
  <c r="AS150" i="103"/>
  <c r="AQ150" i="103"/>
  <c r="AT150" i="103" s="1"/>
  <c r="AP150" i="103"/>
  <c r="AH150" i="103"/>
  <c r="AG150" i="103"/>
  <c r="AF150" i="103"/>
  <c r="AE150" i="103"/>
  <c r="AI150" i="103" s="1"/>
  <c r="AD150" i="103"/>
  <c r="AC150" i="103"/>
  <c r="AB150" i="103"/>
  <c r="AA150" i="103"/>
  <c r="B150" i="103"/>
  <c r="AV150" i="103" s="1"/>
  <c r="AU149" i="103"/>
  <c r="AT149" i="103"/>
  <c r="AS149" i="103"/>
  <c r="AQ149" i="103"/>
  <c r="AP149" i="103"/>
  <c r="AH149" i="103"/>
  <c r="AG149" i="103"/>
  <c r="AF149" i="103"/>
  <c r="AE149" i="103"/>
  <c r="AD149" i="103"/>
  <c r="AC149" i="103"/>
  <c r="AB149" i="103"/>
  <c r="AA149" i="103"/>
  <c r="B149" i="103"/>
  <c r="AN149" i="103" s="1"/>
  <c r="AY148" i="103"/>
  <c r="AX148" i="103"/>
  <c r="AW148" i="103"/>
  <c r="AV148" i="103"/>
  <c r="AU148" i="103"/>
  <c r="AS148" i="103"/>
  <c r="AQ148" i="103"/>
  <c r="AP148" i="103"/>
  <c r="AT148" i="103" s="1"/>
  <c r="AZ148" i="103" s="1"/>
  <c r="AN148" i="103"/>
  <c r="AM148" i="103"/>
  <c r="AL148" i="103"/>
  <c r="AI148" i="103"/>
  <c r="AO148" i="103" s="1"/>
  <c r="AH148" i="103"/>
  <c r="AG148" i="103"/>
  <c r="AF148" i="103"/>
  <c r="AE148" i="103"/>
  <c r="AD148" i="103"/>
  <c r="AC148" i="103"/>
  <c r="AB148" i="103"/>
  <c r="AA148" i="103"/>
  <c r="B148" i="103"/>
  <c r="AJ148" i="103" s="1"/>
  <c r="AU147" i="103"/>
  <c r="AS147" i="103"/>
  <c r="AQ147" i="103"/>
  <c r="AP147" i="103"/>
  <c r="AT147" i="103" s="1"/>
  <c r="AH147" i="103"/>
  <c r="AG147" i="103"/>
  <c r="AF147" i="103"/>
  <c r="AE147" i="103"/>
  <c r="AI147" i="103" s="1"/>
  <c r="AD147" i="103"/>
  <c r="AC147" i="103"/>
  <c r="AB147" i="103"/>
  <c r="AA147" i="103"/>
  <c r="B147" i="103"/>
  <c r="AY147" i="103" s="1"/>
  <c r="AX146" i="103"/>
  <c r="AV146" i="103"/>
  <c r="AU146" i="103"/>
  <c r="AS146" i="103"/>
  <c r="AQ146" i="103"/>
  <c r="AP146" i="103"/>
  <c r="AM146" i="103"/>
  <c r="AL146" i="103"/>
  <c r="AH146" i="103"/>
  <c r="AG146" i="103"/>
  <c r="AF146" i="103"/>
  <c r="AE146" i="103"/>
  <c r="AI146" i="103" s="1"/>
  <c r="AD146" i="103"/>
  <c r="AC146" i="103"/>
  <c r="AB146" i="103"/>
  <c r="AA146" i="103"/>
  <c r="B146" i="103"/>
  <c r="AY146" i="103" s="1"/>
  <c r="AU145" i="103"/>
  <c r="AS145" i="103"/>
  <c r="AQ145" i="103"/>
  <c r="AP145" i="103"/>
  <c r="AH145" i="103"/>
  <c r="AG145" i="103"/>
  <c r="AF145" i="103"/>
  <c r="AE145" i="103"/>
  <c r="AD145" i="103"/>
  <c r="AC145" i="103"/>
  <c r="AB145" i="103"/>
  <c r="AA145" i="103"/>
  <c r="B145" i="103"/>
  <c r="AW145" i="103" s="1"/>
  <c r="AU144" i="103"/>
  <c r="AS144" i="103"/>
  <c r="AQ144" i="103"/>
  <c r="AP144" i="103"/>
  <c r="AH144" i="103"/>
  <c r="AG144" i="103"/>
  <c r="AF144" i="103"/>
  <c r="AE144" i="103"/>
  <c r="AD144" i="103"/>
  <c r="AC144" i="103"/>
  <c r="AB144" i="103"/>
  <c r="AA144" i="103"/>
  <c r="B144" i="103"/>
  <c r="AU143" i="103"/>
  <c r="AS143" i="103"/>
  <c r="AQ143" i="103"/>
  <c r="AT143" i="103" s="1"/>
  <c r="AP143" i="103"/>
  <c r="AH143" i="103"/>
  <c r="AG143" i="103"/>
  <c r="AF143" i="103"/>
  <c r="AE143" i="103"/>
  <c r="AI143" i="103" s="1"/>
  <c r="AD143" i="103"/>
  <c r="AC143" i="103"/>
  <c r="AB143" i="103"/>
  <c r="AA143" i="103"/>
  <c r="B143" i="103"/>
  <c r="AW143" i="103" s="1"/>
  <c r="AU142" i="103"/>
  <c r="AS142" i="103"/>
  <c r="AT142" i="103" s="1"/>
  <c r="AQ142" i="103"/>
  <c r="AP142" i="103"/>
  <c r="AH142" i="103"/>
  <c r="AG142" i="103"/>
  <c r="AI142" i="103" s="1"/>
  <c r="AF142" i="103"/>
  <c r="AE142" i="103"/>
  <c r="AD142" i="103"/>
  <c r="AC142" i="103"/>
  <c r="AB142" i="103"/>
  <c r="AA142" i="103"/>
  <c r="B142" i="103"/>
  <c r="AN142" i="103" s="1"/>
  <c r="AU141" i="103"/>
  <c r="AS141" i="103"/>
  <c r="AQ141" i="103"/>
  <c r="AT141" i="103" s="1"/>
  <c r="AP141" i="103"/>
  <c r="AH141" i="103"/>
  <c r="AG141" i="103"/>
  <c r="AF141" i="103"/>
  <c r="AE141" i="103"/>
  <c r="AD141" i="103"/>
  <c r="AC141" i="103"/>
  <c r="AB141" i="103"/>
  <c r="AA141" i="103"/>
  <c r="B141" i="103"/>
  <c r="AN141" i="103" s="1"/>
  <c r="AU140" i="103"/>
  <c r="AS140" i="103"/>
  <c r="AQ140" i="103"/>
  <c r="AP140" i="103"/>
  <c r="AT140" i="103" s="1"/>
  <c r="AH140" i="103"/>
  <c r="AG140" i="103"/>
  <c r="AF140" i="103"/>
  <c r="AE140" i="103"/>
  <c r="AD140" i="103"/>
  <c r="AC140" i="103"/>
  <c r="AB140" i="103"/>
  <c r="AA140" i="103"/>
  <c r="B140" i="103"/>
  <c r="AJ140" i="103" s="1"/>
  <c r="AU139" i="103"/>
  <c r="AS139" i="103"/>
  <c r="AQ139" i="103"/>
  <c r="AP139" i="103"/>
  <c r="AT139" i="103" s="1"/>
  <c r="AM139" i="103"/>
  <c r="AH139" i="103"/>
  <c r="AG139" i="103"/>
  <c r="AF139" i="103"/>
  <c r="AE139" i="103"/>
  <c r="AD139" i="103"/>
  <c r="AC139" i="103"/>
  <c r="AB139" i="103"/>
  <c r="AA139" i="103"/>
  <c r="B139" i="103"/>
  <c r="AY139" i="103" s="1"/>
  <c r="AU138" i="103"/>
  <c r="AS138" i="103"/>
  <c r="AQ138" i="103"/>
  <c r="AP138" i="103"/>
  <c r="AH138" i="103"/>
  <c r="AG138" i="103"/>
  <c r="AF138" i="103"/>
  <c r="AE138" i="103"/>
  <c r="AD138" i="103"/>
  <c r="AC138" i="103"/>
  <c r="AB138" i="103"/>
  <c r="AA138" i="103"/>
  <c r="B138" i="103"/>
  <c r="AU137" i="103"/>
  <c r="AS137" i="103"/>
  <c r="AQ137" i="103"/>
  <c r="AP137" i="103"/>
  <c r="AH137" i="103"/>
  <c r="AG137" i="103"/>
  <c r="AF137" i="103"/>
  <c r="AE137" i="103"/>
  <c r="AD137" i="103"/>
  <c r="AC137" i="103"/>
  <c r="AB137" i="103"/>
  <c r="AA137" i="103"/>
  <c r="B137" i="103"/>
  <c r="AU136" i="103"/>
  <c r="AS136" i="103"/>
  <c r="AQ136" i="103"/>
  <c r="AP136" i="103"/>
  <c r="AH136" i="103"/>
  <c r="AG136" i="103"/>
  <c r="AF136" i="103"/>
  <c r="AE136" i="103"/>
  <c r="AD136" i="103"/>
  <c r="AC136" i="103"/>
  <c r="AB136" i="103"/>
  <c r="AA136" i="103"/>
  <c r="B136" i="103"/>
  <c r="AW136" i="103" s="1"/>
  <c r="AU135" i="103"/>
  <c r="AS135" i="103"/>
  <c r="AQ135" i="103"/>
  <c r="AP135" i="103"/>
  <c r="AT135" i="103" s="1"/>
  <c r="AZ135" i="103" s="1"/>
  <c r="AH135" i="103"/>
  <c r="AG135" i="103"/>
  <c r="AF135" i="103"/>
  <c r="AE135" i="103"/>
  <c r="AD135" i="103"/>
  <c r="AC135" i="103"/>
  <c r="AB135" i="103"/>
  <c r="AA135" i="103"/>
  <c r="B135" i="103"/>
  <c r="AW135" i="103" s="1"/>
  <c r="AU134" i="103"/>
  <c r="AS134" i="103"/>
  <c r="AQ134" i="103"/>
  <c r="AP134" i="103"/>
  <c r="AJ134" i="103"/>
  <c r="AH134" i="103"/>
  <c r="AG134" i="103"/>
  <c r="AF134" i="103"/>
  <c r="AE134" i="103"/>
  <c r="AD134" i="103"/>
  <c r="AC134" i="103"/>
  <c r="AB134" i="103"/>
  <c r="AA134" i="103"/>
  <c r="B134" i="103"/>
  <c r="AY134" i="103" s="1"/>
  <c r="AU133" i="103"/>
  <c r="AS133" i="103"/>
  <c r="AQ133" i="103"/>
  <c r="AP133" i="103"/>
  <c r="AH133" i="103"/>
  <c r="AG133" i="103"/>
  <c r="AF133" i="103"/>
  <c r="AE133" i="103"/>
  <c r="AD133" i="103"/>
  <c r="AC133" i="103"/>
  <c r="AB133" i="103"/>
  <c r="AA133" i="103"/>
  <c r="B133" i="103"/>
  <c r="AX133" i="103" s="1"/>
  <c r="AU132" i="103"/>
  <c r="AS132" i="103"/>
  <c r="AQ132" i="103"/>
  <c r="AP132" i="103"/>
  <c r="AH132" i="103"/>
  <c r="AG132" i="103"/>
  <c r="AF132" i="103"/>
  <c r="AE132" i="103"/>
  <c r="AI132" i="103" s="1"/>
  <c r="AD132" i="103"/>
  <c r="AC132" i="103"/>
  <c r="AB132" i="103"/>
  <c r="AA132" i="103"/>
  <c r="B132" i="103"/>
  <c r="AJ132" i="103" s="1"/>
  <c r="AU131" i="103"/>
  <c r="AS131" i="103"/>
  <c r="AQ131" i="103"/>
  <c r="AT131" i="103" s="1"/>
  <c r="AP131" i="103"/>
  <c r="AH131" i="103"/>
  <c r="AG131" i="103"/>
  <c r="AF131" i="103"/>
  <c r="AE131" i="103"/>
  <c r="AD131" i="103"/>
  <c r="AC131" i="103"/>
  <c r="AB131" i="103"/>
  <c r="AA131" i="103"/>
  <c r="B131" i="103"/>
  <c r="AU130" i="103"/>
  <c r="AS130" i="103"/>
  <c r="AQ130" i="103"/>
  <c r="AP130" i="103"/>
  <c r="AH130" i="103"/>
  <c r="AG130" i="103"/>
  <c r="AI130" i="103" s="1"/>
  <c r="AF130" i="103"/>
  <c r="AE130" i="103"/>
  <c r="AD130" i="103"/>
  <c r="AC130" i="103"/>
  <c r="AB130" i="103"/>
  <c r="AA130" i="103"/>
  <c r="B130" i="103"/>
  <c r="AX130" i="103" s="1"/>
  <c r="AU129" i="103"/>
  <c r="AS129" i="103"/>
  <c r="AQ129" i="103"/>
  <c r="AP129" i="103"/>
  <c r="AH129" i="103"/>
  <c r="AG129" i="103"/>
  <c r="AF129" i="103"/>
  <c r="AE129" i="103"/>
  <c r="AD129" i="103"/>
  <c r="AC129" i="103"/>
  <c r="AB129" i="103"/>
  <c r="AA129" i="103"/>
  <c r="B129" i="103"/>
  <c r="AU128" i="103"/>
  <c r="AS128" i="103"/>
  <c r="AQ128" i="103"/>
  <c r="AP128" i="103"/>
  <c r="AH128" i="103"/>
  <c r="AI128" i="103" s="1"/>
  <c r="AG128" i="103"/>
  <c r="AF128" i="103"/>
  <c r="AE128" i="103"/>
  <c r="AD128" i="103"/>
  <c r="AC128" i="103"/>
  <c r="AB128" i="103"/>
  <c r="AA128" i="103"/>
  <c r="B128" i="103"/>
  <c r="AU127" i="103"/>
  <c r="AS127" i="103"/>
  <c r="AQ127" i="103"/>
  <c r="AP127" i="103"/>
  <c r="AH127" i="103"/>
  <c r="AG127" i="103"/>
  <c r="AF127" i="103"/>
  <c r="AE127" i="103"/>
  <c r="AD127" i="103"/>
  <c r="AC127" i="103"/>
  <c r="AB127" i="103"/>
  <c r="AA127" i="103"/>
  <c r="B127" i="103"/>
  <c r="AW127" i="103" s="1"/>
  <c r="AX126" i="103"/>
  <c r="AU126" i="103"/>
  <c r="AS126" i="103"/>
  <c r="AQ126" i="103"/>
  <c r="AP126" i="103"/>
  <c r="AH126" i="103"/>
  <c r="AG126" i="103"/>
  <c r="AF126" i="103"/>
  <c r="AE126" i="103"/>
  <c r="AD126" i="103"/>
  <c r="AC126" i="103"/>
  <c r="AB126" i="103"/>
  <c r="AA126" i="103"/>
  <c r="B126" i="103"/>
  <c r="AL126" i="103" s="1"/>
  <c r="AU125" i="103"/>
  <c r="AS125" i="103"/>
  <c r="AQ125" i="103"/>
  <c r="AP125" i="103"/>
  <c r="AH125" i="103"/>
  <c r="AG125" i="103"/>
  <c r="AF125" i="103"/>
  <c r="AE125" i="103"/>
  <c r="AD125" i="103"/>
  <c r="AC125" i="103"/>
  <c r="AB125" i="103"/>
  <c r="AA125" i="103"/>
  <c r="B125" i="103"/>
  <c r="AU124" i="103"/>
  <c r="AS124" i="103"/>
  <c r="AQ124" i="103"/>
  <c r="AP124" i="103"/>
  <c r="AH124" i="103"/>
  <c r="AG124" i="103"/>
  <c r="AF124" i="103"/>
  <c r="AE124" i="103"/>
  <c r="AD124" i="103"/>
  <c r="AC124" i="103"/>
  <c r="AB124" i="103"/>
  <c r="AA124" i="103"/>
  <c r="B124" i="103"/>
  <c r="AK124" i="103" s="1"/>
  <c r="AU123" i="103"/>
  <c r="AS123" i="103"/>
  <c r="AQ123" i="103"/>
  <c r="AP123" i="103"/>
  <c r="AH123" i="103"/>
  <c r="AG123" i="103"/>
  <c r="AF123" i="103"/>
  <c r="AE123" i="103"/>
  <c r="AD123" i="103"/>
  <c r="AC123" i="103"/>
  <c r="AB123" i="103"/>
  <c r="AA123" i="103"/>
  <c r="B123" i="103"/>
  <c r="AX123" i="103" s="1"/>
  <c r="AU122" i="103"/>
  <c r="AS122" i="103"/>
  <c r="AQ122" i="103"/>
  <c r="AP122" i="103"/>
  <c r="AH122" i="103"/>
  <c r="AG122" i="103"/>
  <c r="AF122" i="103"/>
  <c r="AE122" i="103"/>
  <c r="AD122" i="103"/>
  <c r="AC122" i="103"/>
  <c r="AB122" i="103"/>
  <c r="AA122" i="103"/>
  <c r="B122" i="103"/>
  <c r="AU121" i="103"/>
  <c r="AS121" i="103"/>
  <c r="AQ121" i="103"/>
  <c r="AP121" i="103"/>
  <c r="AH121" i="103"/>
  <c r="AG121" i="103"/>
  <c r="AF121" i="103"/>
  <c r="AE121" i="103"/>
  <c r="AD121" i="103"/>
  <c r="AC121" i="103"/>
  <c r="AB121" i="103"/>
  <c r="AA121" i="103"/>
  <c r="B121" i="103"/>
  <c r="AU120" i="103"/>
  <c r="AS120" i="103"/>
  <c r="AQ120" i="103"/>
  <c r="AP120" i="103"/>
  <c r="AH120" i="103"/>
  <c r="AG120" i="103"/>
  <c r="AF120" i="103"/>
  <c r="AE120" i="103"/>
  <c r="AD120" i="103"/>
  <c r="AC120" i="103"/>
  <c r="AB120" i="103"/>
  <c r="AA120" i="103"/>
  <c r="B120" i="103"/>
  <c r="AW120" i="103" s="1"/>
  <c r="AU119" i="103"/>
  <c r="AS119" i="103"/>
  <c r="AQ119" i="103"/>
  <c r="AP119" i="103"/>
  <c r="AH119" i="103"/>
  <c r="AG119" i="103"/>
  <c r="AF119" i="103"/>
  <c r="AE119" i="103"/>
  <c r="AD119" i="103"/>
  <c r="AC119" i="103"/>
  <c r="AB119" i="103"/>
  <c r="AA119" i="103"/>
  <c r="B119" i="103"/>
  <c r="AX119" i="103" s="1"/>
  <c r="AU118" i="103"/>
  <c r="AS118" i="103"/>
  <c r="AQ118" i="103"/>
  <c r="AP118" i="103"/>
  <c r="AH118" i="103"/>
  <c r="AG118" i="103"/>
  <c r="AF118" i="103"/>
  <c r="AE118" i="103"/>
  <c r="AD118" i="103"/>
  <c r="AC118" i="103"/>
  <c r="AB118" i="103"/>
  <c r="AA118" i="103"/>
  <c r="B118" i="103"/>
  <c r="AX118" i="103" s="1"/>
  <c r="AU117" i="103"/>
  <c r="AS117" i="103"/>
  <c r="AQ117" i="103"/>
  <c r="AP117" i="103"/>
  <c r="AH117" i="103"/>
  <c r="AG117" i="103"/>
  <c r="AF117" i="103"/>
  <c r="AE117" i="103"/>
  <c r="AD117" i="103"/>
  <c r="AC117" i="103"/>
  <c r="AB117" i="103"/>
  <c r="AA117" i="103"/>
  <c r="B117" i="103"/>
  <c r="AN117" i="103" s="1"/>
  <c r="AU116" i="103"/>
  <c r="AS116" i="103"/>
  <c r="AQ116" i="103"/>
  <c r="AP116" i="103"/>
  <c r="AH116" i="103"/>
  <c r="AG116" i="103"/>
  <c r="AF116" i="103"/>
  <c r="AE116" i="103"/>
  <c r="AD116" i="103"/>
  <c r="AC116" i="103"/>
  <c r="AB116" i="103"/>
  <c r="AA116" i="103"/>
  <c r="B116" i="103"/>
  <c r="AY116" i="103" s="1"/>
  <c r="AU115" i="103"/>
  <c r="AS115" i="103"/>
  <c r="AQ115" i="103"/>
  <c r="AP115" i="103"/>
  <c r="AH115" i="103"/>
  <c r="AG115" i="103"/>
  <c r="AF115" i="103"/>
  <c r="AE115" i="103"/>
  <c r="AD115" i="103"/>
  <c r="AC115" i="103"/>
  <c r="AB115" i="103"/>
  <c r="AA115" i="103"/>
  <c r="B115" i="103"/>
  <c r="AY115" i="103" s="1"/>
  <c r="AU114" i="103"/>
  <c r="AS114" i="103"/>
  <c r="AQ114" i="103"/>
  <c r="AP114" i="103"/>
  <c r="AH114" i="103"/>
  <c r="AG114" i="103"/>
  <c r="AF114" i="103"/>
  <c r="AE114" i="103"/>
  <c r="AD114" i="103"/>
  <c r="AC114" i="103"/>
  <c r="AB114" i="103"/>
  <c r="AA114" i="103"/>
  <c r="B114" i="103"/>
  <c r="AU113" i="103"/>
  <c r="AS113" i="103"/>
  <c r="AQ113" i="103"/>
  <c r="AP113" i="103"/>
  <c r="AH113" i="103"/>
  <c r="AG113" i="103"/>
  <c r="AF113" i="103"/>
  <c r="AE113" i="103"/>
  <c r="AD113" i="103"/>
  <c r="AC113" i="103"/>
  <c r="AB113" i="103"/>
  <c r="AA113" i="103"/>
  <c r="B113" i="103"/>
  <c r="AN113" i="103" s="1"/>
  <c r="AU112" i="103"/>
  <c r="AS112" i="103"/>
  <c r="AQ112" i="103"/>
  <c r="AP112" i="103"/>
  <c r="AT112" i="103" s="1"/>
  <c r="AH112" i="103"/>
  <c r="AG112" i="103"/>
  <c r="AF112" i="103"/>
  <c r="AE112" i="103"/>
  <c r="AD112" i="103"/>
  <c r="AC112" i="103"/>
  <c r="AB112" i="103"/>
  <c r="AA112" i="103"/>
  <c r="B112" i="103"/>
  <c r="AW112" i="103" s="1"/>
  <c r="AU111" i="103"/>
  <c r="AS111" i="103"/>
  <c r="AQ111" i="103"/>
  <c r="AP111" i="103"/>
  <c r="AH111" i="103"/>
  <c r="AG111" i="103"/>
  <c r="AF111" i="103"/>
  <c r="AE111" i="103"/>
  <c r="AD111" i="103"/>
  <c r="AC111" i="103"/>
  <c r="AB111" i="103"/>
  <c r="AA111" i="103"/>
  <c r="B111" i="103"/>
  <c r="AW111" i="103" s="1"/>
  <c r="AU110" i="103"/>
  <c r="AS110" i="103"/>
  <c r="AQ110" i="103"/>
  <c r="AP110" i="103"/>
  <c r="AH110" i="103"/>
  <c r="AG110" i="103"/>
  <c r="AF110" i="103"/>
  <c r="AE110" i="103"/>
  <c r="AD110" i="103"/>
  <c r="AC110" i="103"/>
  <c r="AB110" i="103"/>
  <c r="AA110" i="103"/>
  <c r="B110" i="103"/>
  <c r="AN110" i="103" s="1"/>
  <c r="AU109" i="103"/>
  <c r="AS109" i="103"/>
  <c r="AQ109" i="103"/>
  <c r="AP109" i="103"/>
  <c r="AH109" i="103"/>
  <c r="AG109" i="103"/>
  <c r="AF109" i="103"/>
  <c r="AE109" i="103"/>
  <c r="AD109" i="103"/>
  <c r="AC109" i="103"/>
  <c r="AB109" i="103"/>
  <c r="AA109" i="103"/>
  <c r="B109" i="103"/>
  <c r="AU108" i="103"/>
  <c r="AS108" i="103"/>
  <c r="AQ108" i="103"/>
  <c r="AP108" i="103"/>
  <c r="AH108" i="103"/>
  <c r="AG108" i="103"/>
  <c r="AF108" i="103"/>
  <c r="AE108" i="103"/>
  <c r="AD108" i="103"/>
  <c r="AC108" i="103"/>
  <c r="AB108" i="103"/>
  <c r="AA108" i="103"/>
  <c r="B108" i="103"/>
  <c r="AW108" i="103" s="1"/>
  <c r="AU107" i="103"/>
  <c r="AS107" i="103"/>
  <c r="AQ107" i="103"/>
  <c r="AP107" i="103"/>
  <c r="AH107" i="103"/>
  <c r="AG107" i="103"/>
  <c r="AF107" i="103"/>
  <c r="AE107" i="103"/>
  <c r="AD107" i="103"/>
  <c r="AC107" i="103"/>
  <c r="AB107" i="103"/>
  <c r="AA107" i="103"/>
  <c r="B107" i="103"/>
  <c r="AK107" i="103" s="1"/>
  <c r="AU106" i="103"/>
  <c r="AS106" i="103"/>
  <c r="AQ106" i="103"/>
  <c r="AP106" i="103"/>
  <c r="AH106" i="103"/>
  <c r="AG106" i="103"/>
  <c r="AF106" i="103"/>
  <c r="AE106" i="103"/>
  <c r="AD106" i="103"/>
  <c r="AC106" i="103"/>
  <c r="AB106" i="103"/>
  <c r="AA106" i="103"/>
  <c r="B106" i="103"/>
  <c r="AN106" i="103" s="1"/>
  <c r="AU105" i="103"/>
  <c r="AS105" i="103"/>
  <c r="AQ105" i="103"/>
  <c r="AP105" i="103"/>
  <c r="AH105" i="103"/>
  <c r="AG105" i="103"/>
  <c r="AF105" i="103"/>
  <c r="AE105" i="103"/>
  <c r="AD105" i="103"/>
  <c r="AC105" i="103"/>
  <c r="AB105" i="103"/>
  <c r="AA105" i="103"/>
  <c r="B105" i="103"/>
  <c r="AJ105" i="103" s="1"/>
  <c r="AU104" i="103"/>
  <c r="AS104" i="103"/>
  <c r="AQ104" i="103"/>
  <c r="AP104" i="103"/>
  <c r="AH104" i="103"/>
  <c r="AG104" i="103"/>
  <c r="AF104" i="103"/>
  <c r="AE104" i="103"/>
  <c r="AD104" i="103"/>
  <c r="AC104" i="103"/>
  <c r="AB104" i="103"/>
  <c r="AA104" i="103"/>
  <c r="B104" i="103"/>
  <c r="AY104" i="103" s="1"/>
  <c r="AU103" i="103"/>
  <c r="AS103" i="103"/>
  <c r="AQ103" i="103"/>
  <c r="AP103" i="103"/>
  <c r="AH103" i="103"/>
  <c r="AG103" i="103"/>
  <c r="AF103" i="103"/>
  <c r="AE103" i="103"/>
  <c r="AI103" i="103" s="1"/>
  <c r="AD103" i="103"/>
  <c r="AC103" i="103"/>
  <c r="AB103" i="103"/>
  <c r="AA103" i="103"/>
  <c r="B103" i="103"/>
  <c r="AW103" i="103" s="1"/>
  <c r="AU102" i="103"/>
  <c r="AS102" i="103"/>
  <c r="AQ102" i="103"/>
  <c r="AT102" i="103" s="1"/>
  <c r="AP102" i="103"/>
  <c r="AH102" i="103"/>
  <c r="AG102" i="103"/>
  <c r="AF102" i="103"/>
  <c r="AE102" i="103"/>
  <c r="AD102" i="103"/>
  <c r="AC102" i="103"/>
  <c r="AB102" i="103"/>
  <c r="AA102" i="103"/>
  <c r="B102" i="103"/>
  <c r="AU101" i="103"/>
  <c r="AS101" i="103"/>
  <c r="AQ101" i="103"/>
  <c r="AP101" i="103"/>
  <c r="AH101" i="103"/>
  <c r="AG101" i="103"/>
  <c r="AF101" i="103"/>
  <c r="AE101" i="103"/>
  <c r="AD101" i="103"/>
  <c r="AC101" i="103"/>
  <c r="AB101" i="103"/>
  <c r="AA101" i="103"/>
  <c r="B101" i="103"/>
  <c r="AX101" i="103" s="1"/>
  <c r="AU100" i="103"/>
  <c r="AS100" i="103"/>
  <c r="AQ100" i="103"/>
  <c r="AP100" i="103"/>
  <c r="AH100" i="103"/>
  <c r="AG100" i="103"/>
  <c r="AF100" i="103"/>
  <c r="AE100" i="103"/>
  <c r="AD100" i="103"/>
  <c r="AC100" i="103"/>
  <c r="AB100" i="103"/>
  <c r="AA100" i="103"/>
  <c r="B100" i="103"/>
  <c r="AK100" i="103" s="1"/>
  <c r="AU99" i="103"/>
  <c r="AS99" i="103"/>
  <c r="AQ99" i="103"/>
  <c r="AP99" i="103"/>
  <c r="AH99" i="103"/>
  <c r="AG99" i="103"/>
  <c r="AF99" i="103"/>
  <c r="AE99" i="103"/>
  <c r="AD99" i="103"/>
  <c r="AC99" i="103"/>
  <c r="AB99" i="103"/>
  <c r="AA99" i="103"/>
  <c r="B99" i="103"/>
  <c r="AN99" i="103" s="1"/>
  <c r="AU98" i="103"/>
  <c r="AS98" i="103"/>
  <c r="AQ98" i="103"/>
  <c r="AP98" i="103"/>
  <c r="AH98" i="103"/>
  <c r="AG98" i="103"/>
  <c r="AF98" i="103"/>
  <c r="AE98" i="103"/>
  <c r="AD98" i="103"/>
  <c r="AC98" i="103"/>
  <c r="AB98" i="103"/>
  <c r="AA98" i="103"/>
  <c r="B98" i="103"/>
  <c r="AJ98" i="103" s="1"/>
  <c r="AU97" i="103"/>
  <c r="AS97" i="103"/>
  <c r="AQ97" i="103"/>
  <c r="AP97" i="103"/>
  <c r="AT97" i="103" s="1"/>
  <c r="AH97" i="103"/>
  <c r="AG97" i="103"/>
  <c r="AF97" i="103"/>
  <c r="AE97" i="103"/>
  <c r="AD97" i="103"/>
  <c r="AC97" i="103"/>
  <c r="AB97" i="103"/>
  <c r="AA97" i="103"/>
  <c r="B97" i="103"/>
  <c r="AY97" i="103" s="1"/>
  <c r="AU96" i="103"/>
  <c r="AS96" i="103"/>
  <c r="AQ96" i="103"/>
  <c r="AP96" i="103"/>
  <c r="AH96" i="103"/>
  <c r="AG96" i="103"/>
  <c r="AF96" i="103"/>
  <c r="AE96" i="103"/>
  <c r="AD96" i="103"/>
  <c r="AC96" i="103"/>
  <c r="AB96" i="103"/>
  <c r="AA96" i="103"/>
  <c r="B96" i="103"/>
  <c r="AY96" i="103" s="1"/>
  <c r="AU95" i="103"/>
  <c r="AS95" i="103"/>
  <c r="AQ95" i="103"/>
  <c r="AP95" i="103"/>
  <c r="AT95" i="103" s="1"/>
  <c r="AH95" i="103"/>
  <c r="AG95" i="103"/>
  <c r="AF95" i="103"/>
  <c r="AE95" i="103"/>
  <c r="AD95" i="103"/>
  <c r="AC95" i="103"/>
  <c r="AB95" i="103"/>
  <c r="AA95" i="103"/>
  <c r="B95" i="103"/>
  <c r="AY95" i="103" s="1"/>
  <c r="AU94" i="103"/>
  <c r="AS94" i="103"/>
  <c r="AQ94" i="103"/>
  <c r="AP94" i="103"/>
  <c r="AH94" i="103"/>
  <c r="AG94" i="103"/>
  <c r="AF94" i="103"/>
  <c r="AE94" i="103"/>
  <c r="AD94" i="103"/>
  <c r="AC94" i="103"/>
  <c r="AB94" i="103"/>
  <c r="AA94" i="103"/>
  <c r="B94" i="103"/>
  <c r="AK94" i="103" s="1"/>
  <c r="AU93" i="103"/>
  <c r="AS93" i="103"/>
  <c r="AQ93" i="103"/>
  <c r="AP93" i="103"/>
  <c r="AH93" i="103"/>
  <c r="AG93" i="103"/>
  <c r="AF93" i="103"/>
  <c r="AE93" i="103"/>
  <c r="AD93" i="103"/>
  <c r="AC93" i="103"/>
  <c r="AB93" i="103"/>
  <c r="AA93" i="103"/>
  <c r="B93" i="103"/>
  <c r="AU92" i="103"/>
  <c r="AS92" i="103"/>
  <c r="AQ92" i="103"/>
  <c r="AP92" i="103"/>
  <c r="AH92" i="103"/>
  <c r="AG92" i="103"/>
  <c r="AF92" i="103"/>
  <c r="AE92" i="103"/>
  <c r="AD92" i="103"/>
  <c r="AC92" i="103"/>
  <c r="AB92" i="103"/>
  <c r="AA92" i="103"/>
  <c r="B92" i="103"/>
  <c r="AY92" i="103" s="1"/>
  <c r="AU91" i="103"/>
  <c r="AS91" i="103"/>
  <c r="AQ91" i="103"/>
  <c r="AP91" i="103"/>
  <c r="AH91" i="103"/>
  <c r="AG91" i="103"/>
  <c r="AF91" i="103"/>
  <c r="AE91" i="103"/>
  <c r="AD91" i="103"/>
  <c r="AC91" i="103"/>
  <c r="AB91" i="103"/>
  <c r="AA91" i="103"/>
  <c r="B91" i="103"/>
  <c r="AK91" i="103" s="1"/>
  <c r="AU90" i="103"/>
  <c r="AS90" i="103"/>
  <c r="AQ90" i="103"/>
  <c r="AP90" i="103"/>
  <c r="AH90" i="103"/>
  <c r="AG90" i="103"/>
  <c r="AF90" i="103"/>
  <c r="AE90" i="103"/>
  <c r="AD90" i="103"/>
  <c r="AC90" i="103"/>
  <c r="AB90" i="103"/>
  <c r="AA90" i="103"/>
  <c r="B90" i="103"/>
  <c r="AW90" i="103" s="1"/>
  <c r="AU89" i="103"/>
  <c r="AS89" i="103"/>
  <c r="AQ89" i="103"/>
  <c r="AP89" i="103"/>
  <c r="AH89" i="103"/>
  <c r="AG89" i="103"/>
  <c r="AF89" i="103"/>
  <c r="AE89" i="103"/>
  <c r="AD89" i="103"/>
  <c r="AC89" i="103"/>
  <c r="AB89" i="103"/>
  <c r="AA89" i="103"/>
  <c r="B89" i="103"/>
  <c r="BS88" i="103"/>
  <c r="BM88" i="103"/>
  <c r="AU88" i="103"/>
  <c r="AS88" i="103"/>
  <c r="AQ88" i="103"/>
  <c r="AP88" i="103"/>
  <c r="AH88" i="103"/>
  <c r="AG88" i="103"/>
  <c r="AF88" i="103"/>
  <c r="AE88" i="103"/>
  <c r="AD88" i="103"/>
  <c r="AC88" i="103"/>
  <c r="AB88" i="103"/>
  <c r="AA88" i="103"/>
  <c r="B88" i="103"/>
  <c r="BS87" i="103"/>
  <c r="BM87" i="103"/>
  <c r="AY87" i="103"/>
  <c r="AU87" i="103"/>
  <c r="AS87" i="103"/>
  <c r="AQ87" i="103"/>
  <c r="AP87" i="103"/>
  <c r="AH87" i="103"/>
  <c r="AG87" i="103"/>
  <c r="AF87" i="103"/>
  <c r="AE87" i="103"/>
  <c r="AD87" i="103"/>
  <c r="AC87" i="103"/>
  <c r="AB87" i="103"/>
  <c r="AA87" i="103"/>
  <c r="B87" i="103"/>
  <c r="AK87" i="103" s="1"/>
  <c r="BS86" i="103"/>
  <c r="BM86" i="103"/>
  <c r="AU86" i="103"/>
  <c r="AS86" i="103"/>
  <c r="AQ86" i="103"/>
  <c r="AP86" i="103"/>
  <c r="AH86" i="103"/>
  <c r="AG86" i="103"/>
  <c r="AF86" i="103"/>
  <c r="AE86" i="103"/>
  <c r="AD86" i="103"/>
  <c r="AC86" i="103"/>
  <c r="AB86" i="103"/>
  <c r="AA86" i="103"/>
  <c r="B86" i="103"/>
  <c r="BR86" i="103" s="1"/>
  <c r="BS85" i="103"/>
  <c r="BM85" i="103"/>
  <c r="AU85" i="103"/>
  <c r="AS85" i="103"/>
  <c r="AQ85" i="103"/>
  <c r="AP85" i="103"/>
  <c r="AH85" i="103"/>
  <c r="AG85" i="103"/>
  <c r="AF85" i="103"/>
  <c r="AE85" i="103"/>
  <c r="AD85" i="103"/>
  <c r="AC85" i="103"/>
  <c r="AB85" i="103"/>
  <c r="AA85" i="103"/>
  <c r="B85" i="103"/>
  <c r="BR85" i="103" s="1"/>
  <c r="BS84" i="103"/>
  <c r="BM84" i="103"/>
  <c r="AU84" i="103"/>
  <c r="AS84" i="103"/>
  <c r="AQ84" i="103"/>
  <c r="AP84" i="103"/>
  <c r="AH84" i="103"/>
  <c r="AG84" i="103"/>
  <c r="AF84" i="103"/>
  <c r="AE84" i="103"/>
  <c r="AD84" i="103"/>
  <c r="AC84" i="103"/>
  <c r="AB84" i="103"/>
  <c r="AA84" i="103"/>
  <c r="B84" i="103"/>
  <c r="AM84" i="103" s="1"/>
  <c r="BS83" i="103"/>
  <c r="BM83" i="103"/>
  <c r="AW83" i="103"/>
  <c r="AU83" i="103"/>
  <c r="AS83" i="103"/>
  <c r="AQ83" i="103"/>
  <c r="AP83" i="103"/>
  <c r="AH83" i="103"/>
  <c r="AG83" i="103"/>
  <c r="AF83" i="103"/>
  <c r="AE83" i="103"/>
  <c r="AD83" i="103"/>
  <c r="AC83" i="103"/>
  <c r="AB83" i="103"/>
  <c r="AA83" i="103"/>
  <c r="B83" i="103"/>
  <c r="BR83" i="103" s="1"/>
  <c r="BS82" i="103"/>
  <c r="BM82" i="103"/>
  <c r="AU82" i="103"/>
  <c r="AS82" i="103"/>
  <c r="AQ82" i="103"/>
  <c r="AP82" i="103"/>
  <c r="AH82" i="103"/>
  <c r="AG82" i="103"/>
  <c r="AF82" i="103"/>
  <c r="AE82" i="103"/>
  <c r="AD82" i="103"/>
  <c r="AC82" i="103"/>
  <c r="AB82" i="103"/>
  <c r="AA82" i="103"/>
  <c r="B82" i="103"/>
  <c r="BR82" i="103" s="1"/>
  <c r="BS81" i="103"/>
  <c r="BM81" i="103"/>
  <c r="AU81" i="103"/>
  <c r="AS81" i="103"/>
  <c r="AQ81" i="103"/>
  <c r="AP81" i="103"/>
  <c r="AH81" i="103"/>
  <c r="AG81" i="103"/>
  <c r="AF81" i="103"/>
  <c r="AE81" i="103"/>
  <c r="AD81" i="103"/>
  <c r="AC81" i="103"/>
  <c r="AB81" i="103"/>
  <c r="AA81" i="103"/>
  <c r="B81" i="103"/>
  <c r="AX81" i="103" s="1"/>
  <c r="BS80" i="103"/>
  <c r="BM80" i="103"/>
  <c r="AU80" i="103"/>
  <c r="AS80" i="103"/>
  <c r="AQ80" i="103"/>
  <c r="AP80" i="103"/>
  <c r="AH80" i="103"/>
  <c r="AG80" i="103"/>
  <c r="AF80" i="103"/>
  <c r="AE80" i="103"/>
  <c r="AD80" i="103"/>
  <c r="AC80" i="103"/>
  <c r="AB80" i="103"/>
  <c r="AA80" i="103"/>
  <c r="B80" i="103"/>
  <c r="BR80" i="103" s="1"/>
  <c r="BS79" i="103"/>
  <c r="BM79" i="103"/>
  <c r="AU79" i="103"/>
  <c r="AS79" i="103"/>
  <c r="AQ79" i="103"/>
  <c r="AP79" i="103"/>
  <c r="AH79" i="103"/>
  <c r="AG79" i="103"/>
  <c r="AF79" i="103"/>
  <c r="AE79" i="103"/>
  <c r="AD79" i="103"/>
  <c r="AC79" i="103"/>
  <c r="AB79" i="103"/>
  <c r="AA79" i="103"/>
  <c r="B79" i="103"/>
  <c r="AK79" i="103" s="1"/>
  <c r="BS78" i="103"/>
  <c r="BM78" i="103"/>
  <c r="AU78" i="103"/>
  <c r="AS78" i="103"/>
  <c r="AQ78" i="103"/>
  <c r="AP78" i="103"/>
  <c r="AH78" i="103"/>
  <c r="AG78" i="103"/>
  <c r="AF78" i="103"/>
  <c r="AE78" i="103"/>
  <c r="AD78" i="103"/>
  <c r="AC78" i="103"/>
  <c r="AB78" i="103"/>
  <c r="AA78" i="103"/>
  <c r="B78" i="103"/>
  <c r="AK78" i="103" s="1"/>
  <c r="BS77" i="103"/>
  <c r="BM77" i="103"/>
  <c r="AU77" i="103"/>
  <c r="AS77" i="103"/>
  <c r="AQ77" i="103"/>
  <c r="AP77" i="103"/>
  <c r="AH77" i="103"/>
  <c r="AG77" i="103"/>
  <c r="AF77" i="103"/>
  <c r="AE77" i="103"/>
  <c r="AD77" i="103"/>
  <c r="AC77" i="103"/>
  <c r="AB77" i="103"/>
  <c r="AA77" i="103"/>
  <c r="B77" i="103"/>
  <c r="AW77" i="103" s="1"/>
  <c r="BS76" i="103"/>
  <c r="BM76" i="103"/>
  <c r="AU76" i="103"/>
  <c r="AS76" i="103"/>
  <c r="AQ76" i="103"/>
  <c r="AP76" i="103"/>
  <c r="AH76" i="103"/>
  <c r="AG76" i="103"/>
  <c r="AF76" i="103"/>
  <c r="AE76" i="103"/>
  <c r="AD76" i="103"/>
  <c r="AC76" i="103"/>
  <c r="AB76" i="103"/>
  <c r="AA76" i="103"/>
  <c r="B76" i="103"/>
  <c r="AK76" i="103" s="1"/>
  <c r="BS75" i="103"/>
  <c r="BM75" i="103"/>
  <c r="AU75" i="103"/>
  <c r="AS75" i="103"/>
  <c r="AQ75" i="103"/>
  <c r="AP75" i="103"/>
  <c r="AH75" i="103"/>
  <c r="AG75" i="103"/>
  <c r="AF75" i="103"/>
  <c r="AE75" i="103"/>
  <c r="AD75" i="103"/>
  <c r="AC75" i="103"/>
  <c r="AB75" i="103"/>
  <c r="AA75" i="103"/>
  <c r="B75" i="103"/>
  <c r="BS74" i="103"/>
  <c r="BM74" i="103"/>
  <c r="AU74" i="103"/>
  <c r="AS74" i="103"/>
  <c r="AQ74" i="103"/>
  <c r="AP74" i="103"/>
  <c r="AH74" i="103"/>
  <c r="AG74" i="103"/>
  <c r="AF74" i="103"/>
  <c r="AE74" i="103"/>
  <c r="AD74" i="103"/>
  <c r="AC74" i="103"/>
  <c r="AB74" i="103"/>
  <c r="AA74" i="103"/>
  <c r="B74" i="103"/>
  <c r="BR74" i="103" s="1"/>
  <c r="BS73" i="103"/>
  <c r="BM73" i="103"/>
  <c r="AU73" i="103"/>
  <c r="AS73" i="103"/>
  <c r="AQ73" i="103"/>
  <c r="AP73" i="103"/>
  <c r="AH73" i="103"/>
  <c r="AG73" i="103"/>
  <c r="AF73" i="103"/>
  <c r="AE73" i="103"/>
  <c r="AD73" i="103"/>
  <c r="AC73" i="103"/>
  <c r="AB73" i="103"/>
  <c r="AA73" i="103"/>
  <c r="B73" i="103"/>
  <c r="AX73" i="103" s="1"/>
  <c r="BS72" i="103"/>
  <c r="BM72" i="103"/>
  <c r="AU72" i="103"/>
  <c r="AS72" i="103"/>
  <c r="AQ72" i="103"/>
  <c r="AP72" i="103"/>
  <c r="AH72" i="103"/>
  <c r="AG72" i="103"/>
  <c r="AF72" i="103"/>
  <c r="AE72" i="103"/>
  <c r="AD72" i="103"/>
  <c r="AC72" i="103"/>
  <c r="AB72" i="103"/>
  <c r="AA72" i="103"/>
  <c r="B72" i="103"/>
  <c r="AY72" i="103" s="1"/>
  <c r="BS71" i="103"/>
  <c r="BM71" i="103"/>
  <c r="AU71" i="103"/>
  <c r="AS71" i="103"/>
  <c r="AQ71" i="103"/>
  <c r="AP71" i="103"/>
  <c r="AH71" i="103"/>
  <c r="AG71" i="103"/>
  <c r="AF71" i="103"/>
  <c r="AE71" i="103"/>
  <c r="AD71" i="103"/>
  <c r="AC71" i="103"/>
  <c r="AB71" i="103"/>
  <c r="AA71" i="103"/>
  <c r="B71" i="103"/>
  <c r="BR71" i="103" s="1"/>
  <c r="BS70" i="103"/>
  <c r="BM70" i="103"/>
  <c r="AU70" i="103"/>
  <c r="AS70" i="103"/>
  <c r="AQ70" i="103"/>
  <c r="AP70" i="103"/>
  <c r="AH70" i="103"/>
  <c r="AG70" i="103"/>
  <c r="AF70" i="103"/>
  <c r="AE70" i="103"/>
  <c r="AD70" i="103"/>
  <c r="AC70" i="103"/>
  <c r="AB70" i="103"/>
  <c r="AA70" i="103"/>
  <c r="B70" i="103"/>
  <c r="BS69" i="103"/>
  <c r="BM69" i="103"/>
  <c r="AU69" i="103"/>
  <c r="AS69" i="103"/>
  <c r="AQ69" i="103"/>
  <c r="AP69" i="103"/>
  <c r="AH69" i="103"/>
  <c r="AG69" i="103"/>
  <c r="AF69" i="103"/>
  <c r="AE69" i="103"/>
  <c r="AD69" i="103"/>
  <c r="AC69" i="103"/>
  <c r="AB69" i="103"/>
  <c r="AA69" i="103"/>
  <c r="B69" i="103"/>
  <c r="AX69" i="103" s="1"/>
  <c r="BS68" i="103"/>
  <c r="BM68" i="103"/>
  <c r="AU68" i="103"/>
  <c r="AS68" i="103"/>
  <c r="AQ68" i="103"/>
  <c r="AP68" i="103"/>
  <c r="AH68" i="103"/>
  <c r="AG68" i="103"/>
  <c r="AF68" i="103"/>
  <c r="AE68" i="103"/>
  <c r="AD68" i="103"/>
  <c r="AC68" i="103"/>
  <c r="AB68" i="103"/>
  <c r="AA68" i="103"/>
  <c r="B68" i="103"/>
  <c r="AY68" i="103" s="1"/>
  <c r="BS67" i="103"/>
  <c r="AU67" i="103"/>
  <c r="AS67" i="103"/>
  <c r="AQ67" i="103"/>
  <c r="AP67" i="103"/>
  <c r="AH67" i="103"/>
  <c r="AG67" i="103"/>
  <c r="AF67" i="103"/>
  <c r="AE67" i="103"/>
  <c r="AD67" i="103"/>
  <c r="AC67" i="103"/>
  <c r="AB67" i="103"/>
  <c r="AA67" i="103"/>
  <c r="B67" i="103"/>
  <c r="AX67" i="103" s="1"/>
  <c r="BS66" i="103"/>
  <c r="AU66" i="103"/>
  <c r="AS66" i="103"/>
  <c r="AQ66" i="103"/>
  <c r="AP66" i="103"/>
  <c r="AH66" i="103"/>
  <c r="AG66" i="103"/>
  <c r="AF66" i="103"/>
  <c r="AE66" i="103"/>
  <c r="AD66" i="103"/>
  <c r="AC66" i="103"/>
  <c r="AB66" i="103"/>
  <c r="AA66" i="103"/>
  <c r="B66" i="103"/>
  <c r="BS65" i="103"/>
  <c r="AU65" i="103"/>
  <c r="AS65" i="103"/>
  <c r="AQ65" i="103"/>
  <c r="AP65" i="103"/>
  <c r="AH65" i="103"/>
  <c r="AG65" i="103"/>
  <c r="AF65" i="103"/>
  <c r="AE65" i="103"/>
  <c r="AD65" i="103"/>
  <c r="AC65" i="103"/>
  <c r="AB65" i="103"/>
  <c r="AA65" i="103"/>
  <c r="B65" i="103"/>
  <c r="AM65" i="103" s="1"/>
  <c r="BS64" i="103"/>
  <c r="AU64" i="103"/>
  <c r="AS64" i="103"/>
  <c r="AQ64" i="103"/>
  <c r="AP64" i="103"/>
  <c r="AH64" i="103"/>
  <c r="AG64" i="103"/>
  <c r="AF64" i="103"/>
  <c r="AE64" i="103"/>
  <c r="AD64" i="103"/>
  <c r="AC64" i="103"/>
  <c r="AB64" i="103"/>
  <c r="AA64" i="103"/>
  <c r="B64" i="103"/>
  <c r="AW64" i="103" s="1"/>
  <c r="BS63" i="103"/>
  <c r="AU63" i="103"/>
  <c r="AS63" i="103"/>
  <c r="AQ63" i="103"/>
  <c r="AP63" i="103"/>
  <c r="AH63" i="103"/>
  <c r="AG63" i="103"/>
  <c r="AF63" i="103"/>
  <c r="AE63" i="103"/>
  <c r="AD63" i="103"/>
  <c r="AC63" i="103"/>
  <c r="AB63" i="103"/>
  <c r="AA63" i="103"/>
  <c r="B63" i="103"/>
  <c r="BS62" i="103"/>
  <c r="AU62" i="103"/>
  <c r="AS62" i="103"/>
  <c r="AQ62" i="103"/>
  <c r="AP62" i="103"/>
  <c r="AH62" i="103"/>
  <c r="AG62" i="103"/>
  <c r="AF62" i="103"/>
  <c r="AE62" i="103"/>
  <c r="AD62" i="103"/>
  <c r="AC62" i="103"/>
  <c r="AB62" i="103"/>
  <c r="AA62" i="103"/>
  <c r="B62" i="103"/>
  <c r="BS61" i="103"/>
  <c r="AU61" i="103"/>
  <c r="AS61" i="103"/>
  <c r="AQ61" i="103"/>
  <c r="AP61" i="103"/>
  <c r="AH61" i="103"/>
  <c r="AG61" i="103"/>
  <c r="AF61" i="103"/>
  <c r="AE61" i="103"/>
  <c r="AD61" i="103"/>
  <c r="AC61" i="103"/>
  <c r="AB61" i="103"/>
  <c r="AA61" i="103"/>
  <c r="B61" i="103"/>
  <c r="BR61" i="103" s="1"/>
  <c r="BS60" i="103"/>
  <c r="AU60" i="103"/>
  <c r="AS60" i="103"/>
  <c r="AQ60" i="103"/>
  <c r="AP60" i="103"/>
  <c r="AH60" i="103"/>
  <c r="AG60" i="103"/>
  <c r="AF60" i="103"/>
  <c r="AE60" i="103"/>
  <c r="AD60" i="103"/>
  <c r="AC60" i="103"/>
  <c r="AB60" i="103"/>
  <c r="AA60" i="103"/>
  <c r="B60" i="103"/>
  <c r="BR60" i="103" s="1"/>
  <c r="BS59" i="103"/>
  <c r="AU59" i="103"/>
  <c r="AS59" i="103"/>
  <c r="AQ59" i="103"/>
  <c r="AP59" i="103"/>
  <c r="AH59" i="103"/>
  <c r="AG59" i="103"/>
  <c r="AF59" i="103"/>
  <c r="AE59" i="103"/>
  <c r="AD59" i="103"/>
  <c r="AC59" i="103"/>
  <c r="AB59" i="103"/>
  <c r="AA59" i="103"/>
  <c r="B59" i="103"/>
  <c r="AX59" i="103" s="1"/>
  <c r="BS58" i="103"/>
  <c r="AU58" i="103"/>
  <c r="AS58" i="103"/>
  <c r="AQ58" i="103"/>
  <c r="AP58" i="103"/>
  <c r="AH58" i="103"/>
  <c r="AG58" i="103"/>
  <c r="AF58" i="103"/>
  <c r="AE58" i="103"/>
  <c r="AD58" i="103"/>
  <c r="AC58" i="103"/>
  <c r="AB58" i="103"/>
  <c r="AA58" i="103"/>
  <c r="B58" i="103"/>
  <c r="AJ58" i="103" s="1"/>
  <c r="BS57" i="103"/>
  <c r="AU57" i="103"/>
  <c r="AS57" i="103"/>
  <c r="AQ57" i="103"/>
  <c r="AP57" i="103"/>
  <c r="AH57" i="103"/>
  <c r="AG57" i="103"/>
  <c r="AF57" i="103"/>
  <c r="AE57" i="103"/>
  <c r="AD57" i="103"/>
  <c r="AC57" i="103"/>
  <c r="AB57" i="103"/>
  <c r="AA57" i="103"/>
  <c r="B57" i="103"/>
  <c r="BR57" i="103" s="1"/>
  <c r="BS56" i="103"/>
  <c r="AU56" i="103"/>
  <c r="AS56" i="103"/>
  <c r="AQ56" i="103"/>
  <c r="AP56" i="103"/>
  <c r="AH56" i="103"/>
  <c r="AG56" i="103"/>
  <c r="AF56" i="103"/>
  <c r="AE56" i="103"/>
  <c r="AD56" i="103"/>
  <c r="AC56" i="103"/>
  <c r="AB56" i="103"/>
  <c r="AA56" i="103"/>
  <c r="B56" i="103"/>
  <c r="AK56" i="103" s="1"/>
  <c r="BS55" i="103"/>
  <c r="AU55" i="103"/>
  <c r="AS55" i="103"/>
  <c r="AQ55" i="103"/>
  <c r="AP55" i="103"/>
  <c r="AH55" i="103"/>
  <c r="AG55" i="103"/>
  <c r="AF55" i="103"/>
  <c r="AE55" i="103"/>
  <c r="AD55" i="103"/>
  <c r="AC55" i="103"/>
  <c r="AB55" i="103"/>
  <c r="AA55" i="103"/>
  <c r="B55" i="103"/>
  <c r="AX55" i="103" s="1"/>
  <c r="BS54" i="103"/>
  <c r="AU54" i="103"/>
  <c r="AS54" i="103"/>
  <c r="AQ54" i="103"/>
  <c r="AP54" i="103"/>
  <c r="AH54" i="103"/>
  <c r="AG54" i="103"/>
  <c r="AF54" i="103"/>
  <c r="AE54" i="103"/>
  <c r="AD54" i="103"/>
  <c r="AC54" i="103"/>
  <c r="AB54" i="103"/>
  <c r="AA54" i="103"/>
  <c r="B54" i="103"/>
  <c r="AK54" i="103" s="1"/>
  <c r="BS53" i="103"/>
  <c r="AU53" i="103"/>
  <c r="AS53" i="103"/>
  <c r="AQ53" i="103"/>
  <c r="AP53" i="103"/>
  <c r="AH53" i="103"/>
  <c r="AG53" i="103"/>
  <c r="AF53" i="103"/>
  <c r="AE53" i="103"/>
  <c r="AD53" i="103"/>
  <c r="AC53" i="103"/>
  <c r="AB53" i="103"/>
  <c r="AA53" i="103"/>
  <c r="B53" i="103"/>
  <c r="AL53" i="103" s="1"/>
  <c r="BS52" i="103"/>
  <c r="AU52" i="103"/>
  <c r="AS52" i="103"/>
  <c r="AQ52" i="103"/>
  <c r="AP52" i="103"/>
  <c r="AH52" i="103"/>
  <c r="AG52" i="103"/>
  <c r="AF52" i="103"/>
  <c r="AE52" i="103"/>
  <c r="AD52" i="103"/>
  <c r="AC52" i="103"/>
  <c r="AB52" i="103"/>
  <c r="AA52" i="103"/>
  <c r="B52" i="103"/>
  <c r="AN52" i="103" s="1"/>
  <c r="BS51" i="103"/>
  <c r="AU51" i="103"/>
  <c r="AS51" i="103"/>
  <c r="AQ51" i="103"/>
  <c r="AP51" i="103"/>
  <c r="AH51" i="103"/>
  <c r="AG51" i="103"/>
  <c r="AF51" i="103"/>
  <c r="AE51" i="103"/>
  <c r="AD51" i="103"/>
  <c r="AC51" i="103"/>
  <c r="AB51" i="103"/>
  <c r="AA51" i="103"/>
  <c r="B51" i="103"/>
  <c r="BS50" i="103"/>
  <c r="AU50" i="103"/>
  <c r="AS50" i="103"/>
  <c r="AQ50" i="103"/>
  <c r="AP50" i="103"/>
  <c r="AH50" i="103"/>
  <c r="AG50" i="103"/>
  <c r="AF50" i="103"/>
  <c r="AE50" i="103"/>
  <c r="AD50" i="103"/>
  <c r="AC50" i="103"/>
  <c r="AB50" i="103"/>
  <c r="AA50" i="103"/>
  <c r="B50" i="103"/>
  <c r="BR50" i="103" s="1"/>
  <c r="BS49" i="103"/>
  <c r="AU49" i="103"/>
  <c r="AS49" i="103"/>
  <c r="AQ49" i="103"/>
  <c r="AP49" i="103"/>
  <c r="AH49" i="103"/>
  <c r="AG49" i="103"/>
  <c r="AF49" i="103"/>
  <c r="AE49" i="103"/>
  <c r="AD49" i="103"/>
  <c r="AC49" i="103"/>
  <c r="AB49" i="103"/>
  <c r="AA49" i="103"/>
  <c r="B49" i="103"/>
  <c r="BR49" i="103" s="1"/>
  <c r="BS48" i="103"/>
  <c r="AU48" i="103"/>
  <c r="AS48" i="103"/>
  <c r="AQ48" i="103"/>
  <c r="AP48" i="103"/>
  <c r="AH48" i="103"/>
  <c r="AG48" i="103"/>
  <c r="AF48" i="103"/>
  <c r="AE48" i="103"/>
  <c r="AD48" i="103"/>
  <c r="AC48" i="103"/>
  <c r="AB48" i="103"/>
  <c r="AA48" i="103"/>
  <c r="B48" i="103"/>
  <c r="BR48" i="103" s="1"/>
  <c r="BS47" i="103"/>
  <c r="AU47" i="103"/>
  <c r="AS47" i="103"/>
  <c r="AQ47" i="103"/>
  <c r="AP47" i="103"/>
  <c r="AH47" i="103"/>
  <c r="AG47" i="103"/>
  <c r="AF47" i="103"/>
  <c r="AE47" i="103"/>
  <c r="AD47" i="103"/>
  <c r="AC47" i="103"/>
  <c r="AB47" i="103"/>
  <c r="AA47" i="103"/>
  <c r="B47" i="103"/>
  <c r="BR47" i="103" s="1"/>
  <c r="BS46" i="103"/>
  <c r="AU46" i="103"/>
  <c r="AS46" i="103"/>
  <c r="AQ46" i="103"/>
  <c r="AP46" i="103"/>
  <c r="AH46" i="103"/>
  <c r="AG46" i="103"/>
  <c r="AF46" i="103"/>
  <c r="AE46" i="103"/>
  <c r="AD46" i="103"/>
  <c r="AC46" i="103"/>
  <c r="AB46" i="103"/>
  <c r="AA46" i="103"/>
  <c r="B46" i="103"/>
  <c r="AK46" i="103" s="1"/>
  <c r="BS45" i="103"/>
  <c r="AU45" i="103"/>
  <c r="AS45" i="103"/>
  <c r="AQ45" i="103"/>
  <c r="AP45" i="103"/>
  <c r="AH45" i="103"/>
  <c r="AG45" i="103"/>
  <c r="AF45" i="103"/>
  <c r="AE45" i="103"/>
  <c r="AD45" i="103"/>
  <c r="AC45" i="103"/>
  <c r="AB45" i="103"/>
  <c r="AA45" i="103"/>
  <c r="B45" i="103"/>
  <c r="AY45" i="103" s="1"/>
  <c r="BS44" i="103"/>
  <c r="AU44" i="103"/>
  <c r="AS44" i="103"/>
  <c r="AQ44" i="103"/>
  <c r="AP44" i="103"/>
  <c r="AH44" i="103"/>
  <c r="AG44" i="103"/>
  <c r="AF44" i="103"/>
  <c r="AE44" i="103"/>
  <c r="AD44" i="103"/>
  <c r="AC44" i="103"/>
  <c r="AB44" i="103"/>
  <c r="AA44" i="103"/>
  <c r="B44" i="103"/>
  <c r="AJ44" i="103" s="1"/>
  <c r="BS43" i="103"/>
  <c r="AU43" i="103"/>
  <c r="AS43" i="103"/>
  <c r="AQ43" i="103"/>
  <c r="AP43" i="103"/>
  <c r="AH43" i="103"/>
  <c r="AG43" i="103"/>
  <c r="AF43" i="103"/>
  <c r="AE43" i="103"/>
  <c r="AD43" i="103"/>
  <c r="AC43" i="103"/>
  <c r="AB43" i="103"/>
  <c r="AA43" i="103"/>
  <c r="B43" i="103"/>
  <c r="AX43" i="103" s="1"/>
  <c r="BS42" i="103"/>
  <c r="AU42" i="103"/>
  <c r="AS42" i="103"/>
  <c r="AQ42" i="103"/>
  <c r="AP42" i="103"/>
  <c r="AH42" i="103"/>
  <c r="AG42" i="103"/>
  <c r="AF42" i="103"/>
  <c r="AE42" i="103"/>
  <c r="AD42" i="103"/>
  <c r="AC42" i="103"/>
  <c r="AB42" i="103"/>
  <c r="AA42" i="103"/>
  <c r="B42" i="103"/>
  <c r="BR42" i="103" s="1"/>
  <c r="BS41" i="103"/>
  <c r="AU41" i="103"/>
  <c r="AS41" i="103"/>
  <c r="AQ41" i="103"/>
  <c r="AP41" i="103"/>
  <c r="AH41" i="103"/>
  <c r="AG41" i="103"/>
  <c r="AF41" i="103"/>
  <c r="AE41" i="103"/>
  <c r="AD41" i="103"/>
  <c r="AC41" i="103"/>
  <c r="AB41" i="103"/>
  <c r="AA41" i="103"/>
  <c r="B41" i="103"/>
  <c r="BR41" i="103" s="1"/>
  <c r="BS40" i="103"/>
  <c r="AU40" i="103"/>
  <c r="AS40" i="103"/>
  <c r="AQ40" i="103"/>
  <c r="AP40" i="103"/>
  <c r="AH40" i="103"/>
  <c r="AG40" i="103"/>
  <c r="AF40" i="103"/>
  <c r="AE40" i="103"/>
  <c r="AD40" i="103"/>
  <c r="AC40" i="103"/>
  <c r="AB40" i="103"/>
  <c r="AA40" i="103"/>
  <c r="B40" i="103"/>
  <c r="BR40" i="103" s="1"/>
  <c r="BS39" i="103"/>
  <c r="AU39" i="103"/>
  <c r="AS39" i="103"/>
  <c r="AQ39" i="103"/>
  <c r="AP39" i="103"/>
  <c r="AH39" i="103"/>
  <c r="AG39" i="103"/>
  <c r="AF39" i="103"/>
  <c r="AE39" i="103"/>
  <c r="AD39" i="103"/>
  <c r="AC39" i="103"/>
  <c r="AB39" i="103"/>
  <c r="AA39" i="103"/>
  <c r="B39" i="103"/>
  <c r="BR39" i="103" s="1"/>
  <c r="BS38" i="103"/>
  <c r="AU38" i="103"/>
  <c r="AS38" i="103"/>
  <c r="AQ38" i="103"/>
  <c r="AP38" i="103"/>
  <c r="AH38" i="103"/>
  <c r="AG38" i="103"/>
  <c r="AF38" i="103"/>
  <c r="AE38" i="103"/>
  <c r="AD38" i="103"/>
  <c r="AC38" i="103"/>
  <c r="AB38" i="103"/>
  <c r="AA38" i="103"/>
  <c r="B38" i="103"/>
  <c r="AK38" i="103" s="1"/>
  <c r="BS37" i="103"/>
  <c r="AU37" i="103"/>
  <c r="AS37" i="103"/>
  <c r="AQ37" i="103"/>
  <c r="AP37" i="103"/>
  <c r="AH37" i="103"/>
  <c r="AG37" i="103"/>
  <c r="AF37" i="103"/>
  <c r="AE37" i="103"/>
  <c r="AD37" i="103"/>
  <c r="AC37" i="103"/>
  <c r="AB37" i="103"/>
  <c r="AA37" i="103"/>
  <c r="B37" i="103"/>
  <c r="AX37" i="103" s="1"/>
  <c r="BS36" i="103"/>
  <c r="AU36" i="103"/>
  <c r="AS36" i="103"/>
  <c r="AQ36" i="103"/>
  <c r="AP36" i="103"/>
  <c r="AH36" i="103"/>
  <c r="AG36" i="103"/>
  <c r="AF36" i="103"/>
  <c r="AE36" i="103"/>
  <c r="AD36" i="103"/>
  <c r="AC36" i="103"/>
  <c r="AB36" i="103"/>
  <c r="AA36" i="103"/>
  <c r="B36" i="103"/>
  <c r="AJ36" i="103" s="1"/>
  <c r="BS35" i="103"/>
  <c r="AU35" i="103"/>
  <c r="AS35" i="103"/>
  <c r="AQ35" i="103"/>
  <c r="AP35" i="103"/>
  <c r="AH35" i="103"/>
  <c r="AG35" i="103"/>
  <c r="AF35" i="103"/>
  <c r="AE35" i="103"/>
  <c r="AD35" i="103"/>
  <c r="AC35" i="103"/>
  <c r="AB35" i="103"/>
  <c r="AA35" i="103"/>
  <c r="B35" i="103"/>
  <c r="AX35" i="103" s="1"/>
  <c r="BS34" i="103"/>
  <c r="AU34" i="103"/>
  <c r="AS34" i="103"/>
  <c r="AQ34" i="103"/>
  <c r="AP34" i="103"/>
  <c r="AH34" i="103"/>
  <c r="AG34" i="103"/>
  <c r="AF34" i="103"/>
  <c r="AE34" i="103"/>
  <c r="AD34" i="103"/>
  <c r="AC34" i="103"/>
  <c r="AB34" i="103"/>
  <c r="AA34" i="103"/>
  <c r="B34" i="103"/>
  <c r="BR34" i="103" s="1"/>
  <c r="BS33" i="103"/>
  <c r="AU33" i="103"/>
  <c r="AS33" i="103"/>
  <c r="AQ33" i="103"/>
  <c r="AP33" i="103"/>
  <c r="AH33" i="103"/>
  <c r="AG33" i="103"/>
  <c r="AF33" i="103"/>
  <c r="AE33" i="103"/>
  <c r="AD33" i="103"/>
  <c r="AC33" i="103"/>
  <c r="AB33" i="103"/>
  <c r="AA33" i="103"/>
  <c r="B33" i="103"/>
  <c r="BR33" i="103" s="1"/>
  <c r="BS32" i="103"/>
  <c r="AU32" i="103"/>
  <c r="AS32" i="103"/>
  <c r="AQ32" i="103"/>
  <c r="AP32" i="103"/>
  <c r="AH32" i="103"/>
  <c r="AG32" i="103"/>
  <c r="AF32" i="103"/>
  <c r="AE32" i="103"/>
  <c r="AD32" i="103"/>
  <c r="AC32" i="103"/>
  <c r="AB32" i="103"/>
  <c r="AA32" i="103"/>
  <c r="B32" i="103"/>
  <c r="BR32" i="103" s="1"/>
  <c r="BS31" i="103"/>
  <c r="AU31" i="103"/>
  <c r="AS31" i="103"/>
  <c r="AQ31" i="103"/>
  <c r="AP31" i="103"/>
  <c r="AH31" i="103"/>
  <c r="AG31" i="103"/>
  <c r="AF31" i="103"/>
  <c r="AE31" i="103"/>
  <c r="AD31" i="103"/>
  <c r="AC31" i="103"/>
  <c r="AB31" i="103"/>
  <c r="AA31" i="103"/>
  <c r="B31" i="103"/>
  <c r="BR31" i="103" s="1"/>
  <c r="BS30" i="103"/>
  <c r="AU30" i="103"/>
  <c r="AS30" i="103"/>
  <c r="AQ30" i="103"/>
  <c r="AP30" i="103"/>
  <c r="AH30" i="103"/>
  <c r="AG30" i="103"/>
  <c r="AF30" i="103"/>
  <c r="AE30" i="103"/>
  <c r="AD30" i="103"/>
  <c r="AC30" i="103"/>
  <c r="AB30" i="103"/>
  <c r="AA30" i="103"/>
  <c r="B30" i="103"/>
  <c r="AK30" i="103" s="1"/>
  <c r="BS29" i="103"/>
  <c r="AU29" i="103"/>
  <c r="AS29" i="103"/>
  <c r="AQ29" i="103"/>
  <c r="AP29" i="103"/>
  <c r="AH29" i="103"/>
  <c r="AG29" i="103"/>
  <c r="AF29" i="103"/>
  <c r="AE29" i="103"/>
  <c r="AD29" i="103"/>
  <c r="AC29" i="103"/>
  <c r="AB29" i="103"/>
  <c r="AA29" i="103"/>
  <c r="B29" i="103"/>
  <c r="BS28" i="103"/>
  <c r="AU28" i="103"/>
  <c r="AS28" i="103"/>
  <c r="AQ28" i="103"/>
  <c r="AP28" i="103"/>
  <c r="AH28" i="103"/>
  <c r="AG28" i="103"/>
  <c r="AF28" i="103"/>
  <c r="AE28" i="103"/>
  <c r="AD28" i="103"/>
  <c r="AC28" i="103"/>
  <c r="AB28" i="103"/>
  <c r="AA28" i="103"/>
  <c r="B28" i="103"/>
  <c r="AJ28" i="103" s="1"/>
  <c r="BS27" i="103"/>
  <c r="AU27" i="103"/>
  <c r="AS27" i="103"/>
  <c r="AQ27" i="103"/>
  <c r="AP27" i="103"/>
  <c r="AH27" i="103"/>
  <c r="AG27" i="103"/>
  <c r="AF27" i="103"/>
  <c r="AE27" i="103"/>
  <c r="AD27" i="103"/>
  <c r="AC27" i="103"/>
  <c r="AB27" i="103"/>
  <c r="AA27" i="103"/>
  <c r="B27" i="103"/>
  <c r="AX27" i="103" s="1"/>
  <c r="BS26" i="103"/>
  <c r="AU26" i="103"/>
  <c r="AS26" i="103"/>
  <c r="AQ26" i="103"/>
  <c r="AP26" i="103"/>
  <c r="AH26" i="103"/>
  <c r="AG26" i="103"/>
  <c r="AF26" i="103"/>
  <c r="AE26" i="103"/>
  <c r="AD26" i="103"/>
  <c r="AC26" i="103"/>
  <c r="AB26" i="103"/>
  <c r="AA26" i="103"/>
  <c r="B26" i="103"/>
  <c r="BR26" i="103" s="1"/>
  <c r="BS25" i="103"/>
  <c r="AU25" i="103"/>
  <c r="AS25" i="103"/>
  <c r="AQ25" i="103"/>
  <c r="AP25" i="103"/>
  <c r="AH25" i="103"/>
  <c r="AG25" i="103"/>
  <c r="AF25" i="103"/>
  <c r="AE25" i="103"/>
  <c r="AD25" i="103"/>
  <c r="AC25" i="103"/>
  <c r="AB25" i="103"/>
  <c r="AA25" i="103"/>
  <c r="B25" i="103"/>
  <c r="BR25" i="103" s="1"/>
  <c r="BS24" i="103"/>
  <c r="AU24" i="103"/>
  <c r="AS24" i="103"/>
  <c r="AQ24" i="103"/>
  <c r="AP24" i="103"/>
  <c r="AH24" i="103"/>
  <c r="AG24" i="103"/>
  <c r="AF24" i="103"/>
  <c r="AE24" i="103"/>
  <c r="AD24" i="103"/>
  <c r="AC24" i="103"/>
  <c r="AB24" i="103"/>
  <c r="AA24" i="103"/>
  <c r="B24" i="103"/>
  <c r="BR24" i="103" s="1"/>
  <c r="BS23" i="103"/>
  <c r="AU23" i="103"/>
  <c r="AS23" i="103"/>
  <c r="AQ23" i="103"/>
  <c r="AP23" i="103"/>
  <c r="AH23" i="103"/>
  <c r="AG23" i="103"/>
  <c r="AF23" i="103"/>
  <c r="AE23" i="103"/>
  <c r="AD23" i="103"/>
  <c r="AC23" i="103"/>
  <c r="AB23" i="103"/>
  <c r="AA23" i="103"/>
  <c r="B23" i="103"/>
  <c r="BR23" i="103" s="1"/>
  <c r="BS22" i="103"/>
  <c r="AU22" i="103"/>
  <c r="AS22" i="103"/>
  <c r="AQ22" i="103"/>
  <c r="AP22" i="103"/>
  <c r="AH22" i="103"/>
  <c r="AG22" i="103"/>
  <c r="AF22" i="103"/>
  <c r="AE22" i="103"/>
  <c r="AD22" i="103"/>
  <c r="AC22" i="103"/>
  <c r="AB22" i="103"/>
  <c r="AA22" i="103"/>
  <c r="B22" i="103"/>
  <c r="AK22" i="103" s="1"/>
  <c r="BS21" i="103"/>
  <c r="AU21" i="103"/>
  <c r="AS21" i="103"/>
  <c r="AQ21" i="103"/>
  <c r="AP21" i="103"/>
  <c r="AH21" i="103"/>
  <c r="AG21" i="103"/>
  <c r="AF21" i="103"/>
  <c r="AE21" i="103"/>
  <c r="AD21" i="103"/>
  <c r="AC21" i="103"/>
  <c r="AB21" i="103"/>
  <c r="AA21" i="103"/>
  <c r="B21" i="103"/>
  <c r="BS20" i="103"/>
  <c r="BK20" i="103"/>
  <c r="BK21" i="103" s="1"/>
  <c r="BK22" i="103" s="1"/>
  <c r="BK23" i="103" s="1"/>
  <c r="BK24" i="103" s="1"/>
  <c r="BK25" i="103" s="1"/>
  <c r="BK26" i="103" s="1"/>
  <c r="BK27" i="103" s="1"/>
  <c r="BK28" i="103" s="1"/>
  <c r="BK29" i="103" s="1"/>
  <c r="BK30" i="103" s="1"/>
  <c r="BK31" i="103" s="1"/>
  <c r="BK32" i="103" s="1"/>
  <c r="BK33" i="103" s="1"/>
  <c r="BK34" i="103" s="1"/>
  <c r="BK35" i="103" s="1"/>
  <c r="BK36" i="103" s="1"/>
  <c r="BK37" i="103" s="1"/>
  <c r="BK38" i="103" s="1"/>
  <c r="BK39" i="103" s="1"/>
  <c r="BK40" i="103" s="1"/>
  <c r="BK41" i="103" s="1"/>
  <c r="BK42" i="103" s="1"/>
  <c r="BK43" i="103" s="1"/>
  <c r="BK44" i="103" s="1"/>
  <c r="BK45" i="103" s="1"/>
  <c r="BK46" i="103" s="1"/>
  <c r="BK47" i="103" s="1"/>
  <c r="BK48" i="103" s="1"/>
  <c r="BK49" i="103" s="1"/>
  <c r="BK50" i="103" s="1"/>
  <c r="BK51" i="103" s="1"/>
  <c r="BK52" i="103" s="1"/>
  <c r="BK53" i="103" s="1"/>
  <c r="BK54" i="103" s="1"/>
  <c r="BK55" i="103" s="1"/>
  <c r="BK56" i="103" s="1"/>
  <c r="BK57" i="103" s="1"/>
  <c r="BK58" i="103" s="1"/>
  <c r="BK59" i="103" s="1"/>
  <c r="BK60" i="103" s="1"/>
  <c r="BK61" i="103" s="1"/>
  <c r="BK62" i="103" s="1"/>
  <c r="BK63" i="103" s="1"/>
  <c r="BK64" i="103" s="1"/>
  <c r="BK65" i="103" s="1"/>
  <c r="BK66" i="103" s="1"/>
  <c r="BK67" i="103" s="1"/>
  <c r="BK68" i="103" s="1"/>
  <c r="BK69" i="103" s="1"/>
  <c r="BK70" i="103" s="1"/>
  <c r="BK71" i="103" s="1"/>
  <c r="BK72" i="103" s="1"/>
  <c r="BK73" i="103" s="1"/>
  <c r="BK74" i="103" s="1"/>
  <c r="BK75" i="103" s="1"/>
  <c r="BK76" i="103" s="1"/>
  <c r="BK77" i="103" s="1"/>
  <c r="BK78" i="103" s="1"/>
  <c r="BK79" i="103" s="1"/>
  <c r="BK80" i="103" s="1"/>
  <c r="BK81" i="103" s="1"/>
  <c r="BK82" i="103" s="1"/>
  <c r="BK83" i="103" s="1"/>
  <c r="BK84" i="103" s="1"/>
  <c r="BK85" i="103" s="1"/>
  <c r="BK86" i="103" s="1"/>
  <c r="BK87" i="103" s="1"/>
  <c r="BK88" i="103" s="1"/>
  <c r="BK89" i="103" s="1"/>
  <c r="BK90" i="103" s="1"/>
  <c r="BK91" i="103" s="1"/>
  <c r="BK92" i="103" s="1"/>
  <c r="BK93" i="103" s="1"/>
  <c r="BK94" i="103" s="1"/>
  <c r="BK95" i="103" s="1"/>
  <c r="BK96" i="103" s="1"/>
  <c r="BK97" i="103" s="1"/>
  <c r="BK98" i="103" s="1"/>
  <c r="BK99" i="103" s="1"/>
  <c r="BK100" i="103" s="1"/>
  <c r="BK101" i="103" s="1"/>
  <c r="BK102" i="103" s="1"/>
  <c r="BK103" i="103" s="1"/>
  <c r="BK104" i="103" s="1"/>
  <c r="BK105" i="103" s="1"/>
  <c r="BK106" i="103" s="1"/>
  <c r="BK107" i="103" s="1"/>
  <c r="BK108" i="103" s="1"/>
  <c r="BK109" i="103" s="1"/>
  <c r="BK110" i="103" s="1"/>
  <c r="BK111" i="103" s="1"/>
  <c r="BK112" i="103" s="1"/>
  <c r="BK113" i="103" s="1"/>
  <c r="BK114" i="103" s="1"/>
  <c r="BK115" i="103" s="1"/>
  <c r="BK116" i="103" s="1"/>
  <c r="BK117" i="103" s="1"/>
  <c r="BK118" i="103" s="1"/>
  <c r="BK119" i="103" s="1"/>
  <c r="BK120" i="103" s="1"/>
  <c r="BK121" i="103" s="1"/>
  <c r="BK122" i="103" s="1"/>
  <c r="BK123" i="103" s="1"/>
  <c r="BK124" i="103" s="1"/>
  <c r="BK125" i="103" s="1"/>
  <c r="BK126" i="103" s="1"/>
  <c r="BK127" i="103" s="1"/>
  <c r="BK128" i="103" s="1"/>
  <c r="BK129" i="103" s="1"/>
  <c r="BK130" i="103" s="1"/>
  <c r="BK131" i="103" s="1"/>
  <c r="BK132" i="103" s="1"/>
  <c r="BK133" i="103" s="1"/>
  <c r="BK134" i="103" s="1"/>
  <c r="BK135" i="103" s="1"/>
  <c r="BK136" i="103" s="1"/>
  <c r="BK137" i="103" s="1"/>
  <c r="BK138" i="103" s="1"/>
  <c r="BK139" i="103" s="1"/>
  <c r="BK140" i="103" s="1"/>
  <c r="BK141" i="103" s="1"/>
  <c r="BK142" i="103" s="1"/>
  <c r="BK143" i="103" s="1"/>
  <c r="BK144" i="103" s="1"/>
  <c r="BK145" i="103" s="1"/>
  <c r="BK146" i="103" s="1"/>
  <c r="BK147" i="103" s="1"/>
  <c r="BK148" i="103" s="1"/>
  <c r="BK149" i="103" s="1"/>
  <c r="BK150" i="103" s="1"/>
  <c r="BK151" i="103" s="1"/>
  <c r="BK152" i="103" s="1"/>
  <c r="BK153" i="103" s="1"/>
  <c r="BK154" i="103" s="1"/>
  <c r="BK155" i="103" s="1"/>
  <c r="BK156" i="103" s="1"/>
  <c r="BK157" i="103" s="1"/>
  <c r="BK158" i="103" s="1"/>
  <c r="BK159" i="103" s="1"/>
  <c r="BK160" i="103" s="1"/>
  <c r="BK161" i="103" s="1"/>
  <c r="BK162" i="103" s="1"/>
  <c r="BK163" i="103" s="1"/>
  <c r="BK164" i="103" s="1"/>
  <c r="BK165" i="103" s="1"/>
  <c r="BK166" i="103" s="1"/>
  <c r="BK167" i="103" s="1"/>
  <c r="BK168" i="103" s="1"/>
  <c r="BK169" i="103" s="1"/>
  <c r="BK170" i="103" s="1"/>
  <c r="BK171" i="103" s="1"/>
  <c r="BK172" i="103" s="1"/>
  <c r="BK173" i="103" s="1"/>
  <c r="BK174" i="103" s="1"/>
  <c r="BK175" i="103" s="1"/>
  <c r="BK176" i="103" s="1"/>
  <c r="BK177" i="103" s="1"/>
  <c r="BK178" i="103" s="1"/>
  <c r="BK179" i="103" s="1"/>
  <c r="BK180" i="103" s="1"/>
  <c r="BK181" i="103" s="1"/>
  <c r="BK182" i="103" s="1"/>
  <c r="BK183" i="103" s="1"/>
  <c r="BK184" i="103" s="1"/>
  <c r="BK185" i="103" s="1"/>
  <c r="BK186" i="103" s="1"/>
  <c r="BK187" i="103" s="1"/>
  <c r="BK188" i="103" s="1"/>
  <c r="BK189" i="103" s="1"/>
  <c r="BK190" i="103" s="1"/>
  <c r="BK191" i="103" s="1"/>
  <c r="BK192" i="103" s="1"/>
  <c r="BK193" i="103" s="1"/>
  <c r="BK194" i="103" s="1"/>
  <c r="BK195" i="103" s="1"/>
  <c r="BK196" i="103" s="1"/>
  <c r="AU20" i="103"/>
  <c r="AS20" i="103"/>
  <c r="AQ20" i="103"/>
  <c r="AP20" i="103"/>
  <c r="AH20" i="103"/>
  <c r="AG20" i="103"/>
  <c r="AF20" i="103"/>
  <c r="AE20" i="103"/>
  <c r="AD20" i="103"/>
  <c r="AC20" i="103"/>
  <c r="AB20" i="103"/>
  <c r="AA20" i="103"/>
  <c r="B20" i="103"/>
  <c r="AJ20" i="103" s="1"/>
  <c r="BS19" i="103"/>
  <c r="BK19" i="103"/>
  <c r="AU19" i="103"/>
  <c r="AS19" i="103"/>
  <c r="AQ19" i="103"/>
  <c r="AP19" i="103"/>
  <c r="AH19" i="103"/>
  <c r="AG19" i="103"/>
  <c r="AF19" i="103"/>
  <c r="AE19" i="103"/>
  <c r="AD19" i="103"/>
  <c r="AC19" i="103"/>
  <c r="AB19" i="103"/>
  <c r="AA19" i="103"/>
  <c r="B19" i="103"/>
  <c r="AX19" i="103" s="1"/>
  <c r="BS18" i="103"/>
  <c r="AU18" i="103"/>
  <c r="AS18" i="103"/>
  <c r="AQ18" i="103"/>
  <c r="AP18" i="103"/>
  <c r="AH18" i="103"/>
  <c r="AG18" i="103"/>
  <c r="AF18" i="103"/>
  <c r="AE18" i="103"/>
  <c r="AD18" i="103"/>
  <c r="AC18" i="103"/>
  <c r="AB18" i="103"/>
  <c r="AA18" i="103"/>
  <c r="B18" i="103"/>
  <c r="BS17" i="103"/>
  <c r="AU17" i="103"/>
  <c r="AS17" i="103"/>
  <c r="AQ17" i="103"/>
  <c r="AP17" i="103"/>
  <c r="AH17" i="103"/>
  <c r="AG17" i="103"/>
  <c r="AF17" i="103"/>
  <c r="AE17" i="103"/>
  <c r="AD17" i="103"/>
  <c r="AC17" i="103"/>
  <c r="AB17" i="103"/>
  <c r="AA17" i="103"/>
  <c r="B17" i="103"/>
  <c r="BS16" i="103"/>
  <c r="AU16" i="103"/>
  <c r="AS16" i="103"/>
  <c r="AQ16" i="103"/>
  <c r="AP16" i="103"/>
  <c r="AH16" i="103"/>
  <c r="AG16" i="103"/>
  <c r="AF16" i="103"/>
  <c r="AE16" i="103"/>
  <c r="AD16" i="103"/>
  <c r="AC16" i="103"/>
  <c r="AB16" i="103"/>
  <c r="AA16" i="103"/>
  <c r="B16" i="103"/>
  <c r="BR16" i="103" s="1"/>
  <c r="BS15" i="103"/>
  <c r="BK15" i="103"/>
  <c r="BK16" i="103" s="1"/>
  <c r="BK17" i="103" s="1"/>
  <c r="BK18" i="103" s="1"/>
  <c r="AU15" i="103"/>
  <c r="AS15" i="103"/>
  <c r="AQ15" i="103"/>
  <c r="AP15" i="103"/>
  <c r="AH15" i="103"/>
  <c r="AG15" i="103"/>
  <c r="AF15" i="103"/>
  <c r="AE15" i="103"/>
  <c r="AD15" i="103"/>
  <c r="AC15" i="103"/>
  <c r="AB15" i="103"/>
  <c r="AA15" i="103"/>
  <c r="B15" i="103"/>
  <c r="BR15" i="103" s="1"/>
  <c r="BS14" i="103"/>
  <c r="BJ14" i="103"/>
  <c r="AU14" i="103"/>
  <c r="AD14" i="103"/>
  <c r="AC14" i="103"/>
  <c r="AB14" i="103"/>
  <c r="AA14" i="103"/>
  <c r="B14" i="103"/>
  <c r="AK14" i="103" s="1"/>
  <c r="BL11" i="103"/>
  <c r="CK3" i="99"/>
  <c r="CM3" i="99" s="1"/>
  <c r="BM67" i="103" l="1"/>
  <c r="G7" i="20"/>
  <c r="AI98" i="103"/>
  <c r="AI125" i="103"/>
  <c r="AT110" i="103"/>
  <c r="AZ110" i="103" s="1"/>
  <c r="AK134" i="103"/>
  <c r="AM136" i="103"/>
  <c r="AK145" i="103"/>
  <c r="AK132" i="103"/>
  <c r="AL134" i="103"/>
  <c r="AN136" i="103"/>
  <c r="AL145" i="103"/>
  <c r="AN98" i="103"/>
  <c r="AI113" i="103"/>
  <c r="AL132" i="103"/>
  <c r="AM134" i="103"/>
  <c r="AN132" i="103"/>
  <c r="AK143" i="103"/>
  <c r="AL143" i="103"/>
  <c r="AO143" i="103"/>
  <c r="AX136" i="103"/>
  <c r="AI139" i="103"/>
  <c r="AJ141" i="103"/>
  <c r="AT118" i="103"/>
  <c r="AW134" i="103"/>
  <c r="AV137" i="103"/>
  <c r="AM141" i="103"/>
  <c r="AZ143" i="103"/>
  <c r="AY132" i="103"/>
  <c r="AX134" i="103"/>
  <c r="AV130" i="103"/>
  <c r="AZ134" i="103"/>
  <c r="AZ141" i="103"/>
  <c r="AV141" i="103"/>
  <c r="AV101" i="103"/>
  <c r="AK126" i="103"/>
  <c r="AX139" i="103"/>
  <c r="AT126" i="103"/>
  <c r="AY83" i="103"/>
  <c r="AT132" i="103"/>
  <c r="AN134" i="103"/>
  <c r="AL136" i="103"/>
  <c r="AT138" i="103"/>
  <c r="AI126" i="103"/>
  <c r="AT134" i="103"/>
  <c r="AT130" i="103"/>
  <c r="AZ130" i="103" s="1"/>
  <c r="AW132" i="103"/>
  <c r="AV134" i="103"/>
  <c r="AJ126" i="103"/>
  <c r="AI145" i="103"/>
  <c r="AM126" i="103"/>
  <c r="AT128" i="103"/>
  <c r="AI141" i="103"/>
  <c r="AN126" i="103"/>
  <c r="AO126" i="103"/>
  <c r="AT117" i="103"/>
  <c r="AI122" i="103"/>
  <c r="AI131" i="103"/>
  <c r="AI133" i="103"/>
  <c r="AM143" i="103"/>
  <c r="AM145" i="103"/>
  <c r="AV126" i="103"/>
  <c r="AN139" i="103"/>
  <c r="AT145" i="103"/>
  <c r="AZ145" i="103" s="1"/>
  <c r="AT98" i="103"/>
  <c r="AZ98" i="103" s="1"/>
  <c r="AT105" i="103"/>
  <c r="AZ105" i="103" s="1"/>
  <c r="AW126" i="103"/>
  <c r="AT133" i="103"/>
  <c r="AI137" i="103"/>
  <c r="AT122" i="103"/>
  <c r="AZ122" i="103" s="1"/>
  <c r="AI129" i="103"/>
  <c r="AI135" i="103"/>
  <c r="AW141" i="103"/>
  <c r="AX141" i="103"/>
  <c r="AV145" i="103"/>
  <c r="AV105" i="103"/>
  <c r="AT137" i="103"/>
  <c r="AZ137" i="103" s="1"/>
  <c r="AY141" i="103"/>
  <c r="AX143" i="103"/>
  <c r="AX98" i="103"/>
  <c r="AJ103" i="103"/>
  <c r="AY143" i="103"/>
  <c r="AI108" i="103"/>
  <c r="AI118" i="103"/>
  <c r="AT129" i="103"/>
  <c r="AX137" i="103"/>
  <c r="AT113" i="103"/>
  <c r="AV120" i="103"/>
  <c r="AY103" i="103"/>
  <c r="AX120" i="103"/>
  <c r="AI127" i="103"/>
  <c r="AO127" i="103" s="1"/>
  <c r="AI134" i="103"/>
  <c r="AO134" i="103" s="1"/>
  <c r="AI140" i="103"/>
  <c r="AO140" i="103" s="1"/>
  <c r="AW113" i="103"/>
  <c r="AY120" i="103"/>
  <c r="AW87" i="103"/>
  <c r="AT127" i="103"/>
  <c r="AI136" i="103"/>
  <c r="AT144" i="103"/>
  <c r="AI110" i="103"/>
  <c r="AO110" i="103" s="1"/>
  <c r="AW105" i="103"/>
  <c r="AY112" i="103"/>
  <c r="AT103" i="103"/>
  <c r="AZ103" i="103" s="1"/>
  <c r="AX103" i="103"/>
  <c r="AI117" i="103"/>
  <c r="AT99" i="103"/>
  <c r="AI106" i="103"/>
  <c r="AM117" i="103"/>
  <c r="AM115" i="103"/>
  <c r="AT106" i="103"/>
  <c r="AL113" i="103"/>
  <c r="AY117" i="103"/>
  <c r="AM113" i="103"/>
  <c r="AI100" i="103"/>
  <c r="AV115" i="103"/>
  <c r="AX111" i="103"/>
  <c r="AT120" i="103"/>
  <c r="AZ120" i="103" s="1"/>
  <c r="AT88" i="103"/>
  <c r="AY111" i="103"/>
  <c r="AY113" i="103"/>
  <c r="AZ113" i="103"/>
  <c r="AT109" i="103"/>
  <c r="AZ109" i="103" s="1"/>
  <c r="AI105" i="103"/>
  <c r="AO105" i="103" s="1"/>
  <c r="AI114" i="103"/>
  <c r="AO114" i="103" s="1"/>
  <c r="AL105" i="103"/>
  <c r="AW98" i="103"/>
  <c r="AM105" i="103"/>
  <c r="AN112" i="103"/>
  <c r="AT116" i="103"/>
  <c r="AZ116" i="103" s="1"/>
  <c r="AI96" i="103"/>
  <c r="AO96" i="103" s="1"/>
  <c r="AT121" i="103"/>
  <c r="AZ121" i="103" s="1"/>
  <c r="AV74" i="103"/>
  <c r="AV91" i="103"/>
  <c r="AI94" i="103"/>
  <c r="AV103" i="103"/>
  <c r="AN115" i="103"/>
  <c r="AT119" i="103"/>
  <c r="AT115" i="103"/>
  <c r="AZ115" i="103" s="1"/>
  <c r="AT89" i="103"/>
  <c r="AT96" i="103"/>
  <c r="AZ96" i="103" s="1"/>
  <c r="AV117" i="103"/>
  <c r="AT94" i="103"/>
  <c r="AV113" i="103"/>
  <c r="AX117" i="103"/>
  <c r="AV87" i="103"/>
  <c r="AM98" i="103"/>
  <c r="AI102" i="103"/>
  <c r="AK110" i="103"/>
  <c r="AI112" i="103"/>
  <c r="AO112" i="103" s="1"/>
  <c r="AX113" i="103"/>
  <c r="AZ117" i="103"/>
  <c r="AL100" i="103"/>
  <c r="AX64" i="103"/>
  <c r="AN100" i="103"/>
  <c r="AT108" i="103"/>
  <c r="AZ108" i="103" s="1"/>
  <c r="AL112" i="103"/>
  <c r="AI120" i="103"/>
  <c r="AO120" i="103" s="1"/>
  <c r="AY64" i="103"/>
  <c r="AI73" i="103"/>
  <c r="AO73" i="103" s="1"/>
  <c r="AT77" i="103"/>
  <c r="AZ77" i="103" s="1"/>
  <c r="AT92" i="103"/>
  <c r="AZ92" i="103" s="1"/>
  <c r="AT100" i="103"/>
  <c r="AZ100" i="103" s="1"/>
  <c r="AI104" i="103"/>
  <c r="AO104" i="103" s="1"/>
  <c r="AM112" i="103"/>
  <c r="AV88" i="103"/>
  <c r="AM106" i="103"/>
  <c r="AN108" i="103"/>
  <c r="AI97" i="103"/>
  <c r="AO97" i="103" s="1"/>
  <c r="AV98" i="103"/>
  <c r="AT104" i="103"/>
  <c r="AI116" i="103"/>
  <c r="AY124" i="103"/>
  <c r="AL110" i="103"/>
  <c r="AV100" i="103"/>
  <c r="AW110" i="103"/>
  <c r="AI95" i="103"/>
  <c r="AO95" i="103" s="1"/>
  <c r="AY98" i="103"/>
  <c r="AW100" i="103"/>
  <c r="AX110" i="103"/>
  <c r="AV110" i="103"/>
  <c r="AJ97" i="103"/>
  <c r="AX100" i="103"/>
  <c r="AY106" i="103"/>
  <c r="AY110" i="103"/>
  <c r="AI82" i="103"/>
  <c r="AO82" i="103" s="1"/>
  <c r="AT90" i="103"/>
  <c r="AZ90" i="103" s="1"/>
  <c r="AJ95" i="103"/>
  <c r="AK97" i="103"/>
  <c r="AY100" i="103"/>
  <c r="AX112" i="103"/>
  <c r="AK95" i="103"/>
  <c r="AL97" i="103"/>
  <c r="AL95" i="103"/>
  <c r="AM97" i="103"/>
  <c r="AT114" i="103"/>
  <c r="AZ114" i="103" s="1"/>
  <c r="AM95" i="103"/>
  <c r="AN97" i="103"/>
  <c r="AZ97" i="103"/>
  <c r="AI109" i="103"/>
  <c r="AI107" i="103"/>
  <c r="AY118" i="103"/>
  <c r="AI101" i="103"/>
  <c r="AT125" i="103"/>
  <c r="AV95" i="103"/>
  <c r="AV97" i="103"/>
  <c r="AI123" i="103"/>
  <c r="AW97" i="103"/>
  <c r="AK103" i="103"/>
  <c r="AK105" i="103"/>
  <c r="AT111" i="103"/>
  <c r="AX97" i="103"/>
  <c r="AT101" i="103"/>
  <c r="AL103" i="103"/>
  <c r="AT107" i="103"/>
  <c r="AZ107" i="103" s="1"/>
  <c r="AX109" i="103"/>
  <c r="AI115" i="103"/>
  <c r="AI121" i="103"/>
  <c r="AT123" i="103"/>
  <c r="AZ123" i="103" s="1"/>
  <c r="AT87" i="103"/>
  <c r="AZ87" i="103" s="1"/>
  <c r="AI88" i="103"/>
  <c r="AO88" i="103" s="1"/>
  <c r="AN86" i="103"/>
  <c r="AN84" i="103"/>
  <c r="AI74" i="103"/>
  <c r="AO74" i="103" s="1"/>
  <c r="AV86" i="103"/>
  <c r="AW86" i="103"/>
  <c r="AI91" i="103"/>
  <c r="AO91" i="103" s="1"/>
  <c r="AY74" i="103"/>
  <c r="AM91" i="103"/>
  <c r="AN91" i="103"/>
  <c r="AT91" i="103"/>
  <c r="AZ91" i="103" s="1"/>
  <c r="AI90" i="103"/>
  <c r="AT82" i="103"/>
  <c r="AT86" i="103"/>
  <c r="AZ86" i="103" s="1"/>
  <c r="BR84" i="103"/>
  <c r="AY86" i="103"/>
  <c r="AW92" i="103"/>
  <c r="AX92" i="103"/>
  <c r="AT72" i="103"/>
  <c r="AZ72" i="103" s="1"/>
  <c r="AI93" i="103"/>
  <c r="AI89" i="103"/>
  <c r="AW91" i="103"/>
  <c r="AT93" i="103"/>
  <c r="AX87" i="103"/>
  <c r="AX91" i="103"/>
  <c r="AY91" i="103"/>
  <c r="AW74" i="103"/>
  <c r="AI84" i="103"/>
  <c r="AO84" i="103" s="1"/>
  <c r="AX74" i="103"/>
  <c r="AI79" i="103"/>
  <c r="AI81" i="103"/>
  <c r="AO81" i="103" s="1"/>
  <c r="AN79" i="103"/>
  <c r="AJ83" i="103"/>
  <c r="AO79" i="103"/>
  <c r="AN81" i="103"/>
  <c r="AK83" i="103"/>
  <c r="AL83" i="103"/>
  <c r="AT73" i="103"/>
  <c r="AZ73" i="103" s="1"/>
  <c r="AM83" i="103"/>
  <c r="AI85" i="103"/>
  <c r="AO85" i="103" s="1"/>
  <c r="AT71" i="103"/>
  <c r="AZ71" i="103" s="1"/>
  <c r="AT81" i="103"/>
  <c r="AN83" i="103"/>
  <c r="AV79" i="103"/>
  <c r="AW79" i="103"/>
  <c r="AI80" i="103"/>
  <c r="AO80" i="103" s="1"/>
  <c r="AY77" i="103"/>
  <c r="BR75" i="103"/>
  <c r="AJ86" i="103"/>
  <c r="AN72" i="103"/>
  <c r="AL86" i="103"/>
  <c r="AX77" i="103"/>
  <c r="AI83" i="103"/>
  <c r="AO83" i="103" s="1"/>
  <c r="AV84" i="103"/>
  <c r="AM86" i="103"/>
  <c r="AW84" i="103"/>
  <c r="AY84" i="103"/>
  <c r="AI76" i="103"/>
  <c r="AO76" i="103" s="1"/>
  <c r="AI78" i="103"/>
  <c r="AO78" i="103" s="1"/>
  <c r="AT76" i="103"/>
  <c r="AZ76" i="103" s="1"/>
  <c r="AI67" i="103"/>
  <c r="AO67" i="103" s="1"/>
  <c r="AI71" i="103"/>
  <c r="AO71" i="103" s="1"/>
  <c r="AK80" i="103"/>
  <c r="AT83" i="103"/>
  <c r="AZ83" i="103" s="1"/>
  <c r="AL80" i="103"/>
  <c r="AM80" i="103"/>
  <c r="AI77" i="103"/>
  <c r="AO77" i="103" s="1"/>
  <c r="AN80" i="103"/>
  <c r="AI75" i="103"/>
  <c r="AO75" i="103" s="1"/>
  <c r="AT80" i="103"/>
  <c r="AZ80" i="103" s="1"/>
  <c r="AT75" i="103"/>
  <c r="AZ75" i="103" s="1"/>
  <c r="AV69" i="103"/>
  <c r="AV80" i="103"/>
  <c r="AT78" i="103"/>
  <c r="AW80" i="103"/>
  <c r="AJ80" i="103"/>
  <c r="AW75" i="103"/>
  <c r="AX80" i="103"/>
  <c r="AY75" i="103"/>
  <c r="AL79" i="103"/>
  <c r="AY80" i="103"/>
  <c r="AV77" i="103"/>
  <c r="AM79" i="103"/>
  <c r="AJ84" i="103"/>
  <c r="AI72" i="103"/>
  <c r="AO72" i="103" s="1"/>
  <c r="AL84" i="103"/>
  <c r="AT62" i="103"/>
  <c r="AZ62" i="103" s="1"/>
  <c r="AT70" i="103"/>
  <c r="AZ70" i="103" s="1"/>
  <c r="AV63" i="103"/>
  <c r="AI69" i="103"/>
  <c r="AO69" i="103" s="1"/>
  <c r="AJ69" i="103"/>
  <c r="AK69" i="103"/>
  <c r="AL69" i="103"/>
  <c r="AT67" i="103"/>
  <c r="AZ67" i="103" s="1"/>
  <c r="AM69" i="103"/>
  <c r="AN69" i="103"/>
  <c r="AT69" i="103"/>
  <c r="AZ69" i="103" s="1"/>
  <c r="AY69" i="103"/>
  <c r="BR69" i="103"/>
  <c r="AT55" i="103"/>
  <c r="AZ55" i="103" s="1"/>
  <c r="AI64" i="103"/>
  <c r="AO64" i="103" s="1"/>
  <c r="AI63" i="103"/>
  <c r="AO63" i="103" s="1"/>
  <c r="AI65" i="103"/>
  <c r="AO65" i="103" s="1"/>
  <c r="AT63" i="103"/>
  <c r="AZ63" i="103" s="1"/>
  <c r="AT64" i="103"/>
  <c r="AZ64" i="103" s="1"/>
  <c r="AM67" i="103"/>
  <c r="AT65" i="103"/>
  <c r="AZ65" i="103" s="1"/>
  <c r="AN67" i="103"/>
  <c r="AI61" i="103"/>
  <c r="AO61" i="103" s="1"/>
  <c r="AT57" i="103"/>
  <c r="AZ57" i="103" s="1"/>
  <c r="AV67" i="103"/>
  <c r="AW67" i="103"/>
  <c r="AY67" i="103"/>
  <c r="AI66" i="103"/>
  <c r="AO66" i="103" s="1"/>
  <c r="AT66" i="103"/>
  <c r="AZ66" i="103" s="1"/>
  <c r="AI68" i="103"/>
  <c r="AO68" i="103" s="1"/>
  <c r="AV64" i="103"/>
  <c r="AT68" i="103"/>
  <c r="AZ68" i="103" s="1"/>
  <c r="AJ48" i="103"/>
  <c r="AL48" i="103"/>
  <c r="AI59" i="103"/>
  <c r="AO59" i="103" s="1"/>
  <c r="AT44" i="103"/>
  <c r="AZ44" i="103" s="1"/>
  <c r="AT59" i="103"/>
  <c r="AZ59" i="103" s="1"/>
  <c r="AT61" i="103"/>
  <c r="AZ61" i="103" s="1"/>
  <c r="AT53" i="103"/>
  <c r="AZ53" i="103" s="1"/>
  <c r="AI62" i="103"/>
  <c r="AO62" i="103" s="1"/>
  <c r="AI56" i="103"/>
  <c r="AO56" i="103" s="1"/>
  <c r="AI28" i="103"/>
  <c r="AO28" i="103" s="1"/>
  <c r="AI36" i="103"/>
  <c r="AO36" i="103" s="1"/>
  <c r="AI32" i="103"/>
  <c r="AO32" i="103" s="1"/>
  <c r="AY40" i="103"/>
  <c r="AT15" i="103"/>
  <c r="AZ15" i="103" s="1"/>
  <c r="AT28" i="103"/>
  <c r="AZ28" i="103" s="1"/>
  <c r="AT41" i="103"/>
  <c r="AZ41" i="103" s="1"/>
  <c r="AT22" i="103"/>
  <c r="AZ22" i="103" s="1"/>
  <c r="AT20" i="103"/>
  <c r="AZ20" i="103" s="1"/>
  <c r="AK48" i="103"/>
  <c r="AM40" i="103"/>
  <c r="AW48" i="103"/>
  <c r="AI19" i="103"/>
  <c r="AO19" i="103" s="1"/>
  <c r="AT50" i="103"/>
  <c r="AZ50" i="103" s="1"/>
  <c r="AT21" i="103"/>
  <c r="AZ21" i="103" s="1"/>
  <c r="AV48" i="103"/>
  <c r="AX40" i="103"/>
  <c r="AT30" i="103"/>
  <c r="AZ30" i="103" s="1"/>
  <c r="AI46" i="103"/>
  <c r="AO46" i="103" s="1"/>
  <c r="AI44" i="103"/>
  <c r="AO44" i="103" s="1"/>
  <c r="AT52" i="103"/>
  <c r="AZ52" i="103" s="1"/>
  <c r="AT48" i="103"/>
  <c r="AZ48" i="103" s="1"/>
  <c r="AT38" i="103"/>
  <c r="AZ38" i="103" s="1"/>
  <c r="AI47" i="103"/>
  <c r="AO47" i="103" s="1"/>
  <c r="AT23" i="103"/>
  <c r="AZ23" i="103" s="1"/>
  <c r="AI16" i="103"/>
  <c r="AO16" i="103" s="1"/>
  <c r="AJ24" i="103"/>
  <c r="AI20" i="103"/>
  <c r="AO20" i="103" s="1"/>
  <c r="AI49" i="103"/>
  <c r="AO49" i="103" s="1"/>
  <c r="AI41" i="103"/>
  <c r="AO41" i="103" s="1"/>
  <c r="AI17" i="103"/>
  <c r="AO17" i="103" s="1"/>
  <c r="AJ16" i="103"/>
  <c r="AX14" i="103"/>
  <c r="AK16" i="103"/>
  <c r="AK39" i="103"/>
  <c r="AY14" i="103"/>
  <c r="AN16" i="103"/>
  <c r="AV24" i="103"/>
  <c r="AI33" i="103"/>
  <c r="AO33" i="103" s="1"/>
  <c r="AL39" i="103"/>
  <c r="AI21" i="103"/>
  <c r="AO21" i="103" s="1"/>
  <c r="AZ14" i="103"/>
  <c r="AT16" i="103"/>
  <c r="AZ16" i="103" s="1"/>
  <c r="AT39" i="103"/>
  <c r="AZ39" i="103" s="1"/>
  <c r="AT43" i="103"/>
  <c r="AZ43" i="103" s="1"/>
  <c r="AI15" i="103"/>
  <c r="AO15" i="103" s="1"/>
  <c r="AI30" i="103"/>
  <c r="AO30" i="103" s="1"/>
  <c r="BR22" i="103"/>
  <c r="AV37" i="103"/>
  <c r="AT33" i="103"/>
  <c r="AZ33" i="103" s="1"/>
  <c r="AY37" i="103"/>
  <c r="AI58" i="103"/>
  <c r="AO58" i="103" s="1"/>
  <c r="AI40" i="103"/>
  <c r="AO40" i="103" s="1"/>
  <c r="AT31" i="103"/>
  <c r="AZ31" i="103" s="1"/>
  <c r="AT34" i="103"/>
  <c r="AZ34" i="103" s="1"/>
  <c r="AT58" i="103"/>
  <c r="AZ58" i="103" s="1"/>
  <c r="AI48" i="103"/>
  <c r="AO48" i="103" s="1"/>
  <c r="AT56" i="103"/>
  <c r="AZ56" i="103" s="1"/>
  <c r="AJ39" i="103"/>
  <c r="AW37" i="103"/>
  <c r="AM39" i="103"/>
  <c r="AK47" i="103"/>
  <c r="AN39" i="103"/>
  <c r="AM47" i="103"/>
  <c r="AM27" i="103"/>
  <c r="AN59" i="103"/>
  <c r="AV29" i="103"/>
  <c r="AV39" i="103"/>
  <c r="AW29" i="103"/>
  <c r="AY39" i="103"/>
  <c r="AX29" i="103"/>
  <c r="AX53" i="103"/>
  <c r="AY53" i="103"/>
  <c r="AY49" i="103"/>
  <c r="BR53" i="103"/>
  <c r="AN47" i="103"/>
  <c r="AJ59" i="103"/>
  <c r="AK24" i="103"/>
  <c r="BR46" i="103"/>
  <c r="AW14" i="103"/>
  <c r="AI22" i="103"/>
  <c r="AO22" i="103" s="1"/>
  <c r="AY55" i="103"/>
  <c r="AL24" i="103"/>
  <c r="AM48" i="103"/>
  <c r="AK59" i="103"/>
  <c r="AV55" i="103"/>
  <c r="AW55" i="103"/>
  <c r="AI57" i="103"/>
  <c r="AO57" i="103" s="1"/>
  <c r="AN24" i="103"/>
  <c r="AT26" i="103"/>
  <c r="AZ26" i="103" s="1"/>
  <c r="AN48" i="103"/>
  <c r="AL59" i="103"/>
  <c r="AI26" i="103"/>
  <c r="AO26" i="103" s="1"/>
  <c r="AT24" i="103"/>
  <c r="AZ24" i="103" s="1"/>
  <c r="AI43" i="103"/>
  <c r="AO43" i="103" s="1"/>
  <c r="AI45" i="103"/>
  <c r="AO45" i="103" s="1"/>
  <c r="AI52" i="103"/>
  <c r="AO52" i="103" s="1"/>
  <c r="AM59" i="103"/>
  <c r="AI24" i="103"/>
  <c r="AO24" i="103" s="1"/>
  <c r="AV59" i="103"/>
  <c r="AT32" i="103"/>
  <c r="AZ32" i="103" s="1"/>
  <c r="AX48" i="103"/>
  <c r="AI54" i="103"/>
  <c r="AO54" i="103" s="1"/>
  <c r="AW59" i="103"/>
  <c r="AM19" i="103"/>
  <c r="AN19" i="103"/>
  <c r="AT36" i="103"/>
  <c r="AZ36" i="103" s="1"/>
  <c r="AI38" i="103"/>
  <c r="AO38" i="103" s="1"/>
  <c r="AV45" i="103"/>
  <c r="AJ47" i="103"/>
  <c r="AY48" i="103"/>
  <c r="AT54" i="103"/>
  <c r="AZ54" i="103" s="1"/>
  <c r="AY59" i="103"/>
  <c r="AN43" i="103"/>
  <c r="AT17" i="103"/>
  <c r="AZ17" i="103" s="1"/>
  <c r="AW45" i="103"/>
  <c r="AL32" i="103"/>
  <c r="AM32" i="103"/>
  <c r="AI34" i="103"/>
  <c r="AO34" i="103" s="1"/>
  <c r="AT45" i="103"/>
  <c r="AZ45" i="103" s="1"/>
  <c r="AT19" i="103"/>
  <c r="AZ19" i="103" s="1"/>
  <c r="AI27" i="103"/>
  <c r="AO27" i="103" s="1"/>
  <c r="AV32" i="103"/>
  <c r="AX45" i="103"/>
  <c r="AL47" i="103"/>
  <c r="BR59" i="103"/>
  <c r="AW32" i="103"/>
  <c r="AL56" i="103"/>
  <c r="AI23" i="103"/>
  <c r="AO23" i="103" s="1"/>
  <c r="AI25" i="103"/>
  <c r="AO25" i="103" s="1"/>
  <c r="AX32" i="103"/>
  <c r="AN32" i="103"/>
  <c r="AY19" i="103"/>
  <c r="AI29" i="103"/>
  <c r="AO29" i="103" s="1"/>
  <c r="AY32" i="103"/>
  <c r="AT47" i="103"/>
  <c r="AZ47" i="103" s="1"/>
  <c r="AJ40" i="103"/>
  <c r="AV56" i="103"/>
  <c r="AW21" i="103"/>
  <c r="AN27" i="103"/>
  <c r="AX21" i="103"/>
  <c r="AT25" i="103"/>
  <c r="AZ25" i="103" s="1"/>
  <c r="AT27" i="103"/>
  <c r="AZ27" i="103" s="1"/>
  <c r="AK40" i="103"/>
  <c r="AI53" i="103"/>
  <c r="AO53" i="103" s="1"/>
  <c r="AW56" i="103"/>
  <c r="AJ32" i="103"/>
  <c r="AY21" i="103"/>
  <c r="AI31" i="103"/>
  <c r="AO31" i="103" s="1"/>
  <c r="AL40" i="103"/>
  <c r="AX56" i="103"/>
  <c r="AY56" i="103"/>
  <c r="AT29" i="103"/>
  <c r="AZ29" i="103" s="1"/>
  <c r="AI37" i="103"/>
  <c r="AO37" i="103" s="1"/>
  <c r="AN40" i="103"/>
  <c r="AI42" i="103"/>
  <c r="AO42" i="103" s="1"/>
  <c r="AI55" i="103"/>
  <c r="AO55" i="103" s="1"/>
  <c r="AY27" i="103"/>
  <c r="AI35" i="103"/>
  <c r="AO35" i="103" s="1"/>
  <c r="AT40" i="103"/>
  <c r="AZ40" i="103" s="1"/>
  <c r="AI51" i="103"/>
  <c r="AO51" i="103" s="1"/>
  <c r="BR56" i="103"/>
  <c r="AK32" i="103"/>
  <c r="AT42" i="103"/>
  <c r="AZ42" i="103" s="1"/>
  <c r="AT49" i="103"/>
  <c r="AZ49" i="103" s="1"/>
  <c r="AL16" i="103"/>
  <c r="AY29" i="103"/>
  <c r="AT37" i="103"/>
  <c r="AZ37" i="103" s="1"/>
  <c r="AV40" i="103"/>
  <c r="AT51" i="103"/>
  <c r="AZ51" i="103" s="1"/>
  <c r="BR14" i="103"/>
  <c r="AM16" i="103"/>
  <c r="AT35" i="103"/>
  <c r="AZ35" i="103" s="1"/>
  <c r="AI39" i="103"/>
  <c r="AO39" i="103" s="1"/>
  <c r="AW40" i="103"/>
  <c r="AT46" i="103"/>
  <c r="AZ46" i="103" s="1"/>
  <c r="AO150" i="103"/>
  <c r="AV21" i="103"/>
  <c r="AM24" i="103"/>
  <c r="AN105" i="103"/>
  <c r="AN155" i="103"/>
  <c r="AL63" i="103"/>
  <c r="AJ23" i="103"/>
  <c r="AL58" i="103"/>
  <c r="AJ50" i="103"/>
  <c r="AM58" i="103"/>
  <c r="AK82" i="103"/>
  <c r="AX105" i="103"/>
  <c r="AN116" i="103"/>
  <c r="AL119" i="103"/>
  <c r="AM140" i="103"/>
  <c r="AJ147" i="103"/>
  <c r="AX155" i="103"/>
  <c r="AK157" i="103"/>
  <c r="AJ159" i="103"/>
  <c r="AK161" i="103"/>
  <c r="AJ31" i="103"/>
  <c r="AM150" i="103"/>
  <c r="AJ157" i="103"/>
  <c r="AM31" i="103"/>
  <c r="AK15" i="103"/>
  <c r="AV16" i="103"/>
  <c r="AL23" i="103"/>
  <c r="AX24" i="103"/>
  <c r="AN31" i="103"/>
  <c r="AN58" i="103"/>
  <c r="AL82" i="103"/>
  <c r="AO90" i="103"/>
  <c r="AY105" i="103"/>
  <c r="AM119" i="103"/>
  <c r="AN140" i="103"/>
  <c r="AK147" i="103"/>
  <c r="AZ150" i="103"/>
  <c r="AY155" i="103"/>
  <c r="AK159" i="103"/>
  <c r="AL161" i="103"/>
  <c r="AL31" i="103"/>
  <c r="AM23" i="103"/>
  <c r="AY24" i="103"/>
  <c r="AV44" i="103"/>
  <c r="AV47" i="103"/>
  <c r="AJ68" i="103"/>
  <c r="AM82" i="103"/>
  <c r="AJ104" i="103"/>
  <c r="AN119" i="103"/>
  <c r="AM123" i="103"/>
  <c r="AM133" i="103"/>
  <c r="AZ140" i="103"/>
  <c r="AL147" i="103"/>
  <c r="AJ154" i="103"/>
  <c r="AM161" i="103"/>
  <c r="AW24" i="103"/>
  <c r="AL15" i="103"/>
  <c r="AX16" i="103"/>
  <c r="AN23" i="103"/>
  <c r="AV36" i="103"/>
  <c r="AW44" i="103"/>
  <c r="AW47" i="103"/>
  <c r="AK68" i="103"/>
  <c r="AX79" i="103"/>
  <c r="AN82" i="103"/>
  <c r="AK104" i="103"/>
  <c r="AJ111" i="103"/>
  <c r="AK121" i="103"/>
  <c r="AY136" i="103"/>
  <c r="AM147" i="103"/>
  <c r="AV152" i="103"/>
  <c r="AK154" i="103"/>
  <c r="AN161" i="103"/>
  <c r="AK119" i="103"/>
  <c r="AL152" i="103"/>
  <c r="AN15" i="103"/>
  <c r="AW36" i="103"/>
  <c r="AL38" i="103"/>
  <c r="AX44" i="103"/>
  <c r="AN46" i="103"/>
  <c r="AW63" i="103"/>
  <c r="AL68" i="103"/>
  <c r="AK73" i="103"/>
  <c r="AV76" i="103"/>
  <c r="AY79" i="103"/>
  <c r="AJ90" i="103"/>
  <c r="AL104" i="103"/>
  <c r="AK111" i="103"/>
  <c r="AM121" i="103"/>
  <c r="AK142" i="103"/>
  <c r="AN147" i="103"/>
  <c r="AW150" i="103"/>
  <c r="AY152" i="103"/>
  <c r="AL154" i="103"/>
  <c r="AO161" i="103"/>
  <c r="AK31" i="103"/>
  <c r="AM15" i="103"/>
  <c r="AY16" i="103"/>
  <c r="AV28" i="103"/>
  <c r="AX36" i="103"/>
  <c r="AM38" i="103"/>
  <c r="AW39" i="103"/>
  <c r="AY44" i="103"/>
  <c r="AJ57" i="103"/>
  <c r="AV58" i="103"/>
  <c r="AX63" i="103"/>
  <c r="AM68" i="103"/>
  <c r="AW69" i="103"/>
  <c r="AL73" i="103"/>
  <c r="AW76" i="103"/>
  <c r="AJ85" i="103"/>
  <c r="AK90" i="103"/>
  <c r="AM104" i="103"/>
  <c r="AL111" i="103"/>
  <c r="AW116" i="103"/>
  <c r="AJ127" i="103"/>
  <c r="AV140" i="103"/>
  <c r="AM142" i="103"/>
  <c r="AZ147" i="103"/>
  <c r="AX150" i="103"/>
  <c r="AM154" i="103"/>
  <c r="AZ161" i="103"/>
  <c r="AO157" i="103"/>
  <c r="AK150" i="103"/>
  <c r="AW16" i="103"/>
  <c r="AV20" i="103"/>
  <c r="AW28" i="103"/>
  <c r="AL30" i="103"/>
  <c r="AV31" i="103"/>
  <c r="AY36" i="103"/>
  <c r="AN38" i="103"/>
  <c r="AX39" i="103"/>
  <c r="AK57" i="103"/>
  <c r="AW58" i="103"/>
  <c r="AY63" i="103"/>
  <c r="AN68" i="103"/>
  <c r="AX76" i="103"/>
  <c r="BR79" i="103"/>
  <c r="AK85" i="103"/>
  <c r="AL90" i="103"/>
  <c r="AK99" i="103"/>
  <c r="AN104" i="103"/>
  <c r="AM111" i="103"/>
  <c r="AO118" i="103"/>
  <c r="AV119" i="103"/>
  <c r="AK127" i="103"/>
  <c r="AW140" i="103"/>
  <c r="AO142" i="103"/>
  <c r="AY150" i="103"/>
  <c r="AN154" i="103"/>
  <c r="AW157" i="103"/>
  <c r="AJ161" i="103"/>
  <c r="AW20" i="103"/>
  <c r="AX28" i="103"/>
  <c r="AM30" i="103"/>
  <c r="AW31" i="103"/>
  <c r="AL57" i="103"/>
  <c r="AX58" i="103"/>
  <c r="AN65" i="103"/>
  <c r="AY76" i="103"/>
  <c r="AL85" i="103"/>
  <c r="AM90" i="103"/>
  <c r="AL99" i="103"/>
  <c r="AO106" i="103"/>
  <c r="AN111" i="103"/>
  <c r="AJ118" i="103"/>
  <c r="AY119" i="103"/>
  <c r="AV123" i="103"/>
  <c r="AL127" i="103"/>
  <c r="AV133" i="103"/>
  <c r="AO135" i="103"/>
  <c r="AX140" i="103"/>
  <c r="AZ154" i="103"/>
  <c r="AX157" i="103"/>
  <c r="AL140" i="103"/>
  <c r="AJ15" i="103"/>
  <c r="AL14" i="103"/>
  <c r="AX20" i="103"/>
  <c r="AV23" i="103"/>
  <c r="AY28" i="103"/>
  <c r="AN30" i="103"/>
  <c r="AX31" i="103"/>
  <c r="AM57" i="103"/>
  <c r="AY58" i="103"/>
  <c r="AZ78" i="103"/>
  <c r="AV82" i="103"/>
  <c r="AN85" i="103"/>
  <c r="AN90" i="103"/>
  <c r="AM99" i="103"/>
  <c r="AZ111" i="103"/>
  <c r="AK118" i="103"/>
  <c r="AM127" i="103"/>
  <c r="AW133" i="103"/>
  <c r="AY140" i="103"/>
  <c r="AV147" i="103"/>
  <c r="AY157" i="103"/>
  <c r="AK163" i="103"/>
  <c r="AO147" i="103"/>
  <c r="AJ152" i="103"/>
  <c r="AJ82" i="103"/>
  <c r="AO133" i="103"/>
  <c r="AM14" i="103"/>
  <c r="AV15" i="103"/>
  <c r="AY20" i="103"/>
  <c r="AL22" i="103"/>
  <c r="AW23" i="103"/>
  <c r="AY31" i="103"/>
  <c r="AV46" i="103"/>
  <c r="AJ49" i="103"/>
  <c r="AN57" i="103"/>
  <c r="BR63" i="103"/>
  <c r="AJ81" i="103"/>
  <c r="AW82" i="103"/>
  <c r="AL118" i="103"/>
  <c r="AN127" i="103"/>
  <c r="AK135" i="103"/>
  <c r="AO139" i="103"/>
  <c r="AW147" i="103"/>
  <c r="AZ157" i="103"/>
  <c r="AV161" i="103"/>
  <c r="AM163" i="103"/>
  <c r="AK58" i="103"/>
  <c r="AM22" i="103"/>
  <c r="AX23" i="103"/>
  <c r="AK41" i="103"/>
  <c r="AW46" i="103"/>
  <c r="AK49" i="103"/>
  <c r="BR58" i="103"/>
  <c r="AJ67" i="103"/>
  <c r="AV78" i="103"/>
  <c r="AK81" i="103"/>
  <c r="AX82" i="103"/>
  <c r="AM118" i="103"/>
  <c r="AM135" i="103"/>
  <c r="AJ139" i="103"/>
  <c r="AX147" i="103"/>
  <c r="AJ149" i="103"/>
  <c r="AO153" i="103"/>
  <c r="AV154" i="103"/>
  <c r="AW161" i="103"/>
  <c r="AO163" i="103"/>
  <c r="AJ119" i="103"/>
  <c r="AN14" i="103"/>
  <c r="AO14" i="103"/>
  <c r="AX15" i="103"/>
  <c r="AN22" i="103"/>
  <c r="AY23" i="103"/>
  <c r="AM35" i="103"/>
  <c r="AV38" i="103"/>
  <c r="AX46" i="103"/>
  <c r="AL49" i="103"/>
  <c r="AV54" i="103"/>
  <c r="AV65" i="103"/>
  <c r="AK67" i="103"/>
  <c r="AV68" i="103"/>
  <c r="AW73" i="103"/>
  <c r="AW78" i="103"/>
  <c r="AL81" i="103"/>
  <c r="AY82" i="103"/>
  <c r="AW104" i="103"/>
  <c r="AK106" i="103"/>
  <c r="AO113" i="103"/>
  <c r="AO115" i="103"/>
  <c r="AN118" i="103"/>
  <c r="AO132" i="103"/>
  <c r="AK139" i="103"/>
  <c r="AV142" i="103"/>
  <c r="AJ146" i="103"/>
  <c r="AL149" i="103"/>
  <c r="AW154" i="103"/>
  <c r="AX161" i="103"/>
  <c r="AL150" i="103"/>
  <c r="AK23" i="103"/>
  <c r="AW15" i="103"/>
  <c r="AV14" i="103"/>
  <c r="AY15" i="103"/>
  <c r="AN35" i="103"/>
  <c r="AW38" i="103"/>
  <c r="AM43" i="103"/>
  <c r="AY46" i="103"/>
  <c r="AM49" i="103"/>
  <c r="AW54" i="103"/>
  <c r="AJ60" i="103"/>
  <c r="AW65" i="103"/>
  <c r="AL67" i="103"/>
  <c r="AW68" i="103"/>
  <c r="AY73" i="103"/>
  <c r="AX78" i="103"/>
  <c r="AM81" i="103"/>
  <c r="AV85" i="103"/>
  <c r="AV99" i="103"/>
  <c r="AO103" i="103"/>
  <c r="AL106" i="103"/>
  <c r="AO108" i="103"/>
  <c r="AJ110" i="103"/>
  <c r="AV111" i="103"/>
  <c r="AK113" i="103"/>
  <c r="AO117" i="103"/>
  <c r="AZ127" i="103"/>
  <c r="AL139" i="103"/>
  <c r="AW142" i="103"/>
  <c r="AK146" i="103"/>
  <c r="AX154" i="103"/>
  <c r="AL156" i="103"/>
  <c r="AV30" i="103"/>
  <c r="AN49" i="103"/>
  <c r="AX65" i="103"/>
  <c r="AX68" i="103"/>
  <c r="AY78" i="103"/>
  <c r="AW85" i="103"/>
  <c r="AV90" i="103"/>
  <c r="AW99" i="103"/>
  <c r="AV127" i="103"/>
  <c r="AX142" i="103"/>
  <c r="AZ163" i="103"/>
  <c r="AX85" i="103"/>
  <c r="AX99" i="103"/>
  <c r="AX127" i="103"/>
  <c r="AY142" i="103"/>
  <c r="AV163" i="103"/>
  <c r="AX54" i="103"/>
  <c r="AY38" i="103"/>
  <c r="AV22" i="103"/>
  <c r="AX30" i="103"/>
  <c r="AV41" i="103"/>
  <c r="AM56" i="103"/>
  <c r="AW57" i="103"/>
  <c r="AX90" i="103"/>
  <c r="AW96" i="103"/>
  <c r="AY99" i="103"/>
  <c r="AZ106" i="103"/>
  <c r="AM110" i="103"/>
  <c r="AZ118" i="103"/>
  <c r="AY127" i="103"/>
  <c r="AV135" i="103"/>
  <c r="AZ139" i="103"/>
  <c r="AO141" i="103"/>
  <c r="AZ142" i="103"/>
  <c r="AN146" i="103"/>
  <c r="AZ149" i="103"/>
  <c r="AK153" i="103"/>
  <c r="AW163" i="103"/>
  <c r="AY30" i="103"/>
  <c r="BR38" i="103"/>
  <c r="AN56" i="103"/>
  <c r="AX57" i="103"/>
  <c r="BR68" i="103"/>
  <c r="AZ81" i="103"/>
  <c r="AJ87" i="103"/>
  <c r="AY90" i="103"/>
  <c r="AO98" i="103"/>
  <c r="AZ99" i="103"/>
  <c r="AM103" i="103"/>
  <c r="AJ117" i="103"/>
  <c r="AX135" i="103"/>
  <c r="AO146" i="103"/>
  <c r="AV149" i="103"/>
  <c r="AL153" i="103"/>
  <c r="AZ156" i="103"/>
  <c r="AX163" i="103"/>
  <c r="AK63" i="103"/>
  <c r="AX38" i="103"/>
  <c r="AX22" i="103"/>
  <c r="AY35" i="103"/>
  <c r="AV49" i="103"/>
  <c r="AK53" i="103"/>
  <c r="AY57" i="103"/>
  <c r="AV60" i="103"/>
  <c r="AV81" i="103"/>
  <c r="AL87" i="103"/>
  <c r="AV92" i="103"/>
  <c r="AK98" i="103"/>
  <c r="AN103" i="103"/>
  <c r="AV106" i="103"/>
  <c r="AK117" i="103"/>
  <c r="AV118" i="103"/>
  <c r="AM132" i="103"/>
  <c r="AY135" i="103"/>
  <c r="AW149" i="103"/>
  <c r="AM153" i="103"/>
  <c r="AY163" i="103"/>
  <c r="AW30" i="103"/>
  <c r="AY54" i="103"/>
  <c r="AY65" i="103"/>
  <c r="AW22" i="103"/>
  <c r="AY22" i="103"/>
  <c r="BR30" i="103"/>
  <c r="AY43" i="103"/>
  <c r="AW49" i="103"/>
  <c r="AW81" i="103"/>
  <c r="AM87" i="103"/>
  <c r="AL98" i="103"/>
  <c r="AW106" i="103"/>
  <c r="AL117" i="103"/>
  <c r="AW118" i="103"/>
  <c r="AX149" i="103"/>
  <c r="AN153" i="103"/>
  <c r="AV156" i="103"/>
  <c r="AK140" i="103"/>
  <c r="AV57" i="103"/>
  <c r="BL14" i="103"/>
  <c r="AX49" i="103"/>
  <c r="AY81" i="103"/>
  <c r="AN87" i="103"/>
  <c r="AX106" i="103"/>
  <c r="AV139" i="103"/>
  <c r="AY149" i="103"/>
  <c r="AW156" i="103"/>
  <c r="AO162" i="103"/>
  <c r="AJ66" i="103"/>
  <c r="BR66" i="103"/>
  <c r="AX66" i="103"/>
  <c r="AY66" i="103"/>
  <c r="AV66" i="103"/>
  <c r="AX51" i="103"/>
  <c r="AY51" i="103"/>
  <c r="AW51" i="103"/>
  <c r="AV51" i="103"/>
  <c r="AN51" i="103"/>
  <c r="AM51" i="103"/>
  <c r="AL51" i="103"/>
  <c r="AK51" i="103"/>
  <c r="AJ51" i="103"/>
  <c r="AV299" i="103"/>
  <c r="AO299" i="103"/>
  <c r="AN299" i="103"/>
  <c r="AM299" i="103"/>
  <c r="AL299" i="103"/>
  <c r="AJ299" i="103"/>
  <c r="AZ299" i="103"/>
  <c r="AY299" i="103"/>
  <c r="AX299" i="103"/>
  <c r="AW299" i="103"/>
  <c r="AK299" i="103"/>
  <c r="AI18" i="103"/>
  <c r="AO18" i="103" s="1"/>
  <c r="AK70" i="103"/>
  <c r="AW70" i="103"/>
  <c r="AY70" i="103"/>
  <c r="AX70" i="103"/>
  <c r="AL70" i="103"/>
  <c r="AN70" i="103"/>
  <c r="AM70" i="103"/>
  <c r="AZ258" i="103"/>
  <c r="AY258" i="103"/>
  <c r="AX258" i="103"/>
  <c r="AW258" i="103"/>
  <c r="AO258" i="103"/>
  <c r="AN258" i="103"/>
  <c r="AL258" i="103"/>
  <c r="AK258" i="103"/>
  <c r="AV258" i="103"/>
  <c r="AM258" i="103"/>
  <c r="AJ258" i="103"/>
  <c r="AK62" i="103"/>
  <c r="AY62" i="103"/>
  <c r="AX62" i="103"/>
  <c r="AW62" i="103"/>
  <c r="AV62" i="103"/>
  <c r="AN62" i="103"/>
  <c r="AM62" i="103"/>
  <c r="AL62" i="103"/>
  <c r="AJ62" i="103"/>
  <c r="BR62" i="103"/>
  <c r="AX294" i="103"/>
  <c r="AV294" i="103"/>
  <c r="AO294" i="103"/>
  <c r="AN294" i="103"/>
  <c r="AL294" i="103"/>
  <c r="AK294" i="103"/>
  <c r="AJ294" i="103"/>
  <c r="AZ294" i="103"/>
  <c r="AY294" i="103"/>
  <c r="AW294" i="103"/>
  <c r="AM294" i="103"/>
  <c r="AY138" i="103"/>
  <c r="AN138" i="103"/>
  <c r="AJ138" i="103"/>
  <c r="AZ138" i="103"/>
  <c r="AW138" i="103"/>
  <c r="AV138" i="103"/>
  <c r="AK138" i="103"/>
  <c r="AM138" i="103"/>
  <c r="AL138" i="103"/>
  <c r="AT18" i="103"/>
  <c r="AZ18" i="103" s="1"/>
  <c r="AK66" i="103"/>
  <c r="AK88" i="103"/>
  <c r="AY102" i="103"/>
  <c r="AW102" i="103"/>
  <c r="AN102" i="103"/>
  <c r="AL102" i="103"/>
  <c r="AZ102" i="103"/>
  <c r="AX102" i="103"/>
  <c r="AV102" i="103"/>
  <c r="AO102" i="103"/>
  <c r="AM102" i="103"/>
  <c r="AK102" i="103"/>
  <c r="AJ102" i="103"/>
  <c r="AT146" i="103"/>
  <c r="AZ146" i="103" s="1"/>
  <c r="AY201" i="103"/>
  <c r="AW201" i="103"/>
  <c r="AV201" i="103"/>
  <c r="AZ201" i="103"/>
  <c r="AX201" i="103"/>
  <c r="AO201" i="103"/>
  <c r="AM201" i="103"/>
  <c r="AL201" i="103"/>
  <c r="AK201" i="103"/>
  <c r="AJ201" i="103"/>
  <c r="AN201" i="103"/>
  <c r="AN125" i="103"/>
  <c r="AZ125" i="103"/>
  <c r="AY125" i="103"/>
  <c r="AW125" i="103"/>
  <c r="AV125" i="103"/>
  <c r="AO125" i="103"/>
  <c r="AJ125" i="103"/>
  <c r="AM125" i="103"/>
  <c r="AL125" i="103"/>
  <c r="AK125" i="103"/>
  <c r="AZ158" i="103"/>
  <c r="AY158" i="103"/>
  <c r="AW158" i="103"/>
  <c r="AN158" i="103"/>
  <c r="AM158" i="103"/>
  <c r="AL158" i="103"/>
  <c r="AK158" i="103"/>
  <c r="AJ158" i="103"/>
  <c r="AV158" i="103"/>
  <c r="AO158" i="103"/>
  <c r="AL66" i="103"/>
  <c r="AI70" i="103"/>
  <c r="AO70" i="103" s="1"/>
  <c r="AX129" i="103"/>
  <c r="AW129" i="103"/>
  <c r="AL129" i="103"/>
  <c r="AK129" i="103"/>
  <c r="AJ129" i="103"/>
  <c r="AZ129" i="103"/>
  <c r="AY129" i="103"/>
  <c r="AV129" i="103"/>
  <c r="AN129" i="103"/>
  <c r="AM129" i="103"/>
  <c r="AZ285" i="103"/>
  <c r="AY285" i="103"/>
  <c r="AW285" i="103"/>
  <c r="AV285" i="103"/>
  <c r="AN285" i="103"/>
  <c r="AM285" i="103"/>
  <c r="AX285" i="103"/>
  <c r="AO285" i="103"/>
  <c r="AL285" i="103"/>
  <c r="AK285" i="103"/>
  <c r="AJ285" i="103"/>
  <c r="AY61" i="103"/>
  <c r="AX61" i="103"/>
  <c r="AW61" i="103"/>
  <c r="AV61" i="103"/>
  <c r="AN61" i="103"/>
  <c r="AM61" i="103"/>
  <c r="AL61" i="103"/>
  <c r="AK61" i="103"/>
  <c r="AJ61" i="103"/>
  <c r="AJ70" i="103"/>
  <c r="AZ171" i="103"/>
  <c r="AX171" i="103"/>
  <c r="AW171" i="103"/>
  <c r="AV171" i="103"/>
  <c r="AO171" i="103"/>
  <c r="AN171" i="103"/>
  <c r="AM171" i="103"/>
  <c r="AL171" i="103"/>
  <c r="AK171" i="103"/>
  <c r="AJ171" i="103"/>
  <c r="AY171" i="103"/>
  <c r="AM66" i="103"/>
  <c r="AY50" i="103"/>
  <c r="AX50" i="103"/>
  <c r="AV50" i="103"/>
  <c r="AW50" i="103"/>
  <c r="AK50" i="103"/>
  <c r="AN50" i="103"/>
  <c r="AM50" i="103"/>
  <c r="AL50" i="103"/>
  <c r="AI87" i="103"/>
  <c r="AO87" i="103" s="1"/>
  <c r="AN107" i="103"/>
  <c r="AL107" i="103"/>
  <c r="AX107" i="103"/>
  <c r="AW107" i="103"/>
  <c r="AV107" i="103"/>
  <c r="AM107" i="103"/>
  <c r="AO107" i="103"/>
  <c r="AJ107" i="103"/>
  <c r="AX125" i="103"/>
  <c r="AI155" i="103"/>
  <c r="AO155" i="103" s="1"/>
  <c r="AK25" i="103"/>
  <c r="AV33" i="103"/>
  <c r="AX122" i="103"/>
  <c r="AW122" i="103"/>
  <c r="AL122" i="103"/>
  <c r="AK122" i="103"/>
  <c r="AJ122" i="103"/>
  <c r="AY122" i="103"/>
  <c r="AO122" i="103"/>
  <c r="AN122" i="103"/>
  <c r="AM122" i="103"/>
  <c r="AZ89" i="103"/>
  <c r="AX89" i="103"/>
  <c r="AV89" i="103"/>
  <c r="AW89" i="103"/>
  <c r="AY89" i="103"/>
  <c r="AK89" i="103"/>
  <c r="AO89" i="103"/>
  <c r="AN89" i="103"/>
  <c r="AM89" i="103"/>
  <c r="AL89" i="103"/>
  <c r="AV188" i="103"/>
  <c r="AJ188" i="103"/>
  <c r="AZ188" i="103"/>
  <c r="AY188" i="103"/>
  <c r="AX188" i="103"/>
  <c r="AW188" i="103"/>
  <c r="AO188" i="103"/>
  <c r="AN188" i="103"/>
  <c r="AM188" i="103"/>
  <c r="AL188" i="103"/>
  <c r="AK188" i="103"/>
  <c r="AZ301" i="103"/>
  <c r="AY301" i="103"/>
  <c r="AW301" i="103"/>
  <c r="AV301" i="103"/>
  <c r="AO301" i="103"/>
  <c r="AN301" i="103"/>
  <c r="AM301" i="103"/>
  <c r="AX301" i="103"/>
  <c r="AL301" i="103"/>
  <c r="AK301" i="103"/>
  <c r="AY42" i="103"/>
  <c r="AX42" i="103"/>
  <c r="AW42" i="103"/>
  <c r="AV42" i="103"/>
  <c r="AN42" i="103"/>
  <c r="AM42" i="103"/>
  <c r="AL42" i="103"/>
  <c r="AK42" i="103"/>
  <c r="AJ42" i="103"/>
  <c r="AW66" i="103"/>
  <c r="AY18" i="103"/>
  <c r="AX18" i="103"/>
  <c r="AW18" i="103"/>
  <c r="AV18" i="103"/>
  <c r="AN18" i="103"/>
  <c r="AM18" i="103"/>
  <c r="AL18" i="103"/>
  <c r="AK18" i="103"/>
  <c r="AJ18" i="103"/>
  <c r="AX363" i="103"/>
  <c r="AW363" i="103"/>
  <c r="AV363" i="103"/>
  <c r="AO363" i="103"/>
  <c r="AN363" i="103"/>
  <c r="AM363" i="103"/>
  <c r="AL363" i="103"/>
  <c r="AK363" i="103"/>
  <c r="AJ363" i="103"/>
  <c r="AZ363" i="103"/>
  <c r="AY363" i="103"/>
  <c r="BR18" i="103"/>
  <c r="AV70" i="103"/>
  <c r="AI99" i="103"/>
  <c r="AO99" i="103" s="1"/>
  <c r="AO129" i="103"/>
  <c r="AI152" i="103"/>
  <c r="AI50" i="103"/>
  <c r="AO50" i="103" s="1"/>
  <c r="AY179" i="103"/>
  <c r="AZ179" i="103"/>
  <c r="AX179" i="103"/>
  <c r="AW179" i="103"/>
  <c r="AV179" i="103"/>
  <c r="AN179" i="103"/>
  <c r="AM179" i="103"/>
  <c r="AL179" i="103"/>
  <c r="AK179" i="103"/>
  <c r="AJ179" i="103"/>
  <c r="AX209" i="103"/>
  <c r="AW209" i="103"/>
  <c r="AZ209" i="103"/>
  <c r="AY209" i="103"/>
  <c r="AV209" i="103"/>
  <c r="AO209" i="103"/>
  <c r="AN209" i="103"/>
  <c r="AM209" i="103"/>
  <c r="AL209" i="103"/>
  <c r="AK209" i="103"/>
  <c r="AJ209" i="103"/>
  <c r="BR51" i="103"/>
  <c r="AX138" i="103"/>
  <c r="AX158" i="103"/>
  <c r="AW17" i="103"/>
  <c r="AX17" i="103"/>
  <c r="AY17" i="103"/>
  <c r="AM17" i="103"/>
  <c r="AL17" i="103"/>
  <c r="AN17" i="103"/>
  <c r="AJ17" i="103"/>
  <c r="AV25" i="103"/>
  <c r="AY34" i="103"/>
  <c r="AX34" i="103"/>
  <c r="AW34" i="103"/>
  <c r="AV34" i="103"/>
  <c r="AN34" i="103"/>
  <c r="AM34" i="103"/>
  <c r="AL34" i="103"/>
  <c r="AK34" i="103"/>
  <c r="AJ34" i="103"/>
  <c r="AT79" i="103"/>
  <c r="AZ79" i="103" s="1"/>
  <c r="AO179" i="103"/>
  <c r="AK17" i="103"/>
  <c r="AY52" i="103"/>
  <c r="AX52" i="103"/>
  <c r="AW52" i="103"/>
  <c r="AV52" i="103"/>
  <c r="AM52" i="103"/>
  <c r="AL52" i="103"/>
  <c r="AK52" i="103"/>
  <c r="AJ52" i="103"/>
  <c r="BR52" i="103"/>
  <c r="BR70" i="103"/>
  <c r="AI86" i="103"/>
  <c r="AO86" i="103" s="1"/>
  <c r="AZ305" i="103"/>
  <c r="AX305" i="103"/>
  <c r="AW305" i="103"/>
  <c r="AV305" i="103"/>
  <c r="AN305" i="103"/>
  <c r="AM305" i="103"/>
  <c r="AL305" i="103"/>
  <c r="AJ305" i="103"/>
  <c r="AY305" i="103"/>
  <c r="AO305" i="103"/>
  <c r="AK305" i="103"/>
  <c r="AY94" i="103"/>
  <c r="AN94" i="103"/>
  <c r="AL94" i="103"/>
  <c r="AJ94" i="103"/>
  <c r="AZ94" i="103"/>
  <c r="AW94" i="103"/>
  <c r="AV94" i="103"/>
  <c r="AO94" i="103"/>
  <c r="AM94" i="103"/>
  <c r="AY71" i="103"/>
  <c r="AX71" i="103"/>
  <c r="AW71" i="103"/>
  <c r="AV71" i="103"/>
  <c r="AN71" i="103"/>
  <c r="AM71" i="103"/>
  <c r="AL71" i="103"/>
  <c r="AK71" i="103"/>
  <c r="AJ71" i="103"/>
  <c r="AN114" i="103"/>
  <c r="AL114" i="103"/>
  <c r="AY114" i="103"/>
  <c r="AX114" i="103"/>
  <c r="AW114" i="103"/>
  <c r="AV114" i="103"/>
  <c r="AM114" i="103"/>
  <c r="AK114" i="103"/>
  <c r="AJ114" i="103"/>
  <c r="AZ185" i="103"/>
  <c r="AY185" i="103"/>
  <c r="AV185" i="103"/>
  <c r="AX185" i="103"/>
  <c r="AW185" i="103"/>
  <c r="AO185" i="103"/>
  <c r="AN185" i="103"/>
  <c r="AM185" i="103"/>
  <c r="AL185" i="103"/>
  <c r="AK185" i="103"/>
  <c r="AJ185" i="103"/>
  <c r="AY33" i="103"/>
  <c r="AW33" i="103"/>
  <c r="AX33" i="103"/>
  <c r="AM33" i="103"/>
  <c r="AL33" i="103"/>
  <c r="AN33" i="103"/>
  <c r="AJ33" i="103"/>
  <c r="AV17" i="103"/>
  <c r="AW60" i="103"/>
  <c r="AY60" i="103"/>
  <c r="AX60" i="103"/>
  <c r="AN60" i="103"/>
  <c r="AK60" i="103"/>
  <c r="AM60" i="103"/>
  <c r="AL60" i="103"/>
  <c r="AJ89" i="103"/>
  <c r="AW183" i="103"/>
  <c r="AZ183" i="103"/>
  <c r="AX183" i="103"/>
  <c r="AV183" i="103"/>
  <c r="AO183" i="103"/>
  <c r="AN183" i="103"/>
  <c r="AM183" i="103"/>
  <c r="AL183" i="103"/>
  <c r="AY183" i="103"/>
  <c r="AJ183" i="103"/>
  <c r="AY26" i="103"/>
  <c r="AX26" i="103"/>
  <c r="AW26" i="103"/>
  <c r="AV26" i="103"/>
  <c r="AN26" i="103"/>
  <c r="AM26" i="103"/>
  <c r="AL26" i="103"/>
  <c r="AK26" i="103"/>
  <c r="AJ26" i="103"/>
  <c r="AX94" i="103"/>
  <c r="AV223" i="103"/>
  <c r="AM223" i="103"/>
  <c r="AK223" i="103"/>
  <c r="AJ223" i="103"/>
  <c r="AZ223" i="103"/>
  <c r="AY223" i="103"/>
  <c r="AW223" i="103"/>
  <c r="AO223" i="103"/>
  <c r="AN223" i="103"/>
  <c r="AL223" i="103"/>
  <c r="AX223" i="103"/>
  <c r="AZ88" i="103"/>
  <c r="BR88" i="103"/>
  <c r="AW88" i="103"/>
  <c r="AY88" i="103"/>
  <c r="AX88" i="103"/>
  <c r="AL88" i="103"/>
  <c r="AN88" i="103"/>
  <c r="AM88" i="103"/>
  <c r="AJ88" i="103"/>
  <c r="AW25" i="103"/>
  <c r="AY25" i="103"/>
  <c r="AX25" i="103"/>
  <c r="AL25" i="103"/>
  <c r="AM25" i="103"/>
  <c r="AN25" i="103"/>
  <c r="AJ25" i="103"/>
  <c r="AW41" i="103"/>
  <c r="AY41" i="103"/>
  <c r="AX41" i="103"/>
  <c r="AL41" i="103"/>
  <c r="AN41" i="103"/>
  <c r="AM41" i="103"/>
  <c r="AJ41" i="103"/>
  <c r="AY107" i="103"/>
  <c r="AK33" i="103"/>
  <c r="AN66" i="103"/>
  <c r="AJ301" i="103"/>
  <c r="BR17" i="103"/>
  <c r="AI111" i="103"/>
  <c r="AO111" i="103" s="1"/>
  <c r="AI119" i="103"/>
  <c r="AO119" i="103" s="1"/>
  <c r="AI149" i="103"/>
  <c r="AO149" i="103" s="1"/>
  <c r="BY14" i="103"/>
  <c r="AI60" i="103"/>
  <c r="AO60" i="103" s="1"/>
  <c r="AV122" i="103"/>
  <c r="BR72" i="103"/>
  <c r="AN93" i="103"/>
  <c r="AM93" i="103"/>
  <c r="AO128" i="103"/>
  <c r="AM128" i="103"/>
  <c r="AK128" i="103"/>
  <c r="AY131" i="103"/>
  <c r="AO131" i="103"/>
  <c r="AN131" i="103"/>
  <c r="AJ131" i="103"/>
  <c r="AI138" i="103"/>
  <c r="AO138" i="103" s="1"/>
  <c r="AZ358" i="103"/>
  <c r="AY358" i="103"/>
  <c r="AX358" i="103"/>
  <c r="AW358" i="103"/>
  <c r="AV358" i="103"/>
  <c r="AO358" i="103"/>
  <c r="AN358" i="103"/>
  <c r="AM358" i="103"/>
  <c r="AL358" i="103"/>
  <c r="AK358" i="103"/>
  <c r="AJ358" i="103"/>
  <c r="AV112" i="103"/>
  <c r="AT136" i="103"/>
  <c r="AZ136" i="103" s="1"/>
  <c r="AX246" i="103"/>
  <c r="AV246" i="103"/>
  <c r="AO246" i="103"/>
  <c r="AN246" i="103"/>
  <c r="AZ246" i="103"/>
  <c r="AY246" i="103"/>
  <c r="AW246" i="103"/>
  <c r="AM246" i="103"/>
  <c r="AL246" i="103"/>
  <c r="AK246" i="103"/>
  <c r="AJ246" i="103"/>
  <c r="BR19" i="103"/>
  <c r="BR27" i="103"/>
  <c r="BR35" i="103"/>
  <c r="BR43" i="103"/>
  <c r="BR73" i="103"/>
  <c r="AT84" i="103"/>
  <c r="AZ84" i="103" s="1"/>
  <c r="AT85" i="103"/>
  <c r="AZ85" i="103" s="1"/>
  <c r="AN121" i="103"/>
  <c r="AL121" i="103"/>
  <c r="AW151" i="103"/>
  <c r="AZ151" i="103"/>
  <c r="AX151" i="103"/>
  <c r="AN151" i="103"/>
  <c r="AM151" i="103"/>
  <c r="AL151" i="103"/>
  <c r="AK151" i="103"/>
  <c r="AJ151" i="103"/>
  <c r="AI158" i="103"/>
  <c r="AX160" i="103"/>
  <c r="AW160" i="103"/>
  <c r="AV160" i="103"/>
  <c r="AN160" i="103"/>
  <c r="AM160" i="103"/>
  <c r="AL160" i="103"/>
  <c r="AW347" i="103"/>
  <c r="AV347" i="103"/>
  <c r="AO347" i="103"/>
  <c r="AN347" i="103"/>
  <c r="AM347" i="103"/>
  <c r="AL347" i="103"/>
  <c r="AK347" i="103"/>
  <c r="AJ347" i="103"/>
  <c r="AZ347" i="103"/>
  <c r="AY347" i="103"/>
  <c r="AX75" i="103"/>
  <c r="AV75" i="103"/>
  <c r="AN109" i="103"/>
  <c r="AY109" i="103"/>
  <c r="AW109" i="103"/>
  <c r="AM109" i="103"/>
  <c r="AK109" i="103"/>
  <c r="AJ124" i="103"/>
  <c r="AV124" i="103"/>
  <c r="AZ290" i="103"/>
  <c r="AY290" i="103"/>
  <c r="AX290" i="103"/>
  <c r="AW290" i="103"/>
  <c r="AO290" i="103"/>
  <c r="AN290" i="103"/>
  <c r="AM290" i="103"/>
  <c r="AL290" i="103"/>
  <c r="AK290" i="103"/>
  <c r="AV290" i="103"/>
  <c r="AJ290" i="103"/>
  <c r="BR20" i="103"/>
  <c r="BR28" i="103"/>
  <c r="BR36" i="103"/>
  <c r="BR44" i="103"/>
  <c r="AY47" i="103"/>
  <c r="BR54" i="103"/>
  <c r="BR76" i="103"/>
  <c r="AZ144" i="103"/>
  <c r="AX144" i="103"/>
  <c r="AV144" i="103"/>
  <c r="AN144" i="103"/>
  <c r="AM144" i="103"/>
  <c r="AL144" i="103"/>
  <c r="AK144" i="103"/>
  <c r="AJ144" i="103"/>
  <c r="AN182" i="103"/>
  <c r="AZ182" i="103"/>
  <c r="AY182" i="103"/>
  <c r="AW182" i="103"/>
  <c r="AV182" i="103"/>
  <c r="AO182" i="103"/>
  <c r="AM182" i="103"/>
  <c r="AL182" i="103"/>
  <c r="AK182" i="103"/>
  <c r="AJ182" i="103"/>
  <c r="AZ279" i="103"/>
  <c r="AY279" i="103"/>
  <c r="AX279" i="103"/>
  <c r="AW279" i="103"/>
  <c r="AV279" i="103"/>
  <c r="AN279" i="103"/>
  <c r="AM279" i="103"/>
  <c r="AL279" i="103"/>
  <c r="AJ279" i="103"/>
  <c r="AO279" i="103"/>
  <c r="AK279" i="103"/>
  <c r="AK92" i="103"/>
  <c r="AY187" i="103"/>
  <c r="AV187" i="103"/>
  <c r="AO187" i="103"/>
  <c r="AN187" i="103"/>
  <c r="AL187" i="103"/>
  <c r="AK187" i="103"/>
  <c r="BR64" i="103"/>
  <c r="AM77" i="103"/>
  <c r="BR77" i="103"/>
  <c r="AX96" i="103"/>
  <c r="AV96" i="103"/>
  <c r="AN101" i="103"/>
  <c r="AZ101" i="103"/>
  <c r="AY101" i="103"/>
  <c r="AW101" i="103"/>
  <c r="AM101" i="103"/>
  <c r="AK101" i="103"/>
  <c r="AZ242" i="103"/>
  <c r="AY242" i="103"/>
  <c r="AX242" i="103"/>
  <c r="AW242" i="103"/>
  <c r="AN242" i="103"/>
  <c r="AL242" i="103"/>
  <c r="AK242" i="103"/>
  <c r="AV242" i="103"/>
  <c r="AO242" i="103"/>
  <c r="AM242" i="103"/>
  <c r="BR45" i="103"/>
  <c r="AT60" i="103"/>
  <c r="AZ60" i="103" s="1"/>
  <c r="AJ72" i="103"/>
  <c r="AY85" i="103"/>
  <c r="AX86" i="103"/>
  <c r="AJ93" i="103"/>
  <c r="AK131" i="103"/>
  <c r="AY137" i="103"/>
  <c r="AW137" i="103"/>
  <c r="AO137" i="103"/>
  <c r="AN137" i="103"/>
  <c r="AM137" i="103"/>
  <c r="AL137" i="103"/>
  <c r="AK137" i="103"/>
  <c r="AJ137" i="103"/>
  <c r="AV172" i="103"/>
  <c r="AJ172" i="103"/>
  <c r="AZ172" i="103"/>
  <c r="AY172" i="103"/>
  <c r="AW172" i="103"/>
  <c r="AO172" i="103"/>
  <c r="AN172" i="103"/>
  <c r="AK172" i="103"/>
  <c r="AN193" i="103"/>
  <c r="AM193" i="103"/>
  <c r="AZ193" i="103"/>
  <c r="AY193" i="103"/>
  <c r="AX193" i="103"/>
  <c r="AW193" i="103"/>
  <c r="AV193" i="103"/>
  <c r="AO193" i="103"/>
  <c r="AL193" i="103"/>
  <c r="AK193" i="103"/>
  <c r="AJ193" i="103"/>
  <c r="AY205" i="103"/>
  <c r="AN205" i="103"/>
  <c r="AM205" i="103"/>
  <c r="AZ205" i="103"/>
  <c r="AX205" i="103"/>
  <c r="AW205" i="103"/>
  <c r="AV205" i="103"/>
  <c r="AO205" i="103"/>
  <c r="AL205" i="103"/>
  <c r="AK205" i="103"/>
  <c r="AJ205" i="103"/>
  <c r="AZ268" i="103"/>
  <c r="AY268" i="103"/>
  <c r="AX268" i="103"/>
  <c r="AW268" i="103"/>
  <c r="AV268" i="103"/>
  <c r="AO268" i="103"/>
  <c r="AN268" i="103"/>
  <c r="AL268" i="103"/>
  <c r="AK268" i="103"/>
  <c r="AJ268" i="103"/>
  <c r="AM268" i="103"/>
  <c r="AX47" i="103"/>
  <c r="BJ15" i="103"/>
  <c r="AJ19" i="103"/>
  <c r="BR21" i="103"/>
  <c r="AJ27" i="103"/>
  <c r="BR29" i="103"/>
  <c r="AJ35" i="103"/>
  <c r="BR37" i="103"/>
  <c r="AJ43" i="103"/>
  <c r="BR55" i="103"/>
  <c r="AK72" i="103"/>
  <c r="BR78" i="103"/>
  <c r="AK93" i="103"/>
  <c r="AI124" i="103"/>
  <c r="AO124" i="103" s="1"/>
  <c r="AJ128" i="103"/>
  <c r="AL131" i="103"/>
  <c r="AW184" i="103"/>
  <c r="AL184" i="103"/>
  <c r="AZ184" i="103"/>
  <c r="AY184" i="103"/>
  <c r="AX184" i="103"/>
  <c r="AV184" i="103"/>
  <c r="AO184" i="103"/>
  <c r="AN184" i="103"/>
  <c r="AM184" i="103"/>
  <c r="AK19" i="103"/>
  <c r="AK27" i="103"/>
  <c r="AK35" i="103"/>
  <c r="AK43" i="103"/>
  <c r="BR65" i="103"/>
  <c r="AL72" i="103"/>
  <c r="AL93" i="103"/>
  <c r="AN120" i="103"/>
  <c r="AM120" i="103"/>
  <c r="AK120" i="103"/>
  <c r="AL128" i="103"/>
  <c r="AM131" i="103"/>
  <c r="AN133" i="103"/>
  <c r="AZ133" i="103"/>
  <c r="AY133" i="103"/>
  <c r="AI144" i="103"/>
  <c r="AO144" i="103" s="1"/>
  <c r="AO151" i="103"/>
  <c r="AL19" i="103"/>
  <c r="AL27" i="103"/>
  <c r="AL35" i="103"/>
  <c r="AL43" i="103"/>
  <c r="AJ53" i="103"/>
  <c r="AJ63" i="103"/>
  <c r="AM72" i="103"/>
  <c r="AJ73" i="103"/>
  <c r="AI92" i="103"/>
  <c r="AO92" i="103" s="1"/>
  <c r="AO93" i="103"/>
  <c r="AJ121" i="103"/>
  <c r="AN128" i="103"/>
  <c r="AJ160" i="103"/>
  <c r="AV239" i="103"/>
  <c r="AM239" i="103"/>
  <c r="AK239" i="103"/>
  <c r="AJ239" i="103"/>
  <c r="AZ239" i="103"/>
  <c r="AY239" i="103"/>
  <c r="AX239" i="103"/>
  <c r="AW239" i="103"/>
  <c r="AO239" i="103"/>
  <c r="AN239" i="103"/>
  <c r="AL239" i="103"/>
  <c r="AY326" i="103"/>
  <c r="AX326" i="103"/>
  <c r="AW326" i="103"/>
  <c r="AV326" i="103"/>
  <c r="AO326" i="103"/>
  <c r="AN326" i="103"/>
  <c r="AM326" i="103"/>
  <c r="AL326" i="103"/>
  <c r="AK326" i="103"/>
  <c r="AJ326" i="103"/>
  <c r="AZ326" i="103"/>
  <c r="AJ116" i="103"/>
  <c r="AX116" i="103"/>
  <c r="AV116" i="103"/>
  <c r="AO116" i="103"/>
  <c r="AM116" i="103"/>
  <c r="AL116" i="103"/>
  <c r="AK116" i="103"/>
  <c r="AK36" i="103"/>
  <c r="AK44" i="103"/>
  <c r="AM53" i="103"/>
  <c r="AJ54" i="103"/>
  <c r="AM63" i="103"/>
  <c r="AM73" i="103"/>
  <c r="AK74" i="103"/>
  <c r="AJ75" i="103"/>
  <c r="AJ109" i="103"/>
  <c r="AO121" i="103"/>
  <c r="AL124" i="103"/>
  <c r="AZ126" i="103"/>
  <c r="AY126" i="103"/>
  <c r="AZ273" i="103"/>
  <c r="AX273" i="103"/>
  <c r="AW273" i="103"/>
  <c r="AV273" i="103"/>
  <c r="AN273" i="103"/>
  <c r="AM273" i="103"/>
  <c r="AL273" i="103"/>
  <c r="AJ273" i="103"/>
  <c r="AY273" i="103"/>
  <c r="AO273" i="103"/>
  <c r="AK273" i="103"/>
  <c r="AY310" i="103"/>
  <c r="AX310" i="103"/>
  <c r="AV310" i="103"/>
  <c r="AO310" i="103"/>
  <c r="AN310" i="103"/>
  <c r="AL310" i="103"/>
  <c r="AK310" i="103"/>
  <c r="AJ310" i="103"/>
  <c r="AZ310" i="103"/>
  <c r="AW310" i="103"/>
  <c r="AM310" i="103"/>
  <c r="AZ359" i="103"/>
  <c r="AY359" i="103"/>
  <c r="AX359" i="103"/>
  <c r="AW359" i="103"/>
  <c r="AV359" i="103"/>
  <c r="AO359" i="103"/>
  <c r="AN359" i="103"/>
  <c r="AM359" i="103"/>
  <c r="AL359" i="103"/>
  <c r="AK359" i="103"/>
  <c r="AJ359" i="103"/>
  <c r="AL20" i="103"/>
  <c r="AL28" i="103"/>
  <c r="AL36" i="103"/>
  <c r="AL44" i="103"/>
  <c r="AN53" i="103"/>
  <c r="AL54" i="103"/>
  <c r="AN63" i="103"/>
  <c r="AJ64" i="103"/>
  <c r="AN73" i="103"/>
  <c r="AL74" i="103"/>
  <c r="AK75" i="103"/>
  <c r="AJ76" i="103"/>
  <c r="AJ92" i="103"/>
  <c r="AJ100" i="103"/>
  <c r="AO100" i="103"/>
  <c r="AM100" i="103"/>
  <c r="AL109" i="103"/>
  <c r="AM124" i="103"/>
  <c r="AV131" i="103"/>
  <c r="AW159" i="103"/>
  <c r="AZ159" i="103"/>
  <c r="AX159" i="103"/>
  <c r="AV159" i="103"/>
  <c r="AO159" i="103"/>
  <c r="AN159" i="103"/>
  <c r="AM159" i="103"/>
  <c r="AL159" i="103"/>
  <c r="AZ165" i="103"/>
  <c r="AN165" i="103"/>
  <c r="AY165" i="103"/>
  <c r="AX165" i="103"/>
  <c r="AV165" i="103"/>
  <c r="AO165" i="103"/>
  <c r="AM165" i="103"/>
  <c r="AL165" i="103"/>
  <c r="AK165" i="103"/>
  <c r="AJ165" i="103"/>
  <c r="AZ236" i="103"/>
  <c r="AY236" i="103"/>
  <c r="AW236" i="103"/>
  <c r="AV236" i="103"/>
  <c r="AL236" i="103"/>
  <c r="AJ236" i="103"/>
  <c r="AX236" i="103"/>
  <c r="AO236" i="103"/>
  <c r="AN236" i="103"/>
  <c r="AM236" i="103"/>
  <c r="AK236" i="103"/>
  <c r="AY130" i="103"/>
  <c r="AW130" i="103"/>
  <c r="AO130" i="103"/>
  <c r="AN130" i="103"/>
  <c r="AM130" i="103"/>
  <c r="AL130" i="103"/>
  <c r="AK130" i="103"/>
  <c r="AJ130" i="103"/>
  <c r="AX262" i="103"/>
  <c r="AV262" i="103"/>
  <c r="AO262" i="103"/>
  <c r="AN262" i="103"/>
  <c r="AL262" i="103"/>
  <c r="AJ262" i="103"/>
  <c r="AZ262" i="103"/>
  <c r="AY262" i="103"/>
  <c r="AM262" i="103"/>
  <c r="AK262" i="103"/>
  <c r="AK20" i="103"/>
  <c r="AK28" i="103"/>
  <c r="AM28" i="103"/>
  <c r="AM36" i="103"/>
  <c r="AM44" i="103"/>
  <c r="AM54" i="103"/>
  <c r="AK64" i="103"/>
  <c r="BR67" i="103"/>
  <c r="AM74" i="103"/>
  <c r="AL75" i="103"/>
  <c r="AL76" i="103"/>
  <c r="BR81" i="103"/>
  <c r="AL92" i="103"/>
  <c r="AW95" i="103"/>
  <c r="AZ95" i="103"/>
  <c r="AX95" i="103"/>
  <c r="AN95" i="103"/>
  <c r="AJ101" i="103"/>
  <c r="AJ108" i="103"/>
  <c r="AY108" i="103"/>
  <c r="AX108" i="103"/>
  <c r="AV108" i="103"/>
  <c r="AM108" i="103"/>
  <c r="AL108" i="103"/>
  <c r="AK108" i="103"/>
  <c r="AO109" i="103"/>
  <c r="AN124" i="103"/>
  <c r="AW131" i="103"/>
  <c r="AV151" i="103"/>
  <c r="AJ187" i="103"/>
  <c r="AX347" i="103"/>
  <c r="AM20" i="103"/>
  <c r="AN20" i="103"/>
  <c r="AJ21" i="103"/>
  <c r="AN28" i="103"/>
  <c r="AJ29" i="103"/>
  <c r="AN36" i="103"/>
  <c r="AJ37" i="103"/>
  <c r="AN44" i="103"/>
  <c r="AJ45" i="103"/>
  <c r="AN54" i="103"/>
  <c r="AJ55" i="103"/>
  <c r="AL64" i="103"/>
  <c r="AN74" i="103"/>
  <c r="AM75" i="103"/>
  <c r="AM76" i="103"/>
  <c r="AJ77" i="103"/>
  <c r="AM92" i="103"/>
  <c r="AV93" i="103"/>
  <c r="AJ96" i="103"/>
  <c r="AL101" i="103"/>
  <c r="AY123" i="103"/>
  <c r="AW123" i="103"/>
  <c r="AO123" i="103"/>
  <c r="AN123" i="103"/>
  <c r="AL123" i="103"/>
  <c r="AK123" i="103"/>
  <c r="AJ123" i="103"/>
  <c r="AT124" i="103"/>
  <c r="AZ124" i="103" s="1"/>
  <c r="AV128" i="103"/>
  <c r="AX131" i="103"/>
  <c r="AY151" i="103"/>
  <c r="AM187" i="103"/>
  <c r="AJ242" i="103"/>
  <c r="AZ104" i="103"/>
  <c r="AX104" i="103"/>
  <c r="AV104" i="103"/>
  <c r="AK21" i="103"/>
  <c r="AK29" i="103"/>
  <c r="AK37" i="103"/>
  <c r="AK45" i="103"/>
  <c r="AK55" i="103"/>
  <c r="AM64" i="103"/>
  <c r="AN75" i="103"/>
  <c r="AN76" i="103"/>
  <c r="AK77" i="103"/>
  <c r="AJ78" i="103"/>
  <c r="AZ82" i="103"/>
  <c r="AX83" i="103"/>
  <c r="AV83" i="103"/>
  <c r="AX84" i="103"/>
  <c r="AK84" i="103"/>
  <c r="AN92" i="103"/>
  <c r="AW93" i="103"/>
  <c r="AK96" i="103"/>
  <c r="AO101" i="103"/>
  <c r="AW128" i="103"/>
  <c r="AZ131" i="103"/>
  <c r="AW144" i="103"/>
  <c r="AY160" i="103"/>
  <c r="AL172" i="103"/>
  <c r="AX230" i="103"/>
  <c r="AV230" i="103"/>
  <c r="AO230" i="103"/>
  <c r="AN230" i="103"/>
  <c r="AZ230" i="103"/>
  <c r="AW230" i="103"/>
  <c r="AM230" i="103"/>
  <c r="AL230" i="103"/>
  <c r="AJ112" i="103"/>
  <c r="AZ112" i="103"/>
  <c r="AL21" i="103"/>
  <c r="AL29" i="103"/>
  <c r="AL37" i="103"/>
  <c r="AL45" i="103"/>
  <c r="AL55" i="103"/>
  <c r="AN64" i="103"/>
  <c r="AJ65" i="103"/>
  <c r="AV72" i="103"/>
  <c r="AT74" i="103"/>
  <c r="AZ74" i="103" s="1"/>
  <c r="AL77" i="103"/>
  <c r="AL78" i="103"/>
  <c r="AM85" i="103"/>
  <c r="AX93" i="103"/>
  <c r="AL96" i="103"/>
  <c r="AW119" i="103"/>
  <c r="AZ119" i="103"/>
  <c r="AJ120" i="103"/>
  <c r="AV121" i="103"/>
  <c r="AX128" i="103"/>
  <c r="AY144" i="103"/>
  <c r="AZ152" i="103"/>
  <c r="AX152" i="103"/>
  <c r="AW152" i="103"/>
  <c r="AO152" i="103"/>
  <c r="AN152" i="103"/>
  <c r="AM152" i="103"/>
  <c r="AZ160" i="103"/>
  <c r="AW168" i="103"/>
  <c r="AJ168" i="103"/>
  <c r="AX168" i="103"/>
  <c r="AV168" i="103"/>
  <c r="AM172" i="103"/>
  <c r="AJ184" i="103"/>
  <c r="AV27" i="103"/>
  <c r="AV35" i="103"/>
  <c r="AM37" i="103"/>
  <c r="AV43" i="103"/>
  <c r="AM45" i="103"/>
  <c r="AJ46" i="103"/>
  <c r="AM55" i="103"/>
  <c r="AK65" i="103"/>
  <c r="AW72" i="103"/>
  <c r="AN77" i="103"/>
  <c r="AM78" i="103"/>
  <c r="AK86" i="103"/>
  <c r="AY93" i="103"/>
  <c r="AM96" i="103"/>
  <c r="AL120" i="103"/>
  <c r="AW121" i="103"/>
  <c r="AY128" i="103"/>
  <c r="AJ133" i="103"/>
  <c r="AY145" i="103"/>
  <c r="AX145" i="103"/>
  <c r="AO145" i="103"/>
  <c r="AN145" i="103"/>
  <c r="AJ145" i="103"/>
  <c r="AZ177" i="103"/>
  <c r="AY177" i="103"/>
  <c r="AX177" i="103"/>
  <c r="AV177" i="103"/>
  <c r="AO177" i="103"/>
  <c r="AN177" i="103"/>
  <c r="AM177" i="103"/>
  <c r="AL177" i="103"/>
  <c r="AK177" i="103"/>
  <c r="AX182" i="103"/>
  <c r="AK184" i="103"/>
  <c r="AZ241" i="103"/>
  <c r="AX241" i="103"/>
  <c r="AW241" i="103"/>
  <c r="AJ241" i="103"/>
  <c r="AK241" i="103"/>
  <c r="AY241" i="103"/>
  <c r="AV241" i="103"/>
  <c r="AV19" i="103"/>
  <c r="AM21" i="103"/>
  <c r="AM29" i="103"/>
  <c r="AJ14" i="103"/>
  <c r="AW19" i="103"/>
  <c r="AN21" i="103"/>
  <c r="AJ22" i="103"/>
  <c r="AW27" i="103"/>
  <c r="AN29" i="103"/>
  <c r="AJ30" i="103"/>
  <c r="AW35" i="103"/>
  <c r="AN37" i="103"/>
  <c r="AJ38" i="103"/>
  <c r="AW43" i="103"/>
  <c r="AN45" i="103"/>
  <c r="AL46" i="103"/>
  <c r="AV53" i="103"/>
  <c r="AN55" i="103"/>
  <c r="AJ56" i="103"/>
  <c r="AL65" i="103"/>
  <c r="AX72" i="103"/>
  <c r="AN78" i="103"/>
  <c r="AJ79" i="103"/>
  <c r="BR87" i="103"/>
  <c r="AJ91" i="103"/>
  <c r="AZ93" i="103"/>
  <c r="AN96" i="103"/>
  <c r="AX121" i="103"/>
  <c r="AW124" i="103"/>
  <c r="AZ128" i="103"/>
  <c r="AK133" i="103"/>
  <c r="AX192" i="103"/>
  <c r="AW192" i="103"/>
  <c r="AL192" i="103"/>
  <c r="AJ192" i="103"/>
  <c r="AO192" i="103"/>
  <c r="AN192" i="103"/>
  <c r="AM192" i="103"/>
  <c r="AK192" i="103"/>
  <c r="AJ74" i="103"/>
  <c r="AM46" i="103"/>
  <c r="AW53" i="103"/>
  <c r="AV73" i="103"/>
  <c r="AL91" i="103"/>
  <c r="AV109" i="103"/>
  <c r="AK112" i="103"/>
  <c r="AX115" i="103"/>
  <c r="AW115" i="103"/>
  <c r="AL115" i="103"/>
  <c r="AK115" i="103"/>
  <c r="AJ115" i="103"/>
  <c r="AY121" i="103"/>
  <c r="AX124" i="103"/>
  <c r="AL133" i="103"/>
  <c r="AT153" i="103"/>
  <c r="AZ153" i="103" s="1"/>
  <c r="AZ186" i="103"/>
  <c r="AX207" i="103"/>
  <c r="AO210" i="103"/>
  <c r="AY212" i="103"/>
  <c r="AX212" i="103"/>
  <c r="AW221" i="103"/>
  <c r="AZ226" i="103"/>
  <c r="AY226" i="103"/>
  <c r="AX226" i="103"/>
  <c r="AW226" i="103"/>
  <c r="AN226" i="103"/>
  <c r="AL226" i="103"/>
  <c r="AK226" i="103"/>
  <c r="AZ252" i="103"/>
  <c r="AY252" i="103"/>
  <c r="AW252" i="103"/>
  <c r="AV252" i="103"/>
  <c r="AL252" i="103"/>
  <c r="AK252" i="103"/>
  <c r="AJ252" i="103"/>
  <c r="AV164" i="103"/>
  <c r="AJ164" i="103"/>
  <c r="AW176" i="103"/>
  <c r="AL176" i="103"/>
  <c r="AV203" i="103"/>
  <c r="AV219" i="103"/>
  <c r="AO219" i="103"/>
  <c r="AN219" i="103"/>
  <c r="AM219" i="103"/>
  <c r="AL219" i="103"/>
  <c r="AW331" i="103"/>
  <c r="AV331" i="103"/>
  <c r="AO331" i="103"/>
  <c r="AN331" i="103"/>
  <c r="AM331" i="103"/>
  <c r="AL331" i="103"/>
  <c r="AK331" i="103"/>
  <c r="AJ331" i="103"/>
  <c r="AY342" i="103"/>
  <c r="AX342" i="103"/>
  <c r="AW342" i="103"/>
  <c r="AV342" i="103"/>
  <c r="AO342" i="103"/>
  <c r="AN342" i="103"/>
  <c r="AM342" i="103"/>
  <c r="AL342" i="103"/>
  <c r="AK342" i="103"/>
  <c r="AJ342" i="103"/>
  <c r="AV173" i="103"/>
  <c r="AO198" i="103"/>
  <c r="AX215" i="103"/>
  <c r="AW215" i="103"/>
  <c r="AV215" i="103"/>
  <c r="AL215" i="103"/>
  <c r="AJ215" i="103"/>
  <c r="AW315" i="103"/>
  <c r="AV315" i="103"/>
  <c r="AO315" i="103"/>
  <c r="AN315" i="103"/>
  <c r="AM315" i="103"/>
  <c r="AL315" i="103"/>
  <c r="AK315" i="103"/>
  <c r="AJ315" i="103"/>
  <c r="AW173" i="103"/>
  <c r="AY204" i="103"/>
  <c r="AV204" i="103"/>
  <c r="AJ204" i="103"/>
  <c r="AZ317" i="103"/>
  <c r="AY317" i="103"/>
  <c r="AX317" i="103"/>
  <c r="AW317" i="103"/>
  <c r="AV317" i="103"/>
  <c r="AO317" i="103"/>
  <c r="AN317" i="103"/>
  <c r="AM317" i="103"/>
  <c r="AV132" i="103"/>
  <c r="AX173" i="103"/>
  <c r="AV196" i="103"/>
  <c r="AJ196" i="103"/>
  <c r="AZ196" i="103"/>
  <c r="AV235" i="103"/>
  <c r="AO235" i="103"/>
  <c r="AN235" i="103"/>
  <c r="AM235" i="103"/>
  <c r="AL235" i="103"/>
  <c r="AV267" i="103"/>
  <c r="AO267" i="103"/>
  <c r="AN267" i="103"/>
  <c r="AM267" i="103"/>
  <c r="AL267" i="103"/>
  <c r="AJ267" i="103"/>
  <c r="AX132" i="103"/>
  <c r="AW139" i="103"/>
  <c r="AW146" i="103"/>
  <c r="AW153" i="103"/>
  <c r="AV178" i="103"/>
  <c r="AX194" i="103"/>
  <c r="AZ225" i="103"/>
  <c r="AX225" i="103"/>
  <c r="AW225" i="103"/>
  <c r="AZ284" i="103"/>
  <c r="AY284" i="103"/>
  <c r="AX284" i="103"/>
  <c r="AW284" i="103"/>
  <c r="AV284" i="103"/>
  <c r="AO284" i="103"/>
  <c r="AN284" i="103"/>
  <c r="AL284" i="103"/>
  <c r="AK284" i="103"/>
  <c r="AJ284" i="103"/>
  <c r="AJ136" i="103"/>
  <c r="AY194" i="103"/>
  <c r="AV202" i="103"/>
  <c r="AJ212" i="103"/>
  <c r="AW220" i="103"/>
  <c r="AJ226" i="103"/>
  <c r="AM252" i="103"/>
  <c r="AZ364" i="103"/>
  <c r="AY364" i="103"/>
  <c r="AX364" i="103"/>
  <c r="AW364" i="103"/>
  <c r="AV364" i="103"/>
  <c r="AO364" i="103"/>
  <c r="AN364" i="103"/>
  <c r="AM364" i="103"/>
  <c r="AL364" i="103"/>
  <c r="AK364" i="103"/>
  <c r="AJ364" i="103"/>
  <c r="AW117" i="103"/>
  <c r="AZ132" i="103"/>
  <c r="AK136" i="103"/>
  <c r="AJ143" i="103"/>
  <c r="AJ150" i="103"/>
  <c r="AK164" i="103"/>
  <c r="AJ170" i="103"/>
  <c r="AJ176" i="103"/>
  <c r="AX178" i="103"/>
  <c r="AV180" i="103"/>
  <c r="AJ180" i="103"/>
  <c r="AV198" i="103"/>
  <c r="AK212" i="103"/>
  <c r="AX218" i="103"/>
  <c r="AO218" i="103"/>
  <c r="AM218" i="103"/>
  <c r="AL218" i="103"/>
  <c r="AJ219" i="103"/>
  <c r="AM226" i="103"/>
  <c r="AK228" i="103"/>
  <c r="AY228" i="103"/>
  <c r="AX228" i="103"/>
  <c r="AV251" i="103"/>
  <c r="AO251" i="103"/>
  <c r="AN251" i="103"/>
  <c r="AM251" i="103"/>
  <c r="AL251" i="103"/>
  <c r="AN252" i="103"/>
  <c r="AV207" i="103"/>
  <c r="AK207" i="103"/>
  <c r="AJ207" i="103"/>
  <c r="AZ207" i="103"/>
  <c r="AZ221" i="103"/>
  <c r="AY221" i="103"/>
  <c r="AN221" i="103"/>
  <c r="AM221" i="103"/>
  <c r="AO252" i="103"/>
  <c r="AK260" i="103"/>
  <c r="AY260" i="103"/>
  <c r="AX260" i="103"/>
  <c r="AZ269" i="103"/>
  <c r="AY269" i="103"/>
  <c r="AW269" i="103"/>
  <c r="AV269" i="103"/>
  <c r="AN269" i="103"/>
  <c r="AM269" i="103"/>
  <c r="AX278" i="103"/>
  <c r="AV278" i="103"/>
  <c r="AO278" i="103"/>
  <c r="AN278" i="103"/>
  <c r="AL278" i="103"/>
  <c r="AK278" i="103"/>
  <c r="AJ278" i="103"/>
  <c r="AZ295" i="103"/>
  <c r="AY295" i="103"/>
  <c r="AX295" i="103"/>
  <c r="AW295" i="103"/>
  <c r="AV295" i="103"/>
  <c r="AN295" i="103"/>
  <c r="AM295" i="103"/>
  <c r="AL295" i="103"/>
  <c r="AK295" i="103"/>
  <c r="AJ295" i="103"/>
  <c r="AZ306" i="103"/>
  <c r="AY306" i="103"/>
  <c r="AX306" i="103"/>
  <c r="AW306" i="103"/>
  <c r="AO306" i="103"/>
  <c r="AN306" i="103"/>
  <c r="AM306" i="103"/>
  <c r="AL306" i="103"/>
  <c r="AK306" i="103"/>
  <c r="AL157" i="103"/>
  <c r="AY195" i="103"/>
  <c r="AW195" i="103"/>
  <c r="AV195" i="103"/>
  <c r="AO203" i="103"/>
  <c r="AN203" i="103"/>
  <c r="AZ257" i="103"/>
  <c r="AX257" i="103"/>
  <c r="AW257" i="103"/>
  <c r="AL257" i="103"/>
  <c r="AJ257" i="103"/>
  <c r="AJ135" i="103"/>
  <c r="AO136" i="103"/>
  <c r="AJ142" i="103"/>
  <c r="AN143" i="103"/>
  <c r="AN150" i="103"/>
  <c r="AM157" i="103"/>
  <c r="AJ163" i="103"/>
  <c r="AO164" i="103"/>
  <c r="AO170" i="103"/>
  <c r="AO176" i="103"/>
  <c r="AO190" i="103"/>
  <c r="AN190" i="103"/>
  <c r="AO212" i="103"/>
  <c r="AX214" i="103"/>
  <c r="AV214" i="103"/>
  <c r="AO214" i="103"/>
  <c r="AN214" i="103"/>
  <c r="AK215" i="103"/>
  <c r="AY231" i="103"/>
  <c r="AX231" i="103"/>
  <c r="AW231" i="103"/>
  <c r="AV231" i="103"/>
  <c r="AN231" i="103"/>
  <c r="AL231" i="103"/>
  <c r="AJ231" i="103"/>
  <c r="AK244" i="103"/>
  <c r="AY244" i="103"/>
  <c r="AX244" i="103"/>
  <c r="AX199" i="103"/>
  <c r="AW199" i="103"/>
  <c r="AL199" i="103"/>
  <c r="AJ199" i="103"/>
  <c r="AZ237" i="103"/>
  <c r="AY237" i="103"/>
  <c r="AN237" i="103"/>
  <c r="AM237" i="103"/>
  <c r="AZ263" i="103"/>
  <c r="AY263" i="103"/>
  <c r="AX263" i="103"/>
  <c r="AW263" i="103"/>
  <c r="AV263" i="103"/>
  <c r="AN263" i="103"/>
  <c r="AM263" i="103"/>
  <c r="AL263" i="103"/>
  <c r="AJ263" i="103"/>
  <c r="AX331" i="103"/>
  <c r="AZ348" i="103"/>
  <c r="AY348" i="103"/>
  <c r="AX348" i="103"/>
  <c r="AW348" i="103"/>
  <c r="AV348" i="103"/>
  <c r="AO348" i="103"/>
  <c r="AN348" i="103"/>
  <c r="AM348" i="103"/>
  <c r="AL348" i="103"/>
  <c r="AK348" i="103"/>
  <c r="AJ348" i="103"/>
  <c r="AJ99" i="103"/>
  <c r="AJ106" i="103"/>
  <c r="AJ113" i="103"/>
  <c r="AL135" i="103"/>
  <c r="AL142" i="103"/>
  <c r="AK149" i="103"/>
  <c r="AK156" i="103"/>
  <c r="AL163" i="103"/>
  <c r="AK169" i="103"/>
  <c r="AK175" i="103"/>
  <c r="AK196" i="103"/>
  <c r="AL204" i="103"/>
  <c r="AJ211" i="103"/>
  <c r="AN215" i="103"/>
  <c r="AJ235" i="103"/>
  <c r="AZ311" i="103"/>
  <c r="AY311" i="103"/>
  <c r="AX311" i="103"/>
  <c r="AW311" i="103"/>
  <c r="AV311" i="103"/>
  <c r="AN311" i="103"/>
  <c r="AM311" i="103"/>
  <c r="AL311" i="103"/>
  <c r="AK311" i="103"/>
  <c r="AJ311" i="103"/>
  <c r="AK317" i="103"/>
  <c r="AY331" i="103"/>
  <c r="AZ343" i="103"/>
  <c r="AY343" i="103"/>
  <c r="AX343" i="103"/>
  <c r="AW343" i="103"/>
  <c r="AV343" i="103"/>
  <c r="AO343" i="103"/>
  <c r="AN343" i="103"/>
  <c r="AM343" i="103"/>
  <c r="AL343" i="103"/>
  <c r="AK343" i="103"/>
  <c r="AJ343" i="103"/>
  <c r="AZ173" i="103"/>
  <c r="AN173" i="103"/>
  <c r="AJ173" i="103"/>
  <c r="AK235" i="103"/>
  <c r="AX252" i="103"/>
  <c r="AK267" i="103"/>
  <c r="AZ289" i="103"/>
  <c r="AX289" i="103"/>
  <c r="AW289" i="103"/>
  <c r="AV289" i="103"/>
  <c r="AN289" i="103"/>
  <c r="AM289" i="103"/>
  <c r="AL289" i="103"/>
  <c r="AJ289" i="103"/>
  <c r="AL317" i="103"/>
  <c r="AZ331" i="103"/>
  <c r="AN135" i="103"/>
  <c r="AM149" i="103"/>
  <c r="AM169" i="103"/>
  <c r="AM175" i="103"/>
  <c r="AK186" i="103"/>
  <c r="AM196" i="103"/>
  <c r="AN204" i="103"/>
  <c r="AL211" i="103"/>
  <c r="AX219" i="103"/>
  <c r="AJ225" i="103"/>
  <c r="AM227" i="103"/>
  <c r="AW227" i="103"/>
  <c r="AZ253" i="103"/>
  <c r="AY253" i="103"/>
  <c r="AN253" i="103"/>
  <c r="AM253" i="103"/>
  <c r="AM284" i="103"/>
  <c r="AZ300" i="103"/>
  <c r="AY300" i="103"/>
  <c r="AX300" i="103"/>
  <c r="AW300" i="103"/>
  <c r="AV300" i="103"/>
  <c r="AO300" i="103"/>
  <c r="AN300" i="103"/>
  <c r="AL300" i="103"/>
  <c r="AK300" i="103"/>
  <c r="AJ300" i="103"/>
  <c r="AZ332" i="103"/>
  <c r="AY332" i="103"/>
  <c r="AX332" i="103"/>
  <c r="AW332" i="103"/>
  <c r="AV332" i="103"/>
  <c r="AO332" i="103"/>
  <c r="AN332" i="103"/>
  <c r="AM332" i="103"/>
  <c r="AL332" i="103"/>
  <c r="AK332" i="103"/>
  <c r="AJ332" i="103"/>
  <c r="AZ210" i="103"/>
  <c r="AY210" i="103"/>
  <c r="AX210" i="103"/>
  <c r="AW210" i="103"/>
  <c r="AN210" i="103"/>
  <c r="AL210" i="103"/>
  <c r="AK210" i="103"/>
  <c r="AX315" i="103"/>
  <c r="AZ327" i="103"/>
  <c r="AY327" i="103"/>
  <c r="AX327" i="103"/>
  <c r="AW327" i="103"/>
  <c r="AV327" i="103"/>
  <c r="AO327" i="103"/>
  <c r="AN327" i="103"/>
  <c r="AM327" i="103"/>
  <c r="AL327" i="103"/>
  <c r="AK327" i="103"/>
  <c r="AJ327" i="103"/>
  <c r="AV136" i="103"/>
  <c r="AK141" i="103"/>
  <c r="AK148" i="103"/>
  <c r="AO156" i="103"/>
  <c r="AK162" i="103"/>
  <c r="AW164" i="103"/>
  <c r="AV170" i="103"/>
  <c r="AO175" i="103"/>
  <c r="AV176" i="103"/>
  <c r="AN186" i="103"/>
  <c r="AO196" i="103"/>
  <c r="AO211" i="103"/>
  <c r="AV212" i="103"/>
  <c r="AJ218" i="103"/>
  <c r="AZ219" i="103"/>
  <c r="AL225" i="103"/>
  <c r="AJ228" i="103"/>
  <c r="AY247" i="103"/>
  <c r="AX247" i="103"/>
  <c r="AW247" i="103"/>
  <c r="AV247" i="103"/>
  <c r="AN247" i="103"/>
  <c r="AM247" i="103"/>
  <c r="AL247" i="103"/>
  <c r="AJ247" i="103"/>
  <c r="AJ251" i="103"/>
  <c r="AV283" i="103"/>
  <c r="AO283" i="103"/>
  <c r="AN283" i="103"/>
  <c r="AM283" i="103"/>
  <c r="AL283" i="103"/>
  <c r="AJ283" i="103"/>
  <c r="AY315" i="103"/>
  <c r="AL141" i="103"/>
  <c r="AV143" i="103"/>
  <c r="AV157" i="103"/>
  <c r="AL162" i="103"/>
  <c r="AX164" i="103"/>
  <c r="AW170" i="103"/>
  <c r="AX176" i="103"/>
  <c r="AO186" i="103"/>
  <c r="AX202" i="103"/>
  <c r="AL202" i="103"/>
  <c r="AL207" i="103"/>
  <c r="AW212" i="103"/>
  <c r="AZ220" i="103"/>
  <c r="AY220" i="103"/>
  <c r="AV220" i="103"/>
  <c r="AJ220" i="103"/>
  <c r="AJ221" i="103"/>
  <c r="AK251" i="103"/>
  <c r="AJ260" i="103"/>
  <c r="AJ269" i="103"/>
  <c r="AZ274" i="103"/>
  <c r="AY274" i="103"/>
  <c r="AX274" i="103"/>
  <c r="AW274" i="103"/>
  <c r="AO274" i="103"/>
  <c r="AN274" i="103"/>
  <c r="AL274" i="103"/>
  <c r="AK274" i="103"/>
  <c r="AM278" i="103"/>
  <c r="AO295" i="103"/>
  <c r="AJ306" i="103"/>
  <c r="AZ315" i="103"/>
  <c r="AZ316" i="103"/>
  <c r="AY316" i="103"/>
  <c r="AX316" i="103"/>
  <c r="AW316" i="103"/>
  <c r="AV316" i="103"/>
  <c r="AO316" i="103"/>
  <c r="AN316" i="103"/>
  <c r="AM316" i="103"/>
  <c r="AL316" i="103"/>
  <c r="AK316" i="103"/>
  <c r="AJ316" i="103"/>
  <c r="AV233" i="103"/>
  <c r="AV249" i="103"/>
  <c r="AZ255" i="103"/>
  <c r="AO264" i="103"/>
  <c r="AV265" i="103"/>
  <c r="AZ271" i="103"/>
  <c r="AX276" i="103"/>
  <c r="AO280" i="103"/>
  <c r="AV281" i="103"/>
  <c r="AZ287" i="103"/>
  <c r="AX292" i="103"/>
  <c r="AO296" i="103"/>
  <c r="AV297" i="103"/>
  <c r="AZ303" i="103"/>
  <c r="AX308" i="103"/>
  <c r="AO312" i="103"/>
  <c r="AV313" i="103"/>
  <c r="AZ319" i="103"/>
  <c r="AK322" i="103"/>
  <c r="AX324" i="103"/>
  <c r="AO328" i="103"/>
  <c r="AV329" i="103"/>
  <c r="AM333" i="103"/>
  <c r="AZ335" i="103"/>
  <c r="AK338" i="103"/>
  <c r="AX340" i="103"/>
  <c r="AO344" i="103"/>
  <c r="AV345" i="103"/>
  <c r="AM349" i="103"/>
  <c r="AZ351" i="103"/>
  <c r="AK354" i="103"/>
  <c r="AX356" i="103"/>
  <c r="AO360" i="103"/>
  <c r="AV361" i="103"/>
  <c r="AM365" i="103"/>
  <c r="AZ367" i="103"/>
  <c r="AK370" i="103"/>
  <c r="AX372" i="103"/>
  <c r="AW217" i="103"/>
  <c r="AW233" i="103"/>
  <c r="AW249" i="103"/>
  <c r="AW265" i="103"/>
  <c r="AW281" i="103"/>
  <c r="AY292" i="103"/>
  <c r="AW297" i="103"/>
  <c r="AY308" i="103"/>
  <c r="AW313" i="103"/>
  <c r="AL322" i="103"/>
  <c r="AY324" i="103"/>
  <c r="AW329" i="103"/>
  <c r="AN333" i="103"/>
  <c r="AL338" i="103"/>
  <c r="AY340" i="103"/>
  <c r="AW345" i="103"/>
  <c r="AN349" i="103"/>
  <c r="AL354" i="103"/>
  <c r="AY356" i="103"/>
  <c r="AW361" i="103"/>
  <c r="AN365" i="103"/>
  <c r="AL370" i="103"/>
  <c r="AY372" i="103"/>
  <c r="AX297" i="103"/>
  <c r="AV302" i="103"/>
  <c r="AZ308" i="103"/>
  <c r="AX313" i="103"/>
  <c r="AV318" i="103"/>
  <c r="AM322" i="103"/>
  <c r="AZ324" i="103"/>
  <c r="AX329" i="103"/>
  <c r="AO333" i="103"/>
  <c r="AV334" i="103"/>
  <c r="AM338" i="103"/>
  <c r="AX345" i="103"/>
  <c r="AO349" i="103"/>
  <c r="AV350" i="103"/>
  <c r="AM354" i="103"/>
  <c r="AX361" i="103"/>
  <c r="AO365" i="103"/>
  <c r="AV366" i="103"/>
  <c r="AM370" i="103"/>
  <c r="AW206" i="103"/>
  <c r="AW222" i="103"/>
  <c r="AW238" i="103"/>
  <c r="AY249" i="103"/>
  <c r="AW254" i="103"/>
  <c r="AY265" i="103"/>
  <c r="AW270" i="103"/>
  <c r="AY281" i="103"/>
  <c r="AW286" i="103"/>
  <c r="AY297" i="103"/>
  <c r="AW302" i="103"/>
  <c r="AY313" i="103"/>
  <c r="AW318" i="103"/>
  <c r="AN322" i="103"/>
  <c r="AY329" i="103"/>
  <c r="AW334" i="103"/>
  <c r="AN338" i="103"/>
  <c r="AY345" i="103"/>
  <c r="AW350" i="103"/>
  <c r="AN354" i="103"/>
  <c r="AY361" i="103"/>
  <c r="AW366" i="103"/>
  <c r="AN370" i="103"/>
  <c r="AX254" i="103"/>
  <c r="AV259" i="103"/>
  <c r="AX270" i="103"/>
  <c r="AV275" i="103"/>
  <c r="AZ281" i="103"/>
  <c r="AX286" i="103"/>
  <c r="AV291" i="103"/>
  <c r="AZ297" i="103"/>
  <c r="AX302" i="103"/>
  <c r="AV307" i="103"/>
  <c r="AZ313" i="103"/>
  <c r="AX318" i="103"/>
  <c r="AO322" i="103"/>
  <c r="AV323" i="103"/>
  <c r="AZ329" i="103"/>
  <c r="AX334" i="103"/>
  <c r="AO338" i="103"/>
  <c r="AV339" i="103"/>
  <c r="AZ345" i="103"/>
  <c r="AX350" i="103"/>
  <c r="AO354" i="103"/>
  <c r="AV355" i="103"/>
  <c r="AZ361" i="103"/>
  <c r="AX366" i="103"/>
  <c r="AO370" i="103"/>
  <c r="AV371" i="103"/>
  <c r="AY254" i="103"/>
  <c r="AW259" i="103"/>
  <c r="AY270" i="103"/>
  <c r="AW275" i="103"/>
  <c r="AY286" i="103"/>
  <c r="AW291" i="103"/>
  <c r="AY302" i="103"/>
  <c r="AW307" i="103"/>
  <c r="AY318" i="103"/>
  <c r="AW323" i="103"/>
  <c r="AY334" i="103"/>
  <c r="AW339" i="103"/>
  <c r="AY350" i="103"/>
  <c r="AW355" i="103"/>
  <c r="AY366" i="103"/>
  <c r="AW371" i="103"/>
  <c r="AZ318" i="103"/>
  <c r="AX323" i="103"/>
  <c r="AV328" i="103"/>
  <c r="AZ334" i="103"/>
  <c r="AX339" i="103"/>
  <c r="AV344" i="103"/>
  <c r="AZ350" i="103"/>
  <c r="AX355" i="103"/>
  <c r="AV360" i="103"/>
  <c r="AZ366" i="103"/>
  <c r="AX371" i="103"/>
  <c r="AY275" i="103"/>
  <c r="AY291" i="103"/>
  <c r="AY307" i="103"/>
  <c r="AY323" i="103"/>
  <c r="AW328" i="103"/>
  <c r="AY339" i="103"/>
  <c r="AW344" i="103"/>
  <c r="AY355" i="103"/>
  <c r="AW360" i="103"/>
  <c r="AY371" i="103"/>
  <c r="AZ275" i="103"/>
  <c r="AZ291" i="103"/>
  <c r="AZ307" i="103"/>
  <c r="AZ323" i="103"/>
  <c r="AX328" i="103"/>
  <c r="AV333" i="103"/>
  <c r="AZ339" i="103"/>
  <c r="AX344" i="103"/>
  <c r="AV349" i="103"/>
  <c r="AZ355" i="103"/>
  <c r="AX360" i="103"/>
  <c r="AV365" i="103"/>
  <c r="AZ371" i="103"/>
  <c r="AY328" i="103"/>
  <c r="AW333" i="103"/>
  <c r="AY344" i="103"/>
  <c r="AW349" i="103"/>
  <c r="AY360" i="103"/>
  <c r="AW365" i="103"/>
  <c r="AV322" i="103"/>
  <c r="AX333" i="103"/>
  <c r="AV338" i="103"/>
  <c r="AX349" i="103"/>
  <c r="AV354" i="103"/>
  <c r="AZ360" i="103"/>
  <c r="AX365" i="103"/>
  <c r="AV370" i="103"/>
  <c r="AW322" i="103"/>
  <c r="AY333" i="103"/>
  <c r="AW338" i="103"/>
  <c r="AY349" i="103"/>
  <c r="AW354" i="103"/>
  <c r="AY365" i="103"/>
  <c r="AW370" i="103"/>
  <c r="AX322" i="103"/>
  <c r="AX338" i="103"/>
  <c r="AX354" i="103"/>
  <c r="AX370" i="103"/>
  <c r="AJ181" i="103"/>
  <c r="AY322" i="103"/>
  <c r="AY338" i="103"/>
  <c r="AY354" i="103"/>
  <c r="AY370" i="103"/>
  <c r="AK189" i="103"/>
  <c r="AK197" i="103"/>
  <c r="AK213" i="103"/>
  <c r="AK229" i="103"/>
  <c r="AJ234" i="103"/>
  <c r="AJ250" i="103"/>
  <c r="AN181" i="103"/>
  <c r="AN189" i="103"/>
  <c r="AN197" i="103"/>
  <c r="AN213" i="103"/>
  <c r="AN229" i="103"/>
  <c r="AL234" i="103"/>
  <c r="AL250" i="103"/>
  <c r="AJ255" i="103"/>
  <c r="AJ271" i="103"/>
  <c r="AJ287" i="103"/>
  <c r="AL298" i="103"/>
  <c r="AJ303" i="103"/>
  <c r="AM234" i="103"/>
  <c r="AM250" i="103"/>
  <c r="AK255" i="103"/>
  <c r="AK271" i="103"/>
  <c r="AO234" i="103"/>
  <c r="AO250" i="103"/>
  <c r="AM255" i="103"/>
  <c r="AM271" i="103"/>
  <c r="AM287" i="103"/>
  <c r="AM303" i="103"/>
  <c r="AM270" i="103"/>
  <c r="AK275" i="103"/>
  <c r="AX277" i="103"/>
  <c r="AV282" i="103"/>
  <c r="AM286" i="103"/>
  <c r="AK291" i="103"/>
  <c r="AV298" i="103"/>
  <c r="AM302" i="103"/>
  <c r="AK307" i="103"/>
  <c r="AX309" i="103"/>
  <c r="AV314" i="103"/>
  <c r="AM318" i="103"/>
  <c r="AK323" i="103"/>
  <c r="AX325" i="103"/>
  <c r="AV330" i="103"/>
  <c r="AM334" i="103"/>
  <c r="AK339" i="103"/>
  <c r="AX341" i="103"/>
  <c r="AV346" i="103"/>
  <c r="AM350" i="103"/>
  <c r="AK355" i="103"/>
  <c r="AX357" i="103"/>
  <c r="AV362" i="103"/>
  <c r="AM366" i="103"/>
  <c r="AK371" i="103"/>
  <c r="AX373" i="103"/>
  <c r="AN318" i="103"/>
  <c r="AL323" i="103"/>
  <c r="AY325" i="103"/>
  <c r="AJ328" i="103"/>
  <c r="AW330" i="103"/>
  <c r="AN334" i="103"/>
  <c r="AL339" i="103"/>
  <c r="AY341" i="103"/>
  <c r="AJ344" i="103"/>
  <c r="AW346" i="103"/>
  <c r="AN350" i="103"/>
  <c r="AL355" i="103"/>
  <c r="AY357" i="103"/>
  <c r="AJ360" i="103"/>
  <c r="AW362" i="103"/>
  <c r="AN366" i="103"/>
  <c r="AL371" i="103"/>
  <c r="AY373" i="103"/>
  <c r="AN25" i="1"/>
  <c r="AN24" i="1"/>
  <c r="AN23" i="1"/>
  <c r="AN22" i="1"/>
  <c r="AN21" i="1"/>
  <c r="G8" i="20" l="1"/>
  <c r="BZ14" i="103"/>
  <c r="BJ16" i="103"/>
  <c r="BL15" i="103"/>
  <c r="AU373" i="102"/>
  <c r="AT373" i="102"/>
  <c r="AS373" i="102"/>
  <c r="AQ373" i="102"/>
  <c r="AP373" i="102"/>
  <c r="AI373" i="102"/>
  <c r="AH373" i="102"/>
  <c r="AG373" i="102"/>
  <c r="AF373" i="102"/>
  <c r="AE373" i="102"/>
  <c r="AD373" i="102"/>
  <c r="AC373" i="102"/>
  <c r="AB373" i="102"/>
  <c r="AA373" i="102"/>
  <c r="B373" i="102"/>
  <c r="AZ373" i="102" s="1"/>
  <c r="AU372" i="102"/>
  <c r="AT372" i="102"/>
  <c r="AS372" i="102"/>
  <c r="AQ372" i="102"/>
  <c r="AP372" i="102"/>
  <c r="AN372" i="102"/>
  <c r="AI372" i="102"/>
  <c r="AH372" i="102"/>
  <c r="AG372" i="102"/>
  <c r="AF372" i="102"/>
  <c r="AE372" i="102"/>
  <c r="AD372" i="102"/>
  <c r="AC372" i="102"/>
  <c r="AB372" i="102"/>
  <c r="AA372" i="102"/>
  <c r="B372" i="102"/>
  <c r="AO372" i="102" s="1"/>
  <c r="AU371" i="102"/>
  <c r="AT371" i="102"/>
  <c r="AS371" i="102"/>
  <c r="AQ371" i="102"/>
  <c r="AP371" i="102"/>
  <c r="AI371" i="102"/>
  <c r="AH371" i="102"/>
  <c r="AG371" i="102"/>
  <c r="AF371" i="102"/>
  <c r="AE371" i="102"/>
  <c r="AD371" i="102"/>
  <c r="AC371" i="102"/>
  <c r="AB371" i="102"/>
  <c r="AA371" i="102"/>
  <c r="B371" i="102"/>
  <c r="AM371" i="102" s="1"/>
  <c r="AU370" i="102"/>
  <c r="AT370" i="102"/>
  <c r="AS370" i="102"/>
  <c r="AQ370" i="102"/>
  <c r="AP370" i="102"/>
  <c r="AN370" i="102"/>
  <c r="AI370" i="102"/>
  <c r="AH370" i="102"/>
  <c r="AG370" i="102"/>
  <c r="AF370" i="102"/>
  <c r="AE370" i="102"/>
  <c r="AD370" i="102"/>
  <c r="AC370" i="102"/>
  <c r="AB370" i="102"/>
  <c r="AA370" i="102"/>
  <c r="B370" i="102"/>
  <c r="AZ370" i="102" s="1"/>
  <c r="AU369" i="102"/>
  <c r="AT369" i="102"/>
  <c r="AS369" i="102"/>
  <c r="AQ369" i="102"/>
  <c r="AP369" i="102"/>
  <c r="AN369" i="102"/>
  <c r="AI369" i="102"/>
  <c r="AH369" i="102"/>
  <c r="AG369" i="102"/>
  <c r="AF369" i="102"/>
  <c r="AE369" i="102"/>
  <c r="AD369" i="102"/>
  <c r="AC369" i="102"/>
  <c r="AB369" i="102"/>
  <c r="AA369" i="102"/>
  <c r="B369" i="102"/>
  <c r="AZ369" i="102" s="1"/>
  <c r="AW368" i="102"/>
  <c r="AU368" i="102"/>
  <c r="AT368" i="102"/>
  <c r="AS368" i="102"/>
  <c r="AQ368" i="102"/>
  <c r="AP368" i="102"/>
  <c r="AI368" i="102"/>
  <c r="AH368" i="102"/>
  <c r="AG368" i="102"/>
  <c r="AF368" i="102"/>
  <c r="AE368" i="102"/>
  <c r="AD368" i="102"/>
  <c r="AC368" i="102"/>
  <c r="AB368" i="102"/>
  <c r="AA368" i="102"/>
  <c r="B368" i="102"/>
  <c r="AZ368" i="102" s="1"/>
  <c r="AU367" i="102"/>
  <c r="AT367" i="102"/>
  <c r="AS367" i="102"/>
  <c r="AQ367" i="102"/>
  <c r="AP367" i="102"/>
  <c r="AN367" i="102"/>
  <c r="AI367" i="102"/>
  <c r="AH367" i="102"/>
  <c r="AG367" i="102"/>
  <c r="AF367" i="102"/>
  <c r="AE367" i="102"/>
  <c r="AD367" i="102"/>
  <c r="AC367" i="102"/>
  <c r="AB367" i="102"/>
  <c r="AA367" i="102"/>
  <c r="B367" i="102"/>
  <c r="AV367" i="102" s="1"/>
  <c r="AW366" i="102"/>
  <c r="AV366" i="102"/>
  <c r="AU366" i="102"/>
  <c r="AT366" i="102"/>
  <c r="AS366" i="102"/>
  <c r="AQ366" i="102"/>
  <c r="AP366" i="102"/>
  <c r="AO366" i="102"/>
  <c r="AN366" i="102"/>
  <c r="AM366" i="102"/>
  <c r="AK366" i="102"/>
  <c r="AJ366" i="102"/>
  <c r="AI366" i="102"/>
  <c r="AH366" i="102"/>
  <c r="AG366" i="102"/>
  <c r="AF366" i="102"/>
  <c r="AE366" i="102"/>
  <c r="AD366" i="102"/>
  <c r="AC366" i="102"/>
  <c r="AB366" i="102"/>
  <c r="AA366" i="102"/>
  <c r="B366" i="102"/>
  <c r="AL366" i="102" s="1"/>
  <c r="AW365" i="102"/>
  <c r="AU365" i="102"/>
  <c r="AT365" i="102"/>
  <c r="AS365" i="102"/>
  <c r="AQ365" i="102"/>
  <c r="AP365" i="102"/>
  <c r="AO365" i="102"/>
  <c r="AN365" i="102"/>
  <c r="AI365" i="102"/>
  <c r="AH365" i="102"/>
  <c r="AG365" i="102"/>
  <c r="AF365" i="102"/>
  <c r="AE365" i="102"/>
  <c r="AD365" i="102"/>
  <c r="AC365" i="102"/>
  <c r="AB365" i="102"/>
  <c r="AA365" i="102"/>
  <c r="B365" i="102"/>
  <c r="AZ365" i="102" s="1"/>
  <c r="AW364" i="102"/>
  <c r="AU364" i="102"/>
  <c r="AT364" i="102"/>
  <c r="AS364" i="102"/>
  <c r="AQ364" i="102"/>
  <c r="AP364" i="102"/>
  <c r="AN364" i="102"/>
  <c r="AJ364" i="102"/>
  <c r="AI364" i="102"/>
  <c r="AH364" i="102"/>
  <c r="AG364" i="102"/>
  <c r="AF364" i="102"/>
  <c r="AE364" i="102"/>
  <c r="AD364" i="102"/>
  <c r="AC364" i="102"/>
  <c r="AB364" i="102"/>
  <c r="AA364" i="102"/>
  <c r="B364" i="102"/>
  <c r="AZ364" i="102" s="1"/>
  <c r="AY363" i="102"/>
  <c r="AW363" i="102"/>
  <c r="AU363" i="102"/>
  <c r="AT363" i="102"/>
  <c r="AS363" i="102"/>
  <c r="AQ363" i="102"/>
  <c r="AP363" i="102"/>
  <c r="AJ363" i="102"/>
  <c r="AI363" i="102"/>
  <c r="AH363" i="102"/>
  <c r="AG363" i="102"/>
  <c r="AF363" i="102"/>
  <c r="AE363" i="102"/>
  <c r="AD363" i="102"/>
  <c r="AC363" i="102"/>
  <c r="AB363" i="102"/>
  <c r="AA363" i="102"/>
  <c r="B363" i="102"/>
  <c r="AZ363" i="102" s="1"/>
  <c r="AW362" i="102"/>
  <c r="AU362" i="102"/>
  <c r="AT362" i="102"/>
  <c r="AS362" i="102"/>
  <c r="AQ362" i="102"/>
  <c r="AP362" i="102"/>
  <c r="AJ362" i="102"/>
  <c r="AI362" i="102"/>
  <c r="AH362" i="102"/>
  <c r="AG362" i="102"/>
  <c r="AF362" i="102"/>
  <c r="AE362" i="102"/>
  <c r="AD362" i="102"/>
  <c r="AC362" i="102"/>
  <c r="AB362" i="102"/>
  <c r="AA362" i="102"/>
  <c r="B362" i="102"/>
  <c r="AX362" i="102" s="1"/>
  <c r="AY361" i="102"/>
  <c r="AX361" i="102"/>
  <c r="AW361" i="102"/>
  <c r="AU361" i="102"/>
  <c r="AT361" i="102"/>
  <c r="AS361" i="102"/>
  <c r="AQ361" i="102"/>
  <c r="AP361" i="102"/>
  <c r="AO361" i="102"/>
  <c r="AM361" i="102"/>
  <c r="AL361" i="102"/>
  <c r="AJ361" i="102"/>
  <c r="AI361" i="102"/>
  <c r="AH361" i="102"/>
  <c r="AG361" i="102"/>
  <c r="AF361" i="102"/>
  <c r="AE361" i="102"/>
  <c r="AD361" i="102"/>
  <c r="AC361" i="102"/>
  <c r="AB361" i="102"/>
  <c r="AA361" i="102"/>
  <c r="B361" i="102"/>
  <c r="AN361" i="102" s="1"/>
  <c r="AY360" i="102"/>
  <c r="AX360" i="102"/>
  <c r="AW360" i="102"/>
  <c r="AU360" i="102"/>
  <c r="AT360" i="102"/>
  <c r="AS360" i="102"/>
  <c r="AQ360" i="102"/>
  <c r="AP360" i="102"/>
  <c r="AO360" i="102"/>
  <c r="AN360" i="102"/>
  <c r="AK360" i="102"/>
  <c r="AJ360" i="102"/>
  <c r="AI360" i="102"/>
  <c r="AH360" i="102"/>
  <c r="AG360" i="102"/>
  <c r="AF360" i="102"/>
  <c r="AE360" i="102"/>
  <c r="AD360" i="102"/>
  <c r="AC360" i="102"/>
  <c r="AB360" i="102"/>
  <c r="AA360" i="102"/>
  <c r="B360" i="102"/>
  <c r="AZ360" i="102" s="1"/>
  <c r="AU359" i="102"/>
  <c r="AT359" i="102"/>
  <c r="AS359" i="102"/>
  <c r="AQ359" i="102"/>
  <c r="AP359" i="102"/>
  <c r="AL359" i="102"/>
  <c r="AI359" i="102"/>
  <c r="AH359" i="102"/>
  <c r="AG359" i="102"/>
  <c r="AF359" i="102"/>
  <c r="AE359" i="102"/>
  <c r="AD359" i="102"/>
  <c r="AC359" i="102"/>
  <c r="AB359" i="102"/>
  <c r="AA359" i="102"/>
  <c r="B359" i="102"/>
  <c r="AZ359" i="102" s="1"/>
  <c r="AZ358" i="102"/>
  <c r="AY358" i="102"/>
  <c r="AX358" i="102"/>
  <c r="AW358" i="102"/>
  <c r="AV358" i="102"/>
  <c r="AU358" i="102"/>
  <c r="AT358" i="102"/>
  <c r="AS358" i="102"/>
  <c r="AQ358" i="102"/>
  <c r="AP358" i="102"/>
  <c r="AO358" i="102"/>
  <c r="AN358" i="102"/>
  <c r="AM358" i="102"/>
  <c r="AL358" i="102"/>
  <c r="AK358" i="102"/>
  <c r="AJ358" i="102"/>
  <c r="AI358" i="102"/>
  <c r="AH358" i="102"/>
  <c r="AG358" i="102"/>
  <c r="AF358" i="102"/>
  <c r="AE358" i="102"/>
  <c r="AD358" i="102"/>
  <c r="AC358" i="102"/>
  <c r="AB358" i="102"/>
  <c r="AA358" i="102"/>
  <c r="B358" i="102"/>
  <c r="AU357" i="102"/>
  <c r="AT357" i="102"/>
  <c r="AS357" i="102"/>
  <c r="AQ357" i="102"/>
  <c r="AP357" i="102"/>
  <c r="AI357" i="102"/>
  <c r="AH357" i="102"/>
  <c r="AG357" i="102"/>
  <c r="AF357" i="102"/>
  <c r="AE357" i="102"/>
  <c r="AD357" i="102"/>
  <c r="AC357" i="102"/>
  <c r="AB357" i="102"/>
  <c r="AA357" i="102"/>
  <c r="B357" i="102"/>
  <c r="AZ357" i="102" s="1"/>
  <c r="AU356" i="102"/>
  <c r="AT356" i="102"/>
  <c r="AS356" i="102"/>
  <c r="AQ356" i="102"/>
  <c r="AP356" i="102"/>
  <c r="AI356" i="102"/>
  <c r="AH356" i="102"/>
  <c r="AG356" i="102"/>
  <c r="AF356" i="102"/>
  <c r="AE356" i="102"/>
  <c r="AD356" i="102"/>
  <c r="AC356" i="102"/>
  <c r="AB356" i="102"/>
  <c r="AA356" i="102"/>
  <c r="B356" i="102"/>
  <c r="AU355" i="102"/>
  <c r="AT355" i="102"/>
  <c r="AS355" i="102"/>
  <c r="AQ355" i="102"/>
  <c r="AP355" i="102"/>
  <c r="AK355" i="102"/>
  <c r="AJ355" i="102"/>
  <c r="AI355" i="102"/>
  <c r="AH355" i="102"/>
  <c r="AG355" i="102"/>
  <c r="AF355" i="102"/>
  <c r="AE355" i="102"/>
  <c r="AD355" i="102"/>
  <c r="AC355" i="102"/>
  <c r="AB355" i="102"/>
  <c r="AA355" i="102"/>
  <c r="B355" i="102"/>
  <c r="AM355" i="102" s="1"/>
  <c r="AU354" i="102"/>
  <c r="AT354" i="102"/>
  <c r="AS354" i="102"/>
  <c r="AQ354" i="102"/>
  <c r="AP354" i="102"/>
  <c r="AN354" i="102"/>
  <c r="AL354" i="102"/>
  <c r="AJ354" i="102"/>
  <c r="AI354" i="102"/>
  <c r="AH354" i="102"/>
  <c r="AG354" i="102"/>
  <c r="AF354" i="102"/>
  <c r="AE354" i="102"/>
  <c r="AD354" i="102"/>
  <c r="AC354" i="102"/>
  <c r="AB354" i="102"/>
  <c r="AA354" i="102"/>
  <c r="B354" i="102"/>
  <c r="AZ354" i="102" s="1"/>
  <c r="AY353" i="102"/>
  <c r="AU353" i="102"/>
  <c r="AT353" i="102"/>
  <c r="AS353" i="102"/>
  <c r="AQ353" i="102"/>
  <c r="AP353" i="102"/>
  <c r="AN353" i="102"/>
  <c r="AL353" i="102"/>
  <c r="AJ353" i="102"/>
  <c r="AI353" i="102"/>
  <c r="AH353" i="102"/>
  <c r="AG353" i="102"/>
  <c r="AF353" i="102"/>
  <c r="AE353" i="102"/>
  <c r="AD353" i="102"/>
  <c r="AC353" i="102"/>
  <c r="AB353" i="102"/>
  <c r="AA353" i="102"/>
  <c r="B353" i="102"/>
  <c r="AZ353" i="102" s="1"/>
  <c r="AW352" i="102"/>
  <c r="AU352" i="102"/>
  <c r="AT352" i="102"/>
  <c r="AS352" i="102"/>
  <c r="AQ352" i="102"/>
  <c r="AP352" i="102"/>
  <c r="AI352" i="102"/>
  <c r="AH352" i="102"/>
  <c r="AG352" i="102"/>
  <c r="AF352" i="102"/>
  <c r="AE352" i="102"/>
  <c r="AD352" i="102"/>
  <c r="AC352" i="102"/>
  <c r="AB352" i="102"/>
  <c r="AA352" i="102"/>
  <c r="B352" i="102"/>
  <c r="AZ352" i="102" s="1"/>
  <c r="AU351" i="102"/>
  <c r="AT351" i="102"/>
  <c r="AS351" i="102"/>
  <c r="AQ351" i="102"/>
  <c r="AP351" i="102"/>
  <c r="AI351" i="102"/>
  <c r="AH351" i="102"/>
  <c r="AG351" i="102"/>
  <c r="AF351" i="102"/>
  <c r="AE351" i="102"/>
  <c r="AD351" i="102"/>
  <c r="AC351" i="102"/>
  <c r="AB351" i="102"/>
  <c r="AA351" i="102"/>
  <c r="B351" i="102"/>
  <c r="AV351" i="102" s="1"/>
  <c r="AZ350" i="102"/>
  <c r="AY350" i="102"/>
  <c r="AW350" i="102"/>
  <c r="AV350" i="102"/>
  <c r="AU350" i="102"/>
  <c r="AT350" i="102"/>
  <c r="AS350" i="102"/>
  <c r="AQ350" i="102"/>
  <c r="AP350" i="102"/>
  <c r="AO350" i="102"/>
  <c r="AN350" i="102"/>
  <c r="AM350" i="102"/>
  <c r="AL350" i="102"/>
  <c r="AK350" i="102"/>
  <c r="AJ350" i="102"/>
  <c r="AI350" i="102"/>
  <c r="AH350" i="102"/>
  <c r="AG350" i="102"/>
  <c r="AF350" i="102"/>
  <c r="AE350" i="102"/>
  <c r="AD350" i="102"/>
  <c r="AC350" i="102"/>
  <c r="AB350" i="102"/>
  <c r="AA350" i="102"/>
  <c r="B350" i="102"/>
  <c r="AX350" i="102" s="1"/>
  <c r="AU349" i="102"/>
  <c r="AT349" i="102"/>
  <c r="AS349" i="102"/>
  <c r="AQ349" i="102"/>
  <c r="AP349" i="102"/>
  <c r="AI349" i="102"/>
  <c r="AH349" i="102"/>
  <c r="AG349" i="102"/>
  <c r="AF349" i="102"/>
  <c r="AE349" i="102"/>
  <c r="AD349" i="102"/>
  <c r="AC349" i="102"/>
  <c r="AB349" i="102"/>
  <c r="AA349" i="102"/>
  <c r="B349" i="102"/>
  <c r="AW348" i="102"/>
  <c r="AU348" i="102"/>
  <c r="AT348" i="102"/>
  <c r="AS348" i="102"/>
  <c r="AQ348" i="102"/>
  <c r="AP348" i="102"/>
  <c r="AN348" i="102"/>
  <c r="AJ348" i="102"/>
  <c r="AI348" i="102"/>
  <c r="AH348" i="102"/>
  <c r="AG348" i="102"/>
  <c r="AF348" i="102"/>
  <c r="AE348" i="102"/>
  <c r="AD348" i="102"/>
  <c r="AC348" i="102"/>
  <c r="AB348" i="102"/>
  <c r="AA348" i="102"/>
  <c r="B348" i="102"/>
  <c r="AZ348" i="102" s="1"/>
  <c r="AU347" i="102"/>
  <c r="AT347" i="102"/>
  <c r="AS347" i="102"/>
  <c r="AQ347" i="102"/>
  <c r="AP347" i="102"/>
  <c r="AJ347" i="102"/>
  <c r="AI347" i="102"/>
  <c r="AH347" i="102"/>
  <c r="AG347" i="102"/>
  <c r="AF347" i="102"/>
  <c r="AE347" i="102"/>
  <c r="AD347" i="102"/>
  <c r="AC347" i="102"/>
  <c r="AB347" i="102"/>
  <c r="AA347" i="102"/>
  <c r="B347" i="102"/>
  <c r="AZ347" i="102" s="1"/>
  <c r="AW346" i="102"/>
  <c r="AV346" i="102"/>
  <c r="AU346" i="102"/>
  <c r="AT346" i="102"/>
  <c r="AS346" i="102"/>
  <c r="AQ346" i="102"/>
  <c r="AP346" i="102"/>
  <c r="AO346" i="102"/>
  <c r="AN346" i="102"/>
  <c r="AL346" i="102"/>
  <c r="AJ346" i="102"/>
  <c r="AI346" i="102"/>
  <c r="AH346" i="102"/>
  <c r="AG346" i="102"/>
  <c r="AF346" i="102"/>
  <c r="AE346" i="102"/>
  <c r="AD346" i="102"/>
  <c r="AC346" i="102"/>
  <c r="AB346" i="102"/>
  <c r="AA346" i="102"/>
  <c r="B346" i="102"/>
  <c r="AX346" i="102" s="1"/>
  <c r="AY345" i="102"/>
  <c r="AW345" i="102"/>
  <c r="AU345" i="102"/>
  <c r="AT345" i="102"/>
  <c r="AS345" i="102"/>
  <c r="AQ345" i="102"/>
  <c r="AP345" i="102"/>
  <c r="AL345" i="102"/>
  <c r="AI345" i="102"/>
  <c r="AH345" i="102"/>
  <c r="AG345" i="102"/>
  <c r="AF345" i="102"/>
  <c r="AE345" i="102"/>
  <c r="AD345" i="102"/>
  <c r="AC345" i="102"/>
  <c r="AB345" i="102"/>
  <c r="AA345" i="102"/>
  <c r="B345" i="102"/>
  <c r="AO345" i="102" s="1"/>
  <c r="AY344" i="102"/>
  <c r="AW344" i="102"/>
  <c r="AU344" i="102"/>
  <c r="AT344" i="102"/>
  <c r="AS344" i="102"/>
  <c r="AQ344" i="102"/>
  <c r="AP344" i="102"/>
  <c r="AN344" i="102"/>
  <c r="AJ344" i="102"/>
  <c r="AI344" i="102"/>
  <c r="AH344" i="102"/>
  <c r="AG344" i="102"/>
  <c r="AF344" i="102"/>
  <c r="AE344" i="102"/>
  <c r="AD344" i="102"/>
  <c r="AC344" i="102"/>
  <c r="AB344" i="102"/>
  <c r="AA344" i="102"/>
  <c r="B344" i="102"/>
  <c r="AK344" i="102" s="1"/>
  <c r="AU343" i="102"/>
  <c r="AT343" i="102"/>
  <c r="AS343" i="102"/>
  <c r="AQ343" i="102"/>
  <c r="AP343" i="102"/>
  <c r="AL343" i="102"/>
  <c r="AI343" i="102"/>
  <c r="AH343" i="102"/>
  <c r="AG343" i="102"/>
  <c r="AF343" i="102"/>
  <c r="AE343" i="102"/>
  <c r="AD343" i="102"/>
  <c r="AC343" i="102"/>
  <c r="AB343" i="102"/>
  <c r="AA343" i="102"/>
  <c r="B343" i="102"/>
  <c r="AZ343" i="102" s="1"/>
  <c r="AW342" i="102"/>
  <c r="AU342" i="102"/>
  <c r="AT342" i="102"/>
  <c r="AS342" i="102"/>
  <c r="AQ342" i="102"/>
  <c r="AP342" i="102"/>
  <c r="AL342" i="102"/>
  <c r="AJ342" i="102"/>
  <c r="AI342" i="102"/>
  <c r="AH342" i="102"/>
  <c r="AG342" i="102"/>
  <c r="AF342" i="102"/>
  <c r="AE342" i="102"/>
  <c r="AD342" i="102"/>
  <c r="AC342" i="102"/>
  <c r="AB342" i="102"/>
  <c r="AA342" i="102"/>
  <c r="B342" i="102"/>
  <c r="AZ342" i="102" s="1"/>
  <c r="AU341" i="102"/>
  <c r="AT341" i="102"/>
  <c r="AS341" i="102"/>
  <c r="AQ341" i="102"/>
  <c r="AP341" i="102"/>
  <c r="AI341" i="102"/>
  <c r="AH341" i="102"/>
  <c r="AG341" i="102"/>
  <c r="AF341" i="102"/>
  <c r="AE341" i="102"/>
  <c r="AD341" i="102"/>
  <c r="AC341" i="102"/>
  <c r="AB341" i="102"/>
  <c r="AA341" i="102"/>
  <c r="B341" i="102"/>
  <c r="AZ341" i="102" s="1"/>
  <c r="AU340" i="102"/>
  <c r="AT340" i="102"/>
  <c r="AS340" i="102"/>
  <c r="AQ340" i="102"/>
  <c r="AP340" i="102"/>
  <c r="AI340" i="102"/>
  <c r="AH340" i="102"/>
  <c r="AG340" i="102"/>
  <c r="AF340" i="102"/>
  <c r="AE340" i="102"/>
  <c r="AD340" i="102"/>
  <c r="AC340" i="102"/>
  <c r="AB340" i="102"/>
  <c r="AA340" i="102"/>
  <c r="B340" i="102"/>
  <c r="AY339" i="102"/>
  <c r="AU339" i="102"/>
  <c r="AT339" i="102"/>
  <c r="AS339" i="102"/>
  <c r="AQ339" i="102"/>
  <c r="AP339" i="102"/>
  <c r="AN339" i="102"/>
  <c r="AL339" i="102"/>
  <c r="AK339" i="102"/>
  <c r="AI339" i="102"/>
  <c r="AH339" i="102"/>
  <c r="AG339" i="102"/>
  <c r="AF339" i="102"/>
  <c r="AE339" i="102"/>
  <c r="AD339" i="102"/>
  <c r="AC339" i="102"/>
  <c r="AB339" i="102"/>
  <c r="AA339" i="102"/>
  <c r="B339" i="102"/>
  <c r="AM339" i="102" s="1"/>
  <c r="AU338" i="102"/>
  <c r="AT338" i="102"/>
  <c r="AS338" i="102"/>
  <c r="AQ338" i="102"/>
  <c r="AP338" i="102"/>
  <c r="AI338" i="102"/>
  <c r="AH338" i="102"/>
  <c r="AG338" i="102"/>
  <c r="AF338" i="102"/>
  <c r="AE338" i="102"/>
  <c r="AD338" i="102"/>
  <c r="AC338" i="102"/>
  <c r="AB338" i="102"/>
  <c r="AA338" i="102"/>
  <c r="B338" i="102"/>
  <c r="AZ338" i="102" s="1"/>
  <c r="AY337" i="102"/>
  <c r="AU337" i="102"/>
  <c r="AT337" i="102"/>
  <c r="AS337" i="102"/>
  <c r="AQ337" i="102"/>
  <c r="AP337" i="102"/>
  <c r="AN337" i="102"/>
  <c r="AL337" i="102"/>
  <c r="AI337" i="102"/>
  <c r="AH337" i="102"/>
  <c r="AG337" i="102"/>
  <c r="AF337" i="102"/>
  <c r="AE337" i="102"/>
  <c r="AD337" i="102"/>
  <c r="AC337" i="102"/>
  <c r="AB337" i="102"/>
  <c r="AA337" i="102"/>
  <c r="B337" i="102"/>
  <c r="AZ337" i="102" s="1"/>
  <c r="AZ336" i="102"/>
  <c r="AX336" i="102"/>
  <c r="AW336" i="102"/>
  <c r="AU336" i="102"/>
  <c r="AT336" i="102"/>
  <c r="AS336" i="102"/>
  <c r="AQ336" i="102"/>
  <c r="AP336" i="102"/>
  <c r="AN336" i="102"/>
  <c r="AK336" i="102"/>
  <c r="AI336" i="102"/>
  <c r="AH336" i="102"/>
  <c r="AG336" i="102"/>
  <c r="AF336" i="102"/>
  <c r="AE336" i="102"/>
  <c r="AD336" i="102"/>
  <c r="AC336" i="102"/>
  <c r="AB336" i="102"/>
  <c r="AA336" i="102"/>
  <c r="B336" i="102"/>
  <c r="AY336" i="102" s="1"/>
  <c r="AU335" i="102"/>
  <c r="AT335" i="102"/>
  <c r="AS335" i="102"/>
  <c r="AQ335" i="102"/>
  <c r="AP335" i="102"/>
  <c r="AI335" i="102"/>
  <c r="AH335" i="102"/>
  <c r="AG335" i="102"/>
  <c r="AF335" i="102"/>
  <c r="AE335" i="102"/>
  <c r="AD335" i="102"/>
  <c r="AC335" i="102"/>
  <c r="AB335" i="102"/>
  <c r="AA335" i="102"/>
  <c r="B335" i="102"/>
  <c r="AU334" i="102"/>
  <c r="AT334" i="102"/>
  <c r="AS334" i="102"/>
  <c r="AQ334" i="102"/>
  <c r="AP334" i="102"/>
  <c r="AI334" i="102"/>
  <c r="AH334" i="102"/>
  <c r="AG334" i="102"/>
  <c r="AF334" i="102"/>
  <c r="AE334" i="102"/>
  <c r="AD334" i="102"/>
  <c r="AC334" i="102"/>
  <c r="AB334" i="102"/>
  <c r="AA334" i="102"/>
  <c r="B334" i="102"/>
  <c r="AO334" i="102" s="1"/>
  <c r="AU333" i="102"/>
  <c r="AT333" i="102"/>
  <c r="AS333" i="102"/>
  <c r="AQ333" i="102"/>
  <c r="AP333" i="102"/>
  <c r="AI333" i="102"/>
  <c r="AH333" i="102"/>
  <c r="AG333" i="102"/>
  <c r="AF333" i="102"/>
  <c r="AE333" i="102"/>
  <c r="AD333" i="102"/>
  <c r="AC333" i="102"/>
  <c r="AB333" i="102"/>
  <c r="AA333" i="102"/>
  <c r="B333" i="102"/>
  <c r="AU332" i="102"/>
  <c r="AT332" i="102"/>
  <c r="AS332" i="102"/>
  <c r="AQ332" i="102"/>
  <c r="AP332" i="102"/>
  <c r="AN332" i="102"/>
  <c r="AJ332" i="102"/>
  <c r="AI332" i="102"/>
  <c r="AH332" i="102"/>
  <c r="AG332" i="102"/>
  <c r="AF332" i="102"/>
  <c r="AE332" i="102"/>
  <c r="AD332" i="102"/>
  <c r="AC332" i="102"/>
  <c r="AB332" i="102"/>
  <c r="AA332" i="102"/>
  <c r="B332" i="102"/>
  <c r="AZ332" i="102" s="1"/>
  <c r="AZ331" i="102"/>
  <c r="AY331" i="102"/>
  <c r="AW331" i="102"/>
  <c r="AU331" i="102"/>
  <c r="AT331" i="102"/>
  <c r="AS331" i="102"/>
  <c r="AQ331" i="102"/>
  <c r="AP331" i="102"/>
  <c r="AN331" i="102"/>
  <c r="AM331" i="102"/>
  <c r="AL331" i="102"/>
  <c r="AJ331" i="102"/>
  <c r="AI331" i="102"/>
  <c r="AH331" i="102"/>
  <c r="AG331" i="102"/>
  <c r="AF331" i="102"/>
  <c r="AE331" i="102"/>
  <c r="AD331" i="102"/>
  <c r="AC331" i="102"/>
  <c r="AB331" i="102"/>
  <c r="AA331" i="102"/>
  <c r="B331" i="102"/>
  <c r="AX331" i="102" s="1"/>
  <c r="AY330" i="102"/>
  <c r="AW330" i="102"/>
  <c r="AV330" i="102"/>
  <c r="AU330" i="102"/>
  <c r="AT330" i="102"/>
  <c r="AS330" i="102"/>
  <c r="AQ330" i="102"/>
  <c r="AP330" i="102"/>
  <c r="AO330" i="102"/>
  <c r="AN330" i="102"/>
  <c r="AL330" i="102"/>
  <c r="AJ330" i="102"/>
  <c r="AI330" i="102"/>
  <c r="AH330" i="102"/>
  <c r="AG330" i="102"/>
  <c r="AF330" i="102"/>
  <c r="AE330" i="102"/>
  <c r="AD330" i="102"/>
  <c r="AC330" i="102"/>
  <c r="AB330" i="102"/>
  <c r="AA330" i="102"/>
  <c r="B330" i="102"/>
  <c r="AX330" i="102" s="1"/>
  <c r="AY329" i="102"/>
  <c r="AW329" i="102"/>
  <c r="AU329" i="102"/>
  <c r="AT329" i="102"/>
  <c r="AS329" i="102"/>
  <c r="AQ329" i="102"/>
  <c r="AP329" i="102"/>
  <c r="AM329" i="102"/>
  <c r="AL329" i="102"/>
  <c r="AJ329" i="102"/>
  <c r="AI329" i="102"/>
  <c r="AH329" i="102"/>
  <c r="AG329" i="102"/>
  <c r="AF329" i="102"/>
  <c r="AE329" i="102"/>
  <c r="AD329" i="102"/>
  <c r="AC329" i="102"/>
  <c r="AB329" i="102"/>
  <c r="AA329" i="102"/>
  <c r="B329" i="102"/>
  <c r="AO329" i="102" s="1"/>
  <c r="AY328" i="102"/>
  <c r="AW328" i="102"/>
  <c r="AU328" i="102"/>
  <c r="AT328" i="102"/>
  <c r="AS328" i="102"/>
  <c r="AQ328" i="102"/>
  <c r="AP328" i="102"/>
  <c r="AN328" i="102"/>
  <c r="AL328" i="102"/>
  <c r="AJ328" i="102"/>
  <c r="AI328" i="102"/>
  <c r="AH328" i="102"/>
  <c r="AG328" i="102"/>
  <c r="AF328" i="102"/>
  <c r="AE328" i="102"/>
  <c r="AD328" i="102"/>
  <c r="AC328" i="102"/>
  <c r="AB328" i="102"/>
  <c r="AA328" i="102"/>
  <c r="B328" i="102"/>
  <c r="AK328" i="102" s="1"/>
  <c r="AW327" i="102"/>
  <c r="AU327" i="102"/>
  <c r="AT327" i="102"/>
  <c r="AS327" i="102"/>
  <c r="AQ327" i="102"/>
  <c r="AP327" i="102"/>
  <c r="AI327" i="102"/>
  <c r="AH327" i="102"/>
  <c r="AG327" i="102"/>
  <c r="AF327" i="102"/>
  <c r="AE327" i="102"/>
  <c r="AD327" i="102"/>
  <c r="AC327" i="102"/>
  <c r="AB327" i="102"/>
  <c r="AA327" i="102"/>
  <c r="B327" i="102"/>
  <c r="AY326" i="102"/>
  <c r="AW326" i="102"/>
  <c r="AU326" i="102"/>
  <c r="AT326" i="102"/>
  <c r="AS326" i="102"/>
  <c r="AQ326" i="102"/>
  <c r="AP326" i="102"/>
  <c r="AO326" i="102"/>
  <c r="AL326" i="102"/>
  <c r="AJ326" i="102"/>
  <c r="AI326" i="102"/>
  <c r="AH326" i="102"/>
  <c r="AG326" i="102"/>
  <c r="AF326" i="102"/>
  <c r="AE326" i="102"/>
  <c r="AD326" i="102"/>
  <c r="AC326" i="102"/>
  <c r="AB326" i="102"/>
  <c r="AA326" i="102"/>
  <c r="B326" i="102"/>
  <c r="AZ326" i="102" s="1"/>
  <c r="AY325" i="102"/>
  <c r="AU325" i="102"/>
  <c r="AT325" i="102"/>
  <c r="AS325" i="102"/>
  <c r="AQ325" i="102"/>
  <c r="AP325" i="102"/>
  <c r="AJ325" i="102"/>
  <c r="AI325" i="102"/>
  <c r="AH325" i="102"/>
  <c r="AG325" i="102"/>
  <c r="AF325" i="102"/>
  <c r="AE325" i="102"/>
  <c r="AD325" i="102"/>
  <c r="AC325" i="102"/>
  <c r="AB325" i="102"/>
  <c r="AA325" i="102"/>
  <c r="B325" i="102"/>
  <c r="AZ325" i="102" s="1"/>
  <c r="AU324" i="102"/>
  <c r="AT324" i="102"/>
  <c r="AS324" i="102"/>
  <c r="AQ324" i="102"/>
  <c r="AP324" i="102"/>
  <c r="AI324" i="102"/>
  <c r="AH324" i="102"/>
  <c r="AG324" i="102"/>
  <c r="AF324" i="102"/>
  <c r="AE324" i="102"/>
  <c r="AD324" i="102"/>
  <c r="AC324" i="102"/>
  <c r="AB324" i="102"/>
  <c r="AA324" i="102"/>
  <c r="B324" i="102"/>
  <c r="AY323" i="102"/>
  <c r="AU323" i="102"/>
  <c r="AT323" i="102"/>
  <c r="AS323" i="102"/>
  <c r="AQ323" i="102"/>
  <c r="AP323" i="102"/>
  <c r="AN323" i="102"/>
  <c r="AM323" i="102"/>
  <c r="AL323" i="102"/>
  <c r="AK323" i="102"/>
  <c r="AJ323" i="102"/>
  <c r="AI323" i="102"/>
  <c r="AH323" i="102"/>
  <c r="AG323" i="102"/>
  <c r="AF323" i="102"/>
  <c r="AE323" i="102"/>
  <c r="AD323" i="102"/>
  <c r="AC323" i="102"/>
  <c r="AB323" i="102"/>
  <c r="AA323" i="102"/>
  <c r="B323" i="102"/>
  <c r="AZ323" i="102" s="1"/>
  <c r="AY322" i="102"/>
  <c r="AU322" i="102"/>
  <c r="AT322" i="102"/>
  <c r="AS322" i="102"/>
  <c r="AQ322" i="102"/>
  <c r="AP322" i="102"/>
  <c r="AI322" i="102"/>
  <c r="AH322" i="102"/>
  <c r="AG322" i="102"/>
  <c r="AF322" i="102"/>
  <c r="AE322" i="102"/>
  <c r="AD322" i="102"/>
  <c r="AC322" i="102"/>
  <c r="AB322" i="102"/>
  <c r="AA322" i="102"/>
  <c r="B322" i="102"/>
  <c r="AY321" i="102"/>
  <c r="AU321" i="102"/>
  <c r="AT321" i="102"/>
  <c r="AS321" i="102"/>
  <c r="AQ321" i="102"/>
  <c r="AP321" i="102"/>
  <c r="AN321" i="102"/>
  <c r="AL321" i="102"/>
  <c r="AI321" i="102"/>
  <c r="AH321" i="102"/>
  <c r="AG321" i="102"/>
  <c r="AF321" i="102"/>
  <c r="AE321" i="102"/>
  <c r="AD321" i="102"/>
  <c r="AC321" i="102"/>
  <c r="AB321" i="102"/>
  <c r="AA321" i="102"/>
  <c r="B321" i="102"/>
  <c r="AZ321" i="102" s="1"/>
  <c r="AW320" i="102"/>
  <c r="AU320" i="102"/>
  <c r="AT320" i="102"/>
  <c r="AS320" i="102"/>
  <c r="AQ320" i="102"/>
  <c r="AP320" i="102"/>
  <c r="AL320" i="102"/>
  <c r="AK320" i="102"/>
  <c r="AI320" i="102"/>
  <c r="AH320" i="102"/>
  <c r="AG320" i="102"/>
  <c r="AF320" i="102"/>
  <c r="AE320" i="102"/>
  <c r="AD320" i="102"/>
  <c r="AC320" i="102"/>
  <c r="AB320" i="102"/>
  <c r="AA320" i="102"/>
  <c r="B320" i="102"/>
  <c r="AZ320" i="102" s="1"/>
  <c r="AU319" i="102"/>
  <c r="AT319" i="102"/>
  <c r="AS319" i="102"/>
  <c r="AQ319" i="102"/>
  <c r="AP319" i="102"/>
  <c r="AI319" i="102"/>
  <c r="AH319" i="102"/>
  <c r="AG319" i="102"/>
  <c r="AF319" i="102"/>
  <c r="AE319" i="102"/>
  <c r="AD319" i="102"/>
  <c r="AC319" i="102"/>
  <c r="AB319" i="102"/>
  <c r="AA319" i="102"/>
  <c r="B319" i="102"/>
  <c r="AU318" i="102"/>
  <c r="AT318" i="102"/>
  <c r="AS318" i="102"/>
  <c r="AQ318" i="102"/>
  <c r="AP318" i="102"/>
  <c r="AJ318" i="102"/>
  <c r="AI318" i="102"/>
  <c r="AH318" i="102"/>
  <c r="AG318" i="102"/>
  <c r="AF318" i="102"/>
  <c r="AE318" i="102"/>
  <c r="AD318" i="102"/>
  <c r="AC318" i="102"/>
  <c r="AB318" i="102"/>
  <c r="AA318" i="102"/>
  <c r="B318" i="102"/>
  <c r="AU317" i="102"/>
  <c r="AT317" i="102"/>
  <c r="AS317" i="102"/>
  <c r="AQ317" i="102"/>
  <c r="AP317" i="102"/>
  <c r="AI317" i="102"/>
  <c r="AH317" i="102"/>
  <c r="AG317" i="102"/>
  <c r="AF317" i="102"/>
  <c r="AE317" i="102"/>
  <c r="AD317" i="102"/>
  <c r="AC317" i="102"/>
  <c r="AB317" i="102"/>
  <c r="AA317" i="102"/>
  <c r="B317" i="102"/>
  <c r="AY316" i="102"/>
  <c r="AV316" i="102"/>
  <c r="AU316" i="102"/>
  <c r="AT316" i="102"/>
  <c r="AS316" i="102"/>
  <c r="AQ316" i="102"/>
  <c r="AP316" i="102"/>
  <c r="AN316" i="102"/>
  <c r="AL316" i="102"/>
  <c r="AJ316" i="102"/>
  <c r="AI316" i="102"/>
  <c r="AH316" i="102"/>
  <c r="AG316" i="102"/>
  <c r="AF316" i="102"/>
  <c r="AE316" i="102"/>
  <c r="AD316" i="102"/>
  <c r="AC316" i="102"/>
  <c r="AB316" i="102"/>
  <c r="AA316" i="102"/>
  <c r="B316" i="102"/>
  <c r="AZ316" i="102" s="1"/>
  <c r="AZ315" i="102"/>
  <c r="AY315" i="102"/>
  <c r="AW315" i="102"/>
  <c r="AU315" i="102"/>
  <c r="AT315" i="102"/>
  <c r="AS315" i="102"/>
  <c r="AQ315" i="102"/>
  <c r="AP315" i="102"/>
  <c r="AO315" i="102"/>
  <c r="AN315" i="102"/>
  <c r="AM315" i="102"/>
  <c r="AL315" i="102"/>
  <c r="AJ315" i="102"/>
  <c r="AI315" i="102"/>
  <c r="AH315" i="102"/>
  <c r="AG315" i="102"/>
  <c r="AF315" i="102"/>
  <c r="AE315" i="102"/>
  <c r="AD315" i="102"/>
  <c r="AC315" i="102"/>
  <c r="AB315" i="102"/>
  <c r="AA315" i="102"/>
  <c r="B315" i="102"/>
  <c r="AX315" i="102" s="1"/>
  <c r="AU314" i="102"/>
  <c r="AT314" i="102"/>
  <c r="AS314" i="102"/>
  <c r="AQ314" i="102"/>
  <c r="AP314" i="102"/>
  <c r="AI314" i="102"/>
  <c r="AH314" i="102"/>
  <c r="AG314" i="102"/>
  <c r="AF314" i="102"/>
  <c r="AE314" i="102"/>
  <c r="AD314" i="102"/>
  <c r="AC314" i="102"/>
  <c r="AB314" i="102"/>
  <c r="AA314" i="102"/>
  <c r="B314" i="102"/>
  <c r="AY313" i="102"/>
  <c r="AW313" i="102"/>
  <c r="AU313" i="102"/>
  <c r="AT313" i="102"/>
  <c r="AS313" i="102"/>
  <c r="AQ313" i="102"/>
  <c r="AP313" i="102"/>
  <c r="AM313" i="102"/>
  <c r="AL313" i="102"/>
  <c r="AJ313" i="102"/>
  <c r="AI313" i="102"/>
  <c r="AH313" i="102"/>
  <c r="AG313" i="102"/>
  <c r="AF313" i="102"/>
  <c r="AE313" i="102"/>
  <c r="AD313" i="102"/>
  <c r="AC313" i="102"/>
  <c r="AB313" i="102"/>
  <c r="AA313" i="102"/>
  <c r="B313" i="102"/>
  <c r="AO313" i="102" s="1"/>
  <c r="AU312" i="102"/>
  <c r="AT312" i="102"/>
  <c r="AS312" i="102"/>
  <c r="AQ312" i="102"/>
  <c r="AP312" i="102"/>
  <c r="AI312" i="102"/>
  <c r="AH312" i="102"/>
  <c r="AG312" i="102"/>
  <c r="AF312" i="102"/>
  <c r="AE312" i="102"/>
  <c r="AD312" i="102"/>
  <c r="AC312" i="102"/>
  <c r="AB312" i="102"/>
  <c r="AA312" i="102"/>
  <c r="B312" i="102"/>
  <c r="AX311" i="102"/>
  <c r="AW311" i="102"/>
  <c r="AU311" i="102"/>
  <c r="AT311" i="102"/>
  <c r="AS311" i="102"/>
  <c r="AQ311" i="102"/>
  <c r="AP311" i="102"/>
  <c r="AI311" i="102"/>
  <c r="AH311" i="102"/>
  <c r="AG311" i="102"/>
  <c r="AF311" i="102"/>
  <c r="AE311" i="102"/>
  <c r="AD311" i="102"/>
  <c r="AC311" i="102"/>
  <c r="AB311" i="102"/>
  <c r="AA311" i="102"/>
  <c r="B311" i="102"/>
  <c r="AY310" i="102"/>
  <c r="AW310" i="102"/>
  <c r="AU310" i="102"/>
  <c r="AT310" i="102"/>
  <c r="AS310" i="102"/>
  <c r="AQ310" i="102"/>
  <c r="AP310" i="102"/>
  <c r="AL310" i="102"/>
  <c r="AJ310" i="102"/>
  <c r="AI310" i="102"/>
  <c r="AH310" i="102"/>
  <c r="AG310" i="102"/>
  <c r="AF310" i="102"/>
  <c r="AE310" i="102"/>
  <c r="AD310" i="102"/>
  <c r="AC310" i="102"/>
  <c r="AB310" i="102"/>
  <c r="AA310" i="102"/>
  <c r="B310" i="102"/>
  <c r="AZ310" i="102" s="1"/>
  <c r="AU309" i="102"/>
  <c r="AT309" i="102"/>
  <c r="AS309" i="102"/>
  <c r="AQ309" i="102"/>
  <c r="AP309" i="102"/>
  <c r="AN309" i="102"/>
  <c r="AK309" i="102"/>
  <c r="AJ309" i="102"/>
  <c r="AI309" i="102"/>
  <c r="AH309" i="102"/>
  <c r="AG309" i="102"/>
  <c r="AF309" i="102"/>
  <c r="AE309" i="102"/>
  <c r="AD309" i="102"/>
  <c r="AC309" i="102"/>
  <c r="AB309" i="102"/>
  <c r="AA309" i="102"/>
  <c r="B309" i="102"/>
  <c r="AZ309" i="102" s="1"/>
  <c r="AU308" i="102"/>
  <c r="AT308" i="102"/>
  <c r="AS308" i="102"/>
  <c r="AQ308" i="102"/>
  <c r="AP308" i="102"/>
  <c r="AN308" i="102"/>
  <c r="AL308" i="102"/>
  <c r="AJ308" i="102"/>
  <c r="AI308" i="102"/>
  <c r="AH308" i="102"/>
  <c r="AG308" i="102"/>
  <c r="AF308" i="102"/>
  <c r="AE308" i="102"/>
  <c r="AD308" i="102"/>
  <c r="AC308" i="102"/>
  <c r="AB308" i="102"/>
  <c r="AA308" i="102"/>
  <c r="B308" i="102"/>
  <c r="AY307" i="102"/>
  <c r="AW307" i="102"/>
  <c r="AU307" i="102"/>
  <c r="AT307" i="102"/>
  <c r="AS307" i="102"/>
  <c r="AQ307" i="102"/>
  <c r="AP307" i="102"/>
  <c r="AN307" i="102"/>
  <c r="AM307" i="102"/>
  <c r="AL307" i="102"/>
  <c r="AK307" i="102"/>
  <c r="AJ307" i="102"/>
  <c r="AI307" i="102"/>
  <c r="AH307" i="102"/>
  <c r="AG307" i="102"/>
  <c r="AF307" i="102"/>
  <c r="AE307" i="102"/>
  <c r="AD307" i="102"/>
  <c r="AC307" i="102"/>
  <c r="AB307" i="102"/>
  <c r="AA307" i="102"/>
  <c r="B307" i="102"/>
  <c r="AZ307" i="102" s="1"/>
  <c r="AZ306" i="102"/>
  <c r="AY306" i="102"/>
  <c r="AU306" i="102"/>
  <c r="AT306" i="102"/>
  <c r="AS306" i="102"/>
  <c r="AQ306" i="102"/>
  <c r="AP306" i="102"/>
  <c r="AI306" i="102"/>
  <c r="AH306" i="102"/>
  <c r="AG306" i="102"/>
  <c r="AF306" i="102"/>
  <c r="AE306" i="102"/>
  <c r="AD306" i="102"/>
  <c r="AC306" i="102"/>
  <c r="AB306" i="102"/>
  <c r="AA306" i="102"/>
  <c r="B306" i="102"/>
  <c r="AY305" i="102"/>
  <c r="AW305" i="102"/>
  <c r="AU305" i="102"/>
  <c r="AT305" i="102"/>
  <c r="AS305" i="102"/>
  <c r="AQ305" i="102"/>
  <c r="AP305" i="102"/>
  <c r="AN305" i="102"/>
  <c r="AL305" i="102"/>
  <c r="AJ305" i="102"/>
  <c r="AI305" i="102"/>
  <c r="AH305" i="102"/>
  <c r="AG305" i="102"/>
  <c r="AF305" i="102"/>
  <c r="AE305" i="102"/>
  <c r="AD305" i="102"/>
  <c r="AC305" i="102"/>
  <c r="AB305" i="102"/>
  <c r="AA305" i="102"/>
  <c r="B305" i="102"/>
  <c r="AZ305" i="102" s="1"/>
  <c r="AZ304" i="102"/>
  <c r="AW304" i="102"/>
  <c r="AU304" i="102"/>
  <c r="AT304" i="102"/>
  <c r="AS304" i="102"/>
  <c r="AQ304" i="102"/>
  <c r="AP304" i="102"/>
  <c r="AM304" i="102"/>
  <c r="AL304" i="102"/>
  <c r="AK304" i="102"/>
  <c r="AI304" i="102"/>
  <c r="AH304" i="102"/>
  <c r="AG304" i="102"/>
  <c r="AF304" i="102"/>
  <c r="AE304" i="102"/>
  <c r="AD304" i="102"/>
  <c r="AC304" i="102"/>
  <c r="AB304" i="102"/>
  <c r="AA304" i="102"/>
  <c r="B304" i="102"/>
  <c r="AY304" i="102" s="1"/>
  <c r="AU303" i="102"/>
  <c r="AT303" i="102"/>
  <c r="AS303" i="102"/>
  <c r="AQ303" i="102"/>
  <c r="AP303" i="102"/>
  <c r="AN303" i="102"/>
  <c r="AL303" i="102"/>
  <c r="AK303" i="102"/>
  <c r="AJ303" i="102"/>
  <c r="AI303" i="102"/>
  <c r="AH303" i="102"/>
  <c r="AG303" i="102"/>
  <c r="AF303" i="102"/>
  <c r="AE303" i="102"/>
  <c r="AD303" i="102"/>
  <c r="AC303" i="102"/>
  <c r="AB303" i="102"/>
  <c r="AA303" i="102"/>
  <c r="B303" i="102"/>
  <c r="AU302" i="102"/>
  <c r="AT302" i="102"/>
  <c r="AS302" i="102"/>
  <c r="AQ302" i="102"/>
  <c r="AP302" i="102"/>
  <c r="AI302" i="102"/>
  <c r="AH302" i="102"/>
  <c r="AG302" i="102"/>
  <c r="AF302" i="102"/>
  <c r="AE302" i="102"/>
  <c r="AD302" i="102"/>
  <c r="AC302" i="102"/>
  <c r="AB302" i="102"/>
  <c r="AA302" i="102"/>
  <c r="B302" i="102"/>
  <c r="AW301" i="102"/>
  <c r="AU301" i="102"/>
  <c r="AT301" i="102"/>
  <c r="AS301" i="102"/>
  <c r="AQ301" i="102"/>
  <c r="AP301" i="102"/>
  <c r="AI301" i="102"/>
  <c r="AH301" i="102"/>
  <c r="AG301" i="102"/>
  <c r="AF301" i="102"/>
  <c r="AE301" i="102"/>
  <c r="AD301" i="102"/>
  <c r="AC301" i="102"/>
  <c r="AB301" i="102"/>
  <c r="AA301" i="102"/>
  <c r="B301" i="102"/>
  <c r="AZ300" i="102"/>
  <c r="AY300" i="102"/>
  <c r="AV300" i="102"/>
  <c r="AU300" i="102"/>
  <c r="AT300" i="102"/>
  <c r="AS300" i="102"/>
  <c r="AQ300" i="102"/>
  <c r="AP300" i="102"/>
  <c r="AN300" i="102"/>
  <c r="AL300" i="102"/>
  <c r="AJ300" i="102"/>
  <c r="AI300" i="102"/>
  <c r="AH300" i="102"/>
  <c r="AG300" i="102"/>
  <c r="AF300" i="102"/>
  <c r="AE300" i="102"/>
  <c r="AD300" i="102"/>
  <c r="AC300" i="102"/>
  <c r="AB300" i="102"/>
  <c r="AA300" i="102"/>
  <c r="B300" i="102"/>
  <c r="AX300" i="102" s="1"/>
  <c r="AZ299" i="102"/>
  <c r="AY299" i="102"/>
  <c r="AW299" i="102"/>
  <c r="AU299" i="102"/>
  <c r="AT299" i="102"/>
  <c r="AS299" i="102"/>
  <c r="AQ299" i="102"/>
  <c r="AP299" i="102"/>
  <c r="AO299" i="102"/>
  <c r="AN299" i="102"/>
  <c r="AM299" i="102"/>
  <c r="AJ299" i="102"/>
  <c r="AI299" i="102"/>
  <c r="AH299" i="102"/>
  <c r="AG299" i="102"/>
  <c r="AF299" i="102"/>
  <c r="AE299" i="102"/>
  <c r="AD299" i="102"/>
  <c r="AC299" i="102"/>
  <c r="AB299" i="102"/>
  <c r="AA299" i="102"/>
  <c r="B299" i="102"/>
  <c r="AX299" i="102" s="1"/>
  <c r="AU298" i="102"/>
  <c r="AT298" i="102"/>
  <c r="AS298" i="102"/>
  <c r="AQ298" i="102"/>
  <c r="AP298" i="102"/>
  <c r="AN298" i="102"/>
  <c r="AM298" i="102"/>
  <c r="AL298" i="102"/>
  <c r="AI298" i="102"/>
  <c r="AH298" i="102"/>
  <c r="AG298" i="102"/>
  <c r="AF298" i="102"/>
  <c r="AE298" i="102"/>
  <c r="AD298" i="102"/>
  <c r="AC298" i="102"/>
  <c r="AB298" i="102"/>
  <c r="AA298" i="102"/>
  <c r="B298" i="102"/>
  <c r="AZ298" i="102" s="1"/>
  <c r="AY297" i="102"/>
  <c r="AU297" i="102"/>
  <c r="AT297" i="102"/>
  <c r="AS297" i="102"/>
  <c r="AQ297" i="102"/>
  <c r="AP297" i="102"/>
  <c r="AO297" i="102"/>
  <c r="AL297" i="102"/>
  <c r="AJ297" i="102"/>
  <c r="AI297" i="102"/>
  <c r="AH297" i="102"/>
  <c r="AG297" i="102"/>
  <c r="AF297" i="102"/>
  <c r="AE297" i="102"/>
  <c r="AD297" i="102"/>
  <c r="AC297" i="102"/>
  <c r="AB297" i="102"/>
  <c r="AA297" i="102"/>
  <c r="B297" i="102"/>
  <c r="AN297" i="102" s="1"/>
  <c r="AY296" i="102"/>
  <c r="AW296" i="102"/>
  <c r="AU296" i="102"/>
  <c r="AT296" i="102"/>
  <c r="AS296" i="102"/>
  <c r="AQ296" i="102"/>
  <c r="AP296" i="102"/>
  <c r="AM296" i="102"/>
  <c r="AI296" i="102"/>
  <c r="AH296" i="102"/>
  <c r="AG296" i="102"/>
  <c r="AF296" i="102"/>
  <c r="AE296" i="102"/>
  <c r="AD296" i="102"/>
  <c r="AC296" i="102"/>
  <c r="AB296" i="102"/>
  <c r="AA296" i="102"/>
  <c r="B296" i="102"/>
  <c r="AU295" i="102"/>
  <c r="AT295" i="102"/>
  <c r="AS295" i="102"/>
  <c r="AQ295" i="102"/>
  <c r="AP295" i="102"/>
  <c r="AI295" i="102"/>
  <c r="AH295" i="102"/>
  <c r="AG295" i="102"/>
  <c r="AF295" i="102"/>
  <c r="AE295" i="102"/>
  <c r="AD295" i="102"/>
  <c r="AC295" i="102"/>
  <c r="AB295" i="102"/>
  <c r="AA295" i="102"/>
  <c r="B295" i="102"/>
  <c r="AY294" i="102"/>
  <c r="AW294" i="102"/>
  <c r="AV294" i="102"/>
  <c r="AU294" i="102"/>
  <c r="AT294" i="102"/>
  <c r="AS294" i="102"/>
  <c r="AQ294" i="102"/>
  <c r="AP294" i="102"/>
  <c r="AO294" i="102"/>
  <c r="AL294" i="102"/>
  <c r="AJ294" i="102"/>
  <c r="AI294" i="102"/>
  <c r="AH294" i="102"/>
  <c r="AG294" i="102"/>
  <c r="AF294" i="102"/>
  <c r="AE294" i="102"/>
  <c r="AD294" i="102"/>
  <c r="AC294" i="102"/>
  <c r="AB294" i="102"/>
  <c r="AA294" i="102"/>
  <c r="B294" i="102"/>
  <c r="AZ294" i="102" s="1"/>
  <c r="AU293" i="102"/>
  <c r="AT293" i="102"/>
  <c r="AS293" i="102"/>
  <c r="AQ293" i="102"/>
  <c r="AP293" i="102"/>
  <c r="AO293" i="102"/>
  <c r="AN293" i="102"/>
  <c r="AK293" i="102"/>
  <c r="AJ293" i="102"/>
  <c r="AI293" i="102"/>
  <c r="AH293" i="102"/>
  <c r="AG293" i="102"/>
  <c r="AF293" i="102"/>
  <c r="AE293" i="102"/>
  <c r="AD293" i="102"/>
  <c r="AC293" i="102"/>
  <c r="AB293" i="102"/>
  <c r="AA293" i="102"/>
  <c r="B293" i="102"/>
  <c r="AU292" i="102"/>
  <c r="AT292" i="102"/>
  <c r="AS292" i="102"/>
  <c r="AQ292" i="102"/>
  <c r="AP292" i="102"/>
  <c r="AI292" i="102"/>
  <c r="AH292" i="102"/>
  <c r="AG292" i="102"/>
  <c r="AF292" i="102"/>
  <c r="AE292" i="102"/>
  <c r="AD292" i="102"/>
  <c r="AC292" i="102"/>
  <c r="AB292" i="102"/>
  <c r="AA292" i="102"/>
  <c r="B292" i="102"/>
  <c r="AY291" i="102"/>
  <c r="AW291" i="102"/>
  <c r="AU291" i="102"/>
  <c r="AT291" i="102"/>
  <c r="AS291" i="102"/>
  <c r="AQ291" i="102"/>
  <c r="AP291" i="102"/>
  <c r="AO291" i="102"/>
  <c r="AN291" i="102"/>
  <c r="AM291" i="102"/>
  <c r="AL291" i="102"/>
  <c r="AK291" i="102"/>
  <c r="AJ291" i="102"/>
  <c r="AI291" i="102"/>
  <c r="AH291" i="102"/>
  <c r="AG291" i="102"/>
  <c r="AF291" i="102"/>
  <c r="AE291" i="102"/>
  <c r="AD291" i="102"/>
  <c r="AC291" i="102"/>
  <c r="AB291" i="102"/>
  <c r="AA291" i="102"/>
  <c r="B291" i="102"/>
  <c r="AZ291" i="102" s="1"/>
  <c r="AU290" i="102"/>
  <c r="AT290" i="102"/>
  <c r="AS290" i="102"/>
  <c r="AQ290" i="102"/>
  <c r="AP290" i="102"/>
  <c r="AI290" i="102"/>
  <c r="AH290" i="102"/>
  <c r="AG290" i="102"/>
  <c r="AF290" i="102"/>
  <c r="AE290" i="102"/>
  <c r="AD290" i="102"/>
  <c r="AC290" i="102"/>
  <c r="AB290" i="102"/>
  <c r="AA290" i="102"/>
  <c r="B290" i="102"/>
  <c r="AU289" i="102"/>
  <c r="AT289" i="102"/>
  <c r="AS289" i="102"/>
  <c r="AQ289" i="102"/>
  <c r="AP289" i="102"/>
  <c r="AI289" i="102"/>
  <c r="AH289" i="102"/>
  <c r="AG289" i="102"/>
  <c r="AF289" i="102"/>
  <c r="AE289" i="102"/>
  <c r="AD289" i="102"/>
  <c r="AC289" i="102"/>
  <c r="AB289" i="102"/>
  <c r="AA289" i="102"/>
  <c r="B289" i="102"/>
  <c r="AZ288" i="102"/>
  <c r="AX288" i="102"/>
  <c r="AW288" i="102"/>
  <c r="AU288" i="102"/>
  <c r="AT288" i="102"/>
  <c r="AS288" i="102"/>
  <c r="AQ288" i="102"/>
  <c r="AP288" i="102"/>
  <c r="AM288" i="102"/>
  <c r="AL288" i="102"/>
  <c r="AK288" i="102"/>
  <c r="AJ288" i="102"/>
  <c r="AI288" i="102"/>
  <c r="AH288" i="102"/>
  <c r="AG288" i="102"/>
  <c r="AF288" i="102"/>
  <c r="AE288" i="102"/>
  <c r="AD288" i="102"/>
  <c r="AC288" i="102"/>
  <c r="AB288" i="102"/>
  <c r="AA288" i="102"/>
  <c r="B288" i="102"/>
  <c r="AY288" i="102" s="1"/>
  <c r="AU287" i="102"/>
  <c r="AT287" i="102"/>
  <c r="AS287" i="102"/>
  <c r="AQ287" i="102"/>
  <c r="AP287" i="102"/>
  <c r="AL287" i="102"/>
  <c r="AK287" i="102"/>
  <c r="AI287" i="102"/>
  <c r="AH287" i="102"/>
  <c r="AG287" i="102"/>
  <c r="AF287" i="102"/>
  <c r="AE287" i="102"/>
  <c r="AD287" i="102"/>
  <c r="AC287" i="102"/>
  <c r="AB287" i="102"/>
  <c r="AA287" i="102"/>
  <c r="B287" i="102"/>
  <c r="AY286" i="102"/>
  <c r="AU286" i="102"/>
  <c r="AT286" i="102"/>
  <c r="AS286" i="102"/>
  <c r="AQ286" i="102"/>
  <c r="AP286" i="102"/>
  <c r="AI286" i="102"/>
  <c r="AH286" i="102"/>
  <c r="AG286" i="102"/>
  <c r="AF286" i="102"/>
  <c r="AE286" i="102"/>
  <c r="AD286" i="102"/>
  <c r="AC286" i="102"/>
  <c r="AB286" i="102"/>
  <c r="AA286" i="102"/>
  <c r="B286" i="102"/>
  <c r="AZ285" i="102"/>
  <c r="AW285" i="102"/>
  <c r="AU285" i="102"/>
  <c r="AT285" i="102"/>
  <c r="AS285" i="102"/>
  <c r="AQ285" i="102"/>
  <c r="AP285" i="102"/>
  <c r="AK285" i="102"/>
  <c r="AJ285" i="102"/>
  <c r="AI285" i="102"/>
  <c r="AH285" i="102"/>
  <c r="AG285" i="102"/>
  <c r="AF285" i="102"/>
  <c r="AE285" i="102"/>
  <c r="AD285" i="102"/>
  <c r="AC285" i="102"/>
  <c r="AB285" i="102"/>
  <c r="AA285" i="102"/>
  <c r="B285" i="102"/>
  <c r="AZ284" i="102"/>
  <c r="AY284" i="102"/>
  <c r="AV284" i="102"/>
  <c r="AU284" i="102"/>
  <c r="AT284" i="102"/>
  <c r="AS284" i="102"/>
  <c r="AQ284" i="102"/>
  <c r="AP284" i="102"/>
  <c r="AN284" i="102"/>
  <c r="AL284" i="102"/>
  <c r="AJ284" i="102"/>
  <c r="AI284" i="102"/>
  <c r="AH284" i="102"/>
  <c r="AG284" i="102"/>
  <c r="AF284" i="102"/>
  <c r="AE284" i="102"/>
  <c r="AD284" i="102"/>
  <c r="AC284" i="102"/>
  <c r="AB284" i="102"/>
  <c r="AA284" i="102"/>
  <c r="B284" i="102"/>
  <c r="AX284" i="102" s="1"/>
  <c r="AY283" i="102"/>
  <c r="AW283" i="102"/>
  <c r="AU283" i="102"/>
  <c r="AT283" i="102"/>
  <c r="AS283" i="102"/>
  <c r="AQ283" i="102"/>
  <c r="AP283" i="102"/>
  <c r="AO283" i="102"/>
  <c r="AN283" i="102"/>
  <c r="AM283" i="102"/>
  <c r="AJ283" i="102"/>
  <c r="AI283" i="102"/>
  <c r="AH283" i="102"/>
  <c r="AG283" i="102"/>
  <c r="AF283" i="102"/>
  <c r="AE283" i="102"/>
  <c r="AD283" i="102"/>
  <c r="AC283" i="102"/>
  <c r="AB283" i="102"/>
  <c r="AA283" i="102"/>
  <c r="B283" i="102"/>
  <c r="AZ283" i="102" s="1"/>
  <c r="AZ282" i="102"/>
  <c r="AY282" i="102"/>
  <c r="AW282" i="102"/>
  <c r="AV282" i="102"/>
  <c r="AU282" i="102"/>
  <c r="AT282" i="102"/>
  <c r="AS282" i="102"/>
  <c r="AQ282" i="102"/>
  <c r="AP282" i="102"/>
  <c r="AN282" i="102"/>
  <c r="AM282" i="102"/>
  <c r="AL282" i="102"/>
  <c r="AI282" i="102"/>
  <c r="AH282" i="102"/>
  <c r="AG282" i="102"/>
  <c r="AF282" i="102"/>
  <c r="AE282" i="102"/>
  <c r="AD282" i="102"/>
  <c r="AC282" i="102"/>
  <c r="AB282" i="102"/>
  <c r="AA282" i="102"/>
  <c r="B282" i="102"/>
  <c r="AU281" i="102"/>
  <c r="AT281" i="102"/>
  <c r="AS281" i="102"/>
  <c r="AQ281" i="102"/>
  <c r="AP281" i="102"/>
  <c r="AI281" i="102"/>
  <c r="AH281" i="102"/>
  <c r="AG281" i="102"/>
  <c r="AF281" i="102"/>
  <c r="AE281" i="102"/>
  <c r="AD281" i="102"/>
  <c r="AC281" i="102"/>
  <c r="AB281" i="102"/>
  <c r="AA281" i="102"/>
  <c r="B281" i="102"/>
  <c r="AZ280" i="102"/>
  <c r="AY280" i="102"/>
  <c r="AW280" i="102"/>
  <c r="AU280" i="102"/>
  <c r="AT280" i="102"/>
  <c r="AS280" i="102"/>
  <c r="AQ280" i="102"/>
  <c r="AP280" i="102"/>
  <c r="AI280" i="102"/>
  <c r="AH280" i="102"/>
  <c r="AG280" i="102"/>
  <c r="AF280" i="102"/>
  <c r="AE280" i="102"/>
  <c r="AD280" i="102"/>
  <c r="AC280" i="102"/>
  <c r="AB280" i="102"/>
  <c r="AA280" i="102"/>
  <c r="B280" i="102"/>
  <c r="AX279" i="102"/>
  <c r="AW279" i="102"/>
  <c r="AV279" i="102"/>
  <c r="AU279" i="102"/>
  <c r="AT279" i="102"/>
  <c r="AS279" i="102"/>
  <c r="AQ279" i="102"/>
  <c r="AP279" i="102"/>
  <c r="AN279" i="102"/>
  <c r="AL279" i="102"/>
  <c r="AK279" i="102"/>
  <c r="AI279" i="102"/>
  <c r="AH279" i="102"/>
  <c r="AG279" i="102"/>
  <c r="AF279" i="102"/>
  <c r="AE279" i="102"/>
  <c r="AD279" i="102"/>
  <c r="AC279" i="102"/>
  <c r="AB279" i="102"/>
  <c r="AA279" i="102"/>
  <c r="B279" i="102"/>
  <c r="AU278" i="102"/>
  <c r="AT278" i="102"/>
  <c r="AS278" i="102"/>
  <c r="AQ278" i="102"/>
  <c r="AP278" i="102"/>
  <c r="AI278" i="102"/>
  <c r="AH278" i="102"/>
  <c r="AG278" i="102"/>
  <c r="AF278" i="102"/>
  <c r="AE278" i="102"/>
  <c r="AD278" i="102"/>
  <c r="AC278" i="102"/>
  <c r="AB278" i="102"/>
  <c r="AA278" i="102"/>
  <c r="B278" i="102"/>
  <c r="AY277" i="102"/>
  <c r="AX277" i="102"/>
  <c r="AU277" i="102"/>
  <c r="AT277" i="102"/>
  <c r="AS277" i="102"/>
  <c r="AQ277" i="102"/>
  <c r="AP277" i="102"/>
  <c r="AK277" i="102"/>
  <c r="AI277" i="102"/>
  <c r="AH277" i="102"/>
  <c r="AG277" i="102"/>
  <c r="AF277" i="102"/>
  <c r="AE277" i="102"/>
  <c r="AD277" i="102"/>
  <c r="AC277" i="102"/>
  <c r="AB277" i="102"/>
  <c r="AA277" i="102"/>
  <c r="B277" i="102"/>
  <c r="AZ276" i="102"/>
  <c r="AV276" i="102"/>
  <c r="AU276" i="102"/>
  <c r="AT276" i="102"/>
  <c r="AS276" i="102"/>
  <c r="AQ276" i="102"/>
  <c r="AP276" i="102"/>
  <c r="AN276" i="102"/>
  <c r="AL276" i="102"/>
  <c r="AJ276" i="102"/>
  <c r="AI276" i="102"/>
  <c r="AH276" i="102"/>
  <c r="AG276" i="102"/>
  <c r="AF276" i="102"/>
  <c r="AE276" i="102"/>
  <c r="AD276" i="102"/>
  <c r="AC276" i="102"/>
  <c r="AB276" i="102"/>
  <c r="AA276" i="102"/>
  <c r="B276" i="102"/>
  <c r="AY275" i="102"/>
  <c r="AW275" i="102"/>
  <c r="AU275" i="102"/>
  <c r="AT275" i="102"/>
  <c r="AS275" i="102"/>
  <c r="AQ275" i="102"/>
  <c r="AP275" i="102"/>
  <c r="AO275" i="102"/>
  <c r="AN275" i="102"/>
  <c r="AM275" i="102"/>
  <c r="AL275" i="102"/>
  <c r="AK275" i="102"/>
  <c r="AJ275" i="102"/>
  <c r="AI275" i="102"/>
  <c r="AH275" i="102"/>
  <c r="AG275" i="102"/>
  <c r="AF275" i="102"/>
  <c r="AE275" i="102"/>
  <c r="AD275" i="102"/>
  <c r="AC275" i="102"/>
  <c r="AB275" i="102"/>
  <c r="AA275" i="102"/>
  <c r="B275" i="102"/>
  <c r="AZ275" i="102" s="1"/>
  <c r="AZ274" i="102"/>
  <c r="AY274" i="102"/>
  <c r="AX274" i="102"/>
  <c r="AW274" i="102"/>
  <c r="AV274" i="102"/>
  <c r="AU274" i="102"/>
  <c r="AT274" i="102"/>
  <c r="AS274" i="102"/>
  <c r="AQ274" i="102"/>
  <c r="AP274" i="102"/>
  <c r="AI274" i="102"/>
  <c r="AH274" i="102"/>
  <c r="AG274" i="102"/>
  <c r="AF274" i="102"/>
  <c r="AE274" i="102"/>
  <c r="AD274" i="102"/>
  <c r="AC274" i="102"/>
  <c r="AB274" i="102"/>
  <c r="AA274" i="102"/>
  <c r="B274" i="102"/>
  <c r="AY273" i="102"/>
  <c r="AX273" i="102"/>
  <c r="AW273" i="102"/>
  <c r="AU273" i="102"/>
  <c r="AT273" i="102"/>
  <c r="AS273" i="102"/>
  <c r="AQ273" i="102"/>
  <c r="AP273" i="102"/>
  <c r="AO273" i="102"/>
  <c r="AN273" i="102"/>
  <c r="AL273" i="102"/>
  <c r="AJ273" i="102"/>
  <c r="AI273" i="102"/>
  <c r="AH273" i="102"/>
  <c r="AG273" i="102"/>
  <c r="AF273" i="102"/>
  <c r="AE273" i="102"/>
  <c r="AD273" i="102"/>
  <c r="AC273" i="102"/>
  <c r="AB273" i="102"/>
  <c r="AA273" i="102"/>
  <c r="B273" i="102"/>
  <c r="AU272" i="102"/>
  <c r="AT272" i="102"/>
  <c r="AS272" i="102"/>
  <c r="AQ272" i="102"/>
  <c r="AP272" i="102"/>
  <c r="AI272" i="102"/>
  <c r="AH272" i="102"/>
  <c r="AG272" i="102"/>
  <c r="AF272" i="102"/>
  <c r="AE272" i="102"/>
  <c r="AD272" i="102"/>
  <c r="AC272" i="102"/>
  <c r="AB272" i="102"/>
  <c r="AA272" i="102"/>
  <c r="B272" i="102"/>
  <c r="AY271" i="102"/>
  <c r="AX271" i="102"/>
  <c r="AW271" i="102"/>
  <c r="AU271" i="102"/>
  <c r="AT271" i="102"/>
  <c r="AS271" i="102"/>
  <c r="AQ271" i="102"/>
  <c r="AP271" i="102"/>
  <c r="AI271" i="102"/>
  <c r="AH271" i="102"/>
  <c r="AG271" i="102"/>
  <c r="AF271" i="102"/>
  <c r="AE271" i="102"/>
  <c r="AD271" i="102"/>
  <c r="AC271" i="102"/>
  <c r="AB271" i="102"/>
  <c r="AA271" i="102"/>
  <c r="B271" i="102"/>
  <c r="AY270" i="102"/>
  <c r="AW270" i="102"/>
  <c r="AV270" i="102"/>
  <c r="AU270" i="102"/>
  <c r="AT270" i="102"/>
  <c r="AS270" i="102"/>
  <c r="AQ270" i="102"/>
  <c r="AP270" i="102"/>
  <c r="AN270" i="102"/>
  <c r="AM270" i="102"/>
  <c r="AJ270" i="102"/>
  <c r="AI270" i="102"/>
  <c r="AH270" i="102"/>
  <c r="AG270" i="102"/>
  <c r="AF270" i="102"/>
  <c r="AE270" i="102"/>
  <c r="AD270" i="102"/>
  <c r="AC270" i="102"/>
  <c r="AB270" i="102"/>
  <c r="AA270" i="102"/>
  <c r="B270" i="102"/>
  <c r="AU269" i="102"/>
  <c r="AT269" i="102"/>
  <c r="AS269" i="102"/>
  <c r="AQ269" i="102"/>
  <c r="AP269" i="102"/>
  <c r="AI269" i="102"/>
  <c r="AH269" i="102"/>
  <c r="AG269" i="102"/>
  <c r="AF269" i="102"/>
  <c r="AE269" i="102"/>
  <c r="AD269" i="102"/>
  <c r="AC269" i="102"/>
  <c r="AB269" i="102"/>
  <c r="AA269" i="102"/>
  <c r="B269" i="102"/>
  <c r="AZ268" i="102"/>
  <c r="AY268" i="102"/>
  <c r="AV268" i="102"/>
  <c r="AU268" i="102"/>
  <c r="AT268" i="102"/>
  <c r="AS268" i="102"/>
  <c r="AQ268" i="102"/>
  <c r="AP268" i="102"/>
  <c r="AN268" i="102"/>
  <c r="AL268" i="102"/>
  <c r="AJ268" i="102"/>
  <c r="AI268" i="102"/>
  <c r="AH268" i="102"/>
  <c r="AG268" i="102"/>
  <c r="AF268" i="102"/>
  <c r="AE268" i="102"/>
  <c r="AD268" i="102"/>
  <c r="AC268" i="102"/>
  <c r="AB268" i="102"/>
  <c r="AA268" i="102"/>
  <c r="B268" i="102"/>
  <c r="AX268" i="102" s="1"/>
  <c r="AY267" i="102"/>
  <c r="AW267" i="102"/>
  <c r="AU267" i="102"/>
  <c r="AT267" i="102"/>
  <c r="AS267" i="102"/>
  <c r="AQ267" i="102"/>
  <c r="AP267" i="102"/>
  <c r="AO267" i="102"/>
  <c r="AN267" i="102"/>
  <c r="AM267" i="102"/>
  <c r="AL267" i="102"/>
  <c r="AK267" i="102"/>
  <c r="AJ267" i="102"/>
  <c r="AI267" i="102"/>
  <c r="AH267" i="102"/>
  <c r="AG267" i="102"/>
  <c r="AF267" i="102"/>
  <c r="AE267" i="102"/>
  <c r="AD267" i="102"/>
  <c r="AC267" i="102"/>
  <c r="AB267" i="102"/>
  <c r="AA267" i="102"/>
  <c r="B267" i="102"/>
  <c r="AZ266" i="102"/>
  <c r="AU266" i="102"/>
  <c r="AT266" i="102"/>
  <c r="AS266" i="102"/>
  <c r="AQ266" i="102"/>
  <c r="AP266" i="102"/>
  <c r="AN266" i="102"/>
  <c r="AI266" i="102"/>
  <c r="AH266" i="102"/>
  <c r="AG266" i="102"/>
  <c r="AF266" i="102"/>
  <c r="AE266" i="102"/>
  <c r="AD266" i="102"/>
  <c r="AC266" i="102"/>
  <c r="AB266" i="102"/>
  <c r="AA266" i="102"/>
  <c r="B266" i="102"/>
  <c r="AU265" i="102"/>
  <c r="AT265" i="102"/>
  <c r="AS265" i="102"/>
  <c r="AQ265" i="102"/>
  <c r="AP265" i="102"/>
  <c r="AI265" i="102"/>
  <c r="AH265" i="102"/>
  <c r="AG265" i="102"/>
  <c r="AF265" i="102"/>
  <c r="AE265" i="102"/>
  <c r="AD265" i="102"/>
  <c r="AC265" i="102"/>
  <c r="AB265" i="102"/>
  <c r="AA265" i="102"/>
  <c r="B265" i="102"/>
  <c r="AU264" i="102"/>
  <c r="AT264" i="102"/>
  <c r="AS264" i="102"/>
  <c r="AQ264" i="102"/>
  <c r="AP264" i="102"/>
  <c r="AI264" i="102"/>
  <c r="AH264" i="102"/>
  <c r="AG264" i="102"/>
  <c r="AF264" i="102"/>
  <c r="AE264" i="102"/>
  <c r="AD264" i="102"/>
  <c r="AC264" i="102"/>
  <c r="AB264" i="102"/>
  <c r="AA264" i="102"/>
  <c r="B264" i="102"/>
  <c r="AU263" i="102"/>
  <c r="AT263" i="102"/>
  <c r="AS263" i="102"/>
  <c r="AQ263" i="102"/>
  <c r="AP263" i="102"/>
  <c r="AI263" i="102"/>
  <c r="AH263" i="102"/>
  <c r="AG263" i="102"/>
  <c r="AF263" i="102"/>
  <c r="AE263" i="102"/>
  <c r="AD263" i="102"/>
  <c r="AC263" i="102"/>
  <c r="AB263" i="102"/>
  <c r="AA263" i="102"/>
  <c r="B263" i="102"/>
  <c r="AU262" i="102"/>
  <c r="AT262" i="102"/>
  <c r="AS262" i="102"/>
  <c r="AQ262" i="102"/>
  <c r="AP262" i="102"/>
  <c r="AN262" i="102"/>
  <c r="AI262" i="102"/>
  <c r="AH262" i="102"/>
  <c r="AG262" i="102"/>
  <c r="AF262" i="102"/>
  <c r="AE262" i="102"/>
  <c r="AD262" i="102"/>
  <c r="AC262" i="102"/>
  <c r="AB262" i="102"/>
  <c r="AA262" i="102"/>
  <c r="B262" i="102"/>
  <c r="AY261" i="102"/>
  <c r="AX261" i="102"/>
  <c r="AW261" i="102"/>
  <c r="AU261" i="102"/>
  <c r="AT261" i="102"/>
  <c r="AS261" i="102"/>
  <c r="AQ261" i="102"/>
  <c r="AP261" i="102"/>
  <c r="AO261" i="102"/>
  <c r="AI261" i="102"/>
  <c r="AH261" i="102"/>
  <c r="AG261" i="102"/>
  <c r="AF261" i="102"/>
  <c r="AE261" i="102"/>
  <c r="AD261" i="102"/>
  <c r="AC261" i="102"/>
  <c r="AB261" i="102"/>
  <c r="AA261" i="102"/>
  <c r="B261" i="102"/>
  <c r="AW260" i="102"/>
  <c r="AU260" i="102"/>
  <c r="AT260" i="102"/>
  <c r="AS260" i="102"/>
  <c r="AQ260" i="102"/>
  <c r="AP260" i="102"/>
  <c r="AN260" i="102"/>
  <c r="AL260" i="102"/>
  <c r="AJ260" i="102"/>
  <c r="AI260" i="102"/>
  <c r="AH260" i="102"/>
  <c r="AG260" i="102"/>
  <c r="AF260" i="102"/>
  <c r="AE260" i="102"/>
  <c r="AD260" i="102"/>
  <c r="AC260" i="102"/>
  <c r="AB260" i="102"/>
  <c r="AA260" i="102"/>
  <c r="B260" i="102"/>
  <c r="AZ260" i="102" s="1"/>
  <c r="AY259" i="102"/>
  <c r="AW259" i="102"/>
  <c r="AU259" i="102"/>
  <c r="AT259" i="102"/>
  <c r="AS259" i="102"/>
  <c r="AQ259" i="102"/>
  <c r="AP259" i="102"/>
  <c r="AO259" i="102"/>
  <c r="AN259" i="102"/>
  <c r="AM259" i="102"/>
  <c r="AL259" i="102"/>
  <c r="AK259" i="102"/>
  <c r="AJ259" i="102"/>
  <c r="AI259" i="102"/>
  <c r="AH259" i="102"/>
  <c r="AG259" i="102"/>
  <c r="AF259" i="102"/>
  <c r="AE259" i="102"/>
  <c r="AD259" i="102"/>
  <c r="AC259" i="102"/>
  <c r="AB259" i="102"/>
  <c r="AA259" i="102"/>
  <c r="B259" i="102"/>
  <c r="AZ259" i="102" s="1"/>
  <c r="AU258" i="102"/>
  <c r="AT258" i="102"/>
  <c r="AS258" i="102"/>
  <c r="AQ258" i="102"/>
  <c r="AP258" i="102"/>
  <c r="AI258" i="102"/>
  <c r="AH258" i="102"/>
  <c r="AG258" i="102"/>
  <c r="AF258" i="102"/>
  <c r="AE258" i="102"/>
  <c r="AD258" i="102"/>
  <c r="AC258" i="102"/>
  <c r="AB258" i="102"/>
  <c r="AA258" i="102"/>
  <c r="B258" i="102"/>
  <c r="AY257" i="102"/>
  <c r="AX257" i="102"/>
  <c r="AW257" i="102"/>
  <c r="AU257" i="102"/>
  <c r="AT257" i="102"/>
  <c r="AS257" i="102"/>
  <c r="AQ257" i="102"/>
  <c r="AP257" i="102"/>
  <c r="AO257" i="102"/>
  <c r="AN257" i="102"/>
  <c r="AL257" i="102"/>
  <c r="AJ257" i="102"/>
  <c r="AI257" i="102"/>
  <c r="AH257" i="102"/>
  <c r="AG257" i="102"/>
  <c r="AF257" i="102"/>
  <c r="AE257" i="102"/>
  <c r="AD257" i="102"/>
  <c r="AC257" i="102"/>
  <c r="AB257" i="102"/>
  <c r="AA257" i="102"/>
  <c r="B257" i="102"/>
  <c r="AY256" i="102"/>
  <c r="AU256" i="102"/>
  <c r="AT256" i="102"/>
  <c r="AS256" i="102"/>
  <c r="AQ256" i="102"/>
  <c r="AP256" i="102"/>
  <c r="AL256" i="102"/>
  <c r="AK256" i="102"/>
  <c r="AJ256" i="102"/>
  <c r="AI256" i="102"/>
  <c r="AH256" i="102"/>
  <c r="AG256" i="102"/>
  <c r="AF256" i="102"/>
  <c r="AE256" i="102"/>
  <c r="AD256" i="102"/>
  <c r="AC256" i="102"/>
  <c r="AB256" i="102"/>
  <c r="AA256" i="102"/>
  <c r="B256" i="102"/>
  <c r="AY255" i="102"/>
  <c r="AX255" i="102"/>
  <c r="AU255" i="102"/>
  <c r="AT255" i="102"/>
  <c r="AS255" i="102"/>
  <c r="AQ255" i="102"/>
  <c r="AP255" i="102"/>
  <c r="AK255" i="102"/>
  <c r="AI255" i="102"/>
  <c r="AH255" i="102"/>
  <c r="AG255" i="102"/>
  <c r="AF255" i="102"/>
  <c r="AE255" i="102"/>
  <c r="AD255" i="102"/>
  <c r="AC255" i="102"/>
  <c r="AB255" i="102"/>
  <c r="AA255" i="102"/>
  <c r="B255" i="102"/>
  <c r="AY254" i="102"/>
  <c r="AW254" i="102"/>
  <c r="AV254" i="102"/>
  <c r="AU254" i="102"/>
  <c r="AT254" i="102"/>
  <c r="AS254" i="102"/>
  <c r="AQ254" i="102"/>
  <c r="AP254" i="102"/>
  <c r="AO254" i="102"/>
  <c r="AN254" i="102"/>
  <c r="AM254" i="102"/>
  <c r="AI254" i="102"/>
  <c r="AH254" i="102"/>
  <c r="AG254" i="102"/>
  <c r="AF254" i="102"/>
  <c r="AE254" i="102"/>
  <c r="AD254" i="102"/>
  <c r="AC254" i="102"/>
  <c r="AB254" i="102"/>
  <c r="AA254" i="102"/>
  <c r="B254" i="102"/>
  <c r="AZ253" i="102"/>
  <c r="AY253" i="102"/>
  <c r="AX253" i="102"/>
  <c r="AW253" i="102"/>
  <c r="AU253" i="102"/>
  <c r="AT253" i="102"/>
  <c r="AS253" i="102"/>
  <c r="AQ253" i="102"/>
  <c r="AP253" i="102"/>
  <c r="AO253" i="102"/>
  <c r="AN253" i="102"/>
  <c r="AL253" i="102"/>
  <c r="AK253" i="102"/>
  <c r="AJ253" i="102"/>
  <c r="AI253" i="102"/>
  <c r="AH253" i="102"/>
  <c r="AG253" i="102"/>
  <c r="AF253" i="102"/>
  <c r="AE253" i="102"/>
  <c r="AD253" i="102"/>
  <c r="AC253" i="102"/>
  <c r="AB253" i="102"/>
  <c r="AA253" i="102"/>
  <c r="B253" i="102"/>
  <c r="AU252" i="102"/>
  <c r="AT252" i="102"/>
  <c r="AS252" i="102"/>
  <c r="AQ252" i="102"/>
  <c r="AP252" i="102"/>
  <c r="AI252" i="102"/>
  <c r="AH252" i="102"/>
  <c r="AG252" i="102"/>
  <c r="AF252" i="102"/>
  <c r="AE252" i="102"/>
  <c r="AD252" i="102"/>
  <c r="AC252" i="102"/>
  <c r="AB252" i="102"/>
  <c r="AA252" i="102"/>
  <c r="B252" i="102"/>
  <c r="AZ251" i="102"/>
  <c r="AY251" i="102"/>
  <c r="AW251" i="102"/>
  <c r="AU251" i="102"/>
  <c r="AT251" i="102"/>
  <c r="AS251" i="102"/>
  <c r="AQ251" i="102"/>
  <c r="AP251" i="102"/>
  <c r="AI251" i="102"/>
  <c r="AH251" i="102"/>
  <c r="AG251" i="102"/>
  <c r="AF251" i="102"/>
  <c r="AE251" i="102"/>
  <c r="AD251" i="102"/>
  <c r="AC251" i="102"/>
  <c r="AB251" i="102"/>
  <c r="AA251" i="102"/>
  <c r="B251" i="102"/>
  <c r="AZ250" i="102"/>
  <c r="AY250" i="102"/>
  <c r="AX250" i="102"/>
  <c r="AW250" i="102"/>
  <c r="AV250" i="102"/>
  <c r="AU250" i="102"/>
  <c r="AT250" i="102"/>
  <c r="AS250" i="102"/>
  <c r="AQ250" i="102"/>
  <c r="AP250" i="102"/>
  <c r="AN250" i="102"/>
  <c r="AM250" i="102"/>
  <c r="AL250" i="102"/>
  <c r="AI250" i="102"/>
  <c r="AH250" i="102"/>
  <c r="AG250" i="102"/>
  <c r="AF250" i="102"/>
  <c r="AE250" i="102"/>
  <c r="AD250" i="102"/>
  <c r="AC250" i="102"/>
  <c r="AB250" i="102"/>
  <c r="AA250" i="102"/>
  <c r="B250" i="102"/>
  <c r="AU249" i="102"/>
  <c r="AT249" i="102"/>
  <c r="AS249" i="102"/>
  <c r="AQ249" i="102"/>
  <c r="AP249" i="102"/>
  <c r="AI249" i="102"/>
  <c r="AH249" i="102"/>
  <c r="AG249" i="102"/>
  <c r="AF249" i="102"/>
  <c r="AE249" i="102"/>
  <c r="AD249" i="102"/>
  <c r="AC249" i="102"/>
  <c r="AB249" i="102"/>
  <c r="AA249" i="102"/>
  <c r="B249" i="102"/>
  <c r="AU248" i="102"/>
  <c r="AT248" i="102"/>
  <c r="AS248" i="102"/>
  <c r="AQ248" i="102"/>
  <c r="AP248" i="102"/>
  <c r="AM248" i="102"/>
  <c r="AI248" i="102"/>
  <c r="AH248" i="102"/>
  <c r="AG248" i="102"/>
  <c r="AF248" i="102"/>
  <c r="AE248" i="102"/>
  <c r="AD248" i="102"/>
  <c r="AC248" i="102"/>
  <c r="AB248" i="102"/>
  <c r="AA248" i="102"/>
  <c r="B248" i="102"/>
  <c r="AX247" i="102"/>
  <c r="AW247" i="102"/>
  <c r="AV247" i="102"/>
  <c r="AU247" i="102"/>
  <c r="AT247" i="102"/>
  <c r="AS247" i="102"/>
  <c r="AQ247" i="102"/>
  <c r="AP247" i="102"/>
  <c r="AN247" i="102"/>
  <c r="AI247" i="102"/>
  <c r="AH247" i="102"/>
  <c r="AG247" i="102"/>
  <c r="AF247" i="102"/>
  <c r="AE247" i="102"/>
  <c r="AD247" i="102"/>
  <c r="AC247" i="102"/>
  <c r="AB247" i="102"/>
  <c r="AA247" i="102"/>
  <c r="B247" i="102"/>
  <c r="AY246" i="102"/>
  <c r="AW246" i="102"/>
  <c r="AV246" i="102"/>
  <c r="AU246" i="102"/>
  <c r="AT246" i="102"/>
  <c r="AS246" i="102"/>
  <c r="AQ246" i="102"/>
  <c r="AP246" i="102"/>
  <c r="AO246" i="102"/>
  <c r="AN246" i="102"/>
  <c r="AM246" i="102"/>
  <c r="AL246" i="102"/>
  <c r="AJ246" i="102"/>
  <c r="AI246" i="102"/>
  <c r="AH246" i="102"/>
  <c r="AG246" i="102"/>
  <c r="AF246" i="102"/>
  <c r="AE246" i="102"/>
  <c r="AD246" i="102"/>
  <c r="AC246" i="102"/>
  <c r="AB246" i="102"/>
  <c r="AA246" i="102"/>
  <c r="B246" i="102"/>
  <c r="AU245" i="102"/>
  <c r="AT245" i="102"/>
  <c r="AS245" i="102"/>
  <c r="AQ245" i="102"/>
  <c r="AP245" i="102"/>
  <c r="AO245" i="102"/>
  <c r="AN245" i="102"/>
  <c r="AJ245" i="102"/>
  <c r="AI245" i="102"/>
  <c r="AH245" i="102"/>
  <c r="AG245" i="102"/>
  <c r="AF245" i="102"/>
  <c r="AE245" i="102"/>
  <c r="AD245" i="102"/>
  <c r="AC245" i="102"/>
  <c r="AB245" i="102"/>
  <c r="AA245" i="102"/>
  <c r="B245" i="102"/>
  <c r="AU244" i="102"/>
  <c r="AT244" i="102"/>
  <c r="AS244" i="102"/>
  <c r="AQ244" i="102"/>
  <c r="AP244" i="102"/>
  <c r="AI244" i="102"/>
  <c r="AH244" i="102"/>
  <c r="AG244" i="102"/>
  <c r="AF244" i="102"/>
  <c r="AE244" i="102"/>
  <c r="AD244" i="102"/>
  <c r="AC244" i="102"/>
  <c r="AB244" i="102"/>
  <c r="AA244" i="102"/>
  <c r="B244" i="102"/>
  <c r="AY243" i="102"/>
  <c r="AW243" i="102"/>
  <c r="AU243" i="102"/>
  <c r="AT243" i="102"/>
  <c r="AS243" i="102"/>
  <c r="AQ243" i="102"/>
  <c r="AP243" i="102"/>
  <c r="AO243" i="102"/>
  <c r="AN243" i="102"/>
  <c r="AM243" i="102"/>
  <c r="AI243" i="102"/>
  <c r="AH243" i="102"/>
  <c r="AG243" i="102"/>
  <c r="AF243" i="102"/>
  <c r="AE243" i="102"/>
  <c r="AD243" i="102"/>
  <c r="AC243" i="102"/>
  <c r="AB243" i="102"/>
  <c r="AA243" i="102"/>
  <c r="B243" i="102"/>
  <c r="AZ242" i="102"/>
  <c r="AY242" i="102"/>
  <c r="AX242" i="102"/>
  <c r="AW242" i="102"/>
  <c r="AV242" i="102"/>
  <c r="AU242" i="102"/>
  <c r="AT242" i="102"/>
  <c r="AS242" i="102"/>
  <c r="AQ242" i="102"/>
  <c r="AP242" i="102"/>
  <c r="AN242" i="102"/>
  <c r="AM242" i="102"/>
  <c r="AL242" i="102"/>
  <c r="AJ242" i="102"/>
  <c r="AI242" i="102"/>
  <c r="AH242" i="102"/>
  <c r="AG242" i="102"/>
  <c r="AF242" i="102"/>
  <c r="AE242" i="102"/>
  <c r="AD242" i="102"/>
  <c r="AC242" i="102"/>
  <c r="AB242" i="102"/>
  <c r="AA242" i="102"/>
  <c r="B242" i="102"/>
  <c r="AU241" i="102"/>
  <c r="AT241" i="102"/>
  <c r="AS241" i="102"/>
  <c r="AQ241" i="102"/>
  <c r="AP241" i="102"/>
  <c r="AI241" i="102"/>
  <c r="AH241" i="102"/>
  <c r="AG241" i="102"/>
  <c r="AF241" i="102"/>
  <c r="AE241" i="102"/>
  <c r="AD241" i="102"/>
  <c r="AC241" i="102"/>
  <c r="AB241" i="102"/>
  <c r="AA241" i="102"/>
  <c r="B241" i="102"/>
  <c r="AZ240" i="102"/>
  <c r="AY240" i="102"/>
  <c r="AX240" i="102"/>
  <c r="AW240" i="102"/>
  <c r="AU240" i="102"/>
  <c r="AT240" i="102"/>
  <c r="AS240" i="102"/>
  <c r="AQ240" i="102"/>
  <c r="AP240" i="102"/>
  <c r="AI240" i="102"/>
  <c r="AH240" i="102"/>
  <c r="AG240" i="102"/>
  <c r="AF240" i="102"/>
  <c r="AE240" i="102"/>
  <c r="AD240" i="102"/>
  <c r="AC240" i="102"/>
  <c r="AB240" i="102"/>
  <c r="AA240" i="102"/>
  <c r="B240" i="102"/>
  <c r="AX239" i="102"/>
  <c r="AW239" i="102"/>
  <c r="AV239" i="102"/>
  <c r="AU239" i="102"/>
  <c r="AT239" i="102"/>
  <c r="AS239" i="102"/>
  <c r="AQ239" i="102"/>
  <c r="AP239" i="102"/>
  <c r="AN239" i="102"/>
  <c r="AL239" i="102"/>
  <c r="AK239" i="102"/>
  <c r="AJ239" i="102"/>
  <c r="AI239" i="102"/>
  <c r="AH239" i="102"/>
  <c r="AG239" i="102"/>
  <c r="AF239" i="102"/>
  <c r="AE239" i="102"/>
  <c r="AD239" i="102"/>
  <c r="AC239" i="102"/>
  <c r="AB239" i="102"/>
  <c r="AA239" i="102"/>
  <c r="B239" i="102"/>
  <c r="AY239" i="102" s="1"/>
  <c r="AV238" i="102"/>
  <c r="AU238" i="102"/>
  <c r="AT238" i="102"/>
  <c r="AS238" i="102"/>
  <c r="AQ238" i="102"/>
  <c r="AP238" i="102"/>
  <c r="AI238" i="102"/>
  <c r="AH238" i="102"/>
  <c r="AG238" i="102"/>
  <c r="AF238" i="102"/>
  <c r="AE238" i="102"/>
  <c r="AD238" i="102"/>
  <c r="AC238" i="102"/>
  <c r="AB238" i="102"/>
  <c r="AA238" i="102"/>
  <c r="B238" i="102"/>
  <c r="AZ237" i="102"/>
  <c r="AU237" i="102"/>
  <c r="AT237" i="102"/>
  <c r="AS237" i="102"/>
  <c r="AQ237" i="102"/>
  <c r="AP237" i="102"/>
  <c r="AN237" i="102"/>
  <c r="AI237" i="102"/>
  <c r="AH237" i="102"/>
  <c r="AG237" i="102"/>
  <c r="AF237" i="102"/>
  <c r="AE237" i="102"/>
  <c r="AD237" i="102"/>
  <c r="AC237" i="102"/>
  <c r="AB237" i="102"/>
  <c r="AA237" i="102"/>
  <c r="B237" i="102"/>
  <c r="AZ236" i="102"/>
  <c r="AY236" i="102"/>
  <c r="AW236" i="102"/>
  <c r="AV236" i="102"/>
  <c r="AU236" i="102"/>
  <c r="AT236" i="102"/>
  <c r="AS236" i="102"/>
  <c r="AQ236" i="102"/>
  <c r="AP236" i="102"/>
  <c r="AI236" i="102"/>
  <c r="AH236" i="102"/>
  <c r="AG236" i="102"/>
  <c r="AF236" i="102"/>
  <c r="AE236" i="102"/>
  <c r="AD236" i="102"/>
  <c r="AC236" i="102"/>
  <c r="AB236" i="102"/>
  <c r="AA236" i="102"/>
  <c r="B236" i="102"/>
  <c r="AZ235" i="102"/>
  <c r="AY235" i="102"/>
  <c r="AW235" i="102"/>
  <c r="AU235" i="102"/>
  <c r="AT235" i="102"/>
  <c r="AS235" i="102"/>
  <c r="AQ235" i="102"/>
  <c r="AP235" i="102"/>
  <c r="AO235" i="102"/>
  <c r="AN235" i="102"/>
  <c r="AM235" i="102"/>
  <c r="AL235" i="102"/>
  <c r="AK235" i="102"/>
  <c r="AJ235" i="102"/>
  <c r="AI235" i="102"/>
  <c r="AH235" i="102"/>
  <c r="AG235" i="102"/>
  <c r="AF235" i="102"/>
  <c r="AE235" i="102"/>
  <c r="AD235" i="102"/>
  <c r="AC235" i="102"/>
  <c r="AB235" i="102"/>
  <c r="AA235" i="102"/>
  <c r="B235" i="102"/>
  <c r="AV234" i="102"/>
  <c r="AU234" i="102"/>
  <c r="AT234" i="102"/>
  <c r="AS234" i="102"/>
  <c r="AQ234" i="102"/>
  <c r="AP234" i="102"/>
  <c r="AN234" i="102"/>
  <c r="AL234" i="102"/>
  <c r="AJ234" i="102"/>
  <c r="AI234" i="102"/>
  <c r="AH234" i="102"/>
  <c r="AG234" i="102"/>
  <c r="AF234" i="102"/>
  <c r="AE234" i="102"/>
  <c r="AD234" i="102"/>
  <c r="AC234" i="102"/>
  <c r="AB234" i="102"/>
  <c r="AA234" i="102"/>
  <c r="B234" i="102"/>
  <c r="AU233" i="102"/>
  <c r="AT233" i="102"/>
  <c r="AS233" i="102"/>
  <c r="AQ233" i="102"/>
  <c r="AP233" i="102"/>
  <c r="AI233" i="102"/>
  <c r="AH233" i="102"/>
  <c r="AG233" i="102"/>
  <c r="AF233" i="102"/>
  <c r="AE233" i="102"/>
  <c r="AD233" i="102"/>
  <c r="AC233" i="102"/>
  <c r="AB233" i="102"/>
  <c r="AA233" i="102"/>
  <c r="B233" i="102"/>
  <c r="AZ232" i="102"/>
  <c r="AY232" i="102"/>
  <c r="AW232" i="102"/>
  <c r="AU232" i="102"/>
  <c r="AT232" i="102"/>
  <c r="AS232" i="102"/>
  <c r="AQ232" i="102"/>
  <c r="AP232" i="102"/>
  <c r="AN232" i="102"/>
  <c r="AM232" i="102"/>
  <c r="AL232" i="102"/>
  <c r="AK232" i="102"/>
  <c r="AJ232" i="102"/>
  <c r="AI232" i="102"/>
  <c r="AH232" i="102"/>
  <c r="AG232" i="102"/>
  <c r="AF232" i="102"/>
  <c r="AE232" i="102"/>
  <c r="AD232" i="102"/>
  <c r="AC232" i="102"/>
  <c r="AB232" i="102"/>
  <c r="AA232" i="102"/>
  <c r="B232" i="102"/>
  <c r="AY231" i="102"/>
  <c r="AX231" i="102"/>
  <c r="AW231" i="102"/>
  <c r="AV231" i="102"/>
  <c r="AU231" i="102"/>
  <c r="AT231" i="102"/>
  <c r="AS231" i="102"/>
  <c r="AQ231" i="102"/>
  <c r="AP231" i="102"/>
  <c r="AN231" i="102"/>
  <c r="AM231" i="102"/>
  <c r="AL231" i="102"/>
  <c r="AK231" i="102"/>
  <c r="AJ231" i="102"/>
  <c r="AI231" i="102"/>
  <c r="AH231" i="102"/>
  <c r="AG231" i="102"/>
  <c r="AF231" i="102"/>
  <c r="AE231" i="102"/>
  <c r="AD231" i="102"/>
  <c r="AC231" i="102"/>
  <c r="AB231" i="102"/>
  <c r="AA231" i="102"/>
  <c r="B231" i="102"/>
  <c r="AU230" i="102"/>
  <c r="AT230" i="102"/>
  <c r="AS230" i="102"/>
  <c r="AQ230" i="102"/>
  <c r="AP230" i="102"/>
  <c r="AI230" i="102"/>
  <c r="AH230" i="102"/>
  <c r="AG230" i="102"/>
  <c r="AF230" i="102"/>
  <c r="AE230" i="102"/>
  <c r="AD230" i="102"/>
  <c r="AC230" i="102"/>
  <c r="AB230" i="102"/>
  <c r="AA230" i="102"/>
  <c r="B230" i="102"/>
  <c r="AZ229" i="102"/>
  <c r="AY229" i="102"/>
  <c r="AX229" i="102"/>
  <c r="AW229" i="102"/>
  <c r="AV229" i="102"/>
  <c r="AU229" i="102"/>
  <c r="AT229" i="102"/>
  <c r="AS229" i="102"/>
  <c r="AQ229" i="102"/>
  <c r="AP229" i="102"/>
  <c r="AI229" i="102"/>
  <c r="AH229" i="102"/>
  <c r="AG229" i="102"/>
  <c r="AF229" i="102"/>
  <c r="AE229" i="102"/>
  <c r="AD229" i="102"/>
  <c r="AC229" i="102"/>
  <c r="AB229" i="102"/>
  <c r="AA229" i="102"/>
  <c r="B229" i="102"/>
  <c r="AZ228" i="102"/>
  <c r="AY228" i="102"/>
  <c r="AW228" i="102"/>
  <c r="AV228" i="102"/>
  <c r="AU228" i="102"/>
  <c r="AT228" i="102"/>
  <c r="AS228" i="102"/>
  <c r="AQ228" i="102"/>
  <c r="AP228" i="102"/>
  <c r="AO228" i="102"/>
  <c r="AN228" i="102"/>
  <c r="AL228" i="102"/>
  <c r="AI228" i="102"/>
  <c r="AH228" i="102"/>
  <c r="AG228" i="102"/>
  <c r="AF228" i="102"/>
  <c r="AE228" i="102"/>
  <c r="AD228" i="102"/>
  <c r="AC228" i="102"/>
  <c r="AB228" i="102"/>
  <c r="AA228" i="102"/>
  <c r="B228" i="102"/>
  <c r="AW227" i="102"/>
  <c r="AV227" i="102"/>
  <c r="AU227" i="102"/>
  <c r="AT227" i="102"/>
  <c r="AS227" i="102"/>
  <c r="AQ227" i="102"/>
  <c r="AP227" i="102"/>
  <c r="AO227" i="102"/>
  <c r="AN227" i="102"/>
  <c r="AM227" i="102"/>
  <c r="AL227" i="102"/>
  <c r="AK227" i="102"/>
  <c r="AJ227" i="102"/>
  <c r="AI227" i="102"/>
  <c r="AH227" i="102"/>
  <c r="AG227" i="102"/>
  <c r="AF227" i="102"/>
  <c r="AE227" i="102"/>
  <c r="AD227" i="102"/>
  <c r="AC227" i="102"/>
  <c r="AB227" i="102"/>
  <c r="AA227" i="102"/>
  <c r="B227" i="102"/>
  <c r="AY227" i="102" s="1"/>
  <c r="AU226" i="102"/>
  <c r="AT226" i="102"/>
  <c r="AS226" i="102"/>
  <c r="AQ226" i="102"/>
  <c r="AP226" i="102"/>
  <c r="AI226" i="102"/>
  <c r="AH226" i="102"/>
  <c r="AG226" i="102"/>
  <c r="AF226" i="102"/>
  <c r="AE226" i="102"/>
  <c r="AD226" i="102"/>
  <c r="AC226" i="102"/>
  <c r="AB226" i="102"/>
  <c r="AA226" i="102"/>
  <c r="B226" i="102"/>
  <c r="AW225" i="102"/>
  <c r="AU225" i="102"/>
  <c r="AT225" i="102"/>
  <c r="AS225" i="102"/>
  <c r="AQ225" i="102"/>
  <c r="AP225" i="102"/>
  <c r="AO225" i="102"/>
  <c r="AI225" i="102"/>
  <c r="AH225" i="102"/>
  <c r="AG225" i="102"/>
  <c r="AF225" i="102"/>
  <c r="AE225" i="102"/>
  <c r="AD225" i="102"/>
  <c r="AC225" i="102"/>
  <c r="AB225" i="102"/>
  <c r="AA225" i="102"/>
  <c r="B225" i="102"/>
  <c r="AU224" i="102"/>
  <c r="AT224" i="102"/>
  <c r="AS224" i="102"/>
  <c r="AQ224" i="102"/>
  <c r="AP224" i="102"/>
  <c r="AI224" i="102"/>
  <c r="AH224" i="102"/>
  <c r="AG224" i="102"/>
  <c r="AF224" i="102"/>
  <c r="AE224" i="102"/>
  <c r="AD224" i="102"/>
  <c r="AC224" i="102"/>
  <c r="AB224" i="102"/>
  <c r="AA224" i="102"/>
  <c r="B224" i="102"/>
  <c r="AY223" i="102"/>
  <c r="AX223" i="102"/>
  <c r="AW223" i="102"/>
  <c r="AV223" i="102"/>
  <c r="AU223" i="102"/>
  <c r="AT223" i="102"/>
  <c r="AS223" i="102"/>
  <c r="AQ223" i="102"/>
  <c r="AP223" i="102"/>
  <c r="AN223" i="102"/>
  <c r="AL223" i="102"/>
  <c r="AK223" i="102"/>
  <c r="AJ223" i="102"/>
  <c r="AI223" i="102"/>
  <c r="AH223" i="102"/>
  <c r="AG223" i="102"/>
  <c r="AF223" i="102"/>
  <c r="AE223" i="102"/>
  <c r="AD223" i="102"/>
  <c r="AC223" i="102"/>
  <c r="AB223" i="102"/>
  <c r="AA223" i="102"/>
  <c r="B223" i="102"/>
  <c r="AZ222" i="102"/>
  <c r="AW222" i="102"/>
  <c r="AU222" i="102"/>
  <c r="AT222" i="102"/>
  <c r="AS222" i="102"/>
  <c r="AQ222" i="102"/>
  <c r="AP222" i="102"/>
  <c r="AM222" i="102"/>
  <c r="AL222" i="102"/>
  <c r="AK222" i="102"/>
  <c r="AI222" i="102"/>
  <c r="AH222" i="102"/>
  <c r="AG222" i="102"/>
  <c r="AF222" i="102"/>
  <c r="AE222" i="102"/>
  <c r="AD222" i="102"/>
  <c r="AC222" i="102"/>
  <c r="AB222" i="102"/>
  <c r="AA222" i="102"/>
  <c r="B222" i="102"/>
  <c r="AU221" i="102"/>
  <c r="AT221" i="102"/>
  <c r="AS221" i="102"/>
  <c r="AQ221" i="102"/>
  <c r="AP221" i="102"/>
  <c r="AI221" i="102"/>
  <c r="AH221" i="102"/>
  <c r="AG221" i="102"/>
  <c r="AF221" i="102"/>
  <c r="AE221" i="102"/>
  <c r="AD221" i="102"/>
  <c r="AC221" i="102"/>
  <c r="AB221" i="102"/>
  <c r="AA221" i="102"/>
  <c r="B221" i="102"/>
  <c r="AZ220" i="102"/>
  <c r="AY220" i="102"/>
  <c r="AW220" i="102"/>
  <c r="AV220" i="102"/>
  <c r="AU220" i="102"/>
  <c r="AT220" i="102"/>
  <c r="AS220" i="102"/>
  <c r="AQ220" i="102"/>
  <c r="AP220" i="102"/>
  <c r="AN220" i="102"/>
  <c r="AM220" i="102"/>
  <c r="AL220" i="102"/>
  <c r="AK220" i="102"/>
  <c r="AI220" i="102"/>
  <c r="AH220" i="102"/>
  <c r="AG220" i="102"/>
  <c r="AF220" i="102"/>
  <c r="AE220" i="102"/>
  <c r="AD220" i="102"/>
  <c r="AC220" i="102"/>
  <c r="AB220" i="102"/>
  <c r="AA220" i="102"/>
  <c r="B220" i="102"/>
  <c r="AY219" i="102"/>
  <c r="AW219" i="102"/>
  <c r="AU219" i="102"/>
  <c r="AT219" i="102"/>
  <c r="AS219" i="102"/>
  <c r="AQ219" i="102"/>
  <c r="AP219" i="102"/>
  <c r="AO219" i="102"/>
  <c r="AN219" i="102"/>
  <c r="AM219" i="102"/>
  <c r="AL219" i="102"/>
  <c r="AK219" i="102"/>
  <c r="AJ219" i="102"/>
  <c r="AI219" i="102"/>
  <c r="AH219" i="102"/>
  <c r="AG219" i="102"/>
  <c r="AF219" i="102"/>
  <c r="AE219" i="102"/>
  <c r="AD219" i="102"/>
  <c r="AC219" i="102"/>
  <c r="AB219" i="102"/>
  <c r="AA219" i="102"/>
  <c r="B219" i="102"/>
  <c r="AZ219" i="102" s="1"/>
  <c r="AU218" i="102"/>
  <c r="AT218" i="102"/>
  <c r="AS218" i="102"/>
  <c r="AQ218" i="102"/>
  <c r="AP218" i="102"/>
  <c r="AI218" i="102"/>
  <c r="AH218" i="102"/>
  <c r="AG218" i="102"/>
  <c r="AF218" i="102"/>
  <c r="AE218" i="102"/>
  <c r="AD218" i="102"/>
  <c r="AC218" i="102"/>
  <c r="AB218" i="102"/>
  <c r="AA218" i="102"/>
  <c r="B218" i="102"/>
  <c r="AZ217" i="102"/>
  <c r="AY217" i="102"/>
  <c r="AX217" i="102"/>
  <c r="AW217" i="102"/>
  <c r="AU217" i="102"/>
  <c r="AT217" i="102"/>
  <c r="AS217" i="102"/>
  <c r="AQ217" i="102"/>
  <c r="AP217" i="102"/>
  <c r="AI217" i="102"/>
  <c r="AH217" i="102"/>
  <c r="AG217" i="102"/>
  <c r="AF217" i="102"/>
  <c r="AE217" i="102"/>
  <c r="AD217" i="102"/>
  <c r="AC217" i="102"/>
  <c r="AB217" i="102"/>
  <c r="AA217" i="102"/>
  <c r="B217" i="102"/>
  <c r="AZ216" i="102"/>
  <c r="AY216" i="102"/>
  <c r="AW216" i="102"/>
  <c r="AV216" i="102"/>
  <c r="AU216" i="102"/>
  <c r="AT216" i="102"/>
  <c r="AS216" i="102"/>
  <c r="AQ216" i="102"/>
  <c r="AP216" i="102"/>
  <c r="AN216" i="102"/>
  <c r="AM216" i="102"/>
  <c r="AL216" i="102"/>
  <c r="AK216" i="102"/>
  <c r="AI216" i="102"/>
  <c r="AH216" i="102"/>
  <c r="AG216" i="102"/>
  <c r="AF216" i="102"/>
  <c r="AE216" i="102"/>
  <c r="AD216" i="102"/>
  <c r="AC216" i="102"/>
  <c r="AB216" i="102"/>
  <c r="AA216" i="102"/>
  <c r="B216" i="102"/>
  <c r="AX215" i="102"/>
  <c r="AW215" i="102"/>
  <c r="AV215" i="102"/>
  <c r="AU215" i="102"/>
  <c r="AT215" i="102"/>
  <c r="AS215" i="102"/>
  <c r="AQ215" i="102"/>
  <c r="AP215" i="102"/>
  <c r="AO215" i="102"/>
  <c r="AN215" i="102"/>
  <c r="AM215" i="102"/>
  <c r="AL215" i="102"/>
  <c r="AK215" i="102"/>
  <c r="AJ215" i="102"/>
  <c r="AI215" i="102"/>
  <c r="AH215" i="102"/>
  <c r="AG215" i="102"/>
  <c r="AF215" i="102"/>
  <c r="AE215" i="102"/>
  <c r="AD215" i="102"/>
  <c r="AC215" i="102"/>
  <c r="AB215" i="102"/>
  <c r="AA215" i="102"/>
  <c r="B215" i="102"/>
  <c r="AZ215" i="102" s="1"/>
  <c r="AY214" i="102"/>
  <c r="AU214" i="102"/>
  <c r="AT214" i="102"/>
  <c r="AS214" i="102"/>
  <c r="AQ214" i="102"/>
  <c r="AP214" i="102"/>
  <c r="AI214" i="102"/>
  <c r="AH214" i="102"/>
  <c r="AG214" i="102"/>
  <c r="AF214" i="102"/>
  <c r="AE214" i="102"/>
  <c r="AD214" i="102"/>
  <c r="AC214" i="102"/>
  <c r="AB214" i="102"/>
  <c r="AA214" i="102"/>
  <c r="B214" i="102"/>
  <c r="AZ213" i="102"/>
  <c r="AY213" i="102"/>
  <c r="AX213" i="102"/>
  <c r="AW213" i="102"/>
  <c r="AV213" i="102"/>
  <c r="AU213" i="102"/>
  <c r="AT213" i="102"/>
  <c r="AS213" i="102"/>
  <c r="AQ213" i="102"/>
  <c r="AP213" i="102"/>
  <c r="AJ213" i="102"/>
  <c r="AI213" i="102"/>
  <c r="AH213" i="102"/>
  <c r="AG213" i="102"/>
  <c r="AF213" i="102"/>
  <c r="AE213" i="102"/>
  <c r="AD213" i="102"/>
  <c r="AC213" i="102"/>
  <c r="AB213" i="102"/>
  <c r="AA213" i="102"/>
  <c r="B213" i="102"/>
  <c r="AZ212" i="102"/>
  <c r="AY212" i="102"/>
  <c r="AW212" i="102"/>
  <c r="AV212" i="102"/>
  <c r="AU212" i="102"/>
  <c r="AT212" i="102"/>
  <c r="AS212" i="102"/>
  <c r="AQ212" i="102"/>
  <c r="AP212" i="102"/>
  <c r="AO212" i="102"/>
  <c r="AN212" i="102"/>
  <c r="AL212" i="102"/>
  <c r="AI212" i="102"/>
  <c r="AH212" i="102"/>
  <c r="AG212" i="102"/>
  <c r="AF212" i="102"/>
  <c r="AE212" i="102"/>
  <c r="AD212" i="102"/>
  <c r="AC212" i="102"/>
  <c r="AB212" i="102"/>
  <c r="AA212" i="102"/>
  <c r="B212" i="102"/>
  <c r="AX211" i="102"/>
  <c r="AW211" i="102"/>
  <c r="AV211" i="102"/>
  <c r="AU211" i="102"/>
  <c r="AT211" i="102"/>
  <c r="AS211" i="102"/>
  <c r="AQ211" i="102"/>
  <c r="AP211" i="102"/>
  <c r="AO211" i="102"/>
  <c r="AN211" i="102"/>
  <c r="AM211" i="102"/>
  <c r="AL211" i="102"/>
  <c r="AK211" i="102"/>
  <c r="AJ211" i="102"/>
  <c r="AI211" i="102"/>
  <c r="AH211" i="102"/>
  <c r="AG211" i="102"/>
  <c r="AF211" i="102"/>
  <c r="AE211" i="102"/>
  <c r="AD211" i="102"/>
  <c r="AC211" i="102"/>
  <c r="AB211" i="102"/>
  <c r="AA211" i="102"/>
  <c r="B211" i="102"/>
  <c r="AZ211" i="102" s="1"/>
  <c r="AZ210" i="102"/>
  <c r="AU210" i="102"/>
  <c r="AT210" i="102"/>
  <c r="AS210" i="102"/>
  <c r="AQ210" i="102"/>
  <c r="AP210" i="102"/>
  <c r="AO210" i="102"/>
  <c r="AN210" i="102"/>
  <c r="AL210" i="102"/>
  <c r="AJ210" i="102"/>
  <c r="AI210" i="102"/>
  <c r="AH210" i="102"/>
  <c r="AG210" i="102"/>
  <c r="AF210" i="102"/>
  <c r="AE210" i="102"/>
  <c r="AD210" i="102"/>
  <c r="AC210" i="102"/>
  <c r="AB210" i="102"/>
  <c r="AA210" i="102"/>
  <c r="B210" i="102"/>
  <c r="AU209" i="102"/>
  <c r="AT209" i="102"/>
  <c r="AS209" i="102"/>
  <c r="AQ209" i="102"/>
  <c r="AP209" i="102"/>
  <c r="AI209" i="102"/>
  <c r="AH209" i="102"/>
  <c r="AG209" i="102"/>
  <c r="AF209" i="102"/>
  <c r="AE209" i="102"/>
  <c r="AD209" i="102"/>
  <c r="AC209" i="102"/>
  <c r="AB209" i="102"/>
  <c r="AA209" i="102"/>
  <c r="B209" i="102"/>
  <c r="AZ208" i="102"/>
  <c r="AY208" i="102"/>
  <c r="AX208" i="102"/>
  <c r="AW208" i="102"/>
  <c r="AU208" i="102"/>
  <c r="AT208" i="102"/>
  <c r="AS208" i="102"/>
  <c r="AQ208" i="102"/>
  <c r="AP208" i="102"/>
  <c r="AN208" i="102"/>
  <c r="AM208" i="102"/>
  <c r="AK208" i="102"/>
  <c r="AI208" i="102"/>
  <c r="AH208" i="102"/>
  <c r="AG208" i="102"/>
  <c r="AF208" i="102"/>
  <c r="AE208" i="102"/>
  <c r="AD208" i="102"/>
  <c r="AC208" i="102"/>
  <c r="AB208" i="102"/>
  <c r="AA208" i="102"/>
  <c r="B208" i="102"/>
  <c r="AY207" i="102"/>
  <c r="AX207" i="102"/>
  <c r="AW207" i="102"/>
  <c r="AU207" i="102"/>
  <c r="AT207" i="102"/>
  <c r="AS207" i="102"/>
  <c r="AQ207" i="102"/>
  <c r="AP207" i="102"/>
  <c r="AN207" i="102"/>
  <c r="AL207" i="102"/>
  <c r="AK207" i="102"/>
  <c r="AJ207" i="102"/>
  <c r="AI207" i="102"/>
  <c r="AH207" i="102"/>
  <c r="AG207" i="102"/>
  <c r="AF207" i="102"/>
  <c r="AE207" i="102"/>
  <c r="AD207" i="102"/>
  <c r="AC207" i="102"/>
  <c r="AB207" i="102"/>
  <c r="AA207" i="102"/>
  <c r="B207" i="102"/>
  <c r="AV207" i="102" s="1"/>
  <c r="AU206" i="102"/>
  <c r="AT206" i="102"/>
  <c r="AS206" i="102"/>
  <c r="AQ206" i="102"/>
  <c r="AP206" i="102"/>
  <c r="AL206" i="102"/>
  <c r="AI206" i="102"/>
  <c r="AH206" i="102"/>
  <c r="AG206" i="102"/>
  <c r="AF206" i="102"/>
  <c r="AE206" i="102"/>
  <c r="AD206" i="102"/>
  <c r="AC206" i="102"/>
  <c r="AB206" i="102"/>
  <c r="AA206" i="102"/>
  <c r="B206" i="102"/>
  <c r="AU205" i="102"/>
  <c r="AT205" i="102"/>
  <c r="AS205" i="102"/>
  <c r="AQ205" i="102"/>
  <c r="AP205" i="102"/>
  <c r="AI205" i="102"/>
  <c r="AH205" i="102"/>
  <c r="AG205" i="102"/>
  <c r="AF205" i="102"/>
  <c r="AE205" i="102"/>
  <c r="AD205" i="102"/>
  <c r="AC205" i="102"/>
  <c r="AB205" i="102"/>
  <c r="AA205" i="102"/>
  <c r="B205" i="102"/>
  <c r="AZ204" i="102"/>
  <c r="AY204" i="102"/>
  <c r="AW204" i="102"/>
  <c r="AV204" i="102"/>
  <c r="AU204" i="102"/>
  <c r="AT204" i="102"/>
  <c r="AS204" i="102"/>
  <c r="AQ204" i="102"/>
  <c r="AP204" i="102"/>
  <c r="AN204" i="102"/>
  <c r="AK204" i="102"/>
  <c r="AJ204" i="102"/>
  <c r="AI204" i="102"/>
  <c r="AH204" i="102"/>
  <c r="AG204" i="102"/>
  <c r="AF204" i="102"/>
  <c r="AE204" i="102"/>
  <c r="AD204" i="102"/>
  <c r="AC204" i="102"/>
  <c r="AB204" i="102"/>
  <c r="AA204" i="102"/>
  <c r="B204" i="102"/>
  <c r="AU203" i="102"/>
  <c r="AT203" i="102"/>
  <c r="AS203" i="102"/>
  <c r="AQ203" i="102"/>
  <c r="AP203" i="102"/>
  <c r="AM203" i="102"/>
  <c r="AJ203" i="102"/>
  <c r="AI203" i="102"/>
  <c r="AH203" i="102"/>
  <c r="AG203" i="102"/>
  <c r="AF203" i="102"/>
  <c r="AE203" i="102"/>
  <c r="AD203" i="102"/>
  <c r="AC203" i="102"/>
  <c r="AB203" i="102"/>
  <c r="AA203" i="102"/>
  <c r="B203" i="102"/>
  <c r="AY202" i="102"/>
  <c r="AV202" i="102"/>
  <c r="AU202" i="102"/>
  <c r="AT202" i="102"/>
  <c r="AS202" i="102"/>
  <c r="AQ202" i="102"/>
  <c r="AP202" i="102"/>
  <c r="AI202" i="102"/>
  <c r="AH202" i="102"/>
  <c r="AG202" i="102"/>
  <c r="AF202" i="102"/>
  <c r="AE202" i="102"/>
  <c r="AD202" i="102"/>
  <c r="AC202" i="102"/>
  <c r="AB202" i="102"/>
  <c r="AA202" i="102"/>
  <c r="B202" i="102"/>
  <c r="AY201" i="102"/>
  <c r="AW201" i="102"/>
  <c r="AU201" i="102"/>
  <c r="AT201" i="102"/>
  <c r="AS201" i="102"/>
  <c r="AQ201" i="102"/>
  <c r="AP201" i="102"/>
  <c r="AO201" i="102"/>
  <c r="AL201" i="102"/>
  <c r="AJ201" i="102"/>
  <c r="AI201" i="102"/>
  <c r="AH201" i="102"/>
  <c r="AG201" i="102"/>
  <c r="AF201" i="102"/>
  <c r="AE201" i="102"/>
  <c r="AD201" i="102"/>
  <c r="AC201" i="102"/>
  <c r="AB201" i="102"/>
  <c r="AA201" i="102"/>
  <c r="B201" i="102"/>
  <c r="AZ200" i="102"/>
  <c r="AY200" i="102"/>
  <c r="AX200" i="102"/>
  <c r="AW200" i="102"/>
  <c r="AV200" i="102"/>
  <c r="AU200" i="102"/>
  <c r="AT200" i="102"/>
  <c r="AS200" i="102"/>
  <c r="AQ200" i="102"/>
  <c r="AP200" i="102"/>
  <c r="AN200" i="102"/>
  <c r="AM200" i="102"/>
  <c r="AL200" i="102"/>
  <c r="AK200" i="102"/>
  <c r="AJ200" i="102"/>
  <c r="AI200" i="102"/>
  <c r="AH200" i="102"/>
  <c r="AG200" i="102"/>
  <c r="AF200" i="102"/>
  <c r="AE200" i="102"/>
  <c r="AD200" i="102"/>
  <c r="AC200" i="102"/>
  <c r="AB200" i="102"/>
  <c r="AA200" i="102"/>
  <c r="B200" i="102"/>
  <c r="AO200" i="102" s="1"/>
  <c r="AU199" i="102"/>
  <c r="AT199" i="102"/>
  <c r="AS199" i="102"/>
  <c r="AQ199" i="102"/>
  <c r="AP199" i="102"/>
  <c r="AI199" i="102"/>
  <c r="AH199" i="102"/>
  <c r="AG199" i="102"/>
  <c r="AF199" i="102"/>
  <c r="AE199" i="102"/>
  <c r="AD199" i="102"/>
  <c r="AC199" i="102"/>
  <c r="AB199" i="102"/>
  <c r="AA199" i="102"/>
  <c r="B199" i="102"/>
  <c r="AY198" i="102"/>
  <c r="AV198" i="102"/>
  <c r="AU198" i="102"/>
  <c r="AT198" i="102"/>
  <c r="AS198" i="102"/>
  <c r="AQ198" i="102"/>
  <c r="AP198" i="102"/>
  <c r="AO198" i="102"/>
  <c r="AN198" i="102"/>
  <c r="AM198" i="102"/>
  <c r="AL198" i="102"/>
  <c r="AK198" i="102"/>
  <c r="AI198" i="102"/>
  <c r="AH198" i="102"/>
  <c r="AG198" i="102"/>
  <c r="AF198" i="102"/>
  <c r="AE198" i="102"/>
  <c r="AD198" i="102"/>
  <c r="AC198" i="102"/>
  <c r="AB198" i="102"/>
  <c r="AA198" i="102"/>
  <c r="B198" i="102"/>
  <c r="AY197" i="102"/>
  <c r="AX197" i="102"/>
  <c r="AW197" i="102"/>
  <c r="AU197" i="102"/>
  <c r="AT197" i="102"/>
  <c r="AS197" i="102"/>
  <c r="AQ197" i="102"/>
  <c r="AP197" i="102"/>
  <c r="AO197" i="102"/>
  <c r="AN197" i="102"/>
  <c r="AL197" i="102"/>
  <c r="AK197" i="102"/>
  <c r="AI197" i="102"/>
  <c r="AH197" i="102"/>
  <c r="AG197" i="102"/>
  <c r="AF197" i="102"/>
  <c r="AE197" i="102"/>
  <c r="AD197" i="102"/>
  <c r="AC197" i="102"/>
  <c r="AB197" i="102"/>
  <c r="AA197" i="102"/>
  <c r="B197" i="102"/>
  <c r="AU196" i="102"/>
  <c r="AT196" i="102"/>
  <c r="AS196" i="102"/>
  <c r="AQ196" i="102"/>
  <c r="AP196" i="102"/>
  <c r="AI196" i="102"/>
  <c r="AH196" i="102"/>
  <c r="AG196" i="102"/>
  <c r="AF196" i="102"/>
  <c r="AE196" i="102"/>
  <c r="AD196" i="102"/>
  <c r="AC196" i="102"/>
  <c r="AB196" i="102"/>
  <c r="AA196" i="102"/>
  <c r="B196" i="102"/>
  <c r="AZ195" i="102"/>
  <c r="AY195" i="102"/>
  <c r="AX195" i="102"/>
  <c r="AU195" i="102"/>
  <c r="AT195" i="102"/>
  <c r="AS195" i="102"/>
  <c r="AQ195" i="102"/>
  <c r="AP195" i="102"/>
  <c r="AI195" i="102"/>
  <c r="AH195" i="102"/>
  <c r="AG195" i="102"/>
  <c r="AF195" i="102"/>
  <c r="AE195" i="102"/>
  <c r="AD195" i="102"/>
  <c r="AC195" i="102"/>
  <c r="AB195" i="102"/>
  <c r="AA195" i="102"/>
  <c r="B195" i="102"/>
  <c r="AY194" i="102"/>
  <c r="AX194" i="102"/>
  <c r="AW194" i="102"/>
  <c r="AV194" i="102"/>
  <c r="AU194" i="102"/>
  <c r="AT194" i="102"/>
  <c r="AS194" i="102"/>
  <c r="AQ194" i="102"/>
  <c r="AP194" i="102"/>
  <c r="AO194" i="102"/>
  <c r="AN194" i="102"/>
  <c r="AM194" i="102"/>
  <c r="AL194" i="102"/>
  <c r="AK194" i="102"/>
  <c r="AJ194" i="102"/>
  <c r="AI194" i="102"/>
  <c r="AH194" i="102"/>
  <c r="AG194" i="102"/>
  <c r="AF194" i="102"/>
  <c r="AE194" i="102"/>
  <c r="AD194" i="102"/>
  <c r="AC194" i="102"/>
  <c r="AB194" i="102"/>
  <c r="AA194" i="102"/>
  <c r="B194" i="102"/>
  <c r="AZ194" i="102" s="1"/>
  <c r="AZ193" i="102"/>
  <c r="AW193" i="102"/>
  <c r="AU193" i="102"/>
  <c r="AT193" i="102"/>
  <c r="AS193" i="102"/>
  <c r="AQ193" i="102"/>
  <c r="AP193" i="102"/>
  <c r="AO193" i="102"/>
  <c r="AN193" i="102"/>
  <c r="AL193" i="102"/>
  <c r="AK193" i="102"/>
  <c r="AJ193" i="102"/>
  <c r="AI193" i="102"/>
  <c r="AH193" i="102"/>
  <c r="AG193" i="102"/>
  <c r="AF193" i="102"/>
  <c r="AE193" i="102"/>
  <c r="AD193" i="102"/>
  <c r="AC193" i="102"/>
  <c r="AB193" i="102"/>
  <c r="AA193" i="102"/>
  <c r="B193" i="102"/>
  <c r="AY193" i="102" s="1"/>
  <c r="AY192" i="102"/>
  <c r="AU192" i="102"/>
  <c r="AT192" i="102"/>
  <c r="AS192" i="102"/>
  <c r="AQ192" i="102"/>
  <c r="AP192" i="102"/>
  <c r="AM192" i="102"/>
  <c r="AK192" i="102"/>
  <c r="AJ192" i="102"/>
  <c r="AI192" i="102"/>
  <c r="AH192" i="102"/>
  <c r="AG192" i="102"/>
  <c r="AF192" i="102"/>
  <c r="AE192" i="102"/>
  <c r="AD192" i="102"/>
  <c r="AC192" i="102"/>
  <c r="AB192" i="102"/>
  <c r="AA192" i="102"/>
  <c r="B192" i="102"/>
  <c r="AU191" i="102"/>
  <c r="AT191" i="102"/>
  <c r="AS191" i="102"/>
  <c r="AQ191" i="102"/>
  <c r="AP191" i="102"/>
  <c r="AI191" i="102"/>
  <c r="AH191" i="102"/>
  <c r="AG191" i="102"/>
  <c r="AF191" i="102"/>
  <c r="AE191" i="102"/>
  <c r="AD191" i="102"/>
  <c r="AC191" i="102"/>
  <c r="AB191" i="102"/>
  <c r="AA191" i="102"/>
  <c r="B191" i="102"/>
  <c r="AZ190" i="102"/>
  <c r="AY190" i="102"/>
  <c r="AW190" i="102"/>
  <c r="AU190" i="102"/>
  <c r="AT190" i="102"/>
  <c r="AS190" i="102"/>
  <c r="AQ190" i="102"/>
  <c r="AP190" i="102"/>
  <c r="AO190" i="102"/>
  <c r="AN190" i="102"/>
  <c r="AM190" i="102"/>
  <c r="AL190" i="102"/>
  <c r="AI190" i="102"/>
  <c r="AH190" i="102"/>
  <c r="AG190" i="102"/>
  <c r="AF190" i="102"/>
  <c r="AE190" i="102"/>
  <c r="AD190" i="102"/>
  <c r="AC190" i="102"/>
  <c r="AB190" i="102"/>
  <c r="AA190" i="102"/>
  <c r="B190" i="102"/>
  <c r="AY189" i="102"/>
  <c r="AX189" i="102"/>
  <c r="AW189" i="102"/>
  <c r="AV189" i="102"/>
  <c r="AU189" i="102"/>
  <c r="AT189" i="102"/>
  <c r="AS189" i="102"/>
  <c r="AQ189" i="102"/>
  <c r="AP189" i="102"/>
  <c r="AO189" i="102"/>
  <c r="AL189" i="102"/>
  <c r="AJ189" i="102"/>
  <c r="AI189" i="102"/>
  <c r="AH189" i="102"/>
  <c r="AG189" i="102"/>
  <c r="AF189" i="102"/>
  <c r="AE189" i="102"/>
  <c r="AD189" i="102"/>
  <c r="AC189" i="102"/>
  <c r="AB189" i="102"/>
  <c r="AA189" i="102"/>
  <c r="B189" i="102"/>
  <c r="AZ189" i="102" s="1"/>
  <c r="AZ188" i="102"/>
  <c r="AY188" i="102"/>
  <c r="AX188" i="102"/>
  <c r="AW188" i="102"/>
  <c r="AV188" i="102"/>
  <c r="AU188" i="102"/>
  <c r="AT188" i="102"/>
  <c r="AS188" i="102"/>
  <c r="AQ188" i="102"/>
  <c r="AP188" i="102"/>
  <c r="AN188" i="102"/>
  <c r="AM188" i="102"/>
  <c r="AL188" i="102"/>
  <c r="AK188" i="102"/>
  <c r="AJ188" i="102"/>
  <c r="AI188" i="102"/>
  <c r="AH188" i="102"/>
  <c r="AG188" i="102"/>
  <c r="AF188" i="102"/>
  <c r="AE188" i="102"/>
  <c r="AD188" i="102"/>
  <c r="AC188" i="102"/>
  <c r="AB188" i="102"/>
  <c r="AA188" i="102"/>
  <c r="B188" i="102"/>
  <c r="AO188" i="102" s="1"/>
  <c r="AU187" i="102"/>
  <c r="AT187" i="102"/>
  <c r="AS187" i="102"/>
  <c r="AQ187" i="102"/>
  <c r="AP187" i="102"/>
  <c r="AI187" i="102"/>
  <c r="AH187" i="102"/>
  <c r="AG187" i="102"/>
  <c r="AF187" i="102"/>
  <c r="AE187" i="102"/>
  <c r="AD187" i="102"/>
  <c r="AC187" i="102"/>
  <c r="AB187" i="102"/>
  <c r="AA187" i="102"/>
  <c r="B187" i="102"/>
  <c r="AZ186" i="102"/>
  <c r="AY186" i="102"/>
  <c r="AW186" i="102"/>
  <c r="AV186" i="102"/>
  <c r="AU186" i="102"/>
  <c r="AT186" i="102"/>
  <c r="AS186" i="102"/>
  <c r="AQ186" i="102"/>
  <c r="AP186" i="102"/>
  <c r="AI186" i="102"/>
  <c r="AH186" i="102"/>
  <c r="AG186" i="102"/>
  <c r="AF186" i="102"/>
  <c r="AE186" i="102"/>
  <c r="AD186" i="102"/>
  <c r="AC186" i="102"/>
  <c r="AB186" i="102"/>
  <c r="AA186" i="102"/>
  <c r="B186" i="102"/>
  <c r="AY185" i="102"/>
  <c r="AX185" i="102"/>
  <c r="AW185" i="102"/>
  <c r="AV185" i="102"/>
  <c r="AU185" i="102"/>
  <c r="AT185" i="102"/>
  <c r="AS185" i="102"/>
  <c r="AQ185" i="102"/>
  <c r="AP185" i="102"/>
  <c r="AO185" i="102"/>
  <c r="AN185" i="102"/>
  <c r="AM185" i="102"/>
  <c r="AJ185" i="102"/>
  <c r="AI185" i="102"/>
  <c r="AH185" i="102"/>
  <c r="AG185" i="102"/>
  <c r="AF185" i="102"/>
  <c r="AE185" i="102"/>
  <c r="AD185" i="102"/>
  <c r="AC185" i="102"/>
  <c r="AB185" i="102"/>
  <c r="AA185" i="102"/>
  <c r="B185" i="102"/>
  <c r="AY184" i="102"/>
  <c r="AX184" i="102"/>
  <c r="AV184" i="102"/>
  <c r="AU184" i="102"/>
  <c r="AT184" i="102"/>
  <c r="AS184" i="102"/>
  <c r="AQ184" i="102"/>
  <c r="AP184" i="102"/>
  <c r="AO184" i="102"/>
  <c r="AM184" i="102"/>
  <c r="AL184" i="102"/>
  <c r="AK184" i="102"/>
  <c r="AJ184" i="102"/>
  <c r="AI184" i="102"/>
  <c r="AH184" i="102"/>
  <c r="AG184" i="102"/>
  <c r="AF184" i="102"/>
  <c r="AE184" i="102"/>
  <c r="AD184" i="102"/>
  <c r="AC184" i="102"/>
  <c r="AB184" i="102"/>
  <c r="AA184" i="102"/>
  <c r="B184" i="102"/>
  <c r="AZ183" i="102"/>
  <c r="AY183" i="102"/>
  <c r="AX183" i="102"/>
  <c r="AW183" i="102"/>
  <c r="AU183" i="102"/>
  <c r="AT183" i="102"/>
  <c r="AS183" i="102"/>
  <c r="AQ183" i="102"/>
  <c r="AP183" i="102"/>
  <c r="AO183" i="102"/>
  <c r="AN183" i="102"/>
  <c r="AM183" i="102"/>
  <c r="AL183" i="102"/>
  <c r="AK183" i="102"/>
  <c r="AJ183" i="102"/>
  <c r="AI183" i="102"/>
  <c r="AH183" i="102"/>
  <c r="AG183" i="102"/>
  <c r="AF183" i="102"/>
  <c r="AE183" i="102"/>
  <c r="AD183" i="102"/>
  <c r="AC183" i="102"/>
  <c r="AB183" i="102"/>
  <c r="AA183" i="102"/>
  <c r="B183" i="102"/>
  <c r="AV183" i="102" s="1"/>
  <c r="AZ182" i="102"/>
  <c r="AU182" i="102"/>
  <c r="AT182" i="102"/>
  <c r="AS182" i="102"/>
  <c r="AQ182" i="102"/>
  <c r="AP182" i="102"/>
  <c r="AN182" i="102"/>
  <c r="AK182" i="102"/>
  <c r="AJ182" i="102"/>
  <c r="AI182" i="102"/>
  <c r="AH182" i="102"/>
  <c r="AG182" i="102"/>
  <c r="AF182" i="102"/>
  <c r="AE182" i="102"/>
  <c r="AD182" i="102"/>
  <c r="AC182" i="102"/>
  <c r="AB182" i="102"/>
  <c r="AA182" i="102"/>
  <c r="B182" i="102"/>
  <c r="AZ181" i="102"/>
  <c r="AY181" i="102"/>
  <c r="AW181" i="102"/>
  <c r="AV181" i="102"/>
  <c r="AU181" i="102"/>
  <c r="AT181" i="102"/>
  <c r="AS181" i="102"/>
  <c r="AQ181" i="102"/>
  <c r="AP181" i="102"/>
  <c r="AO181" i="102"/>
  <c r="AN181" i="102"/>
  <c r="AL181" i="102"/>
  <c r="AK181" i="102"/>
  <c r="AI181" i="102"/>
  <c r="AH181" i="102"/>
  <c r="AG181" i="102"/>
  <c r="AF181" i="102"/>
  <c r="AE181" i="102"/>
  <c r="AD181" i="102"/>
  <c r="AC181" i="102"/>
  <c r="AB181" i="102"/>
  <c r="AA181" i="102"/>
  <c r="B181" i="102"/>
  <c r="AZ180" i="102"/>
  <c r="AY180" i="102"/>
  <c r="AX180" i="102"/>
  <c r="AW180" i="102"/>
  <c r="AV180" i="102"/>
  <c r="AU180" i="102"/>
  <c r="AT180" i="102"/>
  <c r="AS180" i="102"/>
  <c r="AQ180" i="102"/>
  <c r="AP180" i="102"/>
  <c r="AN180" i="102"/>
  <c r="AL180" i="102"/>
  <c r="AK180" i="102"/>
  <c r="AI180" i="102"/>
  <c r="AH180" i="102"/>
  <c r="AG180" i="102"/>
  <c r="AF180" i="102"/>
  <c r="AE180" i="102"/>
  <c r="AD180" i="102"/>
  <c r="AC180" i="102"/>
  <c r="AB180" i="102"/>
  <c r="AA180" i="102"/>
  <c r="B180" i="102"/>
  <c r="AO180" i="102" s="1"/>
  <c r="AZ179" i="102"/>
  <c r="AY179" i="102"/>
  <c r="AW179" i="102"/>
  <c r="AU179" i="102"/>
  <c r="AT179" i="102"/>
  <c r="AS179" i="102"/>
  <c r="AQ179" i="102"/>
  <c r="AP179" i="102"/>
  <c r="AI179" i="102"/>
  <c r="AH179" i="102"/>
  <c r="AG179" i="102"/>
  <c r="AF179" i="102"/>
  <c r="AE179" i="102"/>
  <c r="AD179" i="102"/>
  <c r="AC179" i="102"/>
  <c r="AB179" i="102"/>
  <c r="AA179" i="102"/>
  <c r="B179" i="102"/>
  <c r="AX179" i="102" s="1"/>
  <c r="AZ178" i="102"/>
  <c r="AY178" i="102"/>
  <c r="AX178" i="102"/>
  <c r="AV178" i="102"/>
  <c r="AU178" i="102"/>
  <c r="AT178" i="102"/>
  <c r="AS178" i="102"/>
  <c r="AQ178" i="102"/>
  <c r="AP178" i="102"/>
  <c r="AO178" i="102"/>
  <c r="AN178" i="102"/>
  <c r="AM178" i="102"/>
  <c r="AL178" i="102"/>
  <c r="AK178" i="102"/>
  <c r="AJ178" i="102"/>
  <c r="AI178" i="102"/>
  <c r="AH178" i="102"/>
  <c r="AG178" i="102"/>
  <c r="AF178" i="102"/>
  <c r="AE178" i="102"/>
  <c r="AD178" i="102"/>
  <c r="AC178" i="102"/>
  <c r="AB178" i="102"/>
  <c r="AA178" i="102"/>
  <c r="B178" i="102"/>
  <c r="AW178" i="102" s="1"/>
  <c r="AX177" i="102"/>
  <c r="AW177" i="102"/>
  <c r="AV177" i="102"/>
  <c r="AU177" i="102"/>
  <c r="AT177" i="102"/>
  <c r="AS177" i="102"/>
  <c r="AQ177" i="102"/>
  <c r="AP177" i="102"/>
  <c r="AN177" i="102"/>
  <c r="AM177" i="102"/>
  <c r="AK177" i="102"/>
  <c r="AJ177" i="102"/>
  <c r="AI177" i="102"/>
  <c r="AH177" i="102"/>
  <c r="AG177" i="102"/>
  <c r="AF177" i="102"/>
  <c r="AE177" i="102"/>
  <c r="AD177" i="102"/>
  <c r="AC177" i="102"/>
  <c r="AB177" i="102"/>
  <c r="AA177" i="102"/>
  <c r="B177" i="102"/>
  <c r="AU176" i="102"/>
  <c r="AT176" i="102"/>
  <c r="AS176" i="102"/>
  <c r="AQ176" i="102"/>
  <c r="AP176" i="102"/>
  <c r="AI176" i="102"/>
  <c r="AH176" i="102"/>
  <c r="AG176" i="102"/>
  <c r="AF176" i="102"/>
  <c r="AE176" i="102"/>
  <c r="AD176" i="102"/>
  <c r="AC176" i="102"/>
  <c r="AB176" i="102"/>
  <c r="AA176" i="102"/>
  <c r="B176" i="102"/>
  <c r="AY175" i="102"/>
  <c r="AU175" i="102"/>
  <c r="AT175" i="102"/>
  <c r="AS175" i="102"/>
  <c r="AQ175" i="102"/>
  <c r="AP175" i="102"/>
  <c r="AI175" i="102"/>
  <c r="AH175" i="102"/>
  <c r="AG175" i="102"/>
  <c r="AF175" i="102"/>
  <c r="AE175" i="102"/>
  <c r="AD175" i="102"/>
  <c r="AC175" i="102"/>
  <c r="AB175" i="102"/>
  <c r="AA175" i="102"/>
  <c r="B175" i="102"/>
  <c r="AZ175" i="102" s="1"/>
  <c r="AZ174" i="102"/>
  <c r="AY174" i="102"/>
  <c r="AW174" i="102"/>
  <c r="AV174" i="102"/>
  <c r="AU174" i="102"/>
  <c r="AT174" i="102"/>
  <c r="AS174" i="102"/>
  <c r="AQ174" i="102"/>
  <c r="AP174" i="102"/>
  <c r="AO174" i="102"/>
  <c r="AN174" i="102"/>
  <c r="AI174" i="102"/>
  <c r="AH174" i="102"/>
  <c r="AG174" i="102"/>
  <c r="AF174" i="102"/>
  <c r="AE174" i="102"/>
  <c r="AD174" i="102"/>
  <c r="AC174" i="102"/>
  <c r="AB174" i="102"/>
  <c r="AA174" i="102"/>
  <c r="B174" i="102"/>
  <c r="AZ173" i="102"/>
  <c r="AX173" i="102"/>
  <c r="AW173" i="102"/>
  <c r="AV173" i="102"/>
  <c r="AU173" i="102"/>
  <c r="AT173" i="102"/>
  <c r="AS173" i="102"/>
  <c r="AQ173" i="102"/>
  <c r="AP173" i="102"/>
  <c r="AO173" i="102"/>
  <c r="AN173" i="102"/>
  <c r="AL173" i="102"/>
  <c r="AK173" i="102"/>
  <c r="AJ173" i="102"/>
  <c r="AI173" i="102"/>
  <c r="AH173" i="102"/>
  <c r="AG173" i="102"/>
  <c r="AF173" i="102"/>
  <c r="AE173" i="102"/>
  <c r="AD173" i="102"/>
  <c r="AC173" i="102"/>
  <c r="AB173" i="102"/>
  <c r="AA173" i="102"/>
  <c r="B173" i="102"/>
  <c r="AU172" i="102"/>
  <c r="AT172" i="102"/>
  <c r="AS172" i="102"/>
  <c r="AQ172" i="102"/>
  <c r="AP172" i="102"/>
  <c r="AI172" i="102"/>
  <c r="AH172" i="102"/>
  <c r="AG172" i="102"/>
  <c r="AF172" i="102"/>
  <c r="AE172" i="102"/>
  <c r="AD172" i="102"/>
  <c r="AC172" i="102"/>
  <c r="AB172" i="102"/>
  <c r="AA172" i="102"/>
  <c r="B172" i="102"/>
  <c r="AU171" i="102"/>
  <c r="AT171" i="102"/>
  <c r="AS171" i="102"/>
  <c r="AQ171" i="102"/>
  <c r="AP171" i="102"/>
  <c r="AI171" i="102"/>
  <c r="AH171" i="102"/>
  <c r="AG171" i="102"/>
  <c r="AF171" i="102"/>
  <c r="AE171" i="102"/>
  <c r="AD171" i="102"/>
  <c r="AC171" i="102"/>
  <c r="AB171" i="102"/>
  <c r="AA171" i="102"/>
  <c r="B171" i="102"/>
  <c r="AZ170" i="102"/>
  <c r="AY170" i="102"/>
  <c r="AX170" i="102"/>
  <c r="AW170" i="102"/>
  <c r="AU170" i="102"/>
  <c r="AT170" i="102"/>
  <c r="AS170" i="102"/>
  <c r="AQ170" i="102"/>
  <c r="AP170" i="102"/>
  <c r="AO170" i="102"/>
  <c r="AI170" i="102"/>
  <c r="AH170" i="102"/>
  <c r="AG170" i="102"/>
  <c r="AF170" i="102"/>
  <c r="AE170" i="102"/>
  <c r="AD170" i="102"/>
  <c r="AC170" i="102"/>
  <c r="AB170" i="102"/>
  <c r="AA170" i="102"/>
  <c r="B170" i="102"/>
  <c r="AZ169" i="102"/>
  <c r="AY169" i="102"/>
  <c r="AX169" i="102"/>
  <c r="AW169" i="102"/>
  <c r="AV169" i="102"/>
  <c r="AU169" i="102"/>
  <c r="AT169" i="102"/>
  <c r="AS169" i="102"/>
  <c r="AQ169" i="102"/>
  <c r="AP169" i="102"/>
  <c r="AL169" i="102"/>
  <c r="AK169" i="102"/>
  <c r="AJ169" i="102"/>
  <c r="AI169" i="102"/>
  <c r="AH169" i="102"/>
  <c r="AG169" i="102"/>
  <c r="AF169" i="102"/>
  <c r="AE169" i="102"/>
  <c r="AD169" i="102"/>
  <c r="AC169" i="102"/>
  <c r="AB169" i="102"/>
  <c r="AA169" i="102"/>
  <c r="B169" i="102"/>
  <c r="AY168" i="102"/>
  <c r="AX168" i="102"/>
  <c r="AW168" i="102"/>
  <c r="AV168" i="102"/>
  <c r="AU168" i="102"/>
  <c r="AT168" i="102"/>
  <c r="AS168" i="102"/>
  <c r="AQ168" i="102"/>
  <c r="AP168" i="102"/>
  <c r="AO168" i="102"/>
  <c r="AN168" i="102"/>
  <c r="AM168" i="102"/>
  <c r="AL168" i="102"/>
  <c r="AK168" i="102"/>
  <c r="AJ168" i="102"/>
  <c r="AI168" i="102"/>
  <c r="AH168" i="102"/>
  <c r="AG168" i="102"/>
  <c r="AF168" i="102"/>
  <c r="AE168" i="102"/>
  <c r="AD168" i="102"/>
  <c r="AC168" i="102"/>
  <c r="AB168" i="102"/>
  <c r="AA168" i="102"/>
  <c r="B168" i="102"/>
  <c r="AZ168" i="102" s="1"/>
  <c r="AU167" i="102"/>
  <c r="AT167" i="102"/>
  <c r="AS167" i="102"/>
  <c r="AQ167" i="102"/>
  <c r="AP167" i="102"/>
  <c r="AI167" i="102"/>
  <c r="AH167" i="102"/>
  <c r="AG167" i="102"/>
  <c r="AF167" i="102"/>
  <c r="AE167" i="102"/>
  <c r="AD167" i="102"/>
  <c r="AC167" i="102"/>
  <c r="AB167" i="102"/>
  <c r="AA167" i="102"/>
  <c r="B167" i="102"/>
  <c r="AV167" i="102" s="1"/>
  <c r="AZ166" i="102"/>
  <c r="AY166" i="102"/>
  <c r="AU166" i="102"/>
  <c r="AT166" i="102"/>
  <c r="AS166" i="102"/>
  <c r="AQ166" i="102"/>
  <c r="AP166" i="102"/>
  <c r="AO166" i="102"/>
  <c r="AN166" i="102"/>
  <c r="AM166" i="102"/>
  <c r="AL166" i="102"/>
  <c r="AK166" i="102"/>
  <c r="AJ166" i="102"/>
  <c r="AI166" i="102"/>
  <c r="AH166" i="102"/>
  <c r="AG166" i="102"/>
  <c r="AF166" i="102"/>
  <c r="AE166" i="102"/>
  <c r="AD166" i="102"/>
  <c r="AC166" i="102"/>
  <c r="AB166" i="102"/>
  <c r="AA166" i="102"/>
  <c r="B166" i="102"/>
  <c r="AX166" i="102" s="1"/>
  <c r="AZ165" i="102"/>
  <c r="AY165" i="102"/>
  <c r="AX165" i="102"/>
  <c r="AW165" i="102"/>
  <c r="AU165" i="102"/>
  <c r="AT165" i="102"/>
  <c r="AS165" i="102"/>
  <c r="AQ165" i="102"/>
  <c r="AP165" i="102"/>
  <c r="AO165" i="102"/>
  <c r="AN165" i="102"/>
  <c r="AL165" i="102"/>
  <c r="AI165" i="102"/>
  <c r="AH165" i="102"/>
  <c r="AG165" i="102"/>
  <c r="AF165" i="102"/>
  <c r="AE165" i="102"/>
  <c r="AD165" i="102"/>
  <c r="AC165" i="102"/>
  <c r="AB165" i="102"/>
  <c r="AA165" i="102"/>
  <c r="B165" i="102"/>
  <c r="AY164" i="102"/>
  <c r="AU164" i="102"/>
  <c r="AT164" i="102"/>
  <c r="AS164" i="102"/>
  <c r="AQ164" i="102"/>
  <c r="AP164" i="102"/>
  <c r="AO164" i="102"/>
  <c r="AM164" i="102"/>
  <c r="AJ164" i="102"/>
  <c r="AI164" i="102"/>
  <c r="AH164" i="102"/>
  <c r="AG164" i="102"/>
  <c r="AF164" i="102"/>
  <c r="AE164" i="102"/>
  <c r="AD164" i="102"/>
  <c r="AC164" i="102"/>
  <c r="AB164" i="102"/>
  <c r="AA164" i="102"/>
  <c r="B164" i="102"/>
  <c r="AU163" i="102"/>
  <c r="AS163" i="102"/>
  <c r="AQ163" i="102"/>
  <c r="AT163" i="102" s="1"/>
  <c r="AP163" i="102"/>
  <c r="AH163" i="102"/>
  <c r="AI163" i="102" s="1"/>
  <c r="AG163" i="102"/>
  <c r="AF163" i="102"/>
  <c r="AE163" i="102"/>
  <c r="AD163" i="102"/>
  <c r="AC163" i="102"/>
  <c r="AB163" i="102"/>
  <c r="AA163" i="102"/>
  <c r="B163" i="102"/>
  <c r="AJ163" i="102" s="1"/>
  <c r="AU162" i="102"/>
  <c r="AS162" i="102"/>
  <c r="AQ162" i="102"/>
  <c r="AP162" i="102"/>
  <c r="AH162" i="102"/>
  <c r="AG162" i="102"/>
  <c r="AF162" i="102"/>
  <c r="AE162" i="102"/>
  <c r="AD162" i="102"/>
  <c r="AC162" i="102"/>
  <c r="AB162" i="102"/>
  <c r="AA162" i="102"/>
  <c r="B162" i="102"/>
  <c r="AY162" i="102" s="1"/>
  <c r="AU161" i="102"/>
  <c r="AS161" i="102"/>
  <c r="AQ161" i="102"/>
  <c r="AP161" i="102"/>
  <c r="AH161" i="102"/>
  <c r="AG161" i="102"/>
  <c r="AF161" i="102"/>
  <c r="AE161" i="102"/>
  <c r="AD161" i="102"/>
  <c r="AC161" i="102"/>
  <c r="AB161" i="102"/>
  <c r="AA161" i="102"/>
  <c r="B161" i="102"/>
  <c r="AK161" i="102" s="1"/>
  <c r="AU160" i="102"/>
  <c r="AS160" i="102"/>
  <c r="AQ160" i="102"/>
  <c r="AP160" i="102"/>
  <c r="AT160" i="102" s="1"/>
  <c r="AH160" i="102"/>
  <c r="AG160" i="102"/>
  <c r="AF160" i="102"/>
  <c r="AE160" i="102"/>
  <c r="AD160" i="102"/>
  <c r="AC160" i="102"/>
  <c r="AB160" i="102"/>
  <c r="AA160" i="102"/>
  <c r="B160" i="102"/>
  <c r="AY160" i="102" s="1"/>
  <c r="AU159" i="102"/>
  <c r="AS159" i="102"/>
  <c r="AQ159" i="102"/>
  <c r="AP159" i="102"/>
  <c r="AH159" i="102"/>
  <c r="AG159" i="102"/>
  <c r="AF159" i="102"/>
  <c r="AE159" i="102"/>
  <c r="AI159" i="102" s="1"/>
  <c r="AO159" i="102" s="1"/>
  <c r="AD159" i="102"/>
  <c r="AC159" i="102"/>
  <c r="AB159" i="102"/>
  <c r="AA159" i="102"/>
  <c r="B159" i="102"/>
  <c r="AN159" i="102" s="1"/>
  <c r="AU158" i="102"/>
  <c r="AS158" i="102"/>
  <c r="AQ158" i="102"/>
  <c r="AP158" i="102"/>
  <c r="AH158" i="102"/>
  <c r="AG158" i="102"/>
  <c r="AF158" i="102"/>
  <c r="AE158" i="102"/>
  <c r="AD158" i="102"/>
  <c r="AC158" i="102"/>
  <c r="AB158" i="102"/>
  <c r="AA158" i="102"/>
  <c r="B158" i="102"/>
  <c r="AU157" i="102"/>
  <c r="AS157" i="102"/>
  <c r="AQ157" i="102"/>
  <c r="AP157" i="102"/>
  <c r="AH157" i="102"/>
  <c r="AG157" i="102"/>
  <c r="AF157" i="102"/>
  <c r="AE157" i="102"/>
  <c r="AD157" i="102"/>
  <c r="AC157" i="102"/>
  <c r="AB157" i="102"/>
  <c r="AA157" i="102"/>
  <c r="B157" i="102"/>
  <c r="AX157" i="102" s="1"/>
  <c r="AU156" i="102"/>
  <c r="AS156" i="102"/>
  <c r="AQ156" i="102"/>
  <c r="AP156" i="102"/>
  <c r="AH156" i="102"/>
  <c r="AG156" i="102"/>
  <c r="AF156" i="102"/>
  <c r="AE156" i="102"/>
  <c r="AD156" i="102"/>
  <c r="AC156" i="102"/>
  <c r="AB156" i="102"/>
  <c r="AA156" i="102"/>
  <c r="B156" i="102"/>
  <c r="AY156" i="102" s="1"/>
  <c r="AY155" i="102"/>
  <c r="AU155" i="102"/>
  <c r="AS155" i="102"/>
  <c r="AQ155" i="102"/>
  <c r="AP155" i="102"/>
  <c r="AT155" i="102" s="1"/>
  <c r="AH155" i="102"/>
  <c r="AG155" i="102"/>
  <c r="AF155" i="102"/>
  <c r="AE155" i="102"/>
  <c r="AD155" i="102"/>
  <c r="AC155" i="102"/>
  <c r="AB155" i="102"/>
  <c r="AA155" i="102"/>
  <c r="B155" i="102"/>
  <c r="AM155" i="102" s="1"/>
  <c r="AU154" i="102"/>
  <c r="AS154" i="102"/>
  <c r="AQ154" i="102"/>
  <c r="AP154" i="102"/>
  <c r="AH154" i="102"/>
  <c r="AG154" i="102"/>
  <c r="AF154" i="102"/>
  <c r="AE154" i="102"/>
  <c r="AI154" i="102" s="1"/>
  <c r="AD154" i="102"/>
  <c r="AC154" i="102"/>
  <c r="AB154" i="102"/>
  <c r="AA154" i="102"/>
  <c r="B154" i="102"/>
  <c r="AN154" i="102" s="1"/>
  <c r="AU153" i="102"/>
  <c r="AS153" i="102"/>
  <c r="AQ153" i="102"/>
  <c r="AP153" i="102"/>
  <c r="AH153" i="102"/>
  <c r="AG153" i="102"/>
  <c r="AF153" i="102"/>
  <c r="AE153" i="102"/>
  <c r="AD153" i="102"/>
  <c r="AC153" i="102"/>
  <c r="AB153" i="102"/>
  <c r="AA153" i="102"/>
  <c r="B153" i="102"/>
  <c r="AX153" i="102" s="1"/>
  <c r="AU152" i="102"/>
  <c r="AS152" i="102"/>
  <c r="AQ152" i="102"/>
  <c r="AP152" i="102"/>
  <c r="AT152" i="102" s="1"/>
  <c r="AH152" i="102"/>
  <c r="AG152" i="102"/>
  <c r="AF152" i="102"/>
  <c r="AE152" i="102"/>
  <c r="AD152" i="102"/>
  <c r="AC152" i="102"/>
  <c r="AB152" i="102"/>
  <c r="AA152" i="102"/>
  <c r="B152" i="102"/>
  <c r="AZ152" i="102" s="1"/>
  <c r="AU151" i="102"/>
  <c r="AS151" i="102"/>
  <c r="AQ151" i="102"/>
  <c r="AP151" i="102"/>
  <c r="AH151" i="102"/>
  <c r="AG151" i="102"/>
  <c r="AF151" i="102"/>
  <c r="AE151" i="102"/>
  <c r="AD151" i="102"/>
  <c r="AC151" i="102"/>
  <c r="AB151" i="102"/>
  <c r="AA151" i="102"/>
  <c r="B151" i="102"/>
  <c r="AW151" i="102" s="1"/>
  <c r="AU150" i="102"/>
  <c r="AS150" i="102"/>
  <c r="AQ150" i="102"/>
  <c r="AP150" i="102"/>
  <c r="AH150" i="102"/>
  <c r="AG150" i="102"/>
  <c r="AF150" i="102"/>
  <c r="AE150" i="102"/>
  <c r="AD150" i="102"/>
  <c r="AC150" i="102"/>
  <c r="AB150" i="102"/>
  <c r="AA150" i="102"/>
  <c r="B150" i="102"/>
  <c r="AV150" i="102" s="1"/>
  <c r="AU149" i="102"/>
  <c r="AS149" i="102"/>
  <c r="AQ149" i="102"/>
  <c r="AP149" i="102"/>
  <c r="AH149" i="102"/>
  <c r="AG149" i="102"/>
  <c r="AF149" i="102"/>
  <c r="AI149" i="102" s="1"/>
  <c r="AE149" i="102"/>
  <c r="AD149" i="102"/>
  <c r="AC149" i="102"/>
  <c r="AB149" i="102"/>
  <c r="AA149" i="102"/>
  <c r="B149" i="102"/>
  <c r="AK149" i="102" s="1"/>
  <c r="AU148" i="102"/>
  <c r="AS148" i="102"/>
  <c r="AQ148" i="102"/>
  <c r="AP148" i="102"/>
  <c r="AH148" i="102"/>
  <c r="AG148" i="102"/>
  <c r="AF148" i="102"/>
  <c r="AE148" i="102"/>
  <c r="AD148" i="102"/>
  <c r="AC148" i="102"/>
  <c r="AB148" i="102"/>
  <c r="AA148" i="102"/>
  <c r="B148" i="102"/>
  <c r="AM148" i="102" s="1"/>
  <c r="AU147" i="102"/>
  <c r="AS147" i="102"/>
  <c r="AQ147" i="102"/>
  <c r="AP147" i="102"/>
  <c r="AH147" i="102"/>
  <c r="AG147" i="102"/>
  <c r="AF147" i="102"/>
  <c r="AE147" i="102"/>
  <c r="AD147" i="102"/>
  <c r="AC147" i="102"/>
  <c r="AB147" i="102"/>
  <c r="AA147" i="102"/>
  <c r="B147" i="102"/>
  <c r="AK147" i="102" s="1"/>
  <c r="AY146" i="102"/>
  <c r="AX146" i="102"/>
  <c r="AU146" i="102"/>
  <c r="AV146" i="102" s="1"/>
  <c r="AS146" i="102"/>
  <c r="AQ146" i="102"/>
  <c r="AP146" i="102"/>
  <c r="AO146" i="102"/>
  <c r="AN146" i="102"/>
  <c r="AL146" i="102"/>
  <c r="AK146" i="102"/>
  <c r="AJ146" i="102"/>
  <c r="AH146" i="102"/>
  <c r="AG146" i="102"/>
  <c r="AF146" i="102"/>
  <c r="AE146" i="102"/>
  <c r="AI146" i="102" s="1"/>
  <c r="AD146" i="102"/>
  <c r="AC146" i="102"/>
  <c r="AB146" i="102"/>
  <c r="AA146" i="102"/>
  <c r="B146" i="102"/>
  <c r="AW146" i="102" s="1"/>
  <c r="AU145" i="102"/>
  <c r="AS145" i="102"/>
  <c r="AQ145" i="102"/>
  <c r="AP145" i="102"/>
  <c r="AH145" i="102"/>
  <c r="AG145" i="102"/>
  <c r="AF145" i="102"/>
  <c r="AE145" i="102"/>
  <c r="AD145" i="102"/>
  <c r="AC145" i="102"/>
  <c r="AB145" i="102"/>
  <c r="AA145" i="102"/>
  <c r="B145" i="102"/>
  <c r="AV145" i="102" s="1"/>
  <c r="AU144" i="102"/>
  <c r="AS144" i="102"/>
  <c r="AQ144" i="102"/>
  <c r="AP144" i="102"/>
  <c r="AH144" i="102"/>
  <c r="AG144" i="102"/>
  <c r="AF144" i="102"/>
  <c r="AE144" i="102"/>
  <c r="AD144" i="102"/>
  <c r="AC144" i="102"/>
  <c r="AB144" i="102"/>
  <c r="AA144" i="102"/>
  <c r="B144" i="102"/>
  <c r="AU143" i="102"/>
  <c r="AS143" i="102"/>
  <c r="AQ143" i="102"/>
  <c r="AP143" i="102"/>
  <c r="AH143" i="102"/>
  <c r="AG143" i="102"/>
  <c r="AF143" i="102"/>
  <c r="AE143" i="102"/>
  <c r="AD143" i="102"/>
  <c r="AC143" i="102"/>
  <c r="AB143" i="102"/>
  <c r="AA143" i="102"/>
  <c r="B143" i="102"/>
  <c r="AX143" i="102" s="1"/>
  <c r="AU142" i="102"/>
  <c r="AS142" i="102"/>
  <c r="AQ142" i="102"/>
  <c r="AP142" i="102"/>
  <c r="AH142" i="102"/>
  <c r="AG142" i="102"/>
  <c r="AF142" i="102"/>
  <c r="AE142" i="102"/>
  <c r="AD142" i="102"/>
  <c r="AC142" i="102"/>
  <c r="AB142" i="102"/>
  <c r="AA142" i="102"/>
  <c r="B142" i="102"/>
  <c r="AL142" i="102" s="1"/>
  <c r="AX141" i="102"/>
  <c r="AW141" i="102"/>
  <c r="AU141" i="102"/>
  <c r="AS141" i="102"/>
  <c r="AQ141" i="102"/>
  <c r="AP141" i="102"/>
  <c r="AH141" i="102"/>
  <c r="AG141" i="102"/>
  <c r="AF141" i="102"/>
  <c r="AE141" i="102"/>
  <c r="AD141" i="102"/>
  <c r="AC141" i="102"/>
  <c r="AB141" i="102"/>
  <c r="AA141" i="102"/>
  <c r="B141" i="102"/>
  <c r="AY141" i="102" s="1"/>
  <c r="AU140" i="102"/>
  <c r="AS140" i="102"/>
  <c r="AQ140" i="102"/>
  <c r="AP140" i="102"/>
  <c r="AH140" i="102"/>
  <c r="AG140" i="102"/>
  <c r="AF140" i="102"/>
  <c r="AE140" i="102"/>
  <c r="AI140" i="102" s="1"/>
  <c r="AD140" i="102"/>
  <c r="AC140" i="102"/>
  <c r="AB140" i="102"/>
  <c r="AA140" i="102"/>
  <c r="B140" i="102"/>
  <c r="AK140" i="102" s="1"/>
  <c r="AU139" i="102"/>
  <c r="AS139" i="102"/>
  <c r="AQ139" i="102"/>
  <c r="AP139" i="102"/>
  <c r="AT139" i="102" s="1"/>
  <c r="AH139" i="102"/>
  <c r="AG139" i="102"/>
  <c r="AF139" i="102"/>
  <c r="AE139" i="102"/>
  <c r="AD139" i="102"/>
  <c r="AC139" i="102"/>
  <c r="AB139" i="102"/>
  <c r="AA139" i="102"/>
  <c r="B139" i="102"/>
  <c r="AM139" i="102" s="1"/>
  <c r="AU138" i="102"/>
  <c r="AS138" i="102"/>
  <c r="AQ138" i="102"/>
  <c r="AP138" i="102"/>
  <c r="AH138" i="102"/>
  <c r="AG138" i="102"/>
  <c r="AF138" i="102"/>
  <c r="AE138" i="102"/>
  <c r="AD138" i="102"/>
  <c r="AC138" i="102"/>
  <c r="AB138" i="102"/>
  <c r="AA138" i="102"/>
  <c r="B138" i="102"/>
  <c r="AK138" i="102" s="1"/>
  <c r="AY137" i="102"/>
  <c r="AW137" i="102"/>
  <c r="AU137" i="102"/>
  <c r="AS137" i="102"/>
  <c r="AQ137" i="102"/>
  <c r="AP137" i="102"/>
  <c r="AH137" i="102"/>
  <c r="AG137" i="102"/>
  <c r="AF137" i="102"/>
  <c r="AE137" i="102"/>
  <c r="AD137" i="102"/>
  <c r="AC137" i="102"/>
  <c r="AB137" i="102"/>
  <c r="AA137" i="102"/>
  <c r="B137" i="102"/>
  <c r="AU136" i="102"/>
  <c r="AS136" i="102"/>
  <c r="AQ136" i="102"/>
  <c r="AP136" i="102"/>
  <c r="AH136" i="102"/>
  <c r="AG136" i="102"/>
  <c r="AF136" i="102"/>
  <c r="AE136" i="102"/>
  <c r="AI136" i="102" s="1"/>
  <c r="AD136" i="102"/>
  <c r="AC136" i="102"/>
  <c r="AB136" i="102"/>
  <c r="AA136" i="102"/>
  <c r="B136" i="102"/>
  <c r="AY135" i="102"/>
  <c r="AX135" i="102"/>
  <c r="AV135" i="102"/>
  <c r="AU135" i="102"/>
  <c r="AS135" i="102"/>
  <c r="AQ135" i="102"/>
  <c r="AP135" i="102"/>
  <c r="AL135" i="102"/>
  <c r="AH135" i="102"/>
  <c r="AG135" i="102"/>
  <c r="AF135" i="102"/>
  <c r="AE135" i="102"/>
  <c r="AD135" i="102"/>
  <c r="AC135" i="102"/>
  <c r="AB135" i="102"/>
  <c r="AA135" i="102"/>
  <c r="B135" i="102"/>
  <c r="AN135" i="102" s="1"/>
  <c r="AU134" i="102"/>
  <c r="AS134" i="102"/>
  <c r="AQ134" i="102"/>
  <c r="AP134" i="102"/>
  <c r="AH134" i="102"/>
  <c r="AG134" i="102"/>
  <c r="AF134" i="102"/>
  <c r="AE134" i="102"/>
  <c r="AI134" i="102" s="1"/>
  <c r="AD134" i="102"/>
  <c r="AC134" i="102"/>
  <c r="AB134" i="102"/>
  <c r="AA134" i="102"/>
  <c r="B134" i="102"/>
  <c r="AY134" i="102" s="1"/>
  <c r="AU133" i="102"/>
  <c r="AS133" i="102"/>
  <c r="AQ133" i="102"/>
  <c r="AP133" i="102"/>
  <c r="AH133" i="102"/>
  <c r="AI133" i="102" s="1"/>
  <c r="AG133" i="102"/>
  <c r="AF133" i="102"/>
  <c r="AE133" i="102"/>
  <c r="AD133" i="102"/>
  <c r="AC133" i="102"/>
  <c r="AB133" i="102"/>
  <c r="AA133" i="102"/>
  <c r="B133" i="102"/>
  <c r="AU132" i="102"/>
  <c r="AS132" i="102"/>
  <c r="AQ132" i="102"/>
  <c r="AP132" i="102"/>
  <c r="AH132" i="102"/>
  <c r="AG132" i="102"/>
  <c r="AF132" i="102"/>
  <c r="AE132" i="102"/>
  <c r="AD132" i="102"/>
  <c r="AC132" i="102"/>
  <c r="AB132" i="102"/>
  <c r="AA132" i="102"/>
  <c r="B132" i="102"/>
  <c r="AW132" i="102" s="1"/>
  <c r="AU131" i="102"/>
  <c r="AS131" i="102"/>
  <c r="AQ131" i="102"/>
  <c r="AP131" i="102"/>
  <c r="AH131" i="102"/>
  <c r="AG131" i="102"/>
  <c r="AF131" i="102"/>
  <c r="AE131" i="102"/>
  <c r="AD131" i="102"/>
  <c r="AC131" i="102"/>
  <c r="AB131" i="102"/>
  <c r="AA131" i="102"/>
  <c r="B131" i="102"/>
  <c r="AY131" i="102" s="1"/>
  <c r="AU130" i="102"/>
  <c r="AS130" i="102"/>
  <c r="AQ130" i="102"/>
  <c r="AP130" i="102"/>
  <c r="AH130" i="102"/>
  <c r="AG130" i="102"/>
  <c r="AF130" i="102"/>
  <c r="AE130" i="102"/>
  <c r="AD130" i="102"/>
  <c r="AC130" i="102"/>
  <c r="AB130" i="102"/>
  <c r="AA130" i="102"/>
  <c r="B130" i="102"/>
  <c r="AY130" i="102" s="1"/>
  <c r="AU129" i="102"/>
  <c r="AS129" i="102"/>
  <c r="AQ129" i="102"/>
  <c r="AP129" i="102"/>
  <c r="AH129" i="102"/>
  <c r="AG129" i="102"/>
  <c r="AF129" i="102"/>
  <c r="AE129" i="102"/>
  <c r="AD129" i="102"/>
  <c r="AC129" i="102"/>
  <c r="AB129" i="102"/>
  <c r="AA129" i="102"/>
  <c r="B129" i="102"/>
  <c r="AY129" i="102" s="1"/>
  <c r="AU128" i="102"/>
  <c r="AS128" i="102"/>
  <c r="AQ128" i="102"/>
  <c r="AP128" i="102"/>
  <c r="AT128" i="102" s="1"/>
  <c r="AH128" i="102"/>
  <c r="AG128" i="102"/>
  <c r="AF128" i="102"/>
  <c r="AE128" i="102"/>
  <c r="AI128" i="102" s="1"/>
  <c r="AO128" i="102" s="1"/>
  <c r="AD128" i="102"/>
  <c r="AC128" i="102"/>
  <c r="AB128" i="102"/>
  <c r="AA128" i="102"/>
  <c r="B128" i="102"/>
  <c r="AN128" i="102" s="1"/>
  <c r="AU127" i="102"/>
  <c r="AS127" i="102"/>
  <c r="AQ127" i="102"/>
  <c r="AP127" i="102"/>
  <c r="AH127" i="102"/>
  <c r="AG127" i="102"/>
  <c r="AF127" i="102"/>
  <c r="AE127" i="102"/>
  <c r="AD127" i="102"/>
  <c r="AC127" i="102"/>
  <c r="AB127" i="102"/>
  <c r="AA127" i="102"/>
  <c r="B127" i="102"/>
  <c r="AN127" i="102" s="1"/>
  <c r="AU126" i="102"/>
  <c r="AS126" i="102"/>
  <c r="AQ126" i="102"/>
  <c r="AP126" i="102"/>
  <c r="AH126" i="102"/>
  <c r="AG126" i="102"/>
  <c r="AF126" i="102"/>
  <c r="AE126" i="102"/>
  <c r="AD126" i="102"/>
  <c r="AC126" i="102"/>
  <c r="AB126" i="102"/>
  <c r="AA126" i="102"/>
  <c r="B126" i="102"/>
  <c r="AU125" i="102"/>
  <c r="AS125" i="102"/>
  <c r="AQ125" i="102"/>
  <c r="AP125" i="102"/>
  <c r="AT125" i="102" s="1"/>
  <c r="AH125" i="102"/>
  <c r="AG125" i="102"/>
  <c r="AF125" i="102"/>
  <c r="AE125" i="102"/>
  <c r="AD125" i="102"/>
  <c r="AC125" i="102"/>
  <c r="AB125" i="102"/>
  <c r="AA125" i="102"/>
  <c r="B125" i="102"/>
  <c r="AY125" i="102" s="1"/>
  <c r="AU124" i="102"/>
  <c r="AS124" i="102"/>
  <c r="AQ124" i="102"/>
  <c r="AP124" i="102"/>
  <c r="AH124" i="102"/>
  <c r="AG124" i="102"/>
  <c r="AF124" i="102"/>
  <c r="AE124" i="102"/>
  <c r="AD124" i="102"/>
  <c r="AC124" i="102"/>
  <c r="AB124" i="102"/>
  <c r="AA124" i="102"/>
  <c r="B124" i="102"/>
  <c r="AM124" i="102" s="1"/>
  <c r="AU123" i="102"/>
  <c r="AV123" i="102" s="1"/>
  <c r="AS123" i="102"/>
  <c r="AQ123" i="102"/>
  <c r="AP123" i="102"/>
  <c r="AN123" i="102"/>
  <c r="AM123" i="102"/>
  <c r="AL123" i="102"/>
  <c r="AK123" i="102"/>
  <c r="AJ123" i="102"/>
  <c r="AH123" i="102"/>
  <c r="AG123" i="102"/>
  <c r="AF123" i="102"/>
  <c r="AE123" i="102"/>
  <c r="AI123" i="102" s="1"/>
  <c r="AD123" i="102"/>
  <c r="AC123" i="102"/>
  <c r="AB123" i="102"/>
  <c r="AA123" i="102"/>
  <c r="B123" i="102"/>
  <c r="AX123" i="102" s="1"/>
  <c r="AU122" i="102"/>
  <c r="AS122" i="102"/>
  <c r="AQ122" i="102"/>
  <c r="AP122" i="102"/>
  <c r="AH122" i="102"/>
  <c r="AG122" i="102"/>
  <c r="AF122" i="102"/>
  <c r="AE122" i="102"/>
  <c r="AD122" i="102"/>
  <c r="AC122" i="102"/>
  <c r="AB122" i="102"/>
  <c r="AA122" i="102"/>
  <c r="B122" i="102"/>
  <c r="AY122" i="102" s="1"/>
  <c r="AU121" i="102"/>
  <c r="AS121" i="102"/>
  <c r="AQ121" i="102"/>
  <c r="AP121" i="102"/>
  <c r="AT121" i="102" s="1"/>
  <c r="AK121" i="102"/>
  <c r="AH121" i="102"/>
  <c r="AG121" i="102"/>
  <c r="AF121" i="102"/>
  <c r="AE121" i="102"/>
  <c r="AD121" i="102"/>
  <c r="AC121" i="102"/>
  <c r="AB121" i="102"/>
  <c r="AA121" i="102"/>
  <c r="B121" i="102"/>
  <c r="AL121" i="102" s="1"/>
  <c r="AU120" i="102"/>
  <c r="AS120" i="102"/>
  <c r="AQ120" i="102"/>
  <c r="AP120" i="102"/>
  <c r="AH120" i="102"/>
  <c r="AG120" i="102"/>
  <c r="AF120" i="102"/>
  <c r="AE120" i="102"/>
  <c r="AD120" i="102"/>
  <c r="AC120" i="102"/>
  <c r="AB120" i="102"/>
  <c r="AA120" i="102"/>
  <c r="B120" i="102"/>
  <c r="AM120" i="102" s="1"/>
  <c r="AU119" i="102"/>
  <c r="AS119" i="102"/>
  <c r="AQ119" i="102"/>
  <c r="AP119" i="102"/>
  <c r="AT119" i="102" s="1"/>
  <c r="AH119" i="102"/>
  <c r="AG119" i="102"/>
  <c r="AF119" i="102"/>
  <c r="AE119" i="102"/>
  <c r="AD119" i="102"/>
  <c r="AC119" i="102"/>
  <c r="AB119" i="102"/>
  <c r="AA119" i="102"/>
  <c r="B119" i="102"/>
  <c r="AU118" i="102"/>
  <c r="AS118" i="102"/>
  <c r="AQ118" i="102"/>
  <c r="AP118" i="102"/>
  <c r="AH118" i="102"/>
  <c r="AG118" i="102"/>
  <c r="AF118" i="102"/>
  <c r="AE118" i="102"/>
  <c r="AD118" i="102"/>
  <c r="AC118" i="102"/>
  <c r="AB118" i="102"/>
  <c r="AA118" i="102"/>
  <c r="B118" i="102"/>
  <c r="AN118" i="102" s="1"/>
  <c r="AU117" i="102"/>
  <c r="AS117" i="102"/>
  <c r="AQ117" i="102"/>
  <c r="AP117" i="102"/>
  <c r="AH117" i="102"/>
  <c r="AG117" i="102"/>
  <c r="AF117" i="102"/>
  <c r="AE117" i="102"/>
  <c r="AD117" i="102"/>
  <c r="AC117" i="102"/>
  <c r="AB117" i="102"/>
  <c r="AA117" i="102"/>
  <c r="B117" i="102"/>
  <c r="AL117" i="102" s="1"/>
  <c r="AU116" i="102"/>
  <c r="AS116" i="102"/>
  <c r="AQ116" i="102"/>
  <c r="AP116" i="102"/>
  <c r="AH116" i="102"/>
  <c r="AG116" i="102"/>
  <c r="AF116" i="102"/>
  <c r="AE116" i="102"/>
  <c r="AD116" i="102"/>
  <c r="AC116" i="102"/>
  <c r="AB116" i="102"/>
  <c r="AA116" i="102"/>
  <c r="B116" i="102"/>
  <c r="AY116" i="102" s="1"/>
  <c r="AU115" i="102"/>
  <c r="AT115" i="102"/>
  <c r="AS115" i="102"/>
  <c r="AQ115" i="102"/>
  <c r="AP115" i="102"/>
  <c r="AH115" i="102"/>
  <c r="AG115" i="102"/>
  <c r="AF115" i="102"/>
  <c r="AE115" i="102"/>
  <c r="AI115" i="102" s="1"/>
  <c r="AD115" i="102"/>
  <c r="AC115" i="102"/>
  <c r="AB115" i="102"/>
  <c r="AA115" i="102"/>
  <c r="B115" i="102"/>
  <c r="AV115" i="102" s="1"/>
  <c r="AW114" i="102"/>
  <c r="AU114" i="102"/>
  <c r="AS114" i="102"/>
  <c r="AQ114" i="102"/>
  <c r="AP114" i="102"/>
  <c r="AT114" i="102" s="1"/>
  <c r="AZ114" i="102" s="1"/>
  <c r="AN114" i="102"/>
  <c r="AM114" i="102"/>
  <c r="AL114" i="102"/>
  <c r="AH114" i="102"/>
  <c r="AG114" i="102"/>
  <c r="AF114" i="102"/>
  <c r="AE114" i="102"/>
  <c r="AD114" i="102"/>
  <c r="AC114" i="102"/>
  <c r="AB114" i="102"/>
  <c r="AA114" i="102"/>
  <c r="B114" i="102"/>
  <c r="AY114" i="102" s="1"/>
  <c r="AU113" i="102"/>
  <c r="AS113" i="102"/>
  <c r="AT113" i="102" s="1"/>
  <c r="AQ113" i="102"/>
  <c r="AP113" i="102"/>
  <c r="AH113" i="102"/>
  <c r="AG113" i="102"/>
  <c r="AF113" i="102"/>
  <c r="AE113" i="102"/>
  <c r="AD113" i="102"/>
  <c r="AC113" i="102"/>
  <c r="AB113" i="102"/>
  <c r="AA113" i="102"/>
  <c r="B113" i="102"/>
  <c r="AY113" i="102" s="1"/>
  <c r="AX112" i="102"/>
  <c r="AU112" i="102"/>
  <c r="AS112" i="102"/>
  <c r="AQ112" i="102"/>
  <c r="AP112" i="102"/>
  <c r="AH112" i="102"/>
  <c r="AG112" i="102"/>
  <c r="AF112" i="102"/>
  <c r="AE112" i="102"/>
  <c r="AI112" i="102" s="1"/>
  <c r="AO112" i="102" s="1"/>
  <c r="AD112" i="102"/>
  <c r="AC112" i="102"/>
  <c r="AB112" i="102"/>
  <c r="AA112" i="102"/>
  <c r="B112" i="102"/>
  <c r="AW112" i="102" s="1"/>
  <c r="AU111" i="102"/>
  <c r="AS111" i="102"/>
  <c r="AQ111" i="102"/>
  <c r="AP111" i="102"/>
  <c r="AH111" i="102"/>
  <c r="AG111" i="102"/>
  <c r="AF111" i="102"/>
  <c r="AE111" i="102"/>
  <c r="AD111" i="102"/>
  <c r="AC111" i="102"/>
  <c r="AB111" i="102"/>
  <c r="AA111" i="102"/>
  <c r="B111" i="102"/>
  <c r="AX110" i="102"/>
  <c r="AU110" i="102"/>
  <c r="AS110" i="102"/>
  <c r="AT110" i="102" s="1"/>
  <c r="AZ110" i="102" s="1"/>
  <c r="AQ110" i="102"/>
  <c r="AP110" i="102"/>
  <c r="AH110" i="102"/>
  <c r="AG110" i="102"/>
  <c r="AF110" i="102"/>
  <c r="AE110" i="102"/>
  <c r="AD110" i="102"/>
  <c r="AC110" i="102"/>
  <c r="AB110" i="102"/>
  <c r="AA110" i="102"/>
  <c r="B110" i="102"/>
  <c r="AL110" i="102" s="1"/>
  <c r="AU109" i="102"/>
  <c r="AS109" i="102"/>
  <c r="AQ109" i="102"/>
  <c r="AP109" i="102"/>
  <c r="AH109" i="102"/>
  <c r="AG109" i="102"/>
  <c r="AF109" i="102"/>
  <c r="AI109" i="102" s="1"/>
  <c r="AE109" i="102"/>
  <c r="AD109" i="102"/>
  <c r="AC109" i="102"/>
  <c r="AB109" i="102"/>
  <c r="AA109" i="102"/>
  <c r="B109" i="102"/>
  <c r="AL109" i="102" s="1"/>
  <c r="AU108" i="102"/>
  <c r="AS108" i="102"/>
  <c r="AQ108" i="102"/>
  <c r="AP108" i="102"/>
  <c r="AH108" i="102"/>
  <c r="AG108" i="102"/>
  <c r="AF108" i="102"/>
  <c r="AE108" i="102"/>
  <c r="AD108" i="102"/>
  <c r="AC108" i="102"/>
  <c r="AB108" i="102"/>
  <c r="AA108" i="102"/>
  <c r="B108" i="102"/>
  <c r="AX108" i="102" s="1"/>
  <c r="AU107" i="102"/>
  <c r="AS107" i="102"/>
  <c r="AQ107" i="102"/>
  <c r="AP107" i="102"/>
  <c r="AH107" i="102"/>
  <c r="AG107" i="102"/>
  <c r="AF107" i="102"/>
  <c r="AE107" i="102"/>
  <c r="AD107" i="102"/>
  <c r="AC107" i="102"/>
  <c r="AB107" i="102"/>
  <c r="AA107" i="102"/>
  <c r="B107" i="102"/>
  <c r="AL107" i="102" s="1"/>
  <c r="AU106" i="102"/>
  <c r="AS106" i="102"/>
  <c r="AQ106" i="102"/>
  <c r="AP106" i="102"/>
  <c r="AH106" i="102"/>
  <c r="AG106" i="102"/>
  <c r="AF106" i="102"/>
  <c r="AE106" i="102"/>
  <c r="AD106" i="102"/>
  <c r="AC106" i="102"/>
  <c r="AB106" i="102"/>
  <c r="AA106" i="102"/>
  <c r="B106" i="102"/>
  <c r="AN106" i="102" s="1"/>
  <c r="AU105" i="102"/>
  <c r="AS105" i="102"/>
  <c r="AQ105" i="102"/>
  <c r="AP105" i="102"/>
  <c r="AH105" i="102"/>
  <c r="AG105" i="102"/>
  <c r="AI105" i="102" s="1"/>
  <c r="AF105" i="102"/>
  <c r="AE105" i="102"/>
  <c r="AD105" i="102"/>
  <c r="AC105" i="102"/>
  <c r="AB105" i="102"/>
  <c r="AA105" i="102"/>
  <c r="B105" i="102"/>
  <c r="AU104" i="102"/>
  <c r="AS104" i="102"/>
  <c r="AQ104" i="102"/>
  <c r="AP104" i="102"/>
  <c r="AH104" i="102"/>
  <c r="AG104" i="102"/>
  <c r="AF104" i="102"/>
  <c r="AE104" i="102"/>
  <c r="AI104" i="102" s="1"/>
  <c r="AD104" i="102"/>
  <c r="AC104" i="102"/>
  <c r="AB104" i="102"/>
  <c r="AA104" i="102"/>
  <c r="B104" i="102"/>
  <c r="AY104" i="102" s="1"/>
  <c r="AU103" i="102"/>
  <c r="AS103" i="102"/>
  <c r="AQ103" i="102"/>
  <c r="AP103" i="102"/>
  <c r="AH103" i="102"/>
  <c r="AG103" i="102"/>
  <c r="AF103" i="102"/>
  <c r="AE103" i="102"/>
  <c r="AD103" i="102"/>
  <c r="AC103" i="102"/>
  <c r="AB103" i="102"/>
  <c r="AA103" i="102"/>
  <c r="B103" i="102"/>
  <c r="AN103" i="102" s="1"/>
  <c r="AU102" i="102"/>
  <c r="AS102" i="102"/>
  <c r="AQ102" i="102"/>
  <c r="AP102" i="102"/>
  <c r="AH102" i="102"/>
  <c r="AG102" i="102"/>
  <c r="AF102" i="102"/>
  <c r="AE102" i="102"/>
  <c r="AD102" i="102"/>
  <c r="AC102" i="102"/>
  <c r="AB102" i="102"/>
  <c r="AA102" i="102"/>
  <c r="B102" i="102"/>
  <c r="AU101" i="102"/>
  <c r="AS101" i="102"/>
  <c r="AQ101" i="102"/>
  <c r="AP101" i="102"/>
  <c r="AT101" i="102" s="1"/>
  <c r="AH101" i="102"/>
  <c r="AG101" i="102"/>
  <c r="AF101" i="102"/>
  <c r="AE101" i="102"/>
  <c r="AD101" i="102"/>
  <c r="AC101" i="102"/>
  <c r="AB101" i="102"/>
  <c r="AA101" i="102"/>
  <c r="B101" i="102"/>
  <c r="AY101" i="102" s="1"/>
  <c r="AU100" i="102"/>
  <c r="AS100" i="102"/>
  <c r="AQ100" i="102"/>
  <c r="AP100" i="102"/>
  <c r="AT100" i="102" s="1"/>
  <c r="AH100" i="102"/>
  <c r="AG100" i="102"/>
  <c r="AF100" i="102"/>
  <c r="AE100" i="102"/>
  <c r="AD100" i="102"/>
  <c r="AC100" i="102"/>
  <c r="AB100" i="102"/>
  <c r="AA100" i="102"/>
  <c r="B100" i="102"/>
  <c r="AU99" i="102"/>
  <c r="AS99" i="102"/>
  <c r="AQ99" i="102"/>
  <c r="AP99" i="102"/>
  <c r="AT99" i="102" s="1"/>
  <c r="AH99" i="102"/>
  <c r="AG99" i="102"/>
  <c r="AF99" i="102"/>
  <c r="AE99" i="102"/>
  <c r="AD99" i="102"/>
  <c r="AC99" i="102"/>
  <c r="AB99" i="102"/>
  <c r="AA99" i="102"/>
  <c r="B99" i="102"/>
  <c r="AY99" i="102" s="1"/>
  <c r="AU98" i="102"/>
  <c r="AS98" i="102"/>
  <c r="AQ98" i="102"/>
  <c r="AT98" i="102" s="1"/>
  <c r="AP98" i="102"/>
  <c r="AH98" i="102"/>
  <c r="AG98" i="102"/>
  <c r="AF98" i="102"/>
  <c r="AE98" i="102"/>
  <c r="AD98" i="102"/>
  <c r="AC98" i="102"/>
  <c r="AB98" i="102"/>
  <c r="AA98" i="102"/>
  <c r="B98" i="102"/>
  <c r="AY98" i="102" s="1"/>
  <c r="AU97" i="102"/>
  <c r="AS97" i="102"/>
  <c r="AQ97" i="102"/>
  <c r="AP97" i="102"/>
  <c r="AH97" i="102"/>
  <c r="AG97" i="102"/>
  <c r="AF97" i="102"/>
  <c r="AE97" i="102"/>
  <c r="AD97" i="102"/>
  <c r="AC97" i="102"/>
  <c r="AB97" i="102"/>
  <c r="AA97" i="102"/>
  <c r="B97" i="102"/>
  <c r="AW97" i="102" s="1"/>
  <c r="AU96" i="102"/>
  <c r="AS96" i="102"/>
  <c r="AQ96" i="102"/>
  <c r="AP96" i="102"/>
  <c r="AH96" i="102"/>
  <c r="AG96" i="102"/>
  <c r="AF96" i="102"/>
  <c r="AE96" i="102"/>
  <c r="AD96" i="102"/>
  <c r="AC96" i="102"/>
  <c r="AB96" i="102"/>
  <c r="AA96" i="102"/>
  <c r="B96" i="102"/>
  <c r="AV96" i="102" s="1"/>
  <c r="AU95" i="102"/>
  <c r="AS95" i="102"/>
  <c r="AQ95" i="102"/>
  <c r="AP95" i="102"/>
  <c r="AH95" i="102"/>
  <c r="AG95" i="102"/>
  <c r="AF95" i="102"/>
  <c r="AE95" i="102"/>
  <c r="AI95" i="102" s="1"/>
  <c r="AD95" i="102"/>
  <c r="AC95" i="102"/>
  <c r="AB95" i="102"/>
  <c r="AA95" i="102"/>
  <c r="B95" i="102"/>
  <c r="AU94" i="102"/>
  <c r="AS94" i="102"/>
  <c r="AQ94" i="102"/>
  <c r="AP94" i="102"/>
  <c r="AH94" i="102"/>
  <c r="AG94" i="102"/>
  <c r="AF94" i="102"/>
  <c r="AE94" i="102"/>
  <c r="AD94" i="102"/>
  <c r="AC94" i="102"/>
  <c r="AB94" i="102"/>
  <c r="AA94" i="102"/>
  <c r="B94" i="102"/>
  <c r="AY93" i="102"/>
  <c r="AX93" i="102"/>
  <c r="AW93" i="102"/>
  <c r="AU93" i="102"/>
  <c r="AV93" i="102" s="1"/>
  <c r="AS93" i="102"/>
  <c r="AQ93" i="102"/>
  <c r="AP93" i="102"/>
  <c r="AH93" i="102"/>
  <c r="AG93" i="102"/>
  <c r="AF93" i="102"/>
  <c r="AE93" i="102"/>
  <c r="AD93" i="102"/>
  <c r="AC93" i="102"/>
  <c r="AB93" i="102"/>
  <c r="AA93" i="102"/>
  <c r="B93" i="102"/>
  <c r="AU92" i="102"/>
  <c r="AS92" i="102"/>
  <c r="AQ92" i="102"/>
  <c r="AP92" i="102"/>
  <c r="AH92" i="102"/>
  <c r="AG92" i="102"/>
  <c r="AF92" i="102"/>
  <c r="AE92" i="102"/>
  <c r="AD92" i="102"/>
  <c r="AC92" i="102"/>
  <c r="AB92" i="102"/>
  <c r="AA92" i="102"/>
  <c r="B92" i="102"/>
  <c r="AM92" i="102" s="1"/>
  <c r="AY91" i="102"/>
  <c r="AU91" i="102"/>
  <c r="AS91" i="102"/>
  <c r="AQ91" i="102"/>
  <c r="AP91" i="102"/>
  <c r="AH91" i="102"/>
  <c r="AG91" i="102"/>
  <c r="AF91" i="102"/>
  <c r="AE91" i="102"/>
  <c r="AI91" i="102" s="1"/>
  <c r="AD91" i="102"/>
  <c r="AC91" i="102"/>
  <c r="AB91" i="102"/>
  <c r="AA91" i="102"/>
  <c r="B91" i="102"/>
  <c r="AX91" i="102" s="1"/>
  <c r="AU90" i="102"/>
  <c r="AS90" i="102"/>
  <c r="AQ90" i="102"/>
  <c r="AP90" i="102"/>
  <c r="AH90" i="102"/>
  <c r="AG90" i="102"/>
  <c r="AF90" i="102"/>
  <c r="AE90" i="102"/>
  <c r="AD90" i="102"/>
  <c r="AC90" i="102"/>
  <c r="AB90" i="102"/>
  <c r="AA90" i="102"/>
  <c r="B90" i="102"/>
  <c r="AY90" i="102" s="1"/>
  <c r="AU89" i="102"/>
  <c r="AS89" i="102"/>
  <c r="AQ89" i="102"/>
  <c r="AP89" i="102"/>
  <c r="AH89" i="102"/>
  <c r="AG89" i="102"/>
  <c r="AF89" i="102"/>
  <c r="AE89" i="102"/>
  <c r="AD89" i="102"/>
  <c r="AC89" i="102"/>
  <c r="AB89" i="102"/>
  <c r="AA89" i="102"/>
  <c r="B89" i="102"/>
  <c r="AL89" i="102" s="1"/>
  <c r="BS88" i="102"/>
  <c r="BM88" i="102"/>
  <c r="AU88" i="102"/>
  <c r="AS88" i="102"/>
  <c r="AQ88" i="102"/>
  <c r="AP88" i="102"/>
  <c r="AH88" i="102"/>
  <c r="AG88" i="102"/>
  <c r="AF88" i="102"/>
  <c r="AE88" i="102"/>
  <c r="AD88" i="102"/>
  <c r="AC88" i="102"/>
  <c r="AB88" i="102"/>
  <c r="AA88" i="102"/>
  <c r="B88" i="102"/>
  <c r="AY88" i="102" s="1"/>
  <c r="BS87" i="102"/>
  <c r="BM87" i="102"/>
  <c r="AU87" i="102"/>
  <c r="AS87" i="102"/>
  <c r="AQ87" i="102"/>
  <c r="AP87" i="102"/>
  <c r="AH87" i="102"/>
  <c r="AG87" i="102"/>
  <c r="AF87" i="102"/>
  <c r="AE87" i="102"/>
  <c r="AD87" i="102"/>
  <c r="AC87" i="102"/>
  <c r="AB87" i="102"/>
  <c r="AA87" i="102"/>
  <c r="B87" i="102"/>
  <c r="BR87" i="102" s="1"/>
  <c r="BS86" i="102"/>
  <c r="BM86" i="102"/>
  <c r="AX86" i="102"/>
  <c r="AW86" i="102"/>
  <c r="AU86" i="102"/>
  <c r="AV86" i="102" s="1"/>
  <c r="AS86" i="102"/>
  <c r="AQ86" i="102"/>
  <c r="AP86" i="102"/>
  <c r="AH86" i="102"/>
  <c r="AG86" i="102"/>
  <c r="AF86" i="102"/>
  <c r="AE86" i="102"/>
  <c r="AD86" i="102"/>
  <c r="AC86" i="102"/>
  <c r="AB86" i="102"/>
  <c r="AA86" i="102"/>
  <c r="B86" i="102"/>
  <c r="BR86" i="102" s="1"/>
  <c r="BS85" i="102"/>
  <c r="BM85" i="102"/>
  <c r="AU85" i="102"/>
  <c r="AS85" i="102"/>
  <c r="AQ85" i="102"/>
  <c r="AP85" i="102"/>
  <c r="AH85" i="102"/>
  <c r="AG85" i="102"/>
  <c r="AF85" i="102"/>
  <c r="AE85" i="102"/>
  <c r="AD85" i="102"/>
  <c r="AC85" i="102"/>
  <c r="AB85" i="102"/>
  <c r="AA85" i="102"/>
  <c r="B85" i="102"/>
  <c r="AY85" i="102" s="1"/>
  <c r="BS84" i="102"/>
  <c r="BM84" i="102"/>
  <c r="AU84" i="102"/>
  <c r="AS84" i="102"/>
  <c r="AQ84" i="102"/>
  <c r="AP84" i="102"/>
  <c r="AH84" i="102"/>
  <c r="AG84" i="102"/>
  <c r="AF84" i="102"/>
  <c r="AE84" i="102"/>
  <c r="AD84" i="102"/>
  <c r="AC84" i="102"/>
  <c r="AB84" i="102"/>
  <c r="AA84" i="102"/>
  <c r="B84" i="102"/>
  <c r="AY84" i="102" s="1"/>
  <c r="BS83" i="102"/>
  <c r="BM83" i="102"/>
  <c r="AU83" i="102"/>
  <c r="AS83" i="102"/>
  <c r="AQ83" i="102"/>
  <c r="AP83" i="102"/>
  <c r="AH83" i="102"/>
  <c r="AG83" i="102"/>
  <c r="AF83" i="102"/>
  <c r="AE83" i="102"/>
  <c r="AD83" i="102"/>
  <c r="AC83" i="102"/>
  <c r="AB83" i="102"/>
  <c r="AA83" i="102"/>
  <c r="B83" i="102"/>
  <c r="AY83" i="102" s="1"/>
  <c r="BS82" i="102"/>
  <c r="BM82" i="102"/>
  <c r="AU82" i="102"/>
  <c r="AS82" i="102"/>
  <c r="AQ82" i="102"/>
  <c r="AP82" i="102"/>
  <c r="AH82" i="102"/>
  <c r="AG82" i="102"/>
  <c r="AF82" i="102"/>
  <c r="AE82" i="102"/>
  <c r="AD82" i="102"/>
  <c r="AC82" i="102"/>
  <c r="AB82" i="102"/>
  <c r="AA82" i="102"/>
  <c r="B82" i="102"/>
  <c r="BS81" i="102"/>
  <c r="BM81" i="102"/>
  <c r="AU81" i="102"/>
  <c r="AS81" i="102"/>
  <c r="AQ81" i="102"/>
  <c r="AP81" i="102"/>
  <c r="AH81" i="102"/>
  <c r="AG81" i="102"/>
  <c r="AF81" i="102"/>
  <c r="AE81" i="102"/>
  <c r="AD81" i="102"/>
  <c r="AC81" i="102"/>
  <c r="AB81" i="102"/>
  <c r="AA81" i="102"/>
  <c r="B81" i="102"/>
  <c r="BS80" i="102"/>
  <c r="BM80" i="102"/>
  <c r="AU80" i="102"/>
  <c r="AS80" i="102"/>
  <c r="AQ80" i="102"/>
  <c r="AP80" i="102"/>
  <c r="AH80" i="102"/>
  <c r="AG80" i="102"/>
  <c r="AF80" i="102"/>
  <c r="AE80" i="102"/>
  <c r="AD80" i="102"/>
  <c r="AC80" i="102"/>
  <c r="AB80" i="102"/>
  <c r="AA80" i="102"/>
  <c r="B80" i="102"/>
  <c r="BR80" i="102" s="1"/>
  <c r="BS79" i="102"/>
  <c r="BM79" i="102"/>
  <c r="AU79" i="102"/>
  <c r="AS79" i="102"/>
  <c r="AQ79" i="102"/>
  <c r="AP79" i="102"/>
  <c r="AH79" i="102"/>
  <c r="AG79" i="102"/>
  <c r="AF79" i="102"/>
  <c r="AI79" i="102" s="1"/>
  <c r="AE79" i="102"/>
  <c r="AD79" i="102"/>
  <c r="AC79" i="102"/>
  <c r="AB79" i="102"/>
  <c r="AA79" i="102"/>
  <c r="B79" i="102"/>
  <c r="BR79" i="102" s="1"/>
  <c r="BS78" i="102"/>
  <c r="BM78" i="102"/>
  <c r="AU78" i="102"/>
  <c r="AS78" i="102"/>
  <c r="AQ78" i="102"/>
  <c r="AP78" i="102"/>
  <c r="AH78" i="102"/>
  <c r="AG78" i="102"/>
  <c r="AF78" i="102"/>
  <c r="AE78" i="102"/>
  <c r="AD78" i="102"/>
  <c r="AC78" i="102"/>
  <c r="AB78" i="102"/>
  <c r="AA78" i="102"/>
  <c r="B78" i="102"/>
  <c r="AL78" i="102" s="1"/>
  <c r="BS77" i="102"/>
  <c r="BM77" i="102"/>
  <c r="AU77" i="102"/>
  <c r="AS77" i="102"/>
  <c r="AQ77" i="102"/>
  <c r="AP77" i="102"/>
  <c r="AT77" i="102" s="1"/>
  <c r="AH77" i="102"/>
  <c r="AG77" i="102"/>
  <c r="AF77" i="102"/>
  <c r="AE77" i="102"/>
  <c r="AI77" i="102" s="1"/>
  <c r="AD77" i="102"/>
  <c r="AC77" i="102"/>
  <c r="AB77" i="102"/>
  <c r="AA77" i="102"/>
  <c r="B77" i="102"/>
  <c r="AL77" i="102" s="1"/>
  <c r="BS76" i="102"/>
  <c r="BM76" i="102"/>
  <c r="AU76" i="102"/>
  <c r="AS76" i="102"/>
  <c r="AQ76" i="102"/>
  <c r="AT76" i="102" s="1"/>
  <c r="AP76" i="102"/>
  <c r="AH76" i="102"/>
  <c r="AG76" i="102"/>
  <c r="AF76" i="102"/>
  <c r="AE76" i="102"/>
  <c r="AD76" i="102"/>
  <c r="AC76" i="102"/>
  <c r="AB76" i="102"/>
  <c r="AA76" i="102"/>
  <c r="B76" i="102"/>
  <c r="BR76" i="102" s="1"/>
  <c r="BS75" i="102"/>
  <c r="BM75" i="102"/>
  <c r="AU75" i="102"/>
  <c r="AS75" i="102"/>
  <c r="AQ75" i="102"/>
  <c r="AP75" i="102"/>
  <c r="AH75" i="102"/>
  <c r="AG75" i="102"/>
  <c r="AF75" i="102"/>
  <c r="AE75" i="102"/>
  <c r="AD75" i="102"/>
  <c r="AC75" i="102"/>
  <c r="AB75" i="102"/>
  <c r="AA75" i="102"/>
  <c r="B75" i="102"/>
  <c r="BR75" i="102" s="1"/>
  <c r="BS74" i="102"/>
  <c r="BM74" i="102"/>
  <c r="AU74" i="102"/>
  <c r="AS74" i="102"/>
  <c r="AQ74" i="102"/>
  <c r="AP74" i="102"/>
  <c r="AH74" i="102"/>
  <c r="AG74" i="102"/>
  <c r="AF74" i="102"/>
  <c r="AE74" i="102"/>
  <c r="AD74" i="102"/>
  <c r="AC74" i="102"/>
  <c r="AB74" i="102"/>
  <c r="AA74" i="102"/>
  <c r="B74" i="102"/>
  <c r="AX74" i="102" s="1"/>
  <c r="BS73" i="102"/>
  <c r="BM73" i="102"/>
  <c r="AU73" i="102"/>
  <c r="AS73" i="102"/>
  <c r="AQ73" i="102"/>
  <c r="AP73" i="102"/>
  <c r="AH73" i="102"/>
  <c r="AG73" i="102"/>
  <c r="AF73" i="102"/>
  <c r="AE73" i="102"/>
  <c r="AD73" i="102"/>
  <c r="AC73" i="102"/>
  <c r="AB73" i="102"/>
  <c r="AA73" i="102"/>
  <c r="B73" i="102"/>
  <c r="AK73" i="102" s="1"/>
  <c r="BS72" i="102"/>
  <c r="BM72" i="102"/>
  <c r="AU72" i="102"/>
  <c r="AS72" i="102"/>
  <c r="AQ72" i="102"/>
  <c r="AP72" i="102"/>
  <c r="AJ72" i="102"/>
  <c r="AH72" i="102"/>
  <c r="AG72" i="102"/>
  <c r="AF72" i="102"/>
  <c r="AE72" i="102"/>
  <c r="AD72" i="102"/>
  <c r="AC72" i="102"/>
  <c r="AB72" i="102"/>
  <c r="AA72" i="102"/>
  <c r="B72" i="102"/>
  <c r="AN72" i="102" s="1"/>
  <c r="BS71" i="102"/>
  <c r="BM71" i="102"/>
  <c r="AU71" i="102"/>
  <c r="AS71" i="102"/>
  <c r="AQ71" i="102"/>
  <c r="AP71" i="102"/>
  <c r="AH71" i="102"/>
  <c r="AG71" i="102"/>
  <c r="AF71" i="102"/>
  <c r="AE71" i="102"/>
  <c r="AD71" i="102"/>
  <c r="AC71" i="102"/>
  <c r="AB71" i="102"/>
  <c r="AA71" i="102"/>
  <c r="B71" i="102"/>
  <c r="BR71" i="102" s="1"/>
  <c r="BS70" i="102"/>
  <c r="BR70" i="102"/>
  <c r="BM70" i="102"/>
  <c r="AU70" i="102"/>
  <c r="AS70" i="102"/>
  <c r="AQ70" i="102"/>
  <c r="AP70" i="102"/>
  <c r="AH70" i="102"/>
  <c r="AG70" i="102"/>
  <c r="AF70" i="102"/>
  <c r="AE70" i="102"/>
  <c r="AD70" i="102"/>
  <c r="AC70" i="102"/>
  <c r="AB70" i="102"/>
  <c r="AA70" i="102"/>
  <c r="B70" i="102"/>
  <c r="AY70" i="102" s="1"/>
  <c r="BS69" i="102"/>
  <c r="BM69" i="102"/>
  <c r="AU69" i="102"/>
  <c r="AS69" i="102"/>
  <c r="AQ69" i="102"/>
  <c r="AP69" i="102"/>
  <c r="AH69" i="102"/>
  <c r="AG69" i="102"/>
  <c r="AF69" i="102"/>
  <c r="AE69" i="102"/>
  <c r="AD69" i="102"/>
  <c r="AC69" i="102"/>
  <c r="AB69" i="102"/>
  <c r="AA69" i="102"/>
  <c r="B69" i="102"/>
  <c r="BS68" i="102"/>
  <c r="BR68" i="102"/>
  <c r="BM68" i="102"/>
  <c r="AU68" i="102"/>
  <c r="AS68" i="102"/>
  <c r="AQ68" i="102"/>
  <c r="AP68" i="102"/>
  <c r="AH68" i="102"/>
  <c r="AG68" i="102"/>
  <c r="AF68" i="102"/>
  <c r="AE68" i="102"/>
  <c r="AD68" i="102"/>
  <c r="AC68" i="102"/>
  <c r="AB68" i="102"/>
  <c r="AA68" i="102"/>
  <c r="B68" i="102"/>
  <c r="BS67" i="102"/>
  <c r="BM67" i="102"/>
  <c r="AU67" i="102"/>
  <c r="AS67" i="102"/>
  <c r="AQ67" i="102"/>
  <c r="AP67" i="102"/>
  <c r="AH67" i="102"/>
  <c r="AG67" i="102"/>
  <c r="AF67" i="102"/>
  <c r="AI67" i="102" s="1"/>
  <c r="AE67" i="102"/>
  <c r="AD67" i="102"/>
  <c r="AC67" i="102"/>
  <c r="AB67" i="102"/>
  <c r="AA67" i="102"/>
  <c r="B67" i="102"/>
  <c r="BR67" i="102" s="1"/>
  <c r="BS66" i="102"/>
  <c r="AU66" i="102"/>
  <c r="AS66" i="102"/>
  <c r="AQ66" i="102"/>
  <c r="AP66" i="102"/>
  <c r="AH66" i="102"/>
  <c r="AG66" i="102"/>
  <c r="AF66" i="102"/>
  <c r="AE66" i="102"/>
  <c r="AD66" i="102"/>
  <c r="AC66" i="102"/>
  <c r="AB66" i="102"/>
  <c r="AA66" i="102"/>
  <c r="B66" i="102"/>
  <c r="AY66" i="102" s="1"/>
  <c r="BS65" i="102"/>
  <c r="AU65" i="102"/>
  <c r="AS65" i="102"/>
  <c r="AQ65" i="102"/>
  <c r="AP65" i="102"/>
  <c r="AN65" i="102"/>
  <c r="AM65" i="102"/>
  <c r="AH65" i="102"/>
  <c r="AG65" i="102"/>
  <c r="AF65" i="102"/>
  <c r="AE65" i="102"/>
  <c r="AD65" i="102"/>
  <c r="AC65" i="102"/>
  <c r="AB65" i="102"/>
  <c r="AA65" i="102"/>
  <c r="B65" i="102"/>
  <c r="BR65" i="102" s="1"/>
  <c r="BS64" i="102"/>
  <c r="AU64" i="102"/>
  <c r="AS64" i="102"/>
  <c r="AQ64" i="102"/>
  <c r="AP64" i="102"/>
  <c r="AH64" i="102"/>
  <c r="AG64" i="102"/>
  <c r="AF64" i="102"/>
  <c r="AE64" i="102"/>
  <c r="AD64" i="102"/>
  <c r="AC64" i="102"/>
  <c r="AB64" i="102"/>
  <c r="AA64" i="102"/>
  <c r="B64" i="102"/>
  <c r="AK64" i="102" s="1"/>
  <c r="BS63" i="102"/>
  <c r="AU63" i="102"/>
  <c r="AS63" i="102"/>
  <c r="AQ63" i="102"/>
  <c r="AP63" i="102"/>
  <c r="AH63" i="102"/>
  <c r="AG63" i="102"/>
  <c r="AF63" i="102"/>
  <c r="AE63" i="102"/>
  <c r="AD63" i="102"/>
  <c r="AC63" i="102"/>
  <c r="AB63" i="102"/>
  <c r="AA63" i="102"/>
  <c r="B63" i="102"/>
  <c r="BS62" i="102"/>
  <c r="AU62" i="102"/>
  <c r="AS62" i="102"/>
  <c r="AQ62" i="102"/>
  <c r="AP62" i="102"/>
  <c r="AH62" i="102"/>
  <c r="AG62" i="102"/>
  <c r="AF62" i="102"/>
  <c r="AE62" i="102"/>
  <c r="AD62" i="102"/>
  <c r="AC62" i="102"/>
  <c r="AB62" i="102"/>
  <c r="AA62" i="102"/>
  <c r="B62" i="102"/>
  <c r="BS61" i="102"/>
  <c r="AU61" i="102"/>
  <c r="AS61" i="102"/>
  <c r="AQ61" i="102"/>
  <c r="AP61" i="102"/>
  <c r="AT61" i="102" s="1"/>
  <c r="AH61" i="102"/>
  <c r="AG61" i="102"/>
  <c r="AF61" i="102"/>
  <c r="AE61" i="102"/>
  <c r="AD61" i="102"/>
  <c r="AC61" i="102"/>
  <c r="AB61" i="102"/>
  <c r="AA61" i="102"/>
  <c r="B61" i="102"/>
  <c r="BR61" i="102" s="1"/>
  <c r="BS60" i="102"/>
  <c r="AU60" i="102"/>
  <c r="AS60" i="102"/>
  <c r="AQ60" i="102"/>
  <c r="AP60" i="102"/>
  <c r="AH60" i="102"/>
  <c r="AG60" i="102"/>
  <c r="AF60" i="102"/>
  <c r="AE60" i="102"/>
  <c r="AD60" i="102"/>
  <c r="AC60" i="102"/>
  <c r="AB60" i="102"/>
  <c r="AA60" i="102"/>
  <c r="B60" i="102"/>
  <c r="BR60" i="102" s="1"/>
  <c r="BS59" i="102"/>
  <c r="AU59" i="102"/>
  <c r="AS59" i="102"/>
  <c r="AQ59" i="102"/>
  <c r="AP59" i="102"/>
  <c r="AH59" i="102"/>
  <c r="AG59" i="102"/>
  <c r="AF59" i="102"/>
  <c r="AE59" i="102"/>
  <c r="AI59" i="102" s="1"/>
  <c r="AD59" i="102"/>
  <c r="AC59" i="102"/>
  <c r="AB59" i="102"/>
  <c r="AA59" i="102"/>
  <c r="B59" i="102"/>
  <c r="BR59" i="102" s="1"/>
  <c r="BS58" i="102"/>
  <c r="BR58" i="102"/>
  <c r="AX58" i="102"/>
  <c r="AW58" i="102"/>
  <c r="AU58" i="102"/>
  <c r="AV58" i="102" s="1"/>
  <c r="AS58" i="102"/>
  <c r="AQ58" i="102"/>
  <c r="AP58" i="102"/>
  <c r="AH58" i="102"/>
  <c r="AG58" i="102"/>
  <c r="AF58" i="102"/>
  <c r="AE58" i="102"/>
  <c r="AI58" i="102" s="1"/>
  <c r="AO58" i="102" s="1"/>
  <c r="AD58" i="102"/>
  <c r="AC58" i="102"/>
  <c r="AB58" i="102"/>
  <c r="AA58" i="102"/>
  <c r="B58" i="102"/>
  <c r="AY58" i="102" s="1"/>
  <c r="BS57" i="102"/>
  <c r="AU57" i="102"/>
  <c r="AS57" i="102"/>
  <c r="AQ57" i="102"/>
  <c r="AP57" i="102"/>
  <c r="AT57" i="102" s="1"/>
  <c r="AH57" i="102"/>
  <c r="AG57" i="102"/>
  <c r="AI57" i="102" s="1"/>
  <c r="AF57" i="102"/>
  <c r="AE57" i="102"/>
  <c r="AD57" i="102"/>
  <c r="AC57" i="102"/>
  <c r="AB57" i="102"/>
  <c r="AA57" i="102"/>
  <c r="B57" i="102"/>
  <c r="BR57" i="102" s="1"/>
  <c r="BS56" i="102"/>
  <c r="AU56" i="102"/>
  <c r="AS56" i="102"/>
  <c r="AQ56" i="102"/>
  <c r="AP56" i="102"/>
  <c r="AH56" i="102"/>
  <c r="AG56" i="102"/>
  <c r="AF56" i="102"/>
  <c r="AI56" i="102" s="1"/>
  <c r="AE56" i="102"/>
  <c r="AD56" i="102"/>
  <c r="AC56" i="102"/>
  <c r="AB56" i="102"/>
  <c r="AA56" i="102"/>
  <c r="B56" i="102"/>
  <c r="BR56" i="102" s="1"/>
  <c r="BS55" i="102"/>
  <c r="AU55" i="102"/>
  <c r="AS55" i="102"/>
  <c r="AQ55" i="102"/>
  <c r="AP55" i="102"/>
  <c r="AH55" i="102"/>
  <c r="AG55" i="102"/>
  <c r="AF55" i="102"/>
  <c r="AE55" i="102"/>
  <c r="AD55" i="102"/>
  <c r="AC55" i="102"/>
  <c r="AB55" i="102"/>
  <c r="AA55" i="102"/>
  <c r="B55" i="102"/>
  <c r="AJ55" i="102" s="1"/>
  <c r="BS54" i="102"/>
  <c r="AX54" i="102"/>
  <c r="AW54" i="102"/>
  <c r="AU54" i="102"/>
  <c r="AS54" i="102"/>
  <c r="AQ54" i="102"/>
  <c r="AP54" i="102"/>
  <c r="AT54" i="102" s="1"/>
  <c r="AH54" i="102"/>
  <c r="AG54" i="102"/>
  <c r="AF54" i="102"/>
  <c r="AE54" i="102"/>
  <c r="AD54" i="102"/>
  <c r="AC54" i="102"/>
  <c r="AB54" i="102"/>
  <c r="AA54" i="102"/>
  <c r="B54" i="102"/>
  <c r="AN54" i="102" s="1"/>
  <c r="BS53" i="102"/>
  <c r="AY53" i="102"/>
  <c r="AX53" i="102"/>
  <c r="AU53" i="102"/>
  <c r="AV53" i="102" s="1"/>
  <c r="AS53" i="102"/>
  <c r="AQ53" i="102"/>
  <c r="AP53" i="102"/>
  <c r="AT53" i="102" s="1"/>
  <c r="AZ53" i="102" s="1"/>
  <c r="AN53" i="102"/>
  <c r="AM53" i="102"/>
  <c r="AK53" i="102"/>
  <c r="AJ53" i="102"/>
  <c r="AH53" i="102"/>
  <c r="AG53" i="102"/>
  <c r="AF53" i="102"/>
  <c r="AE53" i="102"/>
  <c r="AD53" i="102"/>
  <c r="AC53" i="102"/>
  <c r="AB53" i="102"/>
  <c r="AA53" i="102"/>
  <c r="B53" i="102"/>
  <c r="AL53" i="102" s="1"/>
  <c r="BS52" i="102"/>
  <c r="AU52" i="102"/>
  <c r="AS52" i="102"/>
  <c r="AQ52" i="102"/>
  <c r="AP52" i="102"/>
  <c r="AH52" i="102"/>
  <c r="AG52" i="102"/>
  <c r="AF52" i="102"/>
  <c r="AE52" i="102"/>
  <c r="AD52" i="102"/>
  <c r="AC52" i="102"/>
  <c r="AB52" i="102"/>
  <c r="AA52" i="102"/>
  <c r="B52" i="102"/>
  <c r="BR52" i="102" s="1"/>
  <c r="BS51" i="102"/>
  <c r="AY51" i="102"/>
  <c r="AX51" i="102"/>
  <c r="AW51" i="102"/>
  <c r="AV51" i="102"/>
  <c r="AU51" i="102"/>
  <c r="AS51" i="102"/>
  <c r="AQ51" i="102"/>
  <c r="AP51" i="102"/>
  <c r="AH51" i="102"/>
  <c r="AG51" i="102"/>
  <c r="AF51" i="102"/>
  <c r="AE51" i="102"/>
  <c r="AD51" i="102"/>
  <c r="AC51" i="102"/>
  <c r="AB51" i="102"/>
  <c r="AA51" i="102"/>
  <c r="B51" i="102"/>
  <c r="BR51" i="102" s="1"/>
  <c r="BS50" i="102"/>
  <c r="AU50" i="102"/>
  <c r="AS50" i="102"/>
  <c r="AQ50" i="102"/>
  <c r="AP50" i="102"/>
  <c r="AH50" i="102"/>
  <c r="AG50" i="102"/>
  <c r="AF50" i="102"/>
  <c r="AE50" i="102"/>
  <c r="AD50" i="102"/>
  <c r="AC50" i="102"/>
  <c r="AB50" i="102"/>
  <c r="AA50" i="102"/>
  <c r="B50" i="102"/>
  <c r="BR50" i="102" s="1"/>
  <c r="BS49" i="102"/>
  <c r="BR49" i="102"/>
  <c r="AU49" i="102"/>
  <c r="AS49" i="102"/>
  <c r="AQ49" i="102"/>
  <c r="AP49" i="102"/>
  <c r="AH49" i="102"/>
  <c r="AI49" i="102" s="1"/>
  <c r="AG49" i="102"/>
  <c r="AF49" i="102"/>
  <c r="AE49" i="102"/>
  <c r="AD49" i="102"/>
  <c r="AC49" i="102"/>
  <c r="AB49" i="102"/>
  <c r="AA49" i="102"/>
  <c r="B49" i="102"/>
  <c r="BS48" i="102"/>
  <c r="AU48" i="102"/>
  <c r="AS48" i="102"/>
  <c r="AQ48" i="102"/>
  <c r="AP48" i="102"/>
  <c r="AH48" i="102"/>
  <c r="AG48" i="102"/>
  <c r="AF48" i="102"/>
  <c r="AE48" i="102"/>
  <c r="AI48" i="102" s="1"/>
  <c r="AD48" i="102"/>
  <c r="AC48" i="102"/>
  <c r="AB48" i="102"/>
  <c r="AA48" i="102"/>
  <c r="B48" i="102"/>
  <c r="AM48" i="102" s="1"/>
  <c r="BS47" i="102"/>
  <c r="AU47" i="102"/>
  <c r="AS47" i="102"/>
  <c r="AQ47" i="102"/>
  <c r="AP47" i="102"/>
  <c r="AT47" i="102" s="1"/>
  <c r="AH47" i="102"/>
  <c r="AG47" i="102"/>
  <c r="AF47" i="102"/>
  <c r="AE47" i="102"/>
  <c r="AD47" i="102"/>
  <c r="AC47" i="102"/>
  <c r="AB47" i="102"/>
  <c r="AA47" i="102"/>
  <c r="B47" i="102"/>
  <c r="BR47" i="102" s="1"/>
  <c r="BS46" i="102"/>
  <c r="AU46" i="102"/>
  <c r="AS46" i="102"/>
  <c r="AQ46" i="102"/>
  <c r="AP46" i="102"/>
  <c r="AH46" i="102"/>
  <c r="AG46" i="102"/>
  <c r="AF46" i="102"/>
  <c r="AE46" i="102"/>
  <c r="AD46" i="102"/>
  <c r="AC46" i="102"/>
  <c r="AB46" i="102"/>
  <c r="AA46" i="102"/>
  <c r="B46" i="102"/>
  <c r="BS45" i="102"/>
  <c r="AU45" i="102"/>
  <c r="AS45" i="102"/>
  <c r="AQ45" i="102"/>
  <c r="AP45" i="102"/>
  <c r="AH45" i="102"/>
  <c r="AG45" i="102"/>
  <c r="AF45" i="102"/>
  <c r="AE45" i="102"/>
  <c r="AD45" i="102"/>
  <c r="AC45" i="102"/>
  <c r="AB45" i="102"/>
  <c r="AA45" i="102"/>
  <c r="B45" i="102"/>
  <c r="AY45" i="102" s="1"/>
  <c r="BS44" i="102"/>
  <c r="AU44" i="102"/>
  <c r="AS44" i="102"/>
  <c r="AQ44" i="102"/>
  <c r="AP44" i="102"/>
  <c r="AH44" i="102"/>
  <c r="AG44" i="102"/>
  <c r="AF44" i="102"/>
  <c r="AE44" i="102"/>
  <c r="AD44" i="102"/>
  <c r="AC44" i="102"/>
  <c r="AB44" i="102"/>
  <c r="AA44" i="102"/>
  <c r="B44" i="102"/>
  <c r="AM44" i="102" s="1"/>
  <c r="BS43" i="102"/>
  <c r="AU43" i="102"/>
  <c r="AS43" i="102"/>
  <c r="AQ43" i="102"/>
  <c r="AP43" i="102"/>
  <c r="AH43" i="102"/>
  <c r="AG43" i="102"/>
  <c r="AF43" i="102"/>
  <c r="AE43" i="102"/>
  <c r="AD43" i="102"/>
  <c r="AC43" i="102"/>
  <c r="AB43" i="102"/>
  <c r="AA43" i="102"/>
  <c r="B43" i="102"/>
  <c r="AY43" i="102" s="1"/>
  <c r="BS42" i="102"/>
  <c r="AU42" i="102"/>
  <c r="AS42" i="102"/>
  <c r="AQ42" i="102"/>
  <c r="AP42" i="102"/>
  <c r="AH42" i="102"/>
  <c r="AG42" i="102"/>
  <c r="AF42" i="102"/>
  <c r="AE42" i="102"/>
  <c r="AD42" i="102"/>
  <c r="AC42" i="102"/>
  <c r="AB42" i="102"/>
  <c r="AA42" i="102"/>
  <c r="B42" i="102"/>
  <c r="AK42" i="102" s="1"/>
  <c r="BS41" i="102"/>
  <c r="AU41" i="102"/>
  <c r="AS41" i="102"/>
  <c r="AQ41" i="102"/>
  <c r="AP41" i="102"/>
  <c r="AH41" i="102"/>
  <c r="AG41" i="102"/>
  <c r="AF41" i="102"/>
  <c r="AE41" i="102"/>
  <c r="AD41" i="102"/>
  <c r="AC41" i="102"/>
  <c r="AB41" i="102"/>
  <c r="AA41" i="102"/>
  <c r="B41" i="102"/>
  <c r="BR41" i="102" s="1"/>
  <c r="BS40" i="102"/>
  <c r="AU40" i="102"/>
  <c r="AS40" i="102"/>
  <c r="AQ40" i="102"/>
  <c r="AP40" i="102"/>
  <c r="AH40" i="102"/>
  <c r="AG40" i="102"/>
  <c r="AF40" i="102"/>
  <c r="AE40" i="102"/>
  <c r="AD40" i="102"/>
  <c r="AC40" i="102"/>
  <c r="AB40" i="102"/>
  <c r="AA40" i="102"/>
  <c r="B40" i="102"/>
  <c r="AW40" i="102" s="1"/>
  <c r="BS39" i="102"/>
  <c r="AU39" i="102"/>
  <c r="AS39" i="102"/>
  <c r="AQ39" i="102"/>
  <c r="AP39" i="102"/>
  <c r="AH39" i="102"/>
  <c r="AG39" i="102"/>
  <c r="AF39" i="102"/>
  <c r="AE39" i="102"/>
  <c r="AD39" i="102"/>
  <c r="AC39" i="102"/>
  <c r="AB39" i="102"/>
  <c r="AA39" i="102"/>
  <c r="B39" i="102"/>
  <c r="AY39" i="102" s="1"/>
  <c r="BS38" i="102"/>
  <c r="AU38" i="102"/>
  <c r="AS38" i="102"/>
  <c r="AQ38" i="102"/>
  <c r="AP38" i="102"/>
  <c r="AT38" i="102" s="1"/>
  <c r="AH38" i="102"/>
  <c r="AG38" i="102"/>
  <c r="AF38" i="102"/>
  <c r="AE38" i="102"/>
  <c r="AD38" i="102"/>
  <c r="AC38" i="102"/>
  <c r="AB38" i="102"/>
  <c r="AA38" i="102"/>
  <c r="B38" i="102"/>
  <c r="BR38" i="102" s="1"/>
  <c r="BS37" i="102"/>
  <c r="AU37" i="102"/>
  <c r="AS37" i="102"/>
  <c r="AQ37" i="102"/>
  <c r="AP37" i="102"/>
  <c r="AH37" i="102"/>
  <c r="AG37" i="102"/>
  <c r="AF37" i="102"/>
  <c r="AE37" i="102"/>
  <c r="AD37" i="102"/>
  <c r="AC37" i="102"/>
  <c r="AB37" i="102"/>
  <c r="AA37" i="102"/>
  <c r="B37" i="102"/>
  <c r="AN37" i="102" s="1"/>
  <c r="BS36" i="102"/>
  <c r="AU36" i="102"/>
  <c r="AS36" i="102"/>
  <c r="AQ36" i="102"/>
  <c r="AT36" i="102" s="1"/>
  <c r="AP36" i="102"/>
  <c r="AH36" i="102"/>
  <c r="AG36" i="102"/>
  <c r="AF36" i="102"/>
  <c r="AE36" i="102"/>
  <c r="AD36" i="102"/>
  <c r="AC36" i="102"/>
  <c r="AB36" i="102"/>
  <c r="AA36" i="102"/>
  <c r="B36" i="102"/>
  <c r="BR36" i="102" s="1"/>
  <c r="BS35" i="102"/>
  <c r="AU35" i="102"/>
  <c r="AS35" i="102"/>
  <c r="AQ35" i="102"/>
  <c r="AP35" i="102"/>
  <c r="AH35" i="102"/>
  <c r="AG35" i="102"/>
  <c r="AF35" i="102"/>
  <c r="AE35" i="102"/>
  <c r="AI35" i="102" s="1"/>
  <c r="AD35" i="102"/>
  <c r="AC35" i="102"/>
  <c r="AB35" i="102"/>
  <c r="AA35" i="102"/>
  <c r="B35" i="102"/>
  <c r="BR35" i="102" s="1"/>
  <c r="BS34" i="102"/>
  <c r="AU34" i="102"/>
  <c r="AS34" i="102"/>
  <c r="AQ34" i="102"/>
  <c r="AP34" i="102"/>
  <c r="AH34" i="102"/>
  <c r="AG34" i="102"/>
  <c r="AF34" i="102"/>
  <c r="AE34" i="102"/>
  <c r="AI34" i="102" s="1"/>
  <c r="AD34" i="102"/>
  <c r="AC34" i="102"/>
  <c r="AB34" i="102"/>
  <c r="AA34" i="102"/>
  <c r="B34" i="102"/>
  <c r="AY34" i="102" s="1"/>
  <c r="BS33" i="102"/>
  <c r="AY33" i="102"/>
  <c r="AW33" i="102"/>
  <c r="AU33" i="102"/>
  <c r="AV33" i="102" s="1"/>
  <c r="AS33" i="102"/>
  <c r="AQ33" i="102"/>
  <c r="AP33" i="102"/>
  <c r="AT33" i="102" s="1"/>
  <c r="AZ33" i="102" s="1"/>
  <c r="AN33" i="102"/>
  <c r="AM33" i="102"/>
  <c r="AL33" i="102"/>
  <c r="AH33" i="102"/>
  <c r="AG33" i="102"/>
  <c r="AF33" i="102"/>
  <c r="AE33" i="102"/>
  <c r="AD33" i="102"/>
  <c r="AC33" i="102"/>
  <c r="AB33" i="102"/>
  <c r="AA33" i="102"/>
  <c r="B33" i="102"/>
  <c r="BR33" i="102" s="1"/>
  <c r="BS32" i="102"/>
  <c r="AU32" i="102"/>
  <c r="AS32" i="102"/>
  <c r="AQ32" i="102"/>
  <c r="AP32" i="102"/>
  <c r="AH32" i="102"/>
  <c r="AG32" i="102"/>
  <c r="AF32" i="102"/>
  <c r="AE32" i="102"/>
  <c r="AI32" i="102" s="1"/>
  <c r="AD32" i="102"/>
  <c r="AC32" i="102"/>
  <c r="AB32" i="102"/>
  <c r="AA32" i="102"/>
  <c r="B32" i="102"/>
  <c r="BS31" i="102"/>
  <c r="BR31" i="102"/>
  <c r="AU31" i="102"/>
  <c r="AS31" i="102"/>
  <c r="AQ31" i="102"/>
  <c r="AP31" i="102"/>
  <c r="AH31" i="102"/>
  <c r="AG31" i="102"/>
  <c r="AF31" i="102"/>
  <c r="AE31" i="102"/>
  <c r="AD31" i="102"/>
  <c r="AC31" i="102"/>
  <c r="AB31" i="102"/>
  <c r="AA31" i="102"/>
  <c r="B31" i="102"/>
  <c r="BS30" i="102"/>
  <c r="AU30" i="102"/>
  <c r="AS30" i="102"/>
  <c r="AQ30" i="102"/>
  <c r="AP30" i="102"/>
  <c r="AH30" i="102"/>
  <c r="AG30" i="102"/>
  <c r="AF30" i="102"/>
  <c r="AE30" i="102"/>
  <c r="AD30" i="102"/>
  <c r="AC30" i="102"/>
  <c r="AB30" i="102"/>
  <c r="AA30" i="102"/>
  <c r="B30" i="102"/>
  <c r="BR30" i="102" s="1"/>
  <c r="BS29" i="102"/>
  <c r="AU29" i="102"/>
  <c r="AS29" i="102"/>
  <c r="AQ29" i="102"/>
  <c r="AP29" i="102"/>
  <c r="AH29" i="102"/>
  <c r="AG29" i="102"/>
  <c r="AF29" i="102"/>
  <c r="AE29" i="102"/>
  <c r="AI29" i="102" s="1"/>
  <c r="AD29" i="102"/>
  <c r="AC29" i="102"/>
  <c r="AB29" i="102"/>
  <c r="AA29" i="102"/>
  <c r="B29" i="102"/>
  <c r="BR29" i="102" s="1"/>
  <c r="BS28" i="102"/>
  <c r="AU28" i="102"/>
  <c r="AS28" i="102"/>
  <c r="AQ28" i="102"/>
  <c r="AP28" i="102"/>
  <c r="AH28" i="102"/>
  <c r="AG28" i="102"/>
  <c r="AF28" i="102"/>
  <c r="AE28" i="102"/>
  <c r="AD28" i="102"/>
  <c r="AC28" i="102"/>
  <c r="AB28" i="102"/>
  <c r="AA28" i="102"/>
  <c r="B28" i="102"/>
  <c r="AN28" i="102" s="1"/>
  <c r="BS27" i="102"/>
  <c r="BR27" i="102"/>
  <c r="AY27" i="102"/>
  <c r="AX27" i="102"/>
  <c r="AU27" i="102"/>
  <c r="AS27" i="102"/>
  <c r="AQ27" i="102"/>
  <c r="AP27" i="102"/>
  <c r="AH27" i="102"/>
  <c r="AG27" i="102"/>
  <c r="AF27" i="102"/>
  <c r="AE27" i="102"/>
  <c r="AD27" i="102"/>
  <c r="AC27" i="102"/>
  <c r="AB27" i="102"/>
  <c r="AA27" i="102"/>
  <c r="B27" i="102"/>
  <c r="BS26" i="102"/>
  <c r="AU26" i="102"/>
  <c r="AS26" i="102"/>
  <c r="AQ26" i="102"/>
  <c r="AP26" i="102"/>
  <c r="AH26" i="102"/>
  <c r="AG26" i="102"/>
  <c r="AF26" i="102"/>
  <c r="AE26" i="102"/>
  <c r="AD26" i="102"/>
  <c r="AC26" i="102"/>
  <c r="AB26" i="102"/>
  <c r="AA26" i="102"/>
  <c r="B26" i="102"/>
  <c r="BR26" i="102" s="1"/>
  <c r="BS25" i="102"/>
  <c r="AU25" i="102"/>
  <c r="AS25" i="102"/>
  <c r="AQ25" i="102"/>
  <c r="AP25" i="102"/>
  <c r="AH25" i="102"/>
  <c r="AG25" i="102"/>
  <c r="AF25" i="102"/>
  <c r="AE25" i="102"/>
  <c r="AD25" i="102"/>
  <c r="AC25" i="102"/>
  <c r="AB25" i="102"/>
  <c r="AA25" i="102"/>
  <c r="B25" i="102"/>
  <c r="AY25" i="102" s="1"/>
  <c r="BS24" i="102"/>
  <c r="AU24" i="102"/>
  <c r="AS24" i="102"/>
  <c r="AQ24" i="102"/>
  <c r="AP24" i="102"/>
  <c r="AH24" i="102"/>
  <c r="AG24" i="102"/>
  <c r="AF24" i="102"/>
  <c r="AE24" i="102"/>
  <c r="AD24" i="102"/>
  <c r="AC24" i="102"/>
  <c r="AB24" i="102"/>
  <c r="AA24" i="102"/>
  <c r="B24" i="102"/>
  <c r="AY24" i="102" s="1"/>
  <c r="BS23" i="102"/>
  <c r="AU23" i="102"/>
  <c r="AS23" i="102"/>
  <c r="AQ23" i="102"/>
  <c r="AP23" i="102"/>
  <c r="AH23" i="102"/>
  <c r="AG23" i="102"/>
  <c r="AF23" i="102"/>
  <c r="AE23" i="102"/>
  <c r="AI23" i="102" s="1"/>
  <c r="AD23" i="102"/>
  <c r="AC23" i="102"/>
  <c r="AB23" i="102"/>
  <c r="AA23" i="102"/>
  <c r="B23" i="102"/>
  <c r="BR23" i="102" s="1"/>
  <c r="BS22" i="102"/>
  <c r="AU22" i="102"/>
  <c r="AS22" i="102"/>
  <c r="AQ22" i="102"/>
  <c r="AP22" i="102"/>
  <c r="AH22" i="102"/>
  <c r="AG22" i="102"/>
  <c r="AF22" i="102"/>
  <c r="AE22" i="102"/>
  <c r="AD22" i="102"/>
  <c r="AC22" i="102"/>
  <c r="AB22" i="102"/>
  <c r="AA22" i="102"/>
  <c r="B22" i="102"/>
  <c r="BR22" i="102" s="1"/>
  <c r="BS21" i="102"/>
  <c r="AU21" i="102"/>
  <c r="AS21" i="102"/>
  <c r="AQ21" i="102"/>
  <c r="AP21" i="102"/>
  <c r="AT21" i="102" s="1"/>
  <c r="AH21" i="102"/>
  <c r="AG21" i="102"/>
  <c r="AF21" i="102"/>
  <c r="AE21" i="102"/>
  <c r="AD21" i="102"/>
  <c r="AC21" i="102"/>
  <c r="AB21" i="102"/>
  <c r="AA21" i="102"/>
  <c r="B21" i="102"/>
  <c r="BR21" i="102" s="1"/>
  <c r="BS20" i="102"/>
  <c r="AU20" i="102"/>
  <c r="AS20" i="102"/>
  <c r="AQ20" i="102"/>
  <c r="AP20" i="102"/>
  <c r="AH20" i="102"/>
  <c r="AG20" i="102"/>
  <c r="AF20" i="102"/>
  <c r="AE20" i="102"/>
  <c r="AD20" i="102"/>
  <c r="AC20" i="102"/>
  <c r="AB20" i="102"/>
  <c r="AA20" i="102"/>
  <c r="B20" i="102"/>
  <c r="BR20" i="102" s="1"/>
  <c r="BS19" i="102"/>
  <c r="AU19" i="102"/>
  <c r="AS19" i="102"/>
  <c r="AQ19" i="102"/>
  <c r="AP19" i="102"/>
  <c r="AH19" i="102"/>
  <c r="AG19" i="102"/>
  <c r="AF19" i="102"/>
  <c r="AE19" i="102"/>
  <c r="AI19" i="102" s="1"/>
  <c r="AD19" i="102"/>
  <c r="AC19" i="102"/>
  <c r="AB19" i="102"/>
  <c r="AA19" i="102"/>
  <c r="B19" i="102"/>
  <c r="BR19" i="102" s="1"/>
  <c r="BS18" i="102"/>
  <c r="AU18" i="102"/>
  <c r="AS18" i="102"/>
  <c r="AQ18" i="102"/>
  <c r="AP18" i="102"/>
  <c r="AH18" i="102"/>
  <c r="AG18" i="102"/>
  <c r="AF18" i="102"/>
  <c r="AE18" i="102"/>
  <c r="AI18" i="102" s="1"/>
  <c r="AD18" i="102"/>
  <c r="AC18" i="102"/>
  <c r="AB18" i="102"/>
  <c r="AA18" i="102"/>
  <c r="B18" i="102"/>
  <c r="BR18" i="102" s="1"/>
  <c r="BS17" i="102"/>
  <c r="AU17" i="102"/>
  <c r="AS17" i="102"/>
  <c r="AQ17" i="102"/>
  <c r="AP17" i="102"/>
  <c r="AT17" i="102" s="1"/>
  <c r="AH17" i="102"/>
  <c r="AG17" i="102"/>
  <c r="AF17" i="102"/>
  <c r="AI17" i="102" s="1"/>
  <c r="AE17" i="102"/>
  <c r="AD17" i="102"/>
  <c r="AC17" i="102"/>
  <c r="AB17" i="102"/>
  <c r="AA17" i="102"/>
  <c r="B17" i="102"/>
  <c r="AY17" i="102" s="1"/>
  <c r="BS16" i="102"/>
  <c r="AU16" i="102"/>
  <c r="AS16" i="102"/>
  <c r="AQ16" i="102"/>
  <c r="AP16" i="102"/>
  <c r="AH16" i="102"/>
  <c r="AG16" i="102"/>
  <c r="AF16" i="102"/>
  <c r="AI16" i="102" s="1"/>
  <c r="AE16" i="102"/>
  <c r="AD16" i="102"/>
  <c r="AC16" i="102"/>
  <c r="AB16" i="102"/>
  <c r="AA16" i="102"/>
  <c r="B16" i="102"/>
  <c r="AJ16" i="102" s="1"/>
  <c r="BS15" i="102"/>
  <c r="BR15" i="102"/>
  <c r="BK15" i="102"/>
  <c r="BK16" i="102" s="1"/>
  <c r="BK17" i="102" s="1"/>
  <c r="BK18" i="102" s="1"/>
  <c r="BK19" i="102" s="1"/>
  <c r="BK20" i="102" s="1"/>
  <c r="BK21" i="102" s="1"/>
  <c r="BK22" i="102" s="1"/>
  <c r="BK23" i="102" s="1"/>
  <c r="BK24" i="102" s="1"/>
  <c r="BK25" i="102" s="1"/>
  <c r="BK26" i="102" s="1"/>
  <c r="BK27" i="102" s="1"/>
  <c r="BK28" i="102" s="1"/>
  <c r="BK29" i="102" s="1"/>
  <c r="BK30" i="102" s="1"/>
  <c r="BK31" i="102" s="1"/>
  <c r="BK32" i="102" s="1"/>
  <c r="BK33" i="102" s="1"/>
  <c r="BK34" i="102" s="1"/>
  <c r="BK35" i="102" s="1"/>
  <c r="BK36" i="102" s="1"/>
  <c r="BK37" i="102" s="1"/>
  <c r="BK38" i="102" s="1"/>
  <c r="BK39" i="102" s="1"/>
  <c r="BK40" i="102" s="1"/>
  <c r="BK41" i="102" s="1"/>
  <c r="BK42" i="102" s="1"/>
  <c r="BK43" i="102" s="1"/>
  <c r="BK44" i="102" s="1"/>
  <c r="BK45" i="102" s="1"/>
  <c r="BK46" i="102" s="1"/>
  <c r="BK47" i="102" s="1"/>
  <c r="BK48" i="102" s="1"/>
  <c r="BK49" i="102" s="1"/>
  <c r="BK50" i="102" s="1"/>
  <c r="BK51" i="102" s="1"/>
  <c r="BK52" i="102" s="1"/>
  <c r="BK53" i="102" s="1"/>
  <c r="BK54" i="102" s="1"/>
  <c r="BK55" i="102" s="1"/>
  <c r="BK56" i="102" s="1"/>
  <c r="BK57" i="102" s="1"/>
  <c r="BK58" i="102" s="1"/>
  <c r="BK59" i="102" s="1"/>
  <c r="BK60" i="102" s="1"/>
  <c r="BK61" i="102" s="1"/>
  <c r="BK62" i="102" s="1"/>
  <c r="BK63" i="102" s="1"/>
  <c r="BK64" i="102" s="1"/>
  <c r="BK65" i="102" s="1"/>
  <c r="BK66" i="102" s="1"/>
  <c r="BK67" i="102" s="1"/>
  <c r="BK68" i="102" s="1"/>
  <c r="BK69" i="102" s="1"/>
  <c r="BK70" i="102" s="1"/>
  <c r="BK71" i="102" s="1"/>
  <c r="BK72" i="102" s="1"/>
  <c r="BK73" i="102" s="1"/>
  <c r="BK74" i="102" s="1"/>
  <c r="BK75" i="102" s="1"/>
  <c r="BK76" i="102" s="1"/>
  <c r="BK77" i="102" s="1"/>
  <c r="BK78" i="102" s="1"/>
  <c r="BK79" i="102" s="1"/>
  <c r="BK80" i="102" s="1"/>
  <c r="BK81" i="102" s="1"/>
  <c r="BK82" i="102" s="1"/>
  <c r="BK83" i="102" s="1"/>
  <c r="BK84" i="102" s="1"/>
  <c r="BK85" i="102" s="1"/>
  <c r="BK86" i="102" s="1"/>
  <c r="BK87" i="102" s="1"/>
  <c r="BK88" i="102" s="1"/>
  <c r="BK89" i="102" s="1"/>
  <c r="BK90" i="102" s="1"/>
  <c r="BK91" i="102" s="1"/>
  <c r="BK92" i="102" s="1"/>
  <c r="BK93" i="102" s="1"/>
  <c r="BK94" i="102" s="1"/>
  <c r="BK95" i="102" s="1"/>
  <c r="BK96" i="102" s="1"/>
  <c r="BK97" i="102" s="1"/>
  <c r="BK98" i="102" s="1"/>
  <c r="BK99" i="102" s="1"/>
  <c r="BK100" i="102" s="1"/>
  <c r="BK101" i="102" s="1"/>
  <c r="BK102" i="102" s="1"/>
  <c r="BK103" i="102" s="1"/>
  <c r="BK104" i="102" s="1"/>
  <c r="BK105" i="102" s="1"/>
  <c r="BK106" i="102" s="1"/>
  <c r="BK107" i="102" s="1"/>
  <c r="BK108" i="102" s="1"/>
  <c r="BK109" i="102" s="1"/>
  <c r="BK110" i="102" s="1"/>
  <c r="BK111" i="102" s="1"/>
  <c r="BK112" i="102" s="1"/>
  <c r="BK113" i="102" s="1"/>
  <c r="BK114" i="102" s="1"/>
  <c r="BK115" i="102" s="1"/>
  <c r="BK116" i="102" s="1"/>
  <c r="BK117" i="102" s="1"/>
  <c r="BK118" i="102" s="1"/>
  <c r="BK119" i="102" s="1"/>
  <c r="BK120" i="102" s="1"/>
  <c r="BK121" i="102" s="1"/>
  <c r="BK122" i="102" s="1"/>
  <c r="BK123" i="102" s="1"/>
  <c r="BK124" i="102" s="1"/>
  <c r="BK125" i="102" s="1"/>
  <c r="BK126" i="102" s="1"/>
  <c r="BK127" i="102" s="1"/>
  <c r="BK128" i="102" s="1"/>
  <c r="BK129" i="102" s="1"/>
  <c r="BK130" i="102" s="1"/>
  <c r="BK131" i="102" s="1"/>
  <c r="BK132" i="102" s="1"/>
  <c r="BK133" i="102" s="1"/>
  <c r="BK134" i="102" s="1"/>
  <c r="BK135" i="102" s="1"/>
  <c r="BK136" i="102" s="1"/>
  <c r="BK137" i="102" s="1"/>
  <c r="BK138" i="102" s="1"/>
  <c r="BK139" i="102" s="1"/>
  <c r="BK140" i="102" s="1"/>
  <c r="BK141" i="102" s="1"/>
  <c r="BK142" i="102" s="1"/>
  <c r="BK143" i="102" s="1"/>
  <c r="BK144" i="102" s="1"/>
  <c r="BK145" i="102" s="1"/>
  <c r="BK146" i="102" s="1"/>
  <c r="BK147" i="102" s="1"/>
  <c r="BK148" i="102" s="1"/>
  <c r="BK149" i="102" s="1"/>
  <c r="BK150" i="102" s="1"/>
  <c r="BK151" i="102" s="1"/>
  <c r="BK152" i="102" s="1"/>
  <c r="BK153" i="102" s="1"/>
  <c r="BK154" i="102" s="1"/>
  <c r="BK155" i="102" s="1"/>
  <c r="BK156" i="102" s="1"/>
  <c r="BK157" i="102" s="1"/>
  <c r="BK158" i="102" s="1"/>
  <c r="BK159" i="102" s="1"/>
  <c r="BK160" i="102" s="1"/>
  <c r="BK161" i="102" s="1"/>
  <c r="BK162" i="102" s="1"/>
  <c r="BK163" i="102" s="1"/>
  <c r="BK164" i="102" s="1"/>
  <c r="BK165" i="102" s="1"/>
  <c r="BK166" i="102" s="1"/>
  <c r="BK167" i="102" s="1"/>
  <c r="BK168" i="102" s="1"/>
  <c r="BK169" i="102" s="1"/>
  <c r="BK170" i="102" s="1"/>
  <c r="BK171" i="102" s="1"/>
  <c r="BK172" i="102" s="1"/>
  <c r="BK173" i="102" s="1"/>
  <c r="BK174" i="102" s="1"/>
  <c r="BK175" i="102" s="1"/>
  <c r="BK176" i="102" s="1"/>
  <c r="BK177" i="102" s="1"/>
  <c r="BK178" i="102" s="1"/>
  <c r="BK179" i="102" s="1"/>
  <c r="BK180" i="102" s="1"/>
  <c r="BK181" i="102" s="1"/>
  <c r="BK182" i="102" s="1"/>
  <c r="BK183" i="102" s="1"/>
  <c r="BK184" i="102" s="1"/>
  <c r="BK185" i="102" s="1"/>
  <c r="BK186" i="102" s="1"/>
  <c r="BK187" i="102" s="1"/>
  <c r="BK188" i="102" s="1"/>
  <c r="BK189" i="102" s="1"/>
  <c r="BK190" i="102" s="1"/>
  <c r="BK191" i="102" s="1"/>
  <c r="BK192" i="102" s="1"/>
  <c r="BK193" i="102" s="1"/>
  <c r="BK194" i="102" s="1"/>
  <c r="BK195" i="102" s="1"/>
  <c r="BK196" i="102" s="1"/>
  <c r="AY15" i="102"/>
  <c r="AX15" i="102"/>
  <c r="AW15" i="102"/>
  <c r="AU15" i="102"/>
  <c r="AS15" i="102"/>
  <c r="AQ15" i="102"/>
  <c r="AP15" i="102"/>
  <c r="AT15" i="102" s="1"/>
  <c r="AZ15" i="102" s="1"/>
  <c r="AO15" i="102"/>
  <c r="AH15" i="102"/>
  <c r="AG15" i="102"/>
  <c r="AF15" i="102"/>
  <c r="AE15" i="102"/>
  <c r="AI15" i="102" s="1"/>
  <c r="AD15" i="102"/>
  <c r="AC15" i="102"/>
  <c r="AB15" i="102"/>
  <c r="AA15" i="102"/>
  <c r="B15" i="102"/>
  <c r="AM15" i="102" s="1"/>
  <c r="BS14" i="102"/>
  <c r="BJ14" i="102"/>
  <c r="BN14" i="102" s="1"/>
  <c r="AU14" i="102"/>
  <c r="AD14" i="102"/>
  <c r="AC14" i="102"/>
  <c r="AB14" i="102"/>
  <c r="AA14" i="102"/>
  <c r="B14" i="102"/>
  <c r="AO14" i="102" s="1"/>
  <c r="BL11" i="102"/>
  <c r="G9" i="20" l="1"/>
  <c r="BJ17" i="103"/>
  <c r="BL16" i="103"/>
  <c r="AI41" i="102"/>
  <c r="AI37" i="102"/>
  <c r="AI33" i="102"/>
  <c r="AT49" i="102"/>
  <c r="AI158" i="102"/>
  <c r="AT31" i="102"/>
  <c r="AT93" i="102"/>
  <c r="AI103" i="102"/>
  <c r="AT135" i="102"/>
  <c r="AZ135" i="102" s="1"/>
  <c r="AI43" i="102"/>
  <c r="AT146" i="102"/>
  <c r="AZ146" i="102" s="1"/>
  <c r="AI71" i="102"/>
  <c r="AI142" i="102"/>
  <c r="AT75" i="102"/>
  <c r="AZ75" i="102" s="1"/>
  <c r="AT83" i="102"/>
  <c r="AT81" i="102"/>
  <c r="AI96" i="102"/>
  <c r="AT103" i="102"/>
  <c r="AZ103" i="102" s="1"/>
  <c r="AT158" i="102"/>
  <c r="AN110" i="102"/>
  <c r="AI126" i="102"/>
  <c r="AJ156" i="102"/>
  <c r="AT71" i="102"/>
  <c r="AT85" i="102"/>
  <c r="AZ85" i="102" s="1"/>
  <c r="AI108" i="102"/>
  <c r="AL156" i="102"/>
  <c r="AI89" i="102"/>
  <c r="AM156" i="102"/>
  <c r="AT96" i="102"/>
  <c r="AI124" i="102"/>
  <c r="AO124" i="102" s="1"/>
  <c r="AI145" i="102"/>
  <c r="AO145" i="102" s="1"/>
  <c r="AW110" i="102"/>
  <c r="AT126" i="102"/>
  <c r="AT149" i="102"/>
  <c r="AZ149" i="102" s="1"/>
  <c r="AI20" i="102"/>
  <c r="AI24" i="102"/>
  <c r="AI30" i="102"/>
  <c r="AT59" i="102"/>
  <c r="AX65" i="102"/>
  <c r="AV87" i="102"/>
  <c r="AY110" i="102"/>
  <c r="AT131" i="102"/>
  <c r="AI152" i="102"/>
  <c r="AO152" i="102" s="1"/>
  <c r="AI27" i="102"/>
  <c r="AT22" i="102"/>
  <c r="AT40" i="102"/>
  <c r="AT48" i="102"/>
  <c r="AZ48" i="102" s="1"/>
  <c r="AT50" i="102"/>
  <c r="AY65" i="102"/>
  <c r="AW87" i="102"/>
  <c r="AM145" i="102"/>
  <c r="AT25" i="102"/>
  <c r="AZ82" i="102"/>
  <c r="AW65" i="102"/>
  <c r="AK18" i="102"/>
  <c r="AJ26" i="102"/>
  <c r="AL42" i="102"/>
  <c r="AY87" i="102"/>
  <c r="AO134" i="102"/>
  <c r="AM42" i="102"/>
  <c r="AO62" i="102"/>
  <c r="AI82" i="102"/>
  <c r="AI86" i="102"/>
  <c r="AO86" i="102" s="1"/>
  <c r="AK26" i="102"/>
  <c r="BY14" i="102"/>
  <c r="AT16" i="102"/>
  <c r="AV22" i="102"/>
  <c r="AL26" i="102"/>
  <c r="AT30" i="102"/>
  <c r="AT32" i="102"/>
  <c r="AN42" i="102"/>
  <c r="AI74" i="102"/>
  <c r="AV106" i="102"/>
  <c r="AI129" i="102"/>
  <c r="AW22" i="102"/>
  <c r="AX40" i="102"/>
  <c r="AT44" i="102"/>
  <c r="AI72" i="102"/>
  <c r="AI80" i="102"/>
  <c r="AT92" i="102"/>
  <c r="AT104" i="102"/>
  <c r="AW106" i="102"/>
  <c r="AY124" i="102"/>
  <c r="AT147" i="102"/>
  <c r="AT29" i="102"/>
  <c r="AX22" i="102"/>
  <c r="AY40" i="102"/>
  <c r="AI64" i="102"/>
  <c r="AI70" i="102"/>
  <c r="AN76" i="102"/>
  <c r="AI78" i="102"/>
  <c r="AI97" i="102"/>
  <c r="AO97" i="102" s="1"/>
  <c r="AX106" i="102"/>
  <c r="AI111" i="102"/>
  <c r="AI162" i="102"/>
  <c r="AT27" i="102"/>
  <c r="AO18" i="102"/>
  <c r="AV18" i="102"/>
  <c r="AY22" i="102"/>
  <c r="AZ49" i="102"/>
  <c r="AT82" i="102"/>
  <c r="AT84" i="102"/>
  <c r="AZ84" i="102" s="1"/>
  <c r="AJ86" i="102"/>
  <c r="AW99" i="102"/>
  <c r="AY106" i="102"/>
  <c r="AT120" i="102"/>
  <c r="AT143" i="102"/>
  <c r="AI55" i="102"/>
  <c r="AX18" i="102"/>
  <c r="AZ22" i="102"/>
  <c r="AV26" i="102"/>
  <c r="BR40" i="102"/>
  <c r="AV42" i="102"/>
  <c r="AK54" i="102"/>
  <c r="AZ76" i="102"/>
  <c r="AK86" i="102"/>
  <c r="AW42" i="102"/>
  <c r="AL54" i="102"/>
  <c r="AV84" i="102"/>
  <c r="AL86" i="102"/>
  <c r="AM141" i="102"/>
  <c r="AX42" i="102"/>
  <c r="AM54" i="102"/>
  <c r="AT70" i="102"/>
  <c r="AZ70" i="102" s="1"/>
  <c r="AT78" i="102"/>
  <c r="AT80" i="102"/>
  <c r="AZ80" i="102" s="1"/>
  <c r="AW84" i="102"/>
  <c r="AM86" i="102"/>
  <c r="AN141" i="102"/>
  <c r="AL18" i="102"/>
  <c r="AZ54" i="102"/>
  <c r="AV76" i="102"/>
  <c r="AX84" i="102"/>
  <c r="AN86" i="102"/>
  <c r="AO123" i="102"/>
  <c r="AT23" i="102"/>
  <c r="AT35" i="102"/>
  <c r="AO48" i="102"/>
  <c r="AT56" i="102"/>
  <c r="AN58" i="102"/>
  <c r="AI60" i="102"/>
  <c r="AT62" i="102"/>
  <c r="AZ62" i="102" s="1"/>
  <c r="AI66" i="102"/>
  <c r="AW76" i="102"/>
  <c r="BR82" i="102"/>
  <c r="AT109" i="102"/>
  <c r="AZ109" i="102" s="1"/>
  <c r="AT141" i="102"/>
  <c r="AZ141" i="102" s="1"/>
  <c r="AX76" i="102"/>
  <c r="AI100" i="102"/>
  <c r="AI125" i="102"/>
  <c r="AJ139" i="102"/>
  <c r="AI21" i="102"/>
  <c r="AI39" i="102"/>
  <c r="AO39" i="102" s="1"/>
  <c r="AV54" i="102"/>
  <c r="AT60" i="102"/>
  <c r="AY76" i="102"/>
  <c r="AW39" i="102"/>
  <c r="AN48" i="102"/>
  <c r="AV62" i="102"/>
  <c r="AJ75" i="102"/>
  <c r="AN117" i="102"/>
  <c r="BR37" i="102"/>
  <c r="AT41" i="102"/>
  <c r="AI45" i="102"/>
  <c r="AO45" i="102" s="1"/>
  <c r="AW62" i="102"/>
  <c r="AV73" i="102"/>
  <c r="AK75" i="102"/>
  <c r="AJ90" i="102"/>
  <c r="AI92" i="102"/>
  <c r="AI148" i="102"/>
  <c r="AO148" i="102" s="1"/>
  <c r="AI150" i="102"/>
  <c r="AT154" i="102"/>
  <c r="AM19" i="102"/>
  <c r="AW24" i="102"/>
  <c r="AX39" i="102"/>
  <c r="AN19" i="102"/>
  <c r="AX24" i="102"/>
  <c r="AM26" i="102"/>
  <c r="AI28" i="102"/>
  <c r="AI50" i="102"/>
  <c r="AX62" i="102"/>
  <c r="AW73" i="102"/>
  <c r="AL75" i="102"/>
  <c r="AK90" i="102"/>
  <c r="AT117" i="102"/>
  <c r="AI138" i="102"/>
  <c r="AO138" i="102" s="1"/>
  <c r="AM142" i="102"/>
  <c r="AV24" i="102"/>
  <c r="AT19" i="102"/>
  <c r="AN26" i="102"/>
  <c r="AI36" i="102"/>
  <c r="AY62" i="102"/>
  <c r="AX73" i="102"/>
  <c r="AM75" i="102"/>
  <c r="AI81" i="102"/>
  <c r="AT88" i="102"/>
  <c r="AL90" i="102"/>
  <c r="AJ130" i="102"/>
  <c r="AJ134" i="102"/>
  <c r="AT140" i="102"/>
  <c r="AT144" i="102"/>
  <c r="AM146" i="102"/>
  <c r="AT24" i="102"/>
  <c r="AZ24" i="102" s="1"/>
  <c r="AJ45" i="102"/>
  <c r="AV48" i="102"/>
  <c r="AO66" i="102"/>
  <c r="AY73" i="102"/>
  <c r="AN75" i="102"/>
  <c r="AM90" i="102"/>
  <c r="AT94" i="102"/>
  <c r="AZ94" i="102" s="1"/>
  <c r="AI99" i="102"/>
  <c r="AI101" i="102"/>
  <c r="AM103" i="102"/>
  <c r="AT107" i="102"/>
  <c r="AK130" i="102"/>
  <c r="AK134" i="102"/>
  <c r="AV152" i="102"/>
  <c r="AK45" i="102"/>
  <c r="AW48" i="102"/>
  <c r="AJ57" i="102"/>
  <c r="AJ66" i="102"/>
  <c r="AN90" i="102"/>
  <c r="AV117" i="102"/>
  <c r="AM128" i="102"/>
  <c r="AL130" i="102"/>
  <c r="AL132" i="102"/>
  <c r="AL134" i="102"/>
  <c r="AT142" i="102"/>
  <c r="AJ148" i="102"/>
  <c r="AX152" i="102"/>
  <c r="AI26" i="102"/>
  <c r="AO26" i="102" s="1"/>
  <c r="AV19" i="102"/>
  <c r="AT28" i="102"/>
  <c r="AT43" i="102"/>
  <c r="AM45" i="102"/>
  <c r="AX48" i="102"/>
  <c r="AI52" i="102"/>
  <c r="AO52" i="102" s="1"/>
  <c r="AT55" i="102"/>
  <c r="AK57" i="102"/>
  <c r="AK66" i="102"/>
  <c r="AI85" i="102"/>
  <c r="AT90" i="102"/>
  <c r="AZ90" i="102" s="1"/>
  <c r="AT105" i="102"/>
  <c r="AT111" i="102"/>
  <c r="AW117" i="102"/>
  <c r="AM130" i="102"/>
  <c r="AT132" i="102"/>
  <c r="AZ132" i="102" s="1"/>
  <c r="AM134" i="102"/>
  <c r="AT138" i="102"/>
  <c r="AZ138" i="102" s="1"/>
  <c r="AK148" i="102"/>
  <c r="AT150" i="102"/>
  <c r="AY152" i="102"/>
  <c r="AT161" i="102"/>
  <c r="AZ161" i="102" s="1"/>
  <c r="AN163" i="102"/>
  <c r="AJ36" i="102"/>
  <c r="AI47" i="102"/>
  <c r="AY48" i="102"/>
  <c r="AL57" i="102"/>
  <c r="AL66" i="102"/>
  <c r="AM101" i="102"/>
  <c r="AX117" i="102"/>
  <c r="AI122" i="102"/>
  <c r="AN130" i="102"/>
  <c r="AN134" i="102"/>
  <c r="AW142" i="102"/>
  <c r="AL148" i="102"/>
  <c r="AM66" i="102"/>
  <c r="BR88" i="102"/>
  <c r="AY117" i="102"/>
  <c r="AX142" i="102"/>
  <c r="AN148" i="102"/>
  <c r="AY19" i="102"/>
  <c r="AX21" i="102"/>
  <c r="AX26" i="102"/>
  <c r="AK36" i="102"/>
  <c r="AJ47" i="102"/>
  <c r="AO57" i="102"/>
  <c r="AY21" i="102"/>
  <c r="AM36" i="102"/>
  <c r="AI38" i="102"/>
  <c r="AK47" i="102"/>
  <c r="BR48" i="102"/>
  <c r="AN66" i="102"/>
  <c r="AW75" i="102"/>
  <c r="AV90" i="102"/>
  <c r="AV103" i="102"/>
  <c r="AI120" i="102"/>
  <c r="AN124" i="102"/>
  <c r="AT130" i="102"/>
  <c r="AZ130" i="102" s="1"/>
  <c r="AT134" i="102"/>
  <c r="AZ134" i="102" s="1"/>
  <c r="AY142" i="102"/>
  <c r="AI157" i="102"/>
  <c r="AN36" i="102"/>
  <c r="AI40" i="102"/>
  <c r="AV45" i="102"/>
  <c r="AM47" i="102"/>
  <c r="AT66" i="102"/>
  <c r="AZ66" i="102" s="1"/>
  <c r="AI68" i="102"/>
  <c r="AW90" i="102"/>
  <c r="AW103" i="102"/>
  <c r="AV128" i="102"/>
  <c r="AX132" i="102"/>
  <c r="AV161" i="102"/>
  <c r="AL48" i="102"/>
  <c r="AX19" i="102"/>
  <c r="AZ21" i="102"/>
  <c r="AJ18" i="102"/>
  <c r="AI42" i="102"/>
  <c r="AW45" i="102"/>
  <c r="AN47" i="102"/>
  <c r="AT52" i="102"/>
  <c r="AI63" i="102"/>
  <c r="AO63" i="102" s="1"/>
  <c r="AI65" i="102"/>
  <c r="AO65" i="102" s="1"/>
  <c r="AL70" i="102"/>
  <c r="AX90" i="102"/>
  <c r="AT97" i="102"/>
  <c r="AX103" i="102"/>
  <c r="AI110" i="102"/>
  <c r="AT124" i="102"/>
  <c r="AZ124" i="102" s="1"/>
  <c r="AW128" i="102"/>
  <c r="AV130" i="102"/>
  <c r="AY132" i="102"/>
  <c r="AT136" i="102"/>
  <c r="AT148" i="102"/>
  <c r="AZ148" i="102" s="1"/>
  <c r="AW161" i="102"/>
  <c r="AI22" i="102"/>
  <c r="AX45" i="102"/>
  <c r="AY103" i="102"/>
  <c r="AX128" i="102"/>
  <c r="AW130" i="102"/>
  <c r="AV134" i="102"/>
  <c r="AX161" i="102"/>
  <c r="AJ48" i="102"/>
  <c r="AK48" i="102"/>
  <c r="AW16" i="102"/>
  <c r="AI25" i="102"/>
  <c r="AV66" i="102"/>
  <c r="AT68" i="102"/>
  <c r="AZ68" i="102" s="1"/>
  <c r="AI87" i="102"/>
  <c r="AO87" i="102" s="1"/>
  <c r="AI116" i="102"/>
  <c r="AO116" i="102" s="1"/>
  <c r="AX130" i="102"/>
  <c r="AX134" i="102"/>
  <c r="AV148" i="102"/>
  <c r="AI153" i="102"/>
  <c r="AW159" i="102"/>
  <c r="AY161" i="102"/>
  <c r="AT37" i="102"/>
  <c r="AY16" i="102"/>
  <c r="AM18" i="102"/>
  <c r="AI54" i="102"/>
  <c r="AJ65" i="102"/>
  <c r="AW66" i="102"/>
  <c r="AT72" i="102"/>
  <c r="AX99" i="102"/>
  <c r="AJ110" i="102"/>
  <c r="AI118" i="102"/>
  <c r="AV124" i="102"/>
  <c r="AI141" i="102"/>
  <c r="AO141" i="102" s="1"/>
  <c r="AW148" i="102"/>
  <c r="AX159" i="102"/>
  <c r="AT46" i="102"/>
  <c r="AX16" i="102"/>
  <c r="AN18" i="102"/>
  <c r="AJ42" i="102"/>
  <c r="AT63" i="102"/>
  <c r="AK65" i="102"/>
  <c r="AX66" i="102"/>
  <c r="AX97" i="102"/>
  <c r="AK110" i="102"/>
  <c r="AJ114" i="102"/>
  <c r="AW124" i="102"/>
  <c r="AI139" i="102"/>
  <c r="AJ145" i="102"/>
  <c r="AI151" i="102"/>
  <c r="AT157" i="102"/>
  <c r="AZ157" i="102" s="1"/>
  <c r="AY159" i="102"/>
  <c r="BR34" i="102"/>
  <c r="AT18" i="102"/>
  <c r="AZ18" i="102" s="1"/>
  <c r="AI31" i="102"/>
  <c r="AI44" i="102"/>
  <c r="AO44" i="102" s="1"/>
  <c r="AJ54" i="102"/>
  <c r="AL65" i="102"/>
  <c r="AN87" i="102"/>
  <c r="AT95" i="102"/>
  <c r="AY97" i="102"/>
  <c r="AI106" i="102"/>
  <c r="AM110" i="102"/>
  <c r="AK114" i="102"/>
  <c r="AT116" i="102"/>
  <c r="AX124" i="102"/>
  <c r="AJ141" i="102"/>
  <c r="AI143" i="102"/>
  <c r="AL145" i="102"/>
  <c r="AT153" i="102"/>
  <c r="BR66" i="102"/>
  <c r="AI76" i="102"/>
  <c r="AO76" i="102" s="1"/>
  <c r="AT87" i="102"/>
  <c r="AZ87" i="102" s="1"/>
  <c r="AT108" i="102"/>
  <c r="AX155" i="102"/>
  <c r="AW157" i="102"/>
  <c r="AT74" i="102"/>
  <c r="AI102" i="102"/>
  <c r="AI127" i="102"/>
  <c r="AT145" i="102"/>
  <c r="AT65" i="102"/>
  <c r="AZ65" i="102" s="1"/>
  <c r="AI135" i="102"/>
  <c r="AO135" i="102" s="1"/>
  <c r="AI137" i="102"/>
  <c r="AO137" i="102" s="1"/>
  <c r="AT151" i="102"/>
  <c r="AZ151" i="102" s="1"/>
  <c r="AT106" i="102"/>
  <c r="AI131" i="102"/>
  <c r="AT20" i="102"/>
  <c r="AZ20" i="102" s="1"/>
  <c r="AT42" i="102"/>
  <c r="AI46" i="102"/>
  <c r="AI53" i="102"/>
  <c r="AO53" i="102" s="1"/>
  <c r="AV15" i="102"/>
  <c r="AT51" i="102"/>
  <c r="AV65" i="102"/>
  <c r="AI84" i="102"/>
  <c r="AX87" i="102"/>
  <c r="AI98" i="102"/>
  <c r="AO98" i="102" s="1"/>
  <c r="AV110" i="102"/>
  <c r="AI121" i="102"/>
  <c r="AT129" i="102"/>
  <c r="AT133" i="102"/>
  <c r="AV141" i="102"/>
  <c r="AT91" i="102"/>
  <c r="AI160" i="102"/>
  <c r="AI62" i="102"/>
  <c r="AI69" i="102"/>
  <c r="AI73" i="102"/>
  <c r="AT162" i="102"/>
  <c r="AZ162" i="102" s="1"/>
  <c r="AT58" i="102"/>
  <c r="AZ58" i="102" s="1"/>
  <c r="AJ98" i="102"/>
  <c r="AT69" i="102"/>
  <c r="AN73" i="102"/>
  <c r="AT123" i="102"/>
  <c r="AZ123" i="102" s="1"/>
  <c r="AT73" i="102"/>
  <c r="AZ73" i="102" s="1"/>
  <c r="AI113" i="102"/>
  <c r="AJ117" i="102"/>
  <c r="AI144" i="102"/>
  <c r="AO144" i="102" s="1"/>
  <c r="AJ154" i="102"/>
  <c r="AT67" i="102"/>
  <c r="AZ67" i="102" s="1"/>
  <c r="AK117" i="102"/>
  <c r="AO142" i="102"/>
  <c r="AK154" i="102"/>
  <c r="AT39" i="102"/>
  <c r="AZ39" i="102" s="1"/>
  <c r="AV39" i="102"/>
  <c r="AT64" i="102"/>
  <c r="AI75" i="102"/>
  <c r="AO75" i="102" s="1"/>
  <c r="AT86" i="102"/>
  <c r="AZ86" i="102" s="1"/>
  <c r="AI88" i="102"/>
  <c r="AI90" i="102"/>
  <c r="AO90" i="102" s="1"/>
  <c r="AI94" i="102"/>
  <c r="AJ109" i="102"/>
  <c r="AM117" i="102"/>
  <c r="AI130" i="102"/>
  <c r="AN156" i="102"/>
  <c r="AO72" i="102"/>
  <c r="AO80" i="102"/>
  <c r="AK72" i="102"/>
  <c r="AN92" i="102"/>
  <c r="AK145" i="102"/>
  <c r="AK98" i="102"/>
  <c r="AK109" i="102"/>
  <c r="AJ138" i="102"/>
  <c r="AO160" i="102"/>
  <c r="AM64" i="102"/>
  <c r="AX14" i="102"/>
  <c r="AJ17" i="102"/>
  <c r="AW18" i="102"/>
  <c r="AW26" i="102"/>
  <c r="AN35" i="102"/>
  <c r="AZ41" i="102"/>
  <c r="AZ50" i="102"/>
  <c r="AM56" i="102"/>
  <c r="AW57" i="102"/>
  <c r="BR62" i="102"/>
  <c r="AZ64" i="102"/>
  <c r="AZ72" i="102"/>
  <c r="AV75" i="102"/>
  <c r="AL80" i="102"/>
  <c r="AY86" i="102"/>
  <c r="AO88" i="102"/>
  <c r="AM89" i="102"/>
  <c r="AV92" i="102"/>
  <c r="AN98" i="102"/>
  <c r="AN109" i="102"/>
  <c r="AV114" i="102"/>
  <c r="AL116" i="102"/>
  <c r="AK129" i="102"/>
  <c r="AW134" i="102"/>
  <c r="AL138" i="102"/>
  <c r="AZ143" i="102"/>
  <c r="AZ145" i="102"/>
  <c r="AX148" i="102"/>
  <c r="AN56" i="102"/>
  <c r="AO77" i="102"/>
  <c r="AM80" i="102"/>
  <c r="AV83" i="102"/>
  <c r="AN89" i="102"/>
  <c r="AW92" i="102"/>
  <c r="AO109" i="102"/>
  <c r="AM116" i="102"/>
  <c r="AO122" i="102"/>
  <c r="AL129" i="102"/>
  <c r="AM138" i="102"/>
  <c r="AY148" i="102"/>
  <c r="AJ160" i="102"/>
  <c r="AJ35" i="102"/>
  <c r="AL35" i="102"/>
  <c r="AO17" i="102"/>
  <c r="AY14" i="102"/>
  <c r="AK17" i="102"/>
  <c r="AO34" i="102"/>
  <c r="AV50" i="102"/>
  <c r="AZ14" i="102"/>
  <c r="AL17" i="102"/>
  <c r="AY18" i="102"/>
  <c r="AW23" i="102"/>
  <c r="AY26" i="102"/>
  <c r="AV41" i="102"/>
  <c r="AW50" i="102"/>
  <c r="AW53" i="102"/>
  <c r="AZ56" i="102"/>
  <c r="AV72" i="102"/>
  <c r="AN80" i="102"/>
  <c r="AW83" i="102"/>
  <c r="AX92" i="102"/>
  <c r="AZ98" i="102"/>
  <c r="AX114" i="102"/>
  <c r="AN116" i="102"/>
  <c r="AW123" i="102"/>
  <c r="AM129" i="102"/>
  <c r="AN138" i="102"/>
  <c r="AO140" i="102"/>
  <c r="AW143" i="102"/>
  <c r="AK160" i="102"/>
  <c r="AJ44" i="102"/>
  <c r="AL44" i="102"/>
  <c r="AK89" i="102"/>
  <c r="AM17" i="102"/>
  <c r="AX23" i="102"/>
  <c r="AV38" i="102"/>
  <c r="AW41" i="102"/>
  <c r="AV44" i="102"/>
  <c r="AX50" i="102"/>
  <c r="AN67" i="102"/>
  <c r="AW72" i="102"/>
  <c r="BR78" i="102"/>
  <c r="AX83" i="102"/>
  <c r="AY92" i="102"/>
  <c r="AY107" i="102"/>
  <c r="AJ122" i="102"/>
  <c r="AY123" i="102"/>
  <c r="AN129" i="102"/>
  <c r="AJ140" i="102"/>
  <c r="AO151" i="102"/>
  <c r="AV156" i="102"/>
  <c r="AL160" i="102"/>
  <c r="AJ64" i="102"/>
  <c r="AZ92" i="102"/>
  <c r="AV14" i="102"/>
  <c r="AN17" i="102"/>
  <c r="AY23" i="102"/>
  <c r="AW38" i="102"/>
  <c r="AX41" i="102"/>
  <c r="AW44" i="102"/>
  <c r="AM52" i="102"/>
  <c r="AV64" i="102"/>
  <c r="AX72" i="102"/>
  <c r="AJ88" i="102"/>
  <c r="AJ104" i="102"/>
  <c r="AO118" i="102"/>
  <c r="AK122" i="102"/>
  <c r="AV125" i="102"/>
  <c r="AZ129" i="102"/>
  <c r="AL140" i="102"/>
  <c r="AW145" i="102"/>
  <c r="AW156" i="102"/>
  <c r="AM160" i="102"/>
  <c r="AL14" i="102"/>
  <c r="AK38" i="102"/>
  <c r="AO129" i="102"/>
  <c r="AL56" i="102"/>
  <c r="BR14" i="102"/>
  <c r="AZ17" i="102"/>
  <c r="AO20" i="102"/>
  <c r="BR28" i="102"/>
  <c r="AJ34" i="102"/>
  <c r="AV35" i="102"/>
  <c r="AX38" i="102"/>
  <c r="AJ40" i="102"/>
  <c r="AY41" i="102"/>
  <c r="AX44" i="102"/>
  <c r="AJ49" i="102"/>
  <c r="AN52" i="102"/>
  <c r="AO55" i="102"/>
  <c r="AW64" i="102"/>
  <c r="AY72" i="102"/>
  <c r="AJ77" i="102"/>
  <c r="AV85" i="102"/>
  <c r="AK88" i="102"/>
  <c r="AO91" i="102"/>
  <c r="AV98" i="102"/>
  <c r="AK104" i="102"/>
  <c r="AO106" i="102"/>
  <c r="AL122" i="102"/>
  <c r="AM140" i="102"/>
  <c r="AX145" i="102"/>
  <c r="AX156" i="102"/>
  <c r="AN160" i="102"/>
  <c r="AL72" i="102"/>
  <c r="AJ56" i="102"/>
  <c r="AL98" i="102"/>
  <c r="AJ116" i="102"/>
  <c r="AM98" i="102"/>
  <c r="AN145" i="102"/>
  <c r="AK34" i="102"/>
  <c r="AW35" i="102"/>
  <c r="AY38" i="102"/>
  <c r="AK40" i="102"/>
  <c r="AY44" i="102"/>
  <c r="AM49" i="102"/>
  <c r="AK55" i="102"/>
  <c r="AV56" i="102"/>
  <c r="AX64" i="102"/>
  <c r="AK77" i="102"/>
  <c r="AW85" i="102"/>
  <c r="AL88" i="102"/>
  <c r="AW89" i="102"/>
  <c r="AJ91" i="102"/>
  <c r="AW98" i="102"/>
  <c r="AL104" i="102"/>
  <c r="AV109" i="102"/>
  <c r="AV116" i="102"/>
  <c r="AM122" i="102"/>
  <c r="AV138" i="102"/>
  <c r="AN140" i="102"/>
  <c r="AY145" i="102"/>
  <c r="AO56" i="102"/>
  <c r="AM78" i="102"/>
  <c r="AK56" i="102"/>
  <c r="AJ80" i="102"/>
  <c r="AN64" i="102"/>
  <c r="AL34" i="102"/>
  <c r="AY35" i="102"/>
  <c r="AO37" i="102"/>
  <c r="AZ38" i="102"/>
  <c r="AL40" i="102"/>
  <c r="AZ44" i="102"/>
  <c r="AZ52" i="102"/>
  <c r="AL55" i="102"/>
  <c r="AW56" i="102"/>
  <c r="AY64" i="102"/>
  <c r="BR72" i="102"/>
  <c r="AM77" i="102"/>
  <c r="AV80" i="102"/>
  <c r="AX85" i="102"/>
  <c r="AM88" i="102"/>
  <c r="AK91" i="102"/>
  <c r="AJ97" i="102"/>
  <c r="AX98" i="102"/>
  <c r="AM104" i="102"/>
  <c r="AW109" i="102"/>
  <c r="AW116" i="102"/>
  <c r="AN122" i="102"/>
  <c r="AW138" i="102"/>
  <c r="AZ140" i="102"/>
  <c r="AJ151" i="102"/>
  <c r="AM14" i="102"/>
  <c r="AK35" i="102"/>
  <c r="AM35" i="102"/>
  <c r="AV17" i="102"/>
  <c r="AZ25" i="102"/>
  <c r="AM34" i="102"/>
  <c r="AJ37" i="102"/>
  <c r="AM40" i="102"/>
  <c r="AM55" i="102"/>
  <c r="AX56" i="102"/>
  <c r="AZ59" i="102"/>
  <c r="AV67" i="102"/>
  <c r="AZ74" i="102"/>
  <c r="AN77" i="102"/>
  <c r="AW80" i="102"/>
  <c r="AN88" i="102"/>
  <c r="AL91" i="102"/>
  <c r="AK97" i="102"/>
  <c r="AN104" i="102"/>
  <c r="AJ106" i="102"/>
  <c r="AX109" i="102"/>
  <c r="AX116" i="102"/>
  <c r="AV129" i="102"/>
  <c r="AX138" i="102"/>
  <c r="AK151" i="102"/>
  <c r="AK153" i="102"/>
  <c r="AJ155" i="102"/>
  <c r="AJ14" i="102"/>
  <c r="AK14" i="102"/>
  <c r="AJ89" i="102"/>
  <c r="AZ83" i="102"/>
  <c r="AK116" i="102"/>
  <c r="AW17" i="102"/>
  <c r="AV25" i="102"/>
  <c r="AN34" i="102"/>
  <c r="AK37" i="102"/>
  <c r="AN40" i="102"/>
  <c r="BR44" i="102"/>
  <c r="AN55" i="102"/>
  <c r="AY56" i="102"/>
  <c r="BR64" i="102"/>
  <c r="AX80" i="102"/>
  <c r="AZ88" i="102"/>
  <c r="AM91" i="102"/>
  <c r="AL97" i="102"/>
  <c r="AO104" i="102"/>
  <c r="AK106" i="102"/>
  <c r="AY109" i="102"/>
  <c r="AW129" i="102"/>
  <c r="AY138" i="102"/>
  <c r="AL151" i="102"/>
  <c r="AK155" i="102"/>
  <c r="AV160" i="102"/>
  <c r="AO35" i="102"/>
  <c r="AM38" i="102"/>
  <c r="AL64" i="102"/>
  <c r="AM16" i="102"/>
  <c r="AW25" i="102"/>
  <c r="AM37" i="102"/>
  <c r="AO40" i="102"/>
  <c r="AW52" i="102"/>
  <c r="AV71" i="102"/>
  <c r="AY80" i="102"/>
  <c r="AN91" i="102"/>
  <c r="AM97" i="102"/>
  <c r="AL106" i="102"/>
  <c r="AV140" i="102"/>
  <c r="AL155" i="102"/>
  <c r="AW160" i="102"/>
  <c r="AM72" i="102"/>
  <c r="AZ23" i="102"/>
  <c r="AM109" i="102"/>
  <c r="AZ40" i="102"/>
  <c r="AX52" i="102"/>
  <c r="AZ55" i="102"/>
  <c r="AW71" i="102"/>
  <c r="AZ91" i="102"/>
  <c r="AN97" i="102"/>
  <c r="AM106" i="102"/>
  <c r="AV113" i="102"/>
  <c r="AV118" i="102"/>
  <c r="AV122" i="102"/>
  <c r="AJ128" i="102"/>
  <c r="AV131" i="102"/>
  <c r="AW140" i="102"/>
  <c r="AN142" i="102"/>
  <c r="AN155" i="102"/>
  <c r="AX160" i="102"/>
  <c r="AK80" i="102"/>
  <c r="AJ129" i="102"/>
  <c r="AN16" i="102"/>
  <c r="AO16" i="102"/>
  <c r="AW43" i="102"/>
  <c r="AV49" i="102"/>
  <c r="AY52" i="102"/>
  <c r="AX71" i="102"/>
  <c r="AZ77" i="102"/>
  <c r="AV82" i="102"/>
  <c r="AV88" i="102"/>
  <c r="AZ97" i="102"/>
  <c r="AW113" i="102"/>
  <c r="AW118" i="102"/>
  <c r="AW122" i="102"/>
  <c r="AK128" i="102"/>
  <c r="AW131" i="102"/>
  <c r="AK135" i="102"/>
  <c r="AX140" i="102"/>
  <c r="AZ155" i="102"/>
  <c r="AJ159" i="102"/>
  <c r="AZ16" i="102"/>
  <c r="AO33" i="102"/>
  <c r="AV34" i="102"/>
  <c r="AZ37" i="102"/>
  <c r="AX43" i="102"/>
  <c r="AW49" i="102"/>
  <c r="AV55" i="102"/>
  <c r="AJ58" i="102"/>
  <c r="AY71" i="102"/>
  <c r="AJ76" i="102"/>
  <c r="AV77" i="102"/>
  <c r="AW82" i="102"/>
  <c r="AJ87" i="102"/>
  <c r="AW88" i="102"/>
  <c r="AO103" i="102"/>
  <c r="AZ104" i="102"/>
  <c r="AJ108" i="102"/>
  <c r="AX113" i="102"/>
  <c r="AK115" i="102"/>
  <c r="AX118" i="102"/>
  <c r="AX122" i="102"/>
  <c r="AX131" i="102"/>
  <c r="AY140" i="102"/>
  <c r="AW153" i="102"/>
  <c r="AK159" i="102"/>
  <c r="AW34" i="102"/>
  <c r="AO42" i="102"/>
  <c r="AX49" i="102"/>
  <c r="AW55" i="102"/>
  <c r="AK58" i="102"/>
  <c r="AZ71" i="102"/>
  <c r="AO73" i="102"/>
  <c r="AK76" i="102"/>
  <c r="AW77" i="102"/>
  <c r="AX82" i="102"/>
  <c r="AK87" i="102"/>
  <c r="AX88" i="102"/>
  <c r="AV91" i="102"/>
  <c r="AJ103" i="102"/>
  <c r="AV104" i="102"/>
  <c r="AM108" i="102"/>
  <c r="AL115" i="102"/>
  <c r="AY118" i="102"/>
  <c r="AM135" i="102"/>
  <c r="AZ142" i="102"/>
  <c r="AL159" i="102"/>
  <c r="AK44" i="102"/>
  <c r="AN44" i="102"/>
  <c r="AK19" i="102"/>
  <c r="AJ33" i="102"/>
  <c r="AX34" i="102"/>
  <c r="AO36" i="102"/>
  <c r="AV40" i="102"/>
  <c r="AY49" i="102"/>
  <c r="AO54" i="102"/>
  <c r="AX55" i="102"/>
  <c r="AL58" i="102"/>
  <c r="AL76" i="102"/>
  <c r="AX77" i="102"/>
  <c r="AL87" i="102"/>
  <c r="AW91" i="102"/>
  <c r="AK103" i="102"/>
  <c r="AW104" i="102"/>
  <c r="AZ106" i="102"/>
  <c r="AO115" i="102"/>
  <c r="AO130" i="102"/>
  <c r="AV155" i="102"/>
  <c r="AM159" i="102"/>
  <c r="AO64" i="102"/>
  <c r="AO92" i="102"/>
  <c r="AL16" i="102"/>
  <c r="AV16" i="102"/>
  <c r="AL19" i="102"/>
  <c r="AK33" i="102"/>
  <c r="AY55" i="102"/>
  <c r="AM58" i="102"/>
  <c r="AM76" i="102"/>
  <c r="AY77" i="102"/>
  <c r="AM87" i="102"/>
  <c r="AZ93" i="102"/>
  <c r="AL103" i="102"/>
  <c r="AX104" i="102"/>
  <c r="AO110" i="102"/>
  <c r="AV142" i="102"/>
  <c r="AW155" i="102"/>
  <c r="AI93" i="102"/>
  <c r="AN63" i="102"/>
  <c r="AK63" i="102"/>
  <c r="AJ63" i="102"/>
  <c r="AJ32" i="102"/>
  <c r="BR32" i="102"/>
  <c r="AL69" i="102"/>
  <c r="AZ69" i="102"/>
  <c r="AY69" i="102"/>
  <c r="AX69" i="102"/>
  <c r="AW69" i="102"/>
  <c r="AV69" i="102"/>
  <c r="AN69" i="102"/>
  <c r="AM69" i="102"/>
  <c r="AK69" i="102"/>
  <c r="AO81" i="102"/>
  <c r="AW81" i="102"/>
  <c r="AV81" i="102"/>
  <c r="AN81" i="102"/>
  <c r="AM81" i="102"/>
  <c r="AL81" i="102"/>
  <c r="AJ81" i="102"/>
  <c r="AT127" i="102"/>
  <c r="AZ127" i="102" s="1"/>
  <c r="AL95" i="102"/>
  <c r="AZ95" i="102"/>
  <c r="AY95" i="102"/>
  <c r="AX95" i="102"/>
  <c r="AW95" i="102"/>
  <c r="AV95" i="102"/>
  <c r="AO95" i="102"/>
  <c r="AN95" i="102"/>
  <c r="AK95" i="102"/>
  <c r="AJ95" i="102"/>
  <c r="AZ136" i="102"/>
  <c r="AJ46" i="102"/>
  <c r="AZ46" i="102"/>
  <c r="AX46" i="102"/>
  <c r="AW46" i="102"/>
  <c r="AI114" i="102"/>
  <c r="AO114" i="102" s="1"/>
  <c r="AW29" i="102"/>
  <c r="AV29" i="102"/>
  <c r="AN29" i="102"/>
  <c r="AO30" i="102"/>
  <c r="AN30" i="102"/>
  <c r="AM30" i="102"/>
  <c r="AJ30" i="102"/>
  <c r="AN31" i="102"/>
  <c r="AM31" i="102"/>
  <c r="AL31" i="102"/>
  <c r="AK31" i="102"/>
  <c r="AJ31" i="102"/>
  <c r="AT112" i="102"/>
  <c r="AZ112" i="102" s="1"/>
  <c r="AN119" i="102"/>
  <c r="AM119" i="102"/>
  <c r="AL119" i="102"/>
  <c r="AK119" i="102"/>
  <c r="AJ119" i="102"/>
  <c r="AZ119" i="102"/>
  <c r="AX119" i="102"/>
  <c r="AV119" i="102"/>
  <c r="AY126" i="102"/>
  <c r="AX126" i="102"/>
  <c r="AW126" i="102"/>
  <c r="AV126" i="102"/>
  <c r="AO126" i="102"/>
  <c r="AM126" i="102"/>
  <c r="AL126" i="102"/>
  <c r="AK126" i="102"/>
  <c r="AJ111" i="102"/>
  <c r="AX111" i="102"/>
  <c r="AW111" i="102"/>
  <c r="AV111" i="102"/>
  <c r="AO111" i="102"/>
  <c r="AM111" i="102"/>
  <c r="AL111" i="102"/>
  <c r="AO100" i="102"/>
  <c r="AN100" i="102"/>
  <c r="AM100" i="102"/>
  <c r="AL100" i="102"/>
  <c r="AK100" i="102"/>
  <c r="AJ100" i="102"/>
  <c r="AZ100" i="102"/>
  <c r="AL61" i="102"/>
  <c r="AW61" i="102"/>
  <c r="AN61" i="102"/>
  <c r="AM61" i="102"/>
  <c r="AK61" i="102"/>
  <c r="AJ61" i="102"/>
  <c r="AL63" i="102"/>
  <c r="AY68" i="102"/>
  <c r="AX68" i="102"/>
  <c r="AW68" i="102"/>
  <c r="AV68" i="102"/>
  <c r="AO68" i="102"/>
  <c r="AM68" i="102"/>
  <c r="AL68" i="102"/>
  <c r="AY74" i="102"/>
  <c r="AJ74" i="102"/>
  <c r="BR74" i="102"/>
  <c r="AI119" i="102"/>
  <c r="AO119" i="102" s="1"/>
  <c r="AL133" i="102"/>
  <c r="AN133" i="102"/>
  <c r="AZ133" i="102"/>
  <c r="AY133" i="102"/>
  <c r="AX133" i="102"/>
  <c r="AW133" i="102"/>
  <c r="AV133" i="102"/>
  <c r="AO133" i="102"/>
  <c r="AM133" i="102"/>
  <c r="AK133" i="102"/>
  <c r="AJ133" i="102"/>
  <c r="AM63" i="102"/>
  <c r="AJ69" i="102"/>
  <c r="AW79" i="102"/>
  <c r="AY79" i="102"/>
  <c r="AX79" i="102"/>
  <c r="AV79" i="102"/>
  <c r="AO79" i="102"/>
  <c r="AN79" i="102"/>
  <c r="AL79" i="102"/>
  <c r="AK79" i="102"/>
  <c r="AK81" i="102"/>
  <c r="AO69" i="102"/>
  <c r="AX105" i="102"/>
  <c r="AK105" i="102"/>
  <c r="AJ105" i="102"/>
  <c r="AZ105" i="102"/>
  <c r="AY105" i="102"/>
  <c r="AW105" i="102"/>
  <c r="AM105" i="102"/>
  <c r="AM95" i="102"/>
  <c r="AJ102" i="102"/>
  <c r="AY102" i="102"/>
  <c r="AX102" i="102"/>
  <c r="AW102" i="102"/>
  <c r="AV102" i="102"/>
  <c r="AO102" i="102"/>
  <c r="AM102" i="102"/>
  <c r="AL102" i="102"/>
  <c r="AJ29" i="102"/>
  <c r="AK30" i="102"/>
  <c r="AN32" i="102"/>
  <c r="AV43" i="102"/>
  <c r="BR43" i="102"/>
  <c r="AZ43" i="102"/>
  <c r="AL46" i="102"/>
  <c r="AI61" i="102"/>
  <c r="AO61" i="102" s="1"/>
  <c r="AL85" i="102"/>
  <c r="BR85" i="102"/>
  <c r="AJ85" i="102"/>
  <c r="AJ126" i="102"/>
  <c r="AK46" i="102"/>
  <c r="AW21" i="102"/>
  <c r="AV21" i="102"/>
  <c r="AN21" i="102"/>
  <c r="AO22" i="102"/>
  <c r="AN22" i="102"/>
  <c r="AM22" i="102"/>
  <c r="AJ22" i="102"/>
  <c r="AN23" i="102"/>
  <c r="AM23" i="102"/>
  <c r="AL23" i="102"/>
  <c r="AK23" i="102"/>
  <c r="AJ23" i="102"/>
  <c r="AK29" i="102"/>
  <c r="AL30" i="102"/>
  <c r="AO32" i="102"/>
  <c r="AM46" i="102"/>
  <c r="AX81" i="102"/>
  <c r="AW94" i="102"/>
  <c r="AV94" i="102"/>
  <c r="AO94" i="102"/>
  <c r="AN94" i="102"/>
  <c r="AM94" i="102"/>
  <c r="AK94" i="102"/>
  <c r="AJ94" i="102"/>
  <c r="AN126" i="102"/>
  <c r="AN46" i="102"/>
  <c r="AY59" i="102"/>
  <c r="AX59" i="102"/>
  <c r="AW59" i="102"/>
  <c r="AV59" i="102"/>
  <c r="AO59" i="102"/>
  <c r="AL59" i="102"/>
  <c r="AK59" i="102"/>
  <c r="AY81" i="102"/>
  <c r="AK111" i="102"/>
  <c r="AY144" i="102"/>
  <c r="AZ144" i="102"/>
  <c r="AX144" i="102"/>
  <c r="AW144" i="102"/>
  <c r="AV144" i="102"/>
  <c r="AN144" i="102"/>
  <c r="AM144" i="102"/>
  <c r="AL144" i="102"/>
  <c r="AK144" i="102"/>
  <c r="AJ144" i="102"/>
  <c r="BR25" i="102"/>
  <c r="AX25" i="102"/>
  <c r="AL29" i="102"/>
  <c r="AY20" i="102"/>
  <c r="AX20" i="102"/>
  <c r="AW20" i="102"/>
  <c r="AV20" i="102"/>
  <c r="AK20" i="102"/>
  <c r="AJ28" i="102"/>
  <c r="AM29" i="102"/>
  <c r="AT34" i="102"/>
  <c r="AZ34" i="102" s="1"/>
  <c r="AK41" i="102"/>
  <c r="AJ41" i="102"/>
  <c r="AO46" i="102"/>
  <c r="AV63" i="102"/>
  <c r="AY67" i="102"/>
  <c r="AX67" i="102"/>
  <c r="AW67" i="102"/>
  <c r="AO67" i="102"/>
  <c r="AZ81" i="102"/>
  <c r="AY96" i="102"/>
  <c r="AZ96" i="102"/>
  <c r="AX96" i="102"/>
  <c r="AW96" i="102"/>
  <c r="AO96" i="102"/>
  <c r="AJ96" i="102"/>
  <c r="AN111" i="102"/>
  <c r="BJ15" i="102"/>
  <c r="AJ24" i="102"/>
  <c r="BR24" i="102"/>
  <c r="AL28" i="102"/>
  <c r="AO29" i="102"/>
  <c r="AW63" i="102"/>
  <c r="AW119" i="102"/>
  <c r="AM32" i="102"/>
  <c r="AM28" i="102"/>
  <c r="AV31" i="102"/>
  <c r="AX63" i="102"/>
  <c r="AJ68" i="102"/>
  <c r="AO71" i="102"/>
  <c r="AN71" i="102"/>
  <c r="AM71" i="102"/>
  <c r="AL71" i="102"/>
  <c r="AK71" i="102"/>
  <c r="AJ71" i="102"/>
  <c r="AK74" i="102"/>
  <c r="AZ78" i="102"/>
  <c r="AY78" i="102"/>
  <c r="AX78" i="102"/>
  <c r="AW78" i="102"/>
  <c r="AV78" i="102"/>
  <c r="AO78" i="102"/>
  <c r="AN78" i="102"/>
  <c r="AY119" i="102"/>
  <c r="BL14" i="102"/>
  <c r="BO14" i="102" s="1"/>
  <c r="BQ14" i="102" s="1"/>
  <c r="AZ27" i="102"/>
  <c r="AW27" i="102"/>
  <c r="AO27" i="102"/>
  <c r="AO38" i="102"/>
  <c r="AN38" i="102"/>
  <c r="AL38" i="102"/>
  <c r="AY63" i="102"/>
  <c r="AK68" i="102"/>
  <c r="AL74" i="102"/>
  <c r="AJ79" i="102"/>
  <c r="AN84" i="102"/>
  <c r="AM84" i="102"/>
  <c r="AL84" i="102"/>
  <c r="AK84" i="102"/>
  <c r="AJ84" i="102"/>
  <c r="BR84" i="102"/>
  <c r="AN99" i="102"/>
  <c r="AM99" i="102"/>
  <c r="AL99" i="102"/>
  <c r="AK99" i="102"/>
  <c r="AJ99" i="102"/>
  <c r="AZ99" i="102"/>
  <c r="AV99" i="102"/>
  <c r="AL125" i="102"/>
  <c r="AK125" i="102"/>
  <c r="AO125" i="102"/>
  <c r="AN125" i="102"/>
  <c r="AM125" i="102"/>
  <c r="AJ125" i="102"/>
  <c r="AZ125" i="102"/>
  <c r="AX125" i="102"/>
  <c r="AW125" i="102"/>
  <c r="AZ126" i="102"/>
  <c r="AZ60" i="102"/>
  <c r="AO60" i="102"/>
  <c r="AN60" i="102"/>
  <c r="AM60" i="102"/>
  <c r="AL60" i="102"/>
  <c r="AK60" i="102"/>
  <c r="AL32" i="102"/>
  <c r="AJ27" i="102"/>
  <c r="AK27" i="102"/>
  <c r="AO28" i="102"/>
  <c r="AV30" i="102"/>
  <c r="AX31" i="102"/>
  <c r="AV32" i="102"/>
  <c r="BR39" i="102"/>
  <c r="AN39" i="102"/>
  <c r="AM39" i="102"/>
  <c r="AL39" i="102"/>
  <c r="AK39" i="102"/>
  <c r="AJ39" i="102"/>
  <c r="AY50" i="102"/>
  <c r="AO50" i="102"/>
  <c r="AN50" i="102"/>
  <c r="AM50" i="102"/>
  <c r="AL50" i="102"/>
  <c r="AJ50" i="102"/>
  <c r="AJ60" i="102"/>
  <c r="AZ63" i="102"/>
  <c r="AN68" i="102"/>
  <c r="AM74" i="102"/>
  <c r="AM79" i="102"/>
  <c r="AV100" i="102"/>
  <c r="AL105" i="102"/>
  <c r="AY127" i="102"/>
  <c r="AX127" i="102"/>
  <c r="AW127" i="102"/>
  <c r="AV127" i="102"/>
  <c r="AO127" i="102"/>
  <c r="AM127" i="102"/>
  <c r="AL127" i="102"/>
  <c r="AK127" i="102"/>
  <c r="BR17" i="102"/>
  <c r="AX17" i="102"/>
  <c r="AW30" i="102"/>
  <c r="AY31" i="102"/>
  <c r="AW32" i="102"/>
  <c r="AL37" i="102"/>
  <c r="AY37" i="102"/>
  <c r="AX37" i="102"/>
  <c r="AW37" i="102"/>
  <c r="AV37" i="102"/>
  <c r="AV46" i="102"/>
  <c r="AN74" i="102"/>
  <c r="AT79" i="102"/>
  <c r="AZ79" i="102" s="1"/>
  <c r="AW100" i="102"/>
  <c r="AK102" i="102"/>
  <c r="AN105" i="102"/>
  <c r="AY120" i="102"/>
  <c r="AW120" i="102"/>
  <c r="AJ120" i="102"/>
  <c r="AZ120" i="102"/>
  <c r="AX120" i="102"/>
  <c r="AV120" i="102"/>
  <c r="AO120" i="102"/>
  <c r="AN120" i="102"/>
  <c r="AL120" i="102"/>
  <c r="AK120" i="102"/>
  <c r="AZ139" i="102"/>
  <c r="AZ28" i="102"/>
  <c r="AY28" i="102"/>
  <c r="AX28" i="102"/>
  <c r="AW28" i="102"/>
  <c r="AV28" i="102"/>
  <c r="AK28" i="102"/>
  <c r="AO31" i="102"/>
  <c r="AL27" i="102"/>
  <c r="AL24" i="102"/>
  <c r="AJ25" i="102"/>
  <c r="AM27" i="102"/>
  <c r="AX29" i="102"/>
  <c r="AX30" i="102"/>
  <c r="AZ31" i="102"/>
  <c r="AX32" i="102"/>
  <c r="AY46" i="102"/>
  <c r="AO49" i="102"/>
  <c r="AN49" i="102"/>
  <c r="AL49" i="102"/>
  <c r="AK49" i="102"/>
  <c r="AI51" i="102"/>
  <c r="AV61" i="102"/>
  <c r="BR69" i="102"/>
  <c r="AO74" i="102"/>
  <c r="AK85" i="102"/>
  <c r="AX100" i="102"/>
  <c r="AN102" i="102"/>
  <c r="AO105" i="102"/>
  <c r="AY111" i="102"/>
  <c r="AZ19" i="102"/>
  <c r="AW19" i="102"/>
  <c r="AO19" i="102"/>
  <c r="AK24" i="102"/>
  <c r="AO23" i="102"/>
  <c r="AM24" i="102"/>
  <c r="AK25" i="102"/>
  <c r="AN27" i="102"/>
  <c r="AY29" i="102"/>
  <c r="AY30" i="102"/>
  <c r="AY32" i="102"/>
  <c r="AJ43" i="102"/>
  <c r="AT45" i="102"/>
  <c r="AZ45" i="102" s="1"/>
  <c r="AX61" i="102"/>
  <c r="AN83" i="102"/>
  <c r="AM83" i="102"/>
  <c r="AL83" i="102"/>
  <c r="AK83" i="102"/>
  <c r="AJ83" i="102"/>
  <c r="BR83" i="102"/>
  <c r="AM85" i="102"/>
  <c r="AL94" i="102"/>
  <c r="AY100" i="102"/>
  <c r="AX107" i="102"/>
  <c r="AW107" i="102"/>
  <c r="AV107" i="102"/>
  <c r="AN107" i="102"/>
  <c r="AM107" i="102"/>
  <c r="AK107" i="102"/>
  <c r="AJ107" i="102"/>
  <c r="AZ107" i="102"/>
  <c r="AZ111" i="102"/>
  <c r="AK32" i="102"/>
  <c r="AW14" i="102"/>
  <c r="AN14" i="102"/>
  <c r="AJ21" i="102"/>
  <c r="AK22" i="102"/>
  <c r="AN24" i="102"/>
  <c r="AL25" i="102"/>
  <c r="AZ29" i="102"/>
  <c r="AZ30" i="102"/>
  <c r="AZ32" i="102"/>
  <c r="AK43" i="102"/>
  <c r="AZ57" i="102"/>
  <c r="AY57" i="102"/>
  <c r="AX57" i="102"/>
  <c r="AV57" i="102"/>
  <c r="AN57" i="102"/>
  <c r="AM57" i="102"/>
  <c r="AJ59" i="102"/>
  <c r="AY61" i="102"/>
  <c r="AW70" i="102"/>
  <c r="AX70" i="102"/>
  <c r="AV70" i="102"/>
  <c r="AO70" i="102"/>
  <c r="AN70" i="102"/>
  <c r="AM70" i="102"/>
  <c r="AK70" i="102"/>
  <c r="AJ70" i="102"/>
  <c r="BR81" i="102"/>
  <c r="AN85" i="102"/>
  <c r="AT102" i="102"/>
  <c r="AZ102" i="102" s="1"/>
  <c r="AY112" i="102"/>
  <c r="AN112" i="102"/>
  <c r="AM112" i="102"/>
  <c r="AL112" i="102"/>
  <c r="AK112" i="102"/>
  <c r="AJ112" i="102"/>
  <c r="AV112" i="102"/>
  <c r="AW31" i="102"/>
  <c r="AL22" i="102"/>
  <c r="AO24" i="102"/>
  <c r="AM25" i="102"/>
  <c r="AL41" i="102"/>
  <c r="AL43" i="102"/>
  <c r="AM59" i="102"/>
  <c r="AZ61" i="102"/>
  <c r="AO85" i="102"/>
  <c r="AL93" i="102"/>
  <c r="AO93" i="102"/>
  <c r="AN93" i="102"/>
  <c r="AM93" i="102"/>
  <c r="AK93" i="102"/>
  <c r="AJ93" i="102"/>
  <c r="BR16" i="102"/>
  <c r="AJ20" i="102"/>
  <c r="AL21" i="102"/>
  <c r="AN25" i="102"/>
  <c r="AZ36" i="102"/>
  <c r="AY36" i="102"/>
  <c r="AX36" i="102"/>
  <c r="AW36" i="102"/>
  <c r="AV36" i="102"/>
  <c r="AL36" i="102"/>
  <c r="AM41" i="102"/>
  <c r="AM43" i="102"/>
  <c r="BR46" i="102"/>
  <c r="AN59" i="102"/>
  <c r="AV60" i="102"/>
  <c r="BR63" i="102"/>
  <c r="AJ67" i="102"/>
  <c r="AY82" i="102"/>
  <c r="AL82" i="102"/>
  <c r="AO82" i="102"/>
  <c r="AN82" i="102"/>
  <c r="AM82" i="102"/>
  <c r="AK82" i="102"/>
  <c r="AJ82" i="102"/>
  <c r="AK96" i="102"/>
  <c r="AL101" i="102"/>
  <c r="AX101" i="102"/>
  <c r="AW101" i="102"/>
  <c r="AV101" i="102"/>
  <c r="AO101" i="102"/>
  <c r="AN101" i="102"/>
  <c r="AK101" i="102"/>
  <c r="AJ101" i="102"/>
  <c r="AZ101" i="102"/>
  <c r="AN15" i="102"/>
  <c r="AL15" i="102"/>
  <c r="AK15" i="102"/>
  <c r="AJ15" i="102"/>
  <c r="AK21" i="102"/>
  <c r="AL20" i="102"/>
  <c r="AM21" i="102"/>
  <c r="AO25" i="102"/>
  <c r="AN41" i="102"/>
  <c r="AN43" i="102"/>
  <c r="AW60" i="102"/>
  <c r="AK67" i="102"/>
  <c r="AY89" i="102"/>
  <c r="AX89" i="102"/>
  <c r="AV89" i="102"/>
  <c r="AO89" i="102"/>
  <c r="AL96" i="102"/>
  <c r="AZ154" i="102"/>
  <c r="AM20" i="102"/>
  <c r="AO21" i="102"/>
  <c r="AT26" i="102"/>
  <c r="AZ26" i="102" s="1"/>
  <c r="AO41" i="102"/>
  <c r="AO43" i="102"/>
  <c r="AZ47" i="102"/>
  <c r="AY47" i="102"/>
  <c r="AX47" i="102"/>
  <c r="AW47" i="102"/>
  <c r="AV47" i="102"/>
  <c r="AO47" i="102"/>
  <c r="AL47" i="102"/>
  <c r="AX60" i="102"/>
  <c r="AL67" i="102"/>
  <c r="AV74" i="102"/>
  <c r="AJ78" i="102"/>
  <c r="AO84" i="102"/>
  <c r="AX94" i="102"/>
  <c r="AM96" i="102"/>
  <c r="AO99" i="102"/>
  <c r="AV105" i="102"/>
  <c r="AI107" i="102"/>
  <c r="AO107" i="102" s="1"/>
  <c r="AK16" i="102"/>
  <c r="AJ19" i="102"/>
  <c r="AN20" i="102"/>
  <c r="AV23" i="102"/>
  <c r="AV27" i="102"/>
  <c r="AZ35" i="102"/>
  <c r="AX35" i="102"/>
  <c r="AJ38" i="102"/>
  <c r="AK50" i="102"/>
  <c r="AY60" i="102"/>
  <c r="AM67" i="102"/>
  <c r="AW74" i="102"/>
  <c r="AK78" i="102"/>
  <c r="AY94" i="102"/>
  <c r="AN96" i="102"/>
  <c r="AT118" i="102"/>
  <c r="AZ118" i="102" s="1"/>
  <c r="AJ127" i="102"/>
  <c r="AK136" i="102"/>
  <c r="AL147" i="102"/>
  <c r="AO172" i="102"/>
  <c r="AX172" i="102"/>
  <c r="AL136" i="102"/>
  <c r="AM147" i="102"/>
  <c r="AM205" i="102"/>
  <c r="AX205" i="102"/>
  <c r="AV205" i="102"/>
  <c r="AO205" i="102"/>
  <c r="AL205" i="102"/>
  <c r="AK205" i="102"/>
  <c r="AN205" i="102"/>
  <c r="AJ205" i="102"/>
  <c r="AO121" i="102"/>
  <c r="AM136" i="102"/>
  <c r="AV137" i="102"/>
  <c r="AN147" i="102"/>
  <c r="AV224" i="102"/>
  <c r="AO224" i="102"/>
  <c r="AY224" i="102"/>
  <c r="AX224" i="102"/>
  <c r="AW224" i="102"/>
  <c r="AN224" i="102"/>
  <c r="AM224" i="102"/>
  <c r="AL224" i="102"/>
  <c r="AJ224" i="102"/>
  <c r="AZ224" i="102"/>
  <c r="AO136" i="102"/>
  <c r="AO147" i="102"/>
  <c r="AW150" i="102"/>
  <c r="AJ150" i="102"/>
  <c r="AZ176" i="102"/>
  <c r="AM176" i="102"/>
  <c r="AW176" i="102"/>
  <c r="AL176" i="102"/>
  <c r="AK226" i="102"/>
  <c r="AZ226" i="102"/>
  <c r="AX226" i="102"/>
  <c r="AW226" i="102"/>
  <c r="AV226" i="102"/>
  <c r="AL226" i="102"/>
  <c r="AM226" i="102"/>
  <c r="AJ226" i="102"/>
  <c r="AO226" i="102"/>
  <c r="AN226" i="102"/>
  <c r="AX137" i="102"/>
  <c r="AZ191" i="102"/>
  <c r="AV191" i="102"/>
  <c r="AX191" i="102"/>
  <c r="AM191" i="102"/>
  <c r="AO191" i="102"/>
  <c r="AN191" i="102"/>
  <c r="AK191" i="102"/>
  <c r="AJ191" i="102"/>
  <c r="AY191" i="102"/>
  <c r="AZ137" i="102"/>
  <c r="AW152" i="102"/>
  <c r="AI155" i="102"/>
  <c r="AO155" i="102" s="1"/>
  <c r="AT156" i="102"/>
  <c r="AZ156" i="102" s="1"/>
  <c r="AV221" i="102"/>
  <c r="AM221" i="102"/>
  <c r="AN221" i="102"/>
  <c r="AL221" i="102"/>
  <c r="AK221" i="102"/>
  <c r="AJ221" i="102"/>
  <c r="AZ221" i="102"/>
  <c r="AY221" i="102"/>
  <c r="AX221" i="102"/>
  <c r="AZ158" i="102"/>
  <c r="AY158" i="102"/>
  <c r="AO158" i="102"/>
  <c r="AO218" i="102"/>
  <c r="AK218" i="102"/>
  <c r="AZ218" i="102"/>
  <c r="AX218" i="102"/>
  <c r="AW218" i="102"/>
  <c r="AV218" i="102"/>
  <c r="AJ218" i="102"/>
  <c r="AY218" i="102"/>
  <c r="AN218" i="102"/>
  <c r="AL218" i="102"/>
  <c r="AV136" i="102"/>
  <c r="AV147" i="102"/>
  <c r="AZ199" i="102"/>
  <c r="AO199" i="102"/>
  <c r="AM199" i="102"/>
  <c r="AL199" i="102"/>
  <c r="AK199" i="102"/>
  <c r="AJ199" i="102"/>
  <c r="AX199" i="102"/>
  <c r="AW136" i="102"/>
  <c r="AW147" i="102"/>
  <c r="AL149" i="102"/>
  <c r="AO149" i="102"/>
  <c r="AN149" i="102"/>
  <c r="AZ153" i="102"/>
  <c r="AY153" i="102"/>
  <c r="AJ172" i="102"/>
  <c r="AK187" i="102"/>
  <c r="AZ187" i="102"/>
  <c r="AY187" i="102"/>
  <c r="AX187" i="102"/>
  <c r="AW187" i="102"/>
  <c r="AV187" i="102"/>
  <c r="AO187" i="102"/>
  <c r="AM187" i="102"/>
  <c r="AL187" i="102"/>
  <c r="AX136" i="102"/>
  <c r="AX147" i="102"/>
  <c r="AK172" i="102"/>
  <c r="AZ113" i="102"/>
  <c r="AM113" i="102"/>
  <c r="AJ115" i="102"/>
  <c r="AJ121" i="102"/>
  <c r="AT122" i="102"/>
  <c r="AZ122" i="102" s="1"/>
  <c r="AY147" i="102"/>
  <c r="AK150" i="102"/>
  <c r="AO162" i="102"/>
  <c r="AM162" i="102"/>
  <c r="AL162" i="102"/>
  <c r="AK162" i="102"/>
  <c r="AK171" i="102"/>
  <c r="AN171" i="102"/>
  <c r="AZ171" i="102"/>
  <c r="AY171" i="102"/>
  <c r="AX171" i="102"/>
  <c r="AO171" i="102"/>
  <c r="AM171" i="102"/>
  <c r="AL172" i="102"/>
  <c r="AO196" i="102"/>
  <c r="AM196" i="102"/>
  <c r="AZ196" i="102"/>
  <c r="AV196" i="102"/>
  <c r="AN196" i="102"/>
  <c r="AK196" i="102"/>
  <c r="AY196" i="102"/>
  <c r="AX196" i="102"/>
  <c r="AJ196" i="102"/>
  <c r="AK224" i="102"/>
  <c r="AZ147" i="102"/>
  <c r="AL150" i="102"/>
  <c r="AM172" i="102"/>
  <c r="AV175" i="102"/>
  <c r="AO175" i="102"/>
  <c r="AM175" i="102"/>
  <c r="AL175" i="102"/>
  <c r="AK175" i="102"/>
  <c r="AJ176" i="102"/>
  <c r="AK179" i="102"/>
  <c r="AV179" i="102"/>
  <c r="AM179" i="102"/>
  <c r="AM150" i="102"/>
  <c r="AK163" i="102"/>
  <c r="AJ167" i="102"/>
  <c r="AN172" i="102"/>
  <c r="AK176" i="102"/>
  <c r="AX75" i="102"/>
  <c r="AK108" i="102"/>
  <c r="AM115" i="102"/>
  <c r="AZ117" i="102"/>
  <c r="AM121" i="102"/>
  <c r="AX129" i="102"/>
  <c r="AZ131" i="102"/>
  <c r="AI132" i="102"/>
  <c r="AO132" i="102" s="1"/>
  <c r="AK139" i="102"/>
  <c r="AY143" i="102"/>
  <c r="AV143" i="102"/>
  <c r="AL143" i="102"/>
  <c r="AK143" i="102"/>
  <c r="AN150" i="102"/>
  <c r="AL154" i="102"/>
  <c r="AL163" i="102"/>
  <c r="AK167" i="102"/>
  <c r="AN176" i="102"/>
  <c r="AL191" i="102"/>
  <c r="AZ209" i="102"/>
  <c r="AV209" i="102"/>
  <c r="AO209" i="102"/>
  <c r="AN209" i="102"/>
  <c r="AM209" i="102"/>
  <c r="AL209" i="102"/>
  <c r="AJ209" i="102"/>
  <c r="AY209" i="102"/>
  <c r="AW209" i="102"/>
  <c r="AK209" i="102"/>
  <c r="AX33" i="102"/>
  <c r="AZ51" i="102"/>
  <c r="AY54" i="102"/>
  <c r="AY75" i="102"/>
  <c r="AT89" i="102"/>
  <c r="AZ89" i="102" s="1"/>
  <c r="AL108" i="102"/>
  <c r="AN115" i="102"/>
  <c r="AN121" i="102"/>
  <c r="AL139" i="102"/>
  <c r="AO150" i="102"/>
  <c r="AM154" i="102"/>
  <c r="AT159" i="102"/>
  <c r="AM163" i="102"/>
  <c r="AL167" i="102"/>
  <c r="AO176" i="102"/>
  <c r="AW205" i="102"/>
  <c r="AO221" i="102"/>
  <c r="AM157" i="102"/>
  <c r="AY157" i="102"/>
  <c r="AV157" i="102"/>
  <c r="AK157" i="102"/>
  <c r="AJ157" i="102"/>
  <c r="AM167" i="102"/>
  <c r="AY205" i="102"/>
  <c r="AN108" i="102"/>
  <c r="AN139" i="102"/>
  <c r="AO154" i="102"/>
  <c r="AJ158" i="102"/>
  <c r="AO163" i="102"/>
  <c r="AN167" i="102"/>
  <c r="AV170" i="102"/>
  <c r="AL170" i="102"/>
  <c r="AZ205" i="102"/>
  <c r="AM218" i="102"/>
  <c r="AY226" i="102"/>
  <c r="AV52" i="102"/>
  <c r="BR73" i="102"/>
  <c r="AI83" i="102"/>
  <c r="AO83" i="102" s="1"/>
  <c r="AO108" i="102"/>
  <c r="AJ132" i="102"/>
  <c r="AO139" i="102"/>
  <c r="AK158" i="102"/>
  <c r="AO167" i="102"/>
  <c r="AX174" i="102"/>
  <c r="AJ174" i="102"/>
  <c r="AX186" i="102"/>
  <c r="AO186" i="102"/>
  <c r="AN186" i="102"/>
  <c r="AL186" i="102"/>
  <c r="AK186" i="102"/>
  <c r="AN199" i="102"/>
  <c r="AK132" i="102"/>
  <c r="AJ149" i="102"/>
  <c r="AJ153" i="102"/>
  <c r="AL158" i="102"/>
  <c r="AM165" i="102"/>
  <c r="AV165" i="102"/>
  <c r="AV172" i="102"/>
  <c r="AJ187" i="102"/>
  <c r="AZ230" i="102"/>
  <c r="AX230" i="102"/>
  <c r="AK230" i="102"/>
  <c r="AW230" i="102"/>
  <c r="AV230" i="102"/>
  <c r="AO230" i="102"/>
  <c r="AJ230" i="102"/>
  <c r="AY230" i="102"/>
  <c r="AN230" i="102"/>
  <c r="AM230" i="102"/>
  <c r="AY136" i="102"/>
  <c r="AN136" i="102"/>
  <c r="AM158" i="102"/>
  <c r="AW172" i="102"/>
  <c r="AN187" i="102"/>
  <c r="AW191" i="102"/>
  <c r="AY42" i="102"/>
  <c r="AZ42" i="102"/>
  <c r="BR42" i="102"/>
  <c r="AJ113" i="102"/>
  <c r="AV121" i="102"/>
  <c r="AM132" i="102"/>
  <c r="AM149" i="102"/>
  <c r="AX150" i="102"/>
  <c r="AL153" i="102"/>
  <c r="AN158" i="102"/>
  <c r="AJ162" i="102"/>
  <c r="AJ171" i="102"/>
  <c r="AY172" i="102"/>
  <c r="AV176" i="102"/>
  <c r="AX182" i="102"/>
  <c r="AY182" i="102"/>
  <c r="AW182" i="102"/>
  <c r="AV182" i="102"/>
  <c r="AO182" i="102"/>
  <c r="AM182" i="102"/>
  <c r="AL182" i="102"/>
  <c r="AZ192" i="102"/>
  <c r="AX192" i="102"/>
  <c r="AO192" i="102"/>
  <c r="AW192" i="102"/>
  <c r="AV192" i="102"/>
  <c r="AN192" i="102"/>
  <c r="AL192" i="102"/>
  <c r="AL196" i="102"/>
  <c r="AW221" i="102"/>
  <c r="BR53" i="102"/>
  <c r="AK113" i="102"/>
  <c r="AW115" i="102"/>
  <c r="AW121" i="102"/>
  <c r="AN132" i="102"/>
  <c r="AY150" i="102"/>
  <c r="AM153" i="102"/>
  <c r="AI161" i="102"/>
  <c r="AN162" i="102"/>
  <c r="AL171" i="102"/>
  <c r="AZ172" i="102"/>
  <c r="AJ175" i="102"/>
  <c r="AX176" i="102"/>
  <c r="AJ179" i="102"/>
  <c r="AL113" i="102"/>
  <c r="AX115" i="102"/>
  <c r="AX121" i="102"/>
  <c r="AJ137" i="102"/>
  <c r="AZ150" i="102"/>
  <c r="AN153" i="102"/>
  <c r="AV154" i="102"/>
  <c r="AV163" i="102"/>
  <c r="AN175" i="102"/>
  <c r="AY176" i="102"/>
  <c r="AL179" i="102"/>
  <c r="AX252" i="102"/>
  <c r="AW252" i="102"/>
  <c r="AO252" i="102"/>
  <c r="AM252" i="102"/>
  <c r="AK252" i="102"/>
  <c r="AZ252" i="102"/>
  <c r="AY252" i="102"/>
  <c r="AV252" i="102"/>
  <c r="AN252" i="102"/>
  <c r="AL252" i="102"/>
  <c r="AJ252" i="102"/>
  <c r="AV108" i="102"/>
  <c r="AN113" i="102"/>
  <c r="AY115" i="102"/>
  <c r="AY121" i="102"/>
  <c r="AJ131" i="102"/>
  <c r="AK137" i="102"/>
  <c r="AV139" i="102"/>
  <c r="AL141" i="102"/>
  <c r="AK141" i="102"/>
  <c r="AJ143" i="102"/>
  <c r="AO153" i="102"/>
  <c r="AW154" i="102"/>
  <c r="AK156" i="102"/>
  <c r="AZ160" i="102"/>
  <c r="AW163" i="102"/>
  <c r="AW167" i="102"/>
  <c r="AO169" i="102"/>
  <c r="AN169" i="102"/>
  <c r="AM169" i="102"/>
  <c r="AN179" i="102"/>
  <c r="AK195" i="102"/>
  <c r="AV195" i="102"/>
  <c r="AN195" i="102"/>
  <c r="AL195" i="102"/>
  <c r="AO195" i="102"/>
  <c r="AM195" i="102"/>
  <c r="AJ195" i="102"/>
  <c r="AW195" i="102"/>
  <c r="AV199" i="102"/>
  <c r="AJ51" i="102"/>
  <c r="BR54" i="102"/>
  <c r="AJ62" i="102"/>
  <c r="AW108" i="102"/>
  <c r="AO113" i="102"/>
  <c r="AZ115" i="102"/>
  <c r="AZ121" i="102"/>
  <c r="AK131" i="102"/>
  <c r="AL137" i="102"/>
  <c r="AW139" i="102"/>
  <c r="AM143" i="102"/>
  <c r="AI147" i="102"/>
  <c r="AX154" i="102"/>
  <c r="AX163" i="102"/>
  <c r="AX167" i="102"/>
  <c r="AO179" i="102"/>
  <c r="AW199" i="102"/>
  <c r="AX203" i="102"/>
  <c r="AV203" i="102"/>
  <c r="AZ203" i="102"/>
  <c r="AY203" i="102"/>
  <c r="AW203" i="102"/>
  <c r="AO203" i="102"/>
  <c r="AN203" i="102"/>
  <c r="AL203" i="102"/>
  <c r="AK203" i="102"/>
  <c r="AK51" i="102"/>
  <c r="AK62" i="102"/>
  <c r="AV97" i="102"/>
  <c r="AY108" i="102"/>
  <c r="AL131" i="102"/>
  <c r="AW135" i="102"/>
  <c r="AJ135" i="102"/>
  <c r="AM137" i="102"/>
  <c r="AX139" i="102"/>
  <c r="AN143" i="102"/>
  <c r="AV151" i="102"/>
  <c r="AY151" i="102"/>
  <c r="AX151" i="102"/>
  <c r="AN151" i="102"/>
  <c r="AM151" i="102"/>
  <c r="AJ152" i="102"/>
  <c r="AY154" i="102"/>
  <c r="AL157" i="102"/>
  <c r="AJ161" i="102"/>
  <c r="AY163" i="102"/>
  <c r="AY167" i="102"/>
  <c r="AL177" i="102"/>
  <c r="AZ177" i="102"/>
  <c r="AY177" i="102"/>
  <c r="AO177" i="102"/>
  <c r="AZ185" i="102"/>
  <c r="AK185" i="102"/>
  <c r="AL185" i="102"/>
  <c r="AY199" i="102"/>
  <c r="AL51" i="102"/>
  <c r="AL62" i="102"/>
  <c r="AJ92" i="102"/>
  <c r="AZ108" i="102"/>
  <c r="AJ118" i="102"/>
  <c r="AJ124" i="102"/>
  <c r="AM131" i="102"/>
  <c r="AN137" i="102"/>
  <c r="AY139" i="102"/>
  <c r="AO143" i="102"/>
  <c r="AV149" i="102"/>
  <c r="AK152" i="102"/>
  <c r="AN157" i="102"/>
  <c r="AV158" i="102"/>
  <c r="AL161" i="102"/>
  <c r="AZ163" i="102"/>
  <c r="AZ167" i="102"/>
  <c r="AJ170" i="102"/>
  <c r="AW196" i="102"/>
  <c r="AM51" i="102"/>
  <c r="AJ52" i="102"/>
  <c r="BR55" i="102"/>
  <c r="AM62" i="102"/>
  <c r="AJ73" i="102"/>
  <c r="AK92" i="102"/>
  <c r="AZ116" i="102"/>
  <c r="AI117" i="102"/>
  <c r="AO117" i="102" s="1"/>
  <c r="AK118" i="102"/>
  <c r="AK124" i="102"/>
  <c r="AN131" i="102"/>
  <c r="AJ142" i="102"/>
  <c r="AW149" i="102"/>
  <c r="AL152" i="102"/>
  <c r="AO157" i="102"/>
  <c r="AW158" i="102"/>
  <c r="AM161" i="102"/>
  <c r="AV162" i="102"/>
  <c r="AK170" i="102"/>
  <c r="AV171" i="102"/>
  <c r="AK174" i="102"/>
  <c r="AM181" i="102"/>
  <c r="AX181" i="102"/>
  <c r="AJ181" i="102"/>
  <c r="AJ186" i="102"/>
  <c r="AN51" i="102"/>
  <c r="AK52" i="102"/>
  <c r="AN62" i="102"/>
  <c r="AL73" i="102"/>
  <c r="AL92" i="102"/>
  <c r="AL118" i="102"/>
  <c r="AL124" i="102"/>
  <c r="AO131" i="102"/>
  <c r="AV132" i="102"/>
  <c r="AT137" i="102"/>
  <c r="AK142" i="102"/>
  <c r="AJ147" i="102"/>
  <c r="AX149" i="102"/>
  <c r="AM152" i="102"/>
  <c r="AX158" i="102"/>
  <c r="AN161" i="102"/>
  <c r="AW162" i="102"/>
  <c r="AJ165" i="102"/>
  <c r="AM170" i="102"/>
  <c r="AW171" i="102"/>
  <c r="AL174" i="102"/>
  <c r="AW175" i="102"/>
  <c r="AM186" i="102"/>
  <c r="AX209" i="102"/>
  <c r="AL230" i="102"/>
  <c r="AL45" i="102"/>
  <c r="AN45" i="102"/>
  <c r="BR45" i="102"/>
  <c r="AO51" i="102"/>
  <c r="AL52" i="102"/>
  <c r="AM73" i="102"/>
  <c r="BR77" i="102"/>
  <c r="AM118" i="102"/>
  <c r="AY128" i="102"/>
  <c r="AZ128" i="102"/>
  <c r="AL128" i="102"/>
  <c r="AJ136" i="102"/>
  <c r="AY149" i="102"/>
  <c r="AN152" i="102"/>
  <c r="AV153" i="102"/>
  <c r="AO161" i="102"/>
  <c r="AX162" i="102"/>
  <c r="AN164" i="102"/>
  <c r="AZ164" i="102"/>
  <c r="AX164" i="102"/>
  <c r="AW164" i="102"/>
  <c r="AV164" i="102"/>
  <c r="AL164" i="102"/>
  <c r="AK164" i="102"/>
  <c r="AK165" i="102"/>
  <c r="AN170" i="102"/>
  <c r="AM174" i="102"/>
  <c r="AX175" i="102"/>
  <c r="AO258" i="102"/>
  <c r="AK258" i="102"/>
  <c r="AN258" i="102"/>
  <c r="AM258" i="102"/>
  <c r="AL258" i="102"/>
  <c r="AJ258" i="102"/>
  <c r="AZ278" i="102"/>
  <c r="AX278" i="102"/>
  <c r="AK278" i="102"/>
  <c r="AY278" i="102"/>
  <c r="AW278" i="102"/>
  <c r="AV278" i="102"/>
  <c r="AO278" i="102"/>
  <c r="AN278" i="102"/>
  <c r="AM278" i="102"/>
  <c r="AL278" i="102"/>
  <c r="AJ278" i="102"/>
  <c r="AZ225" i="102"/>
  <c r="AV225" i="102"/>
  <c r="AM225" i="102"/>
  <c r="AK225" i="102"/>
  <c r="AN225" i="102"/>
  <c r="AL225" i="102"/>
  <c r="AJ225" i="102"/>
  <c r="AZ263" i="102"/>
  <c r="AY263" i="102"/>
  <c r="AO263" i="102"/>
  <c r="AM263" i="102"/>
  <c r="AX263" i="102"/>
  <c r="AW263" i="102"/>
  <c r="AV263" i="102"/>
  <c r="AK263" i="102"/>
  <c r="AJ263" i="102"/>
  <c r="AN265" i="102"/>
  <c r="AM265" i="102"/>
  <c r="AK265" i="102"/>
  <c r="AZ265" i="102"/>
  <c r="AV265" i="102"/>
  <c r="AX265" i="102"/>
  <c r="AW265" i="102"/>
  <c r="AO265" i="102"/>
  <c r="AL265" i="102"/>
  <c r="AY206" i="102"/>
  <c r="AX206" i="102"/>
  <c r="AW206" i="102"/>
  <c r="AV206" i="102"/>
  <c r="AM206" i="102"/>
  <c r="AK249" i="102"/>
  <c r="AZ249" i="102"/>
  <c r="AV249" i="102"/>
  <c r="AX249" i="102"/>
  <c r="AW249" i="102"/>
  <c r="AM244" i="102"/>
  <c r="AK244" i="102"/>
  <c r="AX244" i="102"/>
  <c r="AO244" i="102"/>
  <c r="AN244" i="102"/>
  <c r="AL244" i="102"/>
  <c r="AJ244" i="102"/>
  <c r="AY272" i="102"/>
  <c r="AX272" i="102"/>
  <c r="AV272" i="102"/>
  <c r="AO272" i="102"/>
  <c r="AN272" i="102"/>
  <c r="AZ272" i="102"/>
  <c r="AW272" i="102"/>
  <c r="AM272" i="102"/>
  <c r="AL272" i="102"/>
  <c r="AK272" i="102"/>
  <c r="AJ272" i="102"/>
  <c r="AL263" i="102"/>
  <c r="AK233" i="102"/>
  <c r="AV233" i="102"/>
  <c r="AW233" i="102"/>
  <c r="AO233" i="102"/>
  <c r="AN233" i="102"/>
  <c r="AM233" i="102"/>
  <c r="AJ233" i="102"/>
  <c r="AZ241" i="102"/>
  <c r="AV241" i="102"/>
  <c r="AM241" i="102"/>
  <c r="AK241" i="102"/>
  <c r="AY241" i="102"/>
  <c r="AX241" i="102"/>
  <c r="AW241" i="102"/>
  <c r="AO241" i="102"/>
  <c r="AN241" i="102"/>
  <c r="AL241" i="102"/>
  <c r="AJ241" i="102"/>
  <c r="AN263" i="102"/>
  <c r="AZ238" i="102"/>
  <c r="AX238" i="102"/>
  <c r="AY238" i="102"/>
  <c r="AW238" i="102"/>
  <c r="AN238" i="102"/>
  <c r="AJ265" i="102"/>
  <c r="AV258" i="102"/>
  <c r="AZ289" i="102"/>
  <c r="AV289" i="102"/>
  <c r="AO289" i="102"/>
  <c r="AM289" i="102"/>
  <c r="AK289" i="102"/>
  <c r="AX289" i="102"/>
  <c r="AW289" i="102"/>
  <c r="AN289" i="102"/>
  <c r="AL289" i="102"/>
  <c r="AJ289" i="102"/>
  <c r="AW258" i="102"/>
  <c r="AX258" i="102"/>
  <c r="AV166" i="102"/>
  <c r="AX193" i="102"/>
  <c r="AO202" i="102"/>
  <c r="AK202" i="102"/>
  <c r="AZ202" i="102"/>
  <c r="AX202" i="102"/>
  <c r="AW202" i="102"/>
  <c r="AJ206" i="102"/>
  <c r="AX225" i="102"/>
  <c r="AY258" i="102"/>
  <c r="AK264" i="102"/>
  <c r="AX264" i="102"/>
  <c r="AV264" i="102"/>
  <c r="AO264" i="102"/>
  <c r="AZ264" i="102"/>
  <c r="AY264" i="102"/>
  <c r="AW264" i="102"/>
  <c r="AM264" i="102"/>
  <c r="AI156" i="102"/>
  <c r="AO156" i="102" s="1"/>
  <c r="AW166" i="102"/>
  <c r="AK206" i="102"/>
  <c r="AZ214" i="102"/>
  <c r="AX214" i="102"/>
  <c r="AK214" i="102"/>
  <c r="AW214" i="102"/>
  <c r="AV214" i="102"/>
  <c r="AO214" i="102"/>
  <c r="AJ214" i="102"/>
  <c r="AY225" i="102"/>
  <c r="AZ243" i="102"/>
  <c r="AX243" i="102"/>
  <c r="AV243" i="102"/>
  <c r="AJ249" i="102"/>
  <c r="AZ258" i="102"/>
  <c r="AV269" i="102"/>
  <c r="AM269" i="102"/>
  <c r="AZ269" i="102"/>
  <c r="AY269" i="102"/>
  <c r="AX269" i="102"/>
  <c r="AW269" i="102"/>
  <c r="AO269" i="102"/>
  <c r="AN269" i="102"/>
  <c r="AL269" i="102"/>
  <c r="AK269" i="102"/>
  <c r="AL249" i="102"/>
  <c r="AY265" i="102"/>
  <c r="AX190" i="102"/>
  <c r="AV190" i="102"/>
  <c r="AJ190" i="102"/>
  <c r="AZ198" i="102"/>
  <c r="AX198" i="102"/>
  <c r="AW198" i="102"/>
  <c r="AN206" i="102"/>
  <c r="AK217" i="102"/>
  <c r="AV217" i="102"/>
  <c r="AN217" i="102"/>
  <c r="AM217" i="102"/>
  <c r="AL217" i="102"/>
  <c r="AJ217" i="102"/>
  <c r="AM229" i="102"/>
  <c r="AO229" i="102"/>
  <c r="AN229" i="102"/>
  <c r="AL229" i="102"/>
  <c r="AK229" i="102"/>
  <c r="AM249" i="102"/>
  <c r="AX251" i="102"/>
  <c r="AV251" i="102"/>
  <c r="AO251" i="102"/>
  <c r="AN251" i="102"/>
  <c r="AM251" i="102"/>
  <c r="AL251" i="102"/>
  <c r="AK251" i="102"/>
  <c r="AJ251" i="102"/>
  <c r="AX266" i="102"/>
  <c r="AO266" i="102"/>
  <c r="AK266" i="102"/>
  <c r="AJ266" i="102"/>
  <c r="AY266" i="102"/>
  <c r="AW266" i="102"/>
  <c r="AV266" i="102"/>
  <c r="AL266" i="102"/>
  <c r="AO206" i="102"/>
  <c r="AL233" i="102"/>
  <c r="AN249" i="102"/>
  <c r="AO249" i="102"/>
  <c r="AX256" i="102"/>
  <c r="AV256" i="102"/>
  <c r="AO256" i="102"/>
  <c r="AN256" i="102"/>
  <c r="AZ256" i="102"/>
  <c r="AW256" i="102"/>
  <c r="AM256" i="102"/>
  <c r="AJ238" i="102"/>
  <c r="AK238" i="102"/>
  <c r="AV240" i="102"/>
  <c r="AO240" i="102"/>
  <c r="AN240" i="102"/>
  <c r="AM240" i="102"/>
  <c r="AL240" i="102"/>
  <c r="AK240" i="102"/>
  <c r="AJ240" i="102"/>
  <c r="AV244" i="102"/>
  <c r="AL238" i="102"/>
  <c r="AW244" i="102"/>
  <c r="AM173" i="102"/>
  <c r="AY173" i="102"/>
  <c r="AZ184" i="102"/>
  <c r="AW184" i="102"/>
  <c r="AN184" i="102"/>
  <c r="AM238" i="102"/>
  <c r="AY244" i="102"/>
  <c r="AJ180" i="102"/>
  <c r="AM189" i="102"/>
  <c r="AN189" i="102"/>
  <c r="AK189" i="102"/>
  <c r="AJ202" i="102"/>
  <c r="AZ206" i="102"/>
  <c r="AK210" i="102"/>
  <c r="AY210" i="102"/>
  <c r="AX210" i="102"/>
  <c r="AW210" i="102"/>
  <c r="AV210" i="102"/>
  <c r="AM210" i="102"/>
  <c r="AX233" i="102"/>
  <c r="AO238" i="102"/>
  <c r="AZ244" i="102"/>
  <c r="AJ264" i="102"/>
  <c r="AM193" i="102"/>
  <c r="AV193" i="102"/>
  <c r="AL202" i="102"/>
  <c r="AL214" i="102"/>
  <c r="AY233" i="102"/>
  <c r="AV237" i="102"/>
  <c r="AM237" i="102"/>
  <c r="AY237" i="102"/>
  <c r="AX237" i="102"/>
  <c r="AW237" i="102"/>
  <c r="AO237" i="102"/>
  <c r="AL237" i="102"/>
  <c r="AK237" i="102"/>
  <c r="AJ237" i="102"/>
  <c r="AJ243" i="102"/>
  <c r="AM245" i="102"/>
  <c r="AL245" i="102"/>
  <c r="AZ245" i="102"/>
  <c r="AY245" i="102"/>
  <c r="AX245" i="102"/>
  <c r="AW245" i="102"/>
  <c r="AV245" i="102"/>
  <c r="AK245" i="102"/>
  <c r="AY249" i="102"/>
  <c r="AL264" i="102"/>
  <c r="AJ269" i="102"/>
  <c r="AK201" i="102"/>
  <c r="AV201" i="102"/>
  <c r="AZ201" i="102"/>
  <c r="AX201" i="102"/>
  <c r="AN201" i="102"/>
  <c r="AM201" i="102"/>
  <c r="AM202" i="102"/>
  <c r="AX204" i="102"/>
  <c r="AO204" i="102"/>
  <c r="AM204" i="102"/>
  <c r="AL204" i="102"/>
  <c r="AM213" i="102"/>
  <c r="AO213" i="102"/>
  <c r="AN213" i="102"/>
  <c r="AL213" i="102"/>
  <c r="AK213" i="102"/>
  <c r="AM214" i="102"/>
  <c r="AY222" i="102"/>
  <c r="AX222" i="102"/>
  <c r="AV222" i="102"/>
  <c r="AO222" i="102"/>
  <c r="AN222" i="102"/>
  <c r="AJ222" i="102"/>
  <c r="AZ233" i="102"/>
  <c r="AK243" i="102"/>
  <c r="AN264" i="102"/>
  <c r="AY289" i="102"/>
  <c r="AV159" i="102"/>
  <c r="AZ159" i="102"/>
  <c r="AM180" i="102"/>
  <c r="AK190" i="102"/>
  <c r="AM197" i="102"/>
  <c r="AZ197" i="102"/>
  <c r="AV197" i="102"/>
  <c r="AJ197" i="102"/>
  <c r="AJ198" i="102"/>
  <c r="AN202" i="102"/>
  <c r="AN214" i="102"/>
  <c r="AO217" i="102"/>
  <c r="AJ229" i="102"/>
  <c r="AO234" i="102"/>
  <c r="AK234" i="102"/>
  <c r="AZ234" i="102"/>
  <c r="AY234" i="102"/>
  <c r="AX234" i="102"/>
  <c r="AW234" i="102"/>
  <c r="AM234" i="102"/>
  <c r="AL243" i="102"/>
  <c r="AM266" i="102"/>
  <c r="AV287" i="102"/>
  <c r="AO287" i="102"/>
  <c r="AM287" i="102"/>
  <c r="AZ287" i="102"/>
  <c r="AY287" i="102"/>
  <c r="AX290" i="102"/>
  <c r="AW290" i="102"/>
  <c r="AV290" i="102"/>
  <c r="AO290" i="102"/>
  <c r="AM290" i="102"/>
  <c r="AL290" i="102"/>
  <c r="AK290" i="102"/>
  <c r="AJ290" i="102"/>
  <c r="AO356" i="102"/>
  <c r="AN356" i="102"/>
  <c r="AM356" i="102"/>
  <c r="AL356" i="102"/>
  <c r="AK356" i="102"/>
  <c r="AJ356" i="102"/>
  <c r="AZ356" i="102"/>
  <c r="AY356" i="102"/>
  <c r="AX356" i="102"/>
  <c r="AW356" i="102"/>
  <c r="AV356" i="102"/>
  <c r="AO324" i="102"/>
  <c r="AM324" i="102"/>
  <c r="AK324" i="102"/>
  <c r="AZ324" i="102"/>
  <c r="AY324" i="102"/>
  <c r="AX324" i="102"/>
  <c r="AW324" i="102"/>
  <c r="AV324" i="102"/>
  <c r="AZ349" i="102"/>
  <c r="AY349" i="102"/>
  <c r="AX349" i="102"/>
  <c r="AV349" i="102"/>
  <c r="AO349" i="102"/>
  <c r="AN349" i="102"/>
  <c r="AM349" i="102"/>
  <c r="AL349" i="102"/>
  <c r="AK349" i="102"/>
  <c r="AJ349" i="102"/>
  <c r="AZ295" i="102"/>
  <c r="AY295" i="102"/>
  <c r="AV295" i="102"/>
  <c r="AO295" i="102"/>
  <c r="AM295" i="102"/>
  <c r="AK295" i="102"/>
  <c r="AJ295" i="102"/>
  <c r="AO340" i="102"/>
  <c r="AN340" i="102"/>
  <c r="AM340" i="102"/>
  <c r="AL340" i="102"/>
  <c r="AK340" i="102"/>
  <c r="AZ340" i="102"/>
  <c r="AY340" i="102"/>
  <c r="AX340" i="102"/>
  <c r="AW340" i="102"/>
  <c r="AV340" i="102"/>
  <c r="AK312" i="102"/>
  <c r="AJ312" i="102"/>
  <c r="AZ312" i="102"/>
  <c r="AX312" i="102"/>
  <c r="AV312" i="102"/>
  <c r="AO312" i="102"/>
  <c r="AN312" i="102"/>
  <c r="AM312" i="102"/>
  <c r="AL312" i="102"/>
  <c r="AN281" i="102"/>
  <c r="AM281" i="102"/>
  <c r="AK281" i="102"/>
  <c r="AZ281" i="102"/>
  <c r="AX281" i="102"/>
  <c r="AW281" i="102"/>
  <c r="AV281" i="102"/>
  <c r="AZ317" i="102"/>
  <c r="AY317" i="102"/>
  <c r="AX317" i="102"/>
  <c r="AV317" i="102"/>
  <c r="AO317" i="102"/>
  <c r="AN317" i="102"/>
  <c r="AM317" i="102"/>
  <c r="AL317" i="102"/>
  <c r="AK317" i="102"/>
  <c r="AJ317" i="102"/>
  <c r="AV319" i="102"/>
  <c r="AO319" i="102"/>
  <c r="AM319" i="102"/>
  <c r="AK319" i="102"/>
  <c r="AZ319" i="102"/>
  <c r="AY319" i="102"/>
  <c r="AX319" i="102"/>
  <c r="AW319" i="102"/>
  <c r="AX248" i="102"/>
  <c r="AV248" i="102"/>
  <c r="AO248" i="102"/>
  <c r="AZ262" i="102"/>
  <c r="AX262" i="102"/>
  <c r="AK262" i="102"/>
  <c r="AO292" i="102"/>
  <c r="AM292" i="102"/>
  <c r="AK292" i="102"/>
  <c r="AZ292" i="102"/>
  <c r="AY292" i="102"/>
  <c r="AX292" i="102"/>
  <c r="AW292" i="102"/>
  <c r="AO255" i="102"/>
  <c r="AM255" i="102"/>
  <c r="AZ255" i="102"/>
  <c r="AJ287" i="102"/>
  <c r="AN290" i="102"/>
  <c r="AO302" i="102"/>
  <c r="AN302" i="102"/>
  <c r="AM302" i="102"/>
  <c r="AL302" i="102"/>
  <c r="AK302" i="102"/>
  <c r="AZ302" i="102"/>
  <c r="AX302" i="102"/>
  <c r="AW302" i="102"/>
  <c r="AV302" i="102"/>
  <c r="AX314" i="102"/>
  <c r="AW314" i="102"/>
  <c r="AV314" i="102"/>
  <c r="AO314" i="102"/>
  <c r="AM314" i="102"/>
  <c r="AK314" i="102"/>
  <c r="AJ314" i="102"/>
  <c r="AZ314" i="102"/>
  <c r="AY314" i="102"/>
  <c r="AJ324" i="102"/>
  <c r="AO286" i="102"/>
  <c r="AM286" i="102"/>
  <c r="AL286" i="102"/>
  <c r="AK286" i="102"/>
  <c r="AZ286" i="102"/>
  <c r="AX286" i="102"/>
  <c r="AV286" i="102"/>
  <c r="AN287" i="102"/>
  <c r="AL324" i="102"/>
  <c r="AV335" i="102"/>
  <c r="AO335" i="102"/>
  <c r="AN335" i="102"/>
  <c r="AM335" i="102"/>
  <c r="AK335" i="102"/>
  <c r="AJ335" i="102"/>
  <c r="AZ335" i="102"/>
  <c r="AY335" i="102"/>
  <c r="AX335" i="102"/>
  <c r="AW335" i="102"/>
  <c r="AV260" i="102"/>
  <c r="AL295" i="102"/>
  <c r="AN324" i="102"/>
  <c r="AZ333" i="102"/>
  <c r="AY333" i="102"/>
  <c r="AX333" i="102"/>
  <c r="AV333" i="102"/>
  <c r="AO333" i="102"/>
  <c r="AN333" i="102"/>
  <c r="AM333" i="102"/>
  <c r="AL333" i="102"/>
  <c r="AK333" i="102"/>
  <c r="AJ333" i="102"/>
  <c r="AV271" i="102"/>
  <c r="AO271" i="102"/>
  <c r="AM271" i="102"/>
  <c r="AZ271" i="102"/>
  <c r="AN295" i="102"/>
  <c r="AJ340" i="102"/>
  <c r="AY260" i="102"/>
  <c r="AO274" i="102"/>
  <c r="AL274" i="102"/>
  <c r="AK274" i="102"/>
  <c r="AJ274" i="102"/>
  <c r="AY290" i="102"/>
  <c r="AZ277" i="102"/>
  <c r="AW277" i="102"/>
  <c r="AV277" i="102"/>
  <c r="AM277" i="102"/>
  <c r="AL277" i="102"/>
  <c r="AJ281" i="102"/>
  <c r="AZ290" i="102"/>
  <c r="AJ319" i="102"/>
  <c r="AW349" i="102"/>
  <c r="AV208" i="102"/>
  <c r="AO208" i="102"/>
  <c r="AX236" i="102"/>
  <c r="AO236" i="102"/>
  <c r="AM236" i="102"/>
  <c r="AK236" i="102"/>
  <c r="AZ247" i="102"/>
  <c r="AY247" i="102"/>
  <c r="AO247" i="102"/>
  <c r="AM247" i="102"/>
  <c r="AJ248" i="102"/>
  <c r="AZ254" i="102"/>
  <c r="AX254" i="102"/>
  <c r="AZ261" i="102"/>
  <c r="AV261" i="102"/>
  <c r="AM261" i="102"/>
  <c r="AL261" i="102"/>
  <c r="AJ262" i="102"/>
  <c r="AK280" i="102"/>
  <c r="AX280" i="102"/>
  <c r="AV280" i="102"/>
  <c r="AO280" i="102"/>
  <c r="AN280" i="102"/>
  <c r="AL281" i="102"/>
  <c r="AL319" i="102"/>
  <c r="AY211" i="102"/>
  <c r="AY215" i="102"/>
  <c r="AX232" i="102"/>
  <c r="AV232" i="102"/>
  <c r="AO232" i="102"/>
  <c r="AK248" i="102"/>
  <c r="AL262" i="102"/>
  <c r="AO281" i="102"/>
  <c r="AW287" i="102"/>
  <c r="AJ292" i="102"/>
  <c r="AN319" i="102"/>
  <c r="AM212" i="102"/>
  <c r="AK212" i="102"/>
  <c r="AX212" i="102"/>
  <c r="AX216" i="102"/>
  <c r="AO216" i="102"/>
  <c r="AX220" i="102"/>
  <c r="AO220" i="102"/>
  <c r="AM228" i="102"/>
  <c r="AK228" i="102"/>
  <c r="AX228" i="102"/>
  <c r="AL248" i="102"/>
  <c r="AJ255" i="102"/>
  <c r="AM262" i="102"/>
  <c r="AX287" i="102"/>
  <c r="AL292" i="102"/>
  <c r="AJ302" i="102"/>
  <c r="AZ311" i="102"/>
  <c r="AY311" i="102"/>
  <c r="AV311" i="102"/>
  <c r="AO311" i="102"/>
  <c r="AM311" i="102"/>
  <c r="AL311" i="102"/>
  <c r="AK311" i="102"/>
  <c r="AJ311" i="102"/>
  <c r="AN292" i="102"/>
  <c r="AW295" i="102"/>
  <c r="AW312" i="102"/>
  <c r="AL314" i="102"/>
  <c r="AN248" i="102"/>
  <c r="AO250" i="102"/>
  <c r="AK250" i="102"/>
  <c r="AJ250" i="102"/>
  <c r="AL255" i="102"/>
  <c r="AO262" i="102"/>
  <c r="AZ267" i="102"/>
  <c r="AX267" i="102"/>
  <c r="AV267" i="102"/>
  <c r="AX295" i="102"/>
  <c r="AX306" i="102"/>
  <c r="AW306" i="102"/>
  <c r="AV306" i="102"/>
  <c r="AO306" i="102"/>
  <c r="AN306" i="102"/>
  <c r="AM306" i="102"/>
  <c r="AL306" i="102"/>
  <c r="AK306" i="102"/>
  <c r="AJ306" i="102"/>
  <c r="AY312" i="102"/>
  <c r="AN314" i="102"/>
  <c r="AW317" i="102"/>
  <c r="AN255" i="102"/>
  <c r="AZ257" i="102"/>
  <c r="AV257" i="102"/>
  <c r="AM257" i="102"/>
  <c r="AK257" i="102"/>
  <c r="AJ286" i="102"/>
  <c r="AK296" i="102"/>
  <c r="AJ296" i="102"/>
  <c r="AZ296" i="102"/>
  <c r="AX296" i="102"/>
  <c r="AV296" i="102"/>
  <c r="AO296" i="102"/>
  <c r="AN296" i="102"/>
  <c r="AL296" i="102"/>
  <c r="AO318" i="102"/>
  <c r="AN318" i="102"/>
  <c r="AM318" i="102"/>
  <c r="AL318" i="102"/>
  <c r="AK318" i="102"/>
  <c r="AZ318" i="102"/>
  <c r="AY318" i="102"/>
  <c r="AX318" i="102"/>
  <c r="AW318" i="102"/>
  <c r="AV318" i="102"/>
  <c r="AL335" i="102"/>
  <c r="AO239" i="102"/>
  <c r="AM239" i="102"/>
  <c r="AZ239" i="102"/>
  <c r="AN286" i="102"/>
  <c r="AJ271" i="102"/>
  <c r="AY281" i="102"/>
  <c r="AZ327" i="102"/>
  <c r="AY327" i="102"/>
  <c r="AX327" i="102"/>
  <c r="AV327" i="102"/>
  <c r="AO327" i="102"/>
  <c r="AN327" i="102"/>
  <c r="AM327" i="102"/>
  <c r="AL327" i="102"/>
  <c r="AK327" i="102"/>
  <c r="AJ327" i="102"/>
  <c r="AX235" i="102"/>
  <c r="AV235" i="102"/>
  <c r="AV253" i="102"/>
  <c r="AM253" i="102"/>
  <c r="AO270" i="102"/>
  <c r="AL270" i="102"/>
  <c r="AK270" i="102"/>
  <c r="AZ270" i="102"/>
  <c r="AX270" i="102"/>
  <c r="AK271" i="102"/>
  <c r="AZ273" i="102"/>
  <c r="AV273" i="102"/>
  <c r="AM273" i="102"/>
  <c r="AK273" i="102"/>
  <c r="AM274" i="102"/>
  <c r="AX282" i="102"/>
  <c r="AO282" i="102"/>
  <c r="AK282" i="102"/>
  <c r="AJ282" i="102"/>
  <c r="AY285" i="102"/>
  <c r="AX285" i="102"/>
  <c r="AV285" i="102"/>
  <c r="AO285" i="102"/>
  <c r="AN285" i="102"/>
  <c r="AM285" i="102"/>
  <c r="AL285" i="102"/>
  <c r="AZ301" i="102"/>
  <c r="AY301" i="102"/>
  <c r="AX301" i="102"/>
  <c r="AV301" i="102"/>
  <c r="AO301" i="102"/>
  <c r="AN301" i="102"/>
  <c r="AM301" i="102"/>
  <c r="AL301" i="102"/>
  <c r="AK301" i="102"/>
  <c r="AJ301" i="102"/>
  <c r="AY302" i="102"/>
  <c r="AO207" i="102"/>
  <c r="AM207" i="102"/>
  <c r="AZ207" i="102"/>
  <c r="AZ231" i="102"/>
  <c r="AO231" i="102"/>
  <c r="AZ246" i="102"/>
  <c r="AX246" i="102"/>
  <c r="AK246" i="102"/>
  <c r="AL271" i="102"/>
  <c r="AN274" i="102"/>
  <c r="AJ277" i="102"/>
  <c r="AV292" i="102"/>
  <c r="AV303" i="102"/>
  <c r="AO303" i="102"/>
  <c r="AM303" i="102"/>
  <c r="AZ303" i="102"/>
  <c r="AY303" i="102"/>
  <c r="AX303" i="102"/>
  <c r="AW303" i="102"/>
  <c r="AJ208" i="102"/>
  <c r="AX219" i="102"/>
  <c r="AV219" i="102"/>
  <c r="AZ227" i="102"/>
  <c r="AX227" i="102"/>
  <c r="AJ236" i="102"/>
  <c r="AJ247" i="102"/>
  <c r="AW248" i="102"/>
  <c r="AJ254" i="102"/>
  <c r="AO260" i="102"/>
  <c r="AM260" i="102"/>
  <c r="AK260" i="102"/>
  <c r="AX260" i="102"/>
  <c r="AJ261" i="102"/>
  <c r="AV262" i="102"/>
  <c r="AN271" i="102"/>
  <c r="AJ280" i="102"/>
  <c r="AZ293" i="102"/>
  <c r="AY293" i="102"/>
  <c r="AX293" i="102"/>
  <c r="AW293" i="102"/>
  <c r="AV293" i="102"/>
  <c r="AM293" i="102"/>
  <c r="AL293" i="102"/>
  <c r="AX298" i="102"/>
  <c r="AW298" i="102"/>
  <c r="AV298" i="102"/>
  <c r="AO298" i="102"/>
  <c r="AK298" i="102"/>
  <c r="AJ298" i="102"/>
  <c r="AY298" i="102"/>
  <c r="AL236" i="102"/>
  <c r="AO242" i="102"/>
  <c r="AK242" i="102"/>
  <c r="AK247" i="102"/>
  <c r="AY248" i="102"/>
  <c r="AK254" i="102"/>
  <c r="AV255" i="102"/>
  <c r="AK261" i="102"/>
  <c r="AW262" i="102"/>
  <c r="AO276" i="102"/>
  <c r="AM276" i="102"/>
  <c r="AK276" i="102"/>
  <c r="AY276" i="102"/>
  <c r="AX276" i="102"/>
  <c r="AW276" i="102"/>
  <c r="AN277" i="102"/>
  <c r="AZ279" i="102"/>
  <c r="AY279" i="102"/>
  <c r="AO279" i="102"/>
  <c r="AM279" i="102"/>
  <c r="AJ279" i="102"/>
  <c r="AL280" i="102"/>
  <c r="AO308" i="102"/>
  <c r="AM308" i="102"/>
  <c r="AK308" i="102"/>
  <c r="AZ308" i="102"/>
  <c r="AY308" i="102"/>
  <c r="AX308" i="102"/>
  <c r="AW308" i="102"/>
  <c r="AV308" i="102"/>
  <c r="AZ322" i="102"/>
  <c r="AX322" i="102"/>
  <c r="AW322" i="102"/>
  <c r="AV322" i="102"/>
  <c r="AO322" i="102"/>
  <c r="AN322" i="102"/>
  <c r="AM322" i="102"/>
  <c r="AL322" i="102"/>
  <c r="AK322" i="102"/>
  <c r="AJ322" i="102"/>
  <c r="AW333" i="102"/>
  <c r="AL208" i="102"/>
  <c r="AJ212" i="102"/>
  <c r="AJ216" i="102"/>
  <c r="AJ220" i="102"/>
  <c r="AO223" i="102"/>
  <c r="AM223" i="102"/>
  <c r="AZ223" i="102"/>
  <c r="AJ228" i="102"/>
  <c r="AN236" i="102"/>
  <c r="AL247" i="102"/>
  <c r="AZ248" i="102"/>
  <c r="AL254" i="102"/>
  <c r="AW255" i="102"/>
  <c r="AN261" i="102"/>
  <c r="AY262" i="102"/>
  <c r="AO277" i="102"/>
  <c r="AM280" i="102"/>
  <c r="AW286" i="102"/>
  <c r="AN311" i="102"/>
  <c r="AL344" i="102"/>
  <c r="AY346" i="102"/>
  <c r="AW351" i="102"/>
  <c r="AN355" i="102"/>
  <c r="AL360" i="102"/>
  <c r="AY362" i="102"/>
  <c r="AJ365" i="102"/>
  <c r="AW367" i="102"/>
  <c r="AN371" i="102"/>
  <c r="AO307" i="102"/>
  <c r="AO323" i="102"/>
  <c r="AM328" i="102"/>
  <c r="AZ330" i="102"/>
  <c r="AO339" i="102"/>
  <c r="AM344" i="102"/>
  <c r="AZ346" i="102"/>
  <c r="AX351" i="102"/>
  <c r="AO355" i="102"/>
  <c r="AM360" i="102"/>
  <c r="AZ362" i="102"/>
  <c r="AK365" i="102"/>
  <c r="AX367" i="102"/>
  <c r="AO371" i="102"/>
  <c r="AV372" i="102"/>
  <c r="AJ338" i="102"/>
  <c r="AY351" i="102"/>
  <c r="AL365" i="102"/>
  <c r="AY367" i="102"/>
  <c r="AJ370" i="102"/>
  <c r="AW372" i="102"/>
  <c r="AV297" i="102"/>
  <c r="AV313" i="102"/>
  <c r="AO328" i="102"/>
  <c r="AV329" i="102"/>
  <c r="AK338" i="102"/>
  <c r="AO344" i="102"/>
  <c r="AV345" i="102"/>
  <c r="AZ351" i="102"/>
  <c r="AK354" i="102"/>
  <c r="AV361" i="102"/>
  <c r="AM365" i="102"/>
  <c r="AZ367" i="102"/>
  <c r="AK370" i="102"/>
  <c r="AX372" i="102"/>
  <c r="AW297" i="102"/>
  <c r="AL338" i="102"/>
  <c r="AJ343" i="102"/>
  <c r="AJ359" i="102"/>
  <c r="AL370" i="102"/>
  <c r="AY372" i="102"/>
  <c r="AX297" i="102"/>
  <c r="AX313" i="102"/>
  <c r="AX329" i="102"/>
  <c r="AV334" i="102"/>
  <c r="AM338" i="102"/>
  <c r="AK343" i="102"/>
  <c r="AX345" i="102"/>
  <c r="AM354" i="102"/>
  <c r="AK359" i="102"/>
  <c r="AM370" i="102"/>
  <c r="AZ372" i="102"/>
  <c r="AW334" i="102"/>
  <c r="AN338" i="102"/>
  <c r="AV259" i="102"/>
  <c r="AK268" i="102"/>
  <c r="AV275" i="102"/>
  <c r="AK284" i="102"/>
  <c r="AV291" i="102"/>
  <c r="AZ297" i="102"/>
  <c r="AK300" i="102"/>
  <c r="AV307" i="102"/>
  <c r="AZ313" i="102"/>
  <c r="AK316" i="102"/>
  <c r="AV323" i="102"/>
  <c r="AZ329" i="102"/>
  <c r="AK332" i="102"/>
  <c r="AX334" i="102"/>
  <c r="AO338" i="102"/>
  <c r="AV339" i="102"/>
  <c r="AM343" i="102"/>
  <c r="AZ345" i="102"/>
  <c r="AK348" i="102"/>
  <c r="AO354" i="102"/>
  <c r="AV355" i="102"/>
  <c r="AM359" i="102"/>
  <c r="AZ361" i="102"/>
  <c r="AK364" i="102"/>
  <c r="AX366" i="102"/>
  <c r="AO370" i="102"/>
  <c r="AV371" i="102"/>
  <c r="AJ321" i="102"/>
  <c r="AW323" i="102"/>
  <c r="AL332" i="102"/>
  <c r="AY334" i="102"/>
  <c r="AJ337" i="102"/>
  <c r="AW339" i="102"/>
  <c r="AN343" i="102"/>
  <c r="AL348" i="102"/>
  <c r="AW355" i="102"/>
  <c r="AN359" i="102"/>
  <c r="AL364" i="102"/>
  <c r="AY366" i="102"/>
  <c r="AJ369" i="102"/>
  <c r="AW371" i="102"/>
  <c r="AX259" i="102"/>
  <c r="AM268" i="102"/>
  <c r="AX275" i="102"/>
  <c r="AM284" i="102"/>
  <c r="AX291" i="102"/>
  <c r="AM300" i="102"/>
  <c r="AK305" i="102"/>
  <c r="AX307" i="102"/>
  <c r="AM316" i="102"/>
  <c r="AK321" i="102"/>
  <c r="AX323" i="102"/>
  <c r="AV328" i="102"/>
  <c r="AM332" i="102"/>
  <c r="AZ334" i="102"/>
  <c r="AK337" i="102"/>
  <c r="AX339" i="102"/>
  <c r="AO343" i="102"/>
  <c r="AV344" i="102"/>
  <c r="AM348" i="102"/>
  <c r="AK353" i="102"/>
  <c r="AX355" i="102"/>
  <c r="AO359" i="102"/>
  <c r="AV360" i="102"/>
  <c r="AM364" i="102"/>
  <c r="AZ366" i="102"/>
  <c r="AK369" i="102"/>
  <c r="AX371" i="102"/>
  <c r="AY355" i="102"/>
  <c r="AL369" i="102"/>
  <c r="AY371" i="102"/>
  <c r="AO268" i="102"/>
  <c r="AO284" i="102"/>
  <c r="AK294" i="102"/>
  <c r="AO300" i="102"/>
  <c r="AM305" i="102"/>
  <c r="AK310" i="102"/>
  <c r="AO316" i="102"/>
  <c r="AM321" i="102"/>
  <c r="AK326" i="102"/>
  <c r="AX328" i="102"/>
  <c r="AO332" i="102"/>
  <c r="AM337" i="102"/>
  <c r="AZ339" i="102"/>
  <c r="AK342" i="102"/>
  <c r="AX344" i="102"/>
  <c r="AO348" i="102"/>
  <c r="AM353" i="102"/>
  <c r="AZ355" i="102"/>
  <c r="AO364" i="102"/>
  <c r="AV365" i="102"/>
  <c r="AM369" i="102"/>
  <c r="AZ371" i="102"/>
  <c r="AK283" i="102"/>
  <c r="AM294" i="102"/>
  <c r="AK299" i="102"/>
  <c r="AO305" i="102"/>
  <c r="AM310" i="102"/>
  <c r="AK315" i="102"/>
  <c r="AO321" i="102"/>
  <c r="AM326" i="102"/>
  <c r="AZ328" i="102"/>
  <c r="AK331" i="102"/>
  <c r="AO337" i="102"/>
  <c r="AV338" i="102"/>
  <c r="AM342" i="102"/>
  <c r="AZ344" i="102"/>
  <c r="AK347" i="102"/>
  <c r="AO353" i="102"/>
  <c r="AV354" i="102"/>
  <c r="AK363" i="102"/>
  <c r="AX365" i="102"/>
  <c r="AO369" i="102"/>
  <c r="AV370" i="102"/>
  <c r="AL283" i="102"/>
  <c r="AN294" i="102"/>
  <c r="AL299" i="102"/>
  <c r="AJ304" i="102"/>
  <c r="AN310" i="102"/>
  <c r="AJ320" i="102"/>
  <c r="AN326" i="102"/>
  <c r="AJ336" i="102"/>
  <c r="AW338" i="102"/>
  <c r="AN342" i="102"/>
  <c r="AL347" i="102"/>
  <c r="AJ352" i="102"/>
  <c r="AW354" i="102"/>
  <c r="AL363" i="102"/>
  <c r="AY365" i="102"/>
  <c r="AJ368" i="102"/>
  <c r="AW370" i="102"/>
  <c r="AO310" i="102"/>
  <c r="AX338" i="102"/>
  <c r="AO342" i="102"/>
  <c r="AV343" i="102"/>
  <c r="AM347" i="102"/>
  <c r="AK352" i="102"/>
  <c r="AX354" i="102"/>
  <c r="AV359" i="102"/>
  <c r="AM363" i="102"/>
  <c r="AK368" i="102"/>
  <c r="AX370" i="102"/>
  <c r="AL336" i="102"/>
  <c r="AY338" i="102"/>
  <c r="AJ341" i="102"/>
  <c r="AW343" i="102"/>
  <c r="AN347" i="102"/>
  <c r="AL352" i="102"/>
  <c r="AY354" i="102"/>
  <c r="AJ357" i="102"/>
  <c r="AW359" i="102"/>
  <c r="AN363" i="102"/>
  <c r="AL368" i="102"/>
  <c r="AY370" i="102"/>
  <c r="AJ373" i="102"/>
  <c r="AM320" i="102"/>
  <c r="AK325" i="102"/>
  <c r="AO331" i="102"/>
  <c r="AV332" i="102"/>
  <c r="AM336" i="102"/>
  <c r="AK341" i="102"/>
  <c r="AX343" i="102"/>
  <c r="AO347" i="102"/>
  <c r="AV348" i="102"/>
  <c r="AM352" i="102"/>
  <c r="AK357" i="102"/>
  <c r="AX359" i="102"/>
  <c r="AO363" i="102"/>
  <c r="AV364" i="102"/>
  <c r="AM368" i="102"/>
  <c r="AK373" i="102"/>
  <c r="AW268" i="102"/>
  <c r="AW284" i="102"/>
  <c r="AN288" i="102"/>
  <c r="AW300" i="102"/>
  <c r="AN304" i="102"/>
  <c r="AL309" i="102"/>
  <c r="AW316" i="102"/>
  <c r="AN320" i="102"/>
  <c r="AL325" i="102"/>
  <c r="AW332" i="102"/>
  <c r="AL341" i="102"/>
  <c r="AY343" i="102"/>
  <c r="AN352" i="102"/>
  <c r="AL357" i="102"/>
  <c r="AY359" i="102"/>
  <c r="AN368" i="102"/>
  <c r="AL373" i="102"/>
  <c r="AO288" i="102"/>
  <c r="AO304" i="102"/>
  <c r="AV305" i="102"/>
  <c r="AM309" i="102"/>
  <c r="AX316" i="102"/>
  <c r="AO320" i="102"/>
  <c r="AV321" i="102"/>
  <c r="AM325" i="102"/>
  <c r="AK330" i="102"/>
  <c r="AX332" i="102"/>
  <c r="AO336" i="102"/>
  <c r="AV337" i="102"/>
  <c r="AM341" i="102"/>
  <c r="AK346" i="102"/>
  <c r="AX348" i="102"/>
  <c r="AO352" i="102"/>
  <c r="AV353" i="102"/>
  <c r="AM357" i="102"/>
  <c r="AK362" i="102"/>
  <c r="AX364" i="102"/>
  <c r="AO368" i="102"/>
  <c r="AV369" i="102"/>
  <c r="AM373" i="102"/>
  <c r="AW321" i="102"/>
  <c r="AN325" i="102"/>
  <c r="AY332" i="102"/>
  <c r="AW337" i="102"/>
  <c r="AN341" i="102"/>
  <c r="AY348" i="102"/>
  <c r="AJ351" i="102"/>
  <c r="AW353" i="102"/>
  <c r="AN357" i="102"/>
  <c r="AL362" i="102"/>
  <c r="AY364" i="102"/>
  <c r="AJ367" i="102"/>
  <c r="AW369" i="102"/>
  <c r="AN373" i="102"/>
  <c r="AX305" i="102"/>
  <c r="AO309" i="102"/>
  <c r="AV310" i="102"/>
  <c r="AX321" i="102"/>
  <c r="AO325" i="102"/>
  <c r="AV326" i="102"/>
  <c r="AM330" i="102"/>
  <c r="AX337" i="102"/>
  <c r="AO341" i="102"/>
  <c r="AV342" i="102"/>
  <c r="AM346" i="102"/>
  <c r="AK351" i="102"/>
  <c r="AX353" i="102"/>
  <c r="AO357" i="102"/>
  <c r="AM362" i="102"/>
  <c r="AK367" i="102"/>
  <c r="AX369" i="102"/>
  <c r="AO373" i="102"/>
  <c r="AL351" i="102"/>
  <c r="AN362" i="102"/>
  <c r="AL367" i="102"/>
  <c r="AY369" i="102"/>
  <c r="AJ372" i="102"/>
  <c r="AV283" i="102"/>
  <c r="AX294" i="102"/>
  <c r="AV299" i="102"/>
  <c r="AX310" i="102"/>
  <c r="AV315" i="102"/>
  <c r="AX326" i="102"/>
  <c r="AV331" i="102"/>
  <c r="AX342" i="102"/>
  <c r="AV347" i="102"/>
  <c r="AM351" i="102"/>
  <c r="AO362" i="102"/>
  <c r="AV363" i="102"/>
  <c r="AM367" i="102"/>
  <c r="AK372" i="102"/>
  <c r="AY342" i="102"/>
  <c r="AJ345" i="102"/>
  <c r="AW347" i="102"/>
  <c r="AN351" i="102"/>
  <c r="AL372" i="102"/>
  <c r="AX283" i="102"/>
  <c r="AV288" i="102"/>
  <c r="AK297" i="102"/>
  <c r="AV304" i="102"/>
  <c r="AK313" i="102"/>
  <c r="AV320" i="102"/>
  <c r="AK329" i="102"/>
  <c r="AV336" i="102"/>
  <c r="AK345" i="102"/>
  <c r="AX347" i="102"/>
  <c r="AO351" i="102"/>
  <c r="AV352" i="102"/>
  <c r="AK361" i="102"/>
  <c r="AX363" i="102"/>
  <c r="AO367" i="102"/>
  <c r="AV368" i="102"/>
  <c r="AM372" i="102"/>
  <c r="AJ334" i="102"/>
  <c r="AY347" i="102"/>
  <c r="AM297" i="102"/>
  <c r="AX304" i="102"/>
  <c r="AV309" i="102"/>
  <c r="AX320" i="102"/>
  <c r="AV325" i="102"/>
  <c r="AK334" i="102"/>
  <c r="AV341" i="102"/>
  <c r="AM345" i="102"/>
  <c r="AX352" i="102"/>
  <c r="AV357" i="102"/>
  <c r="AX368" i="102"/>
  <c r="AV373" i="102"/>
  <c r="AW309" i="102"/>
  <c r="AN313" i="102"/>
  <c r="AY320" i="102"/>
  <c r="AW325" i="102"/>
  <c r="AN329" i="102"/>
  <c r="AL334" i="102"/>
  <c r="AJ339" i="102"/>
  <c r="AW341" i="102"/>
  <c r="AN345" i="102"/>
  <c r="AY352" i="102"/>
  <c r="AW357" i="102"/>
  <c r="AY368" i="102"/>
  <c r="AJ371" i="102"/>
  <c r="AW373" i="102"/>
  <c r="AX309" i="102"/>
  <c r="AX325" i="102"/>
  <c r="AM334" i="102"/>
  <c r="AX341" i="102"/>
  <c r="AX357" i="102"/>
  <c r="AV362" i="102"/>
  <c r="AK371" i="102"/>
  <c r="AX373" i="102"/>
  <c r="AY309" i="102"/>
  <c r="AN334" i="102"/>
  <c r="AY341" i="102"/>
  <c r="AL355" i="102"/>
  <c r="AY357" i="102"/>
  <c r="AL371" i="102"/>
  <c r="AY373" i="102"/>
  <c r="BP14" i="102" l="1"/>
  <c r="G10" i="20"/>
  <c r="BJ18" i="103"/>
  <c r="BL17" i="103"/>
  <c r="BZ14" i="102"/>
  <c r="BJ16" i="102"/>
  <c r="BL15" i="102"/>
  <c r="BN15" i="102"/>
  <c r="AU373" i="100"/>
  <c r="AT373" i="100"/>
  <c r="AS373" i="100"/>
  <c r="AQ373" i="100"/>
  <c r="AP373" i="100"/>
  <c r="AI373" i="100"/>
  <c r="AH373" i="100"/>
  <c r="AG373" i="100"/>
  <c r="AF373" i="100"/>
  <c r="AE373" i="100"/>
  <c r="AD373" i="100"/>
  <c r="AC373" i="100"/>
  <c r="AB373" i="100"/>
  <c r="AA373" i="100"/>
  <c r="B373" i="100"/>
  <c r="AZ372" i="100"/>
  <c r="AY372" i="100"/>
  <c r="AV372" i="100"/>
  <c r="AU372" i="100"/>
  <c r="AT372" i="100"/>
  <c r="AS372" i="100"/>
  <c r="AQ372" i="100"/>
  <c r="AP372" i="100"/>
  <c r="AI372" i="100"/>
  <c r="AH372" i="100"/>
  <c r="AG372" i="100"/>
  <c r="AF372" i="100"/>
  <c r="AE372" i="100"/>
  <c r="AD372" i="100"/>
  <c r="AC372" i="100"/>
  <c r="AB372" i="100"/>
  <c r="AA372" i="100"/>
  <c r="B372" i="100"/>
  <c r="AZ371" i="100"/>
  <c r="AY371" i="100"/>
  <c r="AX371" i="100"/>
  <c r="AW371" i="100"/>
  <c r="AV371" i="100"/>
  <c r="AU371" i="100"/>
  <c r="AT371" i="100"/>
  <c r="AS371" i="100"/>
  <c r="AQ371" i="100"/>
  <c r="AP371" i="100"/>
  <c r="AO371" i="100"/>
  <c r="AN371" i="100"/>
  <c r="AJ371" i="100"/>
  <c r="AI371" i="100"/>
  <c r="AH371" i="100"/>
  <c r="AG371" i="100"/>
  <c r="AF371" i="100"/>
  <c r="AE371" i="100"/>
  <c r="AD371" i="100"/>
  <c r="AC371" i="100"/>
  <c r="AB371" i="100"/>
  <c r="AA371" i="100"/>
  <c r="B371" i="100"/>
  <c r="AM371" i="100" s="1"/>
  <c r="AU370" i="100"/>
  <c r="AT370" i="100"/>
  <c r="AS370" i="100"/>
  <c r="AQ370" i="100"/>
  <c r="AP370" i="100"/>
  <c r="AO370" i="100"/>
  <c r="AN370" i="100"/>
  <c r="AM370" i="100"/>
  <c r="AL370" i="100"/>
  <c r="AK370" i="100"/>
  <c r="AJ370" i="100"/>
  <c r="AI370" i="100"/>
  <c r="AH370" i="100"/>
  <c r="AG370" i="100"/>
  <c r="AF370" i="100"/>
  <c r="AE370" i="100"/>
  <c r="AD370" i="100"/>
  <c r="AC370" i="100"/>
  <c r="AB370" i="100"/>
  <c r="AA370" i="100"/>
  <c r="B370" i="100"/>
  <c r="AZ370" i="100" s="1"/>
  <c r="AZ369" i="100"/>
  <c r="AY369" i="100"/>
  <c r="AX369" i="100"/>
  <c r="AW369" i="100"/>
  <c r="AV369" i="100"/>
  <c r="AU369" i="100"/>
  <c r="AT369" i="100"/>
  <c r="AS369" i="100"/>
  <c r="AQ369" i="100"/>
  <c r="AP369" i="100"/>
  <c r="AO369" i="100"/>
  <c r="AN369" i="100"/>
  <c r="AM369" i="100"/>
  <c r="AL369" i="100"/>
  <c r="AK369" i="100"/>
  <c r="AJ369" i="100"/>
  <c r="AI369" i="100"/>
  <c r="AH369" i="100"/>
  <c r="AG369" i="100"/>
  <c r="AF369" i="100"/>
  <c r="AE369" i="100"/>
  <c r="AD369" i="100"/>
  <c r="AC369" i="100"/>
  <c r="AB369" i="100"/>
  <c r="AA369" i="100"/>
  <c r="B369" i="100"/>
  <c r="AU368" i="100"/>
  <c r="AT368" i="100"/>
  <c r="AS368" i="100"/>
  <c r="AQ368" i="100"/>
  <c r="AP368" i="100"/>
  <c r="AI368" i="100"/>
  <c r="AH368" i="100"/>
  <c r="AG368" i="100"/>
  <c r="AF368" i="100"/>
  <c r="AE368" i="100"/>
  <c r="AD368" i="100"/>
  <c r="AC368" i="100"/>
  <c r="AB368" i="100"/>
  <c r="AA368" i="100"/>
  <c r="B368" i="100"/>
  <c r="AX367" i="100"/>
  <c r="AU367" i="100"/>
  <c r="AT367" i="100"/>
  <c r="AS367" i="100"/>
  <c r="AQ367" i="100"/>
  <c r="AP367" i="100"/>
  <c r="AI367" i="100"/>
  <c r="AH367" i="100"/>
  <c r="AG367" i="100"/>
  <c r="AF367" i="100"/>
  <c r="AE367" i="100"/>
  <c r="AD367" i="100"/>
  <c r="AC367" i="100"/>
  <c r="AB367" i="100"/>
  <c r="AA367" i="100"/>
  <c r="B367" i="100"/>
  <c r="AZ366" i="100"/>
  <c r="AY366" i="100"/>
  <c r="AX366" i="100"/>
  <c r="AW366" i="100"/>
  <c r="AV366" i="100"/>
  <c r="AU366" i="100"/>
  <c r="AT366" i="100"/>
  <c r="AS366" i="100"/>
  <c r="AQ366" i="100"/>
  <c r="AP366" i="100"/>
  <c r="AL366" i="100"/>
  <c r="AK366" i="100"/>
  <c r="AJ366" i="100"/>
  <c r="AI366" i="100"/>
  <c r="AH366" i="100"/>
  <c r="AG366" i="100"/>
  <c r="AF366" i="100"/>
  <c r="AE366" i="100"/>
  <c r="AD366" i="100"/>
  <c r="AC366" i="100"/>
  <c r="AB366" i="100"/>
  <c r="AA366" i="100"/>
  <c r="B366" i="100"/>
  <c r="AO366" i="100" s="1"/>
  <c r="AW365" i="100"/>
  <c r="AV365" i="100"/>
  <c r="AU365" i="100"/>
  <c r="AT365" i="100"/>
  <c r="AS365" i="100"/>
  <c r="AQ365" i="100"/>
  <c r="AP365" i="100"/>
  <c r="AO365" i="100"/>
  <c r="AN365" i="100"/>
  <c r="AM365" i="100"/>
  <c r="AL365" i="100"/>
  <c r="AK365" i="100"/>
  <c r="AJ365" i="100"/>
  <c r="AI365" i="100"/>
  <c r="AH365" i="100"/>
  <c r="AG365" i="100"/>
  <c r="AF365" i="100"/>
  <c r="AE365" i="100"/>
  <c r="AD365" i="100"/>
  <c r="AC365" i="100"/>
  <c r="AB365" i="100"/>
  <c r="AA365" i="100"/>
  <c r="B365" i="100"/>
  <c r="AZ365" i="100" s="1"/>
  <c r="AU364" i="100"/>
  <c r="AT364" i="100"/>
  <c r="AS364" i="100"/>
  <c r="AQ364" i="100"/>
  <c r="AP364" i="100"/>
  <c r="AO364" i="100"/>
  <c r="AN364" i="100"/>
  <c r="AM364" i="100"/>
  <c r="AL364" i="100"/>
  <c r="AK364" i="100"/>
  <c r="AJ364" i="100"/>
  <c r="AI364" i="100"/>
  <c r="AH364" i="100"/>
  <c r="AG364" i="100"/>
  <c r="AF364" i="100"/>
  <c r="AE364" i="100"/>
  <c r="AD364" i="100"/>
  <c r="AC364" i="100"/>
  <c r="AB364" i="100"/>
  <c r="AA364" i="100"/>
  <c r="B364" i="100"/>
  <c r="AU363" i="100"/>
  <c r="AT363" i="100"/>
  <c r="AS363" i="100"/>
  <c r="AQ363" i="100"/>
  <c r="AP363" i="100"/>
  <c r="AJ363" i="100"/>
  <c r="AI363" i="100"/>
  <c r="AH363" i="100"/>
  <c r="AG363" i="100"/>
  <c r="AF363" i="100"/>
  <c r="AE363" i="100"/>
  <c r="AD363" i="100"/>
  <c r="AC363" i="100"/>
  <c r="AB363" i="100"/>
  <c r="AA363" i="100"/>
  <c r="B363" i="100"/>
  <c r="AZ363" i="100" s="1"/>
  <c r="AZ362" i="100"/>
  <c r="AU362" i="100"/>
  <c r="AT362" i="100"/>
  <c r="AS362" i="100"/>
  <c r="AQ362" i="100"/>
  <c r="AP362" i="100"/>
  <c r="AI362" i="100"/>
  <c r="AH362" i="100"/>
  <c r="AG362" i="100"/>
  <c r="AF362" i="100"/>
  <c r="AE362" i="100"/>
  <c r="AD362" i="100"/>
  <c r="AC362" i="100"/>
  <c r="AB362" i="100"/>
  <c r="AA362" i="100"/>
  <c r="B362" i="100"/>
  <c r="AZ361" i="100"/>
  <c r="AY361" i="100"/>
  <c r="AX361" i="100"/>
  <c r="AW361" i="100"/>
  <c r="AV361" i="100"/>
  <c r="AU361" i="100"/>
  <c r="AT361" i="100"/>
  <c r="AS361" i="100"/>
  <c r="AQ361" i="100"/>
  <c r="AP361" i="100"/>
  <c r="AN361" i="100"/>
  <c r="AM361" i="100"/>
  <c r="AL361" i="100"/>
  <c r="AK361" i="100"/>
  <c r="AJ361" i="100"/>
  <c r="AI361" i="100"/>
  <c r="AH361" i="100"/>
  <c r="AG361" i="100"/>
  <c r="AF361" i="100"/>
  <c r="AE361" i="100"/>
  <c r="AD361" i="100"/>
  <c r="AC361" i="100"/>
  <c r="AB361" i="100"/>
  <c r="AA361" i="100"/>
  <c r="B361" i="100"/>
  <c r="AO361" i="100" s="1"/>
  <c r="AY360" i="100"/>
  <c r="AX360" i="100"/>
  <c r="AW360" i="100"/>
  <c r="AV360" i="100"/>
  <c r="AU360" i="100"/>
  <c r="AT360" i="100"/>
  <c r="AS360" i="100"/>
  <c r="AQ360" i="100"/>
  <c r="AP360" i="100"/>
  <c r="AO360" i="100"/>
  <c r="AN360" i="100"/>
  <c r="AM360" i="100"/>
  <c r="AL360" i="100"/>
  <c r="AI360" i="100"/>
  <c r="AH360" i="100"/>
  <c r="AG360" i="100"/>
  <c r="AF360" i="100"/>
  <c r="AE360" i="100"/>
  <c r="AD360" i="100"/>
  <c r="AC360" i="100"/>
  <c r="AB360" i="100"/>
  <c r="AA360" i="100"/>
  <c r="B360" i="100"/>
  <c r="AK360" i="100" s="1"/>
  <c r="AU359" i="100"/>
  <c r="AT359" i="100"/>
  <c r="AS359" i="100"/>
  <c r="AQ359" i="100"/>
  <c r="AP359" i="100"/>
  <c r="AO359" i="100"/>
  <c r="AN359" i="100"/>
  <c r="AM359" i="100"/>
  <c r="AL359" i="100"/>
  <c r="AK359" i="100"/>
  <c r="AJ359" i="100"/>
  <c r="AI359" i="100"/>
  <c r="AH359" i="100"/>
  <c r="AG359" i="100"/>
  <c r="AF359" i="100"/>
  <c r="AE359" i="100"/>
  <c r="AD359" i="100"/>
  <c r="AC359" i="100"/>
  <c r="AB359" i="100"/>
  <c r="AA359" i="100"/>
  <c r="B359" i="100"/>
  <c r="AZ359" i="100" s="1"/>
  <c r="AY358" i="100"/>
  <c r="AU358" i="100"/>
  <c r="AT358" i="100"/>
  <c r="AS358" i="100"/>
  <c r="AQ358" i="100"/>
  <c r="AP358" i="100"/>
  <c r="AL358" i="100"/>
  <c r="AK358" i="100"/>
  <c r="AJ358" i="100"/>
  <c r="AI358" i="100"/>
  <c r="AH358" i="100"/>
  <c r="AG358" i="100"/>
  <c r="AF358" i="100"/>
  <c r="AE358" i="100"/>
  <c r="AD358" i="100"/>
  <c r="AC358" i="100"/>
  <c r="AB358" i="100"/>
  <c r="AA358" i="100"/>
  <c r="B358" i="100"/>
  <c r="AZ358" i="100" s="1"/>
  <c r="AU357" i="100"/>
  <c r="AT357" i="100"/>
  <c r="AS357" i="100"/>
  <c r="AQ357" i="100"/>
  <c r="AP357" i="100"/>
  <c r="AI357" i="100"/>
  <c r="AH357" i="100"/>
  <c r="AG357" i="100"/>
  <c r="AF357" i="100"/>
  <c r="AE357" i="100"/>
  <c r="AD357" i="100"/>
  <c r="AC357" i="100"/>
  <c r="AB357" i="100"/>
  <c r="AA357" i="100"/>
  <c r="B357" i="100"/>
  <c r="AZ356" i="100"/>
  <c r="AY356" i="100"/>
  <c r="AV356" i="100"/>
  <c r="AU356" i="100"/>
  <c r="AT356" i="100"/>
  <c r="AS356" i="100"/>
  <c r="AQ356" i="100"/>
  <c r="AP356" i="100"/>
  <c r="AL356" i="100"/>
  <c r="AI356" i="100"/>
  <c r="AH356" i="100"/>
  <c r="AG356" i="100"/>
  <c r="AF356" i="100"/>
  <c r="AE356" i="100"/>
  <c r="AD356" i="100"/>
  <c r="AC356" i="100"/>
  <c r="AB356" i="100"/>
  <c r="AA356" i="100"/>
  <c r="B356" i="100"/>
  <c r="AZ355" i="100"/>
  <c r="AY355" i="100"/>
  <c r="AX355" i="100"/>
  <c r="AW355" i="100"/>
  <c r="AV355" i="100"/>
  <c r="AU355" i="100"/>
  <c r="AT355" i="100"/>
  <c r="AS355" i="100"/>
  <c r="AQ355" i="100"/>
  <c r="AP355" i="100"/>
  <c r="AO355" i="100"/>
  <c r="AN355" i="100"/>
  <c r="AJ355" i="100"/>
  <c r="AI355" i="100"/>
  <c r="AH355" i="100"/>
  <c r="AG355" i="100"/>
  <c r="AF355" i="100"/>
  <c r="AE355" i="100"/>
  <c r="AD355" i="100"/>
  <c r="AC355" i="100"/>
  <c r="AB355" i="100"/>
  <c r="AA355" i="100"/>
  <c r="B355" i="100"/>
  <c r="AM355" i="100" s="1"/>
  <c r="AU354" i="100"/>
  <c r="AT354" i="100"/>
  <c r="AS354" i="100"/>
  <c r="AQ354" i="100"/>
  <c r="AP354" i="100"/>
  <c r="AI354" i="100"/>
  <c r="AH354" i="100"/>
  <c r="AG354" i="100"/>
  <c r="AF354" i="100"/>
  <c r="AE354" i="100"/>
  <c r="AD354" i="100"/>
  <c r="AC354" i="100"/>
  <c r="AB354" i="100"/>
  <c r="AA354" i="100"/>
  <c r="B354" i="100"/>
  <c r="AZ353" i="100"/>
  <c r="AY353" i="100"/>
  <c r="AX353" i="100"/>
  <c r="AW353" i="100"/>
  <c r="AV353" i="100"/>
  <c r="AU353" i="100"/>
  <c r="AT353" i="100"/>
  <c r="AS353" i="100"/>
  <c r="AQ353" i="100"/>
  <c r="AP353" i="100"/>
  <c r="AO353" i="100"/>
  <c r="AN353" i="100"/>
  <c r="AM353" i="100"/>
  <c r="AL353" i="100"/>
  <c r="AK353" i="100"/>
  <c r="AJ353" i="100"/>
  <c r="AI353" i="100"/>
  <c r="AH353" i="100"/>
  <c r="AG353" i="100"/>
  <c r="AF353" i="100"/>
  <c r="AE353" i="100"/>
  <c r="AD353" i="100"/>
  <c r="AC353" i="100"/>
  <c r="AB353" i="100"/>
  <c r="AA353" i="100"/>
  <c r="B353" i="100"/>
  <c r="AU352" i="100"/>
  <c r="AT352" i="100"/>
  <c r="AS352" i="100"/>
  <c r="AQ352" i="100"/>
  <c r="AP352" i="100"/>
  <c r="AI352" i="100"/>
  <c r="AH352" i="100"/>
  <c r="AG352" i="100"/>
  <c r="AF352" i="100"/>
  <c r="AE352" i="100"/>
  <c r="AD352" i="100"/>
  <c r="AC352" i="100"/>
  <c r="AB352" i="100"/>
  <c r="AA352" i="100"/>
  <c r="B352" i="100"/>
  <c r="AX351" i="100"/>
  <c r="AW351" i="100"/>
  <c r="AU351" i="100"/>
  <c r="AT351" i="100"/>
  <c r="AS351" i="100"/>
  <c r="AQ351" i="100"/>
  <c r="AP351" i="100"/>
  <c r="AN351" i="100"/>
  <c r="AI351" i="100"/>
  <c r="AH351" i="100"/>
  <c r="AG351" i="100"/>
  <c r="AF351" i="100"/>
  <c r="AE351" i="100"/>
  <c r="AD351" i="100"/>
  <c r="AC351" i="100"/>
  <c r="AB351" i="100"/>
  <c r="AA351" i="100"/>
  <c r="B351" i="100"/>
  <c r="AZ350" i="100"/>
  <c r="AY350" i="100"/>
  <c r="AX350" i="100"/>
  <c r="AW350" i="100"/>
  <c r="AV350" i="100"/>
  <c r="AU350" i="100"/>
  <c r="AT350" i="100"/>
  <c r="AS350" i="100"/>
  <c r="AQ350" i="100"/>
  <c r="AP350" i="100"/>
  <c r="AL350" i="100"/>
  <c r="AK350" i="100"/>
  <c r="AJ350" i="100"/>
  <c r="AI350" i="100"/>
  <c r="AH350" i="100"/>
  <c r="AG350" i="100"/>
  <c r="AF350" i="100"/>
  <c r="AE350" i="100"/>
  <c r="AD350" i="100"/>
  <c r="AC350" i="100"/>
  <c r="AB350" i="100"/>
  <c r="AA350" i="100"/>
  <c r="B350" i="100"/>
  <c r="AO350" i="100" s="1"/>
  <c r="AW349" i="100"/>
  <c r="AV349" i="100"/>
  <c r="AU349" i="100"/>
  <c r="AT349" i="100"/>
  <c r="AS349" i="100"/>
  <c r="AQ349" i="100"/>
  <c r="AP349" i="100"/>
  <c r="AO349" i="100"/>
  <c r="AN349" i="100"/>
  <c r="AM349" i="100"/>
  <c r="AL349" i="100"/>
  <c r="AK349" i="100"/>
  <c r="AJ349" i="100"/>
  <c r="AI349" i="100"/>
  <c r="AH349" i="100"/>
  <c r="AG349" i="100"/>
  <c r="AF349" i="100"/>
  <c r="AE349" i="100"/>
  <c r="AD349" i="100"/>
  <c r="AC349" i="100"/>
  <c r="AB349" i="100"/>
  <c r="AA349" i="100"/>
  <c r="B349" i="100"/>
  <c r="AZ349" i="100" s="1"/>
  <c r="AU348" i="100"/>
  <c r="AT348" i="100"/>
  <c r="AS348" i="100"/>
  <c r="AQ348" i="100"/>
  <c r="AP348" i="100"/>
  <c r="AO348" i="100"/>
  <c r="AN348" i="100"/>
  <c r="AM348" i="100"/>
  <c r="AI348" i="100"/>
  <c r="AH348" i="100"/>
  <c r="AG348" i="100"/>
  <c r="AF348" i="100"/>
  <c r="AE348" i="100"/>
  <c r="AD348" i="100"/>
  <c r="AC348" i="100"/>
  <c r="AB348" i="100"/>
  <c r="AA348" i="100"/>
  <c r="B348" i="100"/>
  <c r="AU347" i="100"/>
  <c r="AT347" i="100"/>
  <c r="AS347" i="100"/>
  <c r="AQ347" i="100"/>
  <c r="AP347" i="100"/>
  <c r="AI347" i="100"/>
  <c r="AH347" i="100"/>
  <c r="AG347" i="100"/>
  <c r="AF347" i="100"/>
  <c r="AE347" i="100"/>
  <c r="AD347" i="100"/>
  <c r="AC347" i="100"/>
  <c r="AB347" i="100"/>
  <c r="AA347" i="100"/>
  <c r="B347" i="100"/>
  <c r="AZ346" i="100"/>
  <c r="AU346" i="100"/>
  <c r="AT346" i="100"/>
  <c r="AS346" i="100"/>
  <c r="AQ346" i="100"/>
  <c r="AP346" i="100"/>
  <c r="AI346" i="100"/>
  <c r="AH346" i="100"/>
  <c r="AG346" i="100"/>
  <c r="AF346" i="100"/>
  <c r="AE346" i="100"/>
  <c r="AD346" i="100"/>
  <c r="AC346" i="100"/>
  <c r="AB346" i="100"/>
  <c r="AA346" i="100"/>
  <c r="B346" i="100"/>
  <c r="AZ345" i="100"/>
  <c r="AY345" i="100"/>
  <c r="AX345" i="100"/>
  <c r="AW345" i="100"/>
  <c r="AV345" i="100"/>
  <c r="AU345" i="100"/>
  <c r="AT345" i="100"/>
  <c r="AS345" i="100"/>
  <c r="AQ345" i="100"/>
  <c r="AP345" i="100"/>
  <c r="AN345" i="100"/>
  <c r="AM345" i="100"/>
  <c r="AL345" i="100"/>
  <c r="AK345" i="100"/>
  <c r="AJ345" i="100"/>
  <c r="AI345" i="100"/>
  <c r="AH345" i="100"/>
  <c r="AG345" i="100"/>
  <c r="AF345" i="100"/>
  <c r="AE345" i="100"/>
  <c r="AD345" i="100"/>
  <c r="AC345" i="100"/>
  <c r="AB345" i="100"/>
  <c r="AA345" i="100"/>
  <c r="B345" i="100"/>
  <c r="AO345" i="100" s="1"/>
  <c r="AY344" i="100"/>
  <c r="AX344" i="100"/>
  <c r="AW344" i="100"/>
  <c r="AV344" i="100"/>
  <c r="AU344" i="100"/>
  <c r="AT344" i="100"/>
  <c r="AS344" i="100"/>
  <c r="AQ344" i="100"/>
  <c r="AP344" i="100"/>
  <c r="AO344" i="100"/>
  <c r="AN344" i="100"/>
  <c r="AM344" i="100"/>
  <c r="AL344" i="100"/>
  <c r="AI344" i="100"/>
  <c r="AH344" i="100"/>
  <c r="AG344" i="100"/>
  <c r="AF344" i="100"/>
  <c r="AE344" i="100"/>
  <c r="AD344" i="100"/>
  <c r="AC344" i="100"/>
  <c r="AB344" i="100"/>
  <c r="AA344" i="100"/>
  <c r="B344" i="100"/>
  <c r="AK344" i="100" s="1"/>
  <c r="AU343" i="100"/>
  <c r="AT343" i="100"/>
  <c r="AS343" i="100"/>
  <c r="AQ343" i="100"/>
  <c r="AP343" i="100"/>
  <c r="AO343" i="100"/>
  <c r="AN343" i="100"/>
  <c r="AM343" i="100"/>
  <c r="AL343" i="100"/>
  <c r="AK343" i="100"/>
  <c r="AJ343" i="100"/>
  <c r="AI343" i="100"/>
  <c r="AH343" i="100"/>
  <c r="AG343" i="100"/>
  <c r="AF343" i="100"/>
  <c r="AE343" i="100"/>
  <c r="AD343" i="100"/>
  <c r="AC343" i="100"/>
  <c r="AB343" i="100"/>
  <c r="AA343" i="100"/>
  <c r="B343" i="100"/>
  <c r="AZ343" i="100" s="1"/>
  <c r="AY342" i="100"/>
  <c r="AU342" i="100"/>
  <c r="AT342" i="100"/>
  <c r="AS342" i="100"/>
  <c r="AQ342" i="100"/>
  <c r="AP342" i="100"/>
  <c r="AL342" i="100"/>
  <c r="AK342" i="100"/>
  <c r="AJ342" i="100"/>
  <c r="AI342" i="100"/>
  <c r="AH342" i="100"/>
  <c r="AG342" i="100"/>
  <c r="AF342" i="100"/>
  <c r="AE342" i="100"/>
  <c r="AD342" i="100"/>
  <c r="AC342" i="100"/>
  <c r="AB342" i="100"/>
  <c r="AA342" i="100"/>
  <c r="B342" i="100"/>
  <c r="AU341" i="100"/>
  <c r="AT341" i="100"/>
  <c r="AS341" i="100"/>
  <c r="AQ341" i="100"/>
  <c r="AP341" i="100"/>
  <c r="AI341" i="100"/>
  <c r="AH341" i="100"/>
  <c r="AG341" i="100"/>
  <c r="AF341" i="100"/>
  <c r="AE341" i="100"/>
  <c r="AD341" i="100"/>
  <c r="AC341" i="100"/>
  <c r="AB341" i="100"/>
  <c r="AA341" i="100"/>
  <c r="B341" i="100"/>
  <c r="AZ340" i="100"/>
  <c r="AY340" i="100"/>
  <c r="AX340" i="100"/>
  <c r="AW340" i="100"/>
  <c r="AV340" i="100"/>
  <c r="AU340" i="100"/>
  <c r="AT340" i="100"/>
  <c r="AS340" i="100"/>
  <c r="AQ340" i="100"/>
  <c r="AP340" i="100"/>
  <c r="AI340" i="100"/>
  <c r="AH340" i="100"/>
  <c r="AG340" i="100"/>
  <c r="AF340" i="100"/>
  <c r="AE340" i="100"/>
  <c r="AD340" i="100"/>
  <c r="AC340" i="100"/>
  <c r="AB340" i="100"/>
  <c r="AA340" i="100"/>
  <c r="B340" i="100"/>
  <c r="AZ339" i="100"/>
  <c r="AY339" i="100"/>
  <c r="AX339" i="100"/>
  <c r="AW339" i="100"/>
  <c r="AV339" i="100"/>
  <c r="AU339" i="100"/>
  <c r="AT339" i="100"/>
  <c r="AS339" i="100"/>
  <c r="AQ339" i="100"/>
  <c r="AP339" i="100"/>
  <c r="AO339" i="100"/>
  <c r="AN339" i="100"/>
  <c r="AJ339" i="100"/>
  <c r="AI339" i="100"/>
  <c r="AH339" i="100"/>
  <c r="AG339" i="100"/>
  <c r="AF339" i="100"/>
  <c r="AE339" i="100"/>
  <c r="AD339" i="100"/>
  <c r="AC339" i="100"/>
  <c r="AB339" i="100"/>
  <c r="AA339" i="100"/>
  <c r="B339" i="100"/>
  <c r="AM339" i="100" s="1"/>
  <c r="AU338" i="100"/>
  <c r="AT338" i="100"/>
  <c r="AS338" i="100"/>
  <c r="AQ338" i="100"/>
  <c r="AP338" i="100"/>
  <c r="AI338" i="100"/>
  <c r="AH338" i="100"/>
  <c r="AG338" i="100"/>
  <c r="AF338" i="100"/>
  <c r="AE338" i="100"/>
  <c r="AD338" i="100"/>
  <c r="AC338" i="100"/>
  <c r="AB338" i="100"/>
  <c r="AA338" i="100"/>
  <c r="B338" i="100"/>
  <c r="AZ337" i="100"/>
  <c r="AY337" i="100"/>
  <c r="AX337" i="100"/>
  <c r="AW337" i="100"/>
  <c r="AV337" i="100"/>
  <c r="AU337" i="100"/>
  <c r="AT337" i="100"/>
  <c r="AS337" i="100"/>
  <c r="AQ337" i="100"/>
  <c r="AP337" i="100"/>
  <c r="AO337" i="100"/>
  <c r="AN337" i="100"/>
  <c r="AM337" i="100"/>
  <c r="AL337" i="100"/>
  <c r="AK337" i="100"/>
  <c r="AJ337" i="100"/>
  <c r="AI337" i="100"/>
  <c r="AH337" i="100"/>
  <c r="AG337" i="100"/>
  <c r="AF337" i="100"/>
  <c r="AE337" i="100"/>
  <c r="AD337" i="100"/>
  <c r="AC337" i="100"/>
  <c r="AB337" i="100"/>
  <c r="AA337" i="100"/>
  <c r="B337" i="100"/>
  <c r="AY336" i="100"/>
  <c r="AX336" i="100"/>
  <c r="AW336" i="100"/>
  <c r="AU336" i="100"/>
  <c r="AT336" i="100"/>
  <c r="AS336" i="100"/>
  <c r="AQ336" i="100"/>
  <c r="AP336" i="100"/>
  <c r="AI336" i="100"/>
  <c r="AH336" i="100"/>
  <c r="AG336" i="100"/>
  <c r="AF336" i="100"/>
  <c r="AE336" i="100"/>
  <c r="AD336" i="100"/>
  <c r="AC336" i="100"/>
  <c r="AB336" i="100"/>
  <c r="AA336" i="100"/>
  <c r="B336" i="100"/>
  <c r="AU335" i="100"/>
  <c r="AT335" i="100"/>
  <c r="AS335" i="100"/>
  <c r="AQ335" i="100"/>
  <c r="AP335" i="100"/>
  <c r="AI335" i="100"/>
  <c r="AH335" i="100"/>
  <c r="AG335" i="100"/>
  <c r="AF335" i="100"/>
  <c r="AE335" i="100"/>
  <c r="AD335" i="100"/>
  <c r="AC335" i="100"/>
  <c r="AB335" i="100"/>
  <c r="AA335" i="100"/>
  <c r="B335" i="100"/>
  <c r="AZ334" i="100"/>
  <c r="AY334" i="100"/>
  <c r="AX334" i="100"/>
  <c r="AW334" i="100"/>
  <c r="AV334" i="100"/>
  <c r="AU334" i="100"/>
  <c r="AT334" i="100"/>
  <c r="AS334" i="100"/>
  <c r="AQ334" i="100"/>
  <c r="AP334" i="100"/>
  <c r="AO334" i="100"/>
  <c r="AN334" i="100"/>
  <c r="AL334" i="100"/>
  <c r="AK334" i="100"/>
  <c r="AJ334" i="100"/>
  <c r="AI334" i="100"/>
  <c r="AH334" i="100"/>
  <c r="AG334" i="100"/>
  <c r="AF334" i="100"/>
  <c r="AE334" i="100"/>
  <c r="AD334" i="100"/>
  <c r="AC334" i="100"/>
  <c r="AB334" i="100"/>
  <c r="AA334" i="100"/>
  <c r="B334" i="100"/>
  <c r="AM334" i="100" s="1"/>
  <c r="AW333" i="100"/>
  <c r="AV333" i="100"/>
  <c r="AU333" i="100"/>
  <c r="AT333" i="100"/>
  <c r="AS333" i="100"/>
  <c r="AQ333" i="100"/>
  <c r="AP333" i="100"/>
  <c r="AO333" i="100"/>
  <c r="AN333" i="100"/>
  <c r="AM333" i="100"/>
  <c r="AL333" i="100"/>
  <c r="AK333" i="100"/>
  <c r="AJ333" i="100"/>
  <c r="AI333" i="100"/>
  <c r="AH333" i="100"/>
  <c r="AG333" i="100"/>
  <c r="AF333" i="100"/>
  <c r="AE333" i="100"/>
  <c r="AD333" i="100"/>
  <c r="AC333" i="100"/>
  <c r="AB333" i="100"/>
  <c r="AA333" i="100"/>
  <c r="B333" i="100"/>
  <c r="AZ333" i="100" s="1"/>
  <c r="AU332" i="100"/>
  <c r="AT332" i="100"/>
  <c r="AS332" i="100"/>
  <c r="AQ332" i="100"/>
  <c r="AP332" i="100"/>
  <c r="AL332" i="100"/>
  <c r="AK332" i="100"/>
  <c r="AJ332" i="100"/>
  <c r="AI332" i="100"/>
  <c r="AH332" i="100"/>
  <c r="AG332" i="100"/>
  <c r="AF332" i="100"/>
  <c r="AE332" i="100"/>
  <c r="AD332" i="100"/>
  <c r="AC332" i="100"/>
  <c r="AB332" i="100"/>
  <c r="AA332" i="100"/>
  <c r="B332" i="100"/>
  <c r="AU331" i="100"/>
  <c r="AT331" i="100"/>
  <c r="AS331" i="100"/>
  <c r="AQ331" i="100"/>
  <c r="AP331" i="100"/>
  <c r="AI331" i="100"/>
  <c r="AH331" i="100"/>
  <c r="AG331" i="100"/>
  <c r="AF331" i="100"/>
  <c r="AE331" i="100"/>
  <c r="AD331" i="100"/>
  <c r="AC331" i="100"/>
  <c r="AB331" i="100"/>
  <c r="AA331" i="100"/>
  <c r="B331" i="100"/>
  <c r="AZ330" i="100"/>
  <c r="AY330" i="100"/>
  <c r="AU330" i="100"/>
  <c r="AT330" i="100"/>
  <c r="AS330" i="100"/>
  <c r="AQ330" i="100"/>
  <c r="AP330" i="100"/>
  <c r="AI330" i="100"/>
  <c r="AH330" i="100"/>
  <c r="AG330" i="100"/>
  <c r="AF330" i="100"/>
  <c r="AE330" i="100"/>
  <c r="AD330" i="100"/>
  <c r="AC330" i="100"/>
  <c r="AB330" i="100"/>
  <c r="AA330" i="100"/>
  <c r="B330" i="100"/>
  <c r="AZ329" i="100"/>
  <c r="AY329" i="100"/>
  <c r="AX329" i="100"/>
  <c r="AW329" i="100"/>
  <c r="AV329" i="100"/>
  <c r="AU329" i="100"/>
  <c r="AT329" i="100"/>
  <c r="AS329" i="100"/>
  <c r="AQ329" i="100"/>
  <c r="AP329" i="100"/>
  <c r="AN329" i="100"/>
  <c r="AM329" i="100"/>
  <c r="AL329" i="100"/>
  <c r="AK329" i="100"/>
  <c r="AJ329" i="100"/>
  <c r="AI329" i="100"/>
  <c r="AH329" i="100"/>
  <c r="AG329" i="100"/>
  <c r="AF329" i="100"/>
  <c r="AE329" i="100"/>
  <c r="AD329" i="100"/>
  <c r="AC329" i="100"/>
  <c r="AB329" i="100"/>
  <c r="AA329" i="100"/>
  <c r="B329" i="100"/>
  <c r="AO329" i="100" s="1"/>
  <c r="AY328" i="100"/>
  <c r="AX328" i="100"/>
  <c r="AW328" i="100"/>
  <c r="AU328" i="100"/>
  <c r="AT328" i="100"/>
  <c r="AS328" i="100"/>
  <c r="AQ328" i="100"/>
  <c r="AP328" i="100"/>
  <c r="AI328" i="100"/>
  <c r="AH328" i="100"/>
  <c r="AG328" i="100"/>
  <c r="AF328" i="100"/>
  <c r="AE328" i="100"/>
  <c r="AD328" i="100"/>
  <c r="AC328" i="100"/>
  <c r="AB328" i="100"/>
  <c r="AA328" i="100"/>
  <c r="B328" i="100"/>
  <c r="AU327" i="100"/>
  <c r="AT327" i="100"/>
  <c r="AS327" i="100"/>
  <c r="AQ327" i="100"/>
  <c r="AP327" i="100"/>
  <c r="AO327" i="100"/>
  <c r="AN327" i="100"/>
  <c r="AM327" i="100"/>
  <c r="AL327" i="100"/>
  <c r="AK327" i="100"/>
  <c r="AJ327" i="100"/>
  <c r="AI327" i="100"/>
  <c r="AH327" i="100"/>
  <c r="AG327" i="100"/>
  <c r="AF327" i="100"/>
  <c r="AE327" i="100"/>
  <c r="AD327" i="100"/>
  <c r="AC327" i="100"/>
  <c r="AB327" i="100"/>
  <c r="AA327" i="100"/>
  <c r="B327" i="100"/>
  <c r="AU326" i="100"/>
  <c r="AT326" i="100"/>
  <c r="AS326" i="100"/>
  <c r="AQ326" i="100"/>
  <c r="AP326" i="100"/>
  <c r="AI326" i="100"/>
  <c r="AH326" i="100"/>
  <c r="AG326" i="100"/>
  <c r="AF326" i="100"/>
  <c r="AE326" i="100"/>
  <c r="AD326" i="100"/>
  <c r="AC326" i="100"/>
  <c r="AB326" i="100"/>
  <c r="AA326" i="100"/>
  <c r="B326" i="100"/>
  <c r="AW325" i="100"/>
  <c r="AV325" i="100"/>
  <c r="AU325" i="100"/>
  <c r="AT325" i="100"/>
  <c r="AS325" i="100"/>
  <c r="AQ325" i="100"/>
  <c r="AP325" i="100"/>
  <c r="AI325" i="100"/>
  <c r="AH325" i="100"/>
  <c r="AG325" i="100"/>
  <c r="AF325" i="100"/>
  <c r="AE325" i="100"/>
  <c r="AD325" i="100"/>
  <c r="AC325" i="100"/>
  <c r="AB325" i="100"/>
  <c r="AA325" i="100"/>
  <c r="B325" i="100"/>
  <c r="AW324" i="100"/>
  <c r="AV324" i="100"/>
  <c r="AU324" i="100"/>
  <c r="AT324" i="100"/>
  <c r="AS324" i="100"/>
  <c r="AQ324" i="100"/>
  <c r="AP324" i="100"/>
  <c r="AO324" i="100"/>
  <c r="AN324" i="100"/>
  <c r="AL324" i="100"/>
  <c r="AI324" i="100"/>
  <c r="AH324" i="100"/>
  <c r="AG324" i="100"/>
  <c r="AF324" i="100"/>
  <c r="AE324" i="100"/>
  <c r="AD324" i="100"/>
  <c r="AC324" i="100"/>
  <c r="AB324" i="100"/>
  <c r="AA324" i="100"/>
  <c r="B324" i="100"/>
  <c r="AZ324" i="100" s="1"/>
  <c r="AZ323" i="100"/>
  <c r="AY323" i="100"/>
  <c r="AX323" i="100"/>
  <c r="AW323" i="100"/>
  <c r="AV323" i="100"/>
  <c r="AU323" i="100"/>
  <c r="AT323" i="100"/>
  <c r="AS323" i="100"/>
  <c r="AQ323" i="100"/>
  <c r="AP323" i="100"/>
  <c r="AO323" i="100"/>
  <c r="AN323" i="100"/>
  <c r="AJ323" i="100"/>
  <c r="AI323" i="100"/>
  <c r="AH323" i="100"/>
  <c r="AG323" i="100"/>
  <c r="AF323" i="100"/>
  <c r="AE323" i="100"/>
  <c r="AD323" i="100"/>
  <c r="AC323" i="100"/>
  <c r="AB323" i="100"/>
  <c r="AA323" i="100"/>
  <c r="B323" i="100"/>
  <c r="AM323" i="100" s="1"/>
  <c r="AU322" i="100"/>
  <c r="AT322" i="100"/>
  <c r="AS322" i="100"/>
  <c r="AQ322" i="100"/>
  <c r="AP322" i="100"/>
  <c r="AL322" i="100"/>
  <c r="AI322" i="100"/>
  <c r="AH322" i="100"/>
  <c r="AG322" i="100"/>
  <c r="AF322" i="100"/>
  <c r="AE322" i="100"/>
  <c r="AD322" i="100"/>
  <c r="AC322" i="100"/>
  <c r="AB322" i="100"/>
  <c r="AA322" i="100"/>
  <c r="B322" i="100"/>
  <c r="AZ321" i="100"/>
  <c r="AY321" i="100"/>
  <c r="AX321" i="100"/>
  <c r="AW321" i="100"/>
  <c r="AV321" i="100"/>
  <c r="AU321" i="100"/>
  <c r="AT321" i="100"/>
  <c r="AS321" i="100"/>
  <c r="AQ321" i="100"/>
  <c r="AP321" i="100"/>
  <c r="AO321" i="100"/>
  <c r="AN321" i="100"/>
  <c r="AM321" i="100"/>
  <c r="AL321" i="100"/>
  <c r="AK321" i="100"/>
  <c r="AJ321" i="100"/>
  <c r="AI321" i="100"/>
  <c r="AH321" i="100"/>
  <c r="AG321" i="100"/>
  <c r="AF321" i="100"/>
  <c r="AE321" i="100"/>
  <c r="AD321" i="100"/>
  <c r="AC321" i="100"/>
  <c r="AB321" i="100"/>
  <c r="AA321" i="100"/>
  <c r="B321" i="100"/>
  <c r="AU320" i="100"/>
  <c r="AT320" i="100"/>
  <c r="AS320" i="100"/>
  <c r="AQ320" i="100"/>
  <c r="AP320" i="100"/>
  <c r="AI320" i="100"/>
  <c r="AH320" i="100"/>
  <c r="AG320" i="100"/>
  <c r="AF320" i="100"/>
  <c r="AE320" i="100"/>
  <c r="AD320" i="100"/>
  <c r="AC320" i="100"/>
  <c r="AB320" i="100"/>
  <c r="AA320" i="100"/>
  <c r="B320" i="100"/>
  <c r="AZ319" i="100"/>
  <c r="AY319" i="100"/>
  <c r="AX319" i="100"/>
  <c r="AU319" i="100"/>
  <c r="AT319" i="100"/>
  <c r="AS319" i="100"/>
  <c r="AQ319" i="100"/>
  <c r="AP319" i="100"/>
  <c r="AI319" i="100"/>
  <c r="AH319" i="100"/>
  <c r="AG319" i="100"/>
  <c r="AF319" i="100"/>
  <c r="AE319" i="100"/>
  <c r="AD319" i="100"/>
  <c r="AC319" i="100"/>
  <c r="AB319" i="100"/>
  <c r="AA319" i="100"/>
  <c r="B319" i="100"/>
  <c r="AZ318" i="100"/>
  <c r="AY318" i="100"/>
  <c r="AX318" i="100"/>
  <c r="AW318" i="100"/>
  <c r="AV318" i="100"/>
  <c r="AU318" i="100"/>
  <c r="AT318" i="100"/>
  <c r="AS318" i="100"/>
  <c r="AQ318" i="100"/>
  <c r="AP318" i="100"/>
  <c r="AO318" i="100"/>
  <c r="AN318" i="100"/>
  <c r="AL318" i="100"/>
  <c r="AK318" i="100"/>
  <c r="AJ318" i="100"/>
  <c r="AI318" i="100"/>
  <c r="AH318" i="100"/>
  <c r="AG318" i="100"/>
  <c r="AF318" i="100"/>
  <c r="AE318" i="100"/>
  <c r="AD318" i="100"/>
  <c r="AC318" i="100"/>
  <c r="AB318" i="100"/>
  <c r="AA318" i="100"/>
  <c r="B318" i="100"/>
  <c r="AM318" i="100" s="1"/>
  <c r="AW317" i="100"/>
  <c r="AV317" i="100"/>
  <c r="AU317" i="100"/>
  <c r="AT317" i="100"/>
  <c r="AS317" i="100"/>
  <c r="AQ317" i="100"/>
  <c r="AP317" i="100"/>
  <c r="AO317" i="100"/>
  <c r="AN317" i="100"/>
  <c r="AM317" i="100"/>
  <c r="AL317" i="100"/>
  <c r="AK317" i="100"/>
  <c r="AJ317" i="100"/>
  <c r="AI317" i="100"/>
  <c r="AH317" i="100"/>
  <c r="AG317" i="100"/>
  <c r="AF317" i="100"/>
  <c r="AE317" i="100"/>
  <c r="AD317" i="100"/>
  <c r="AC317" i="100"/>
  <c r="AB317" i="100"/>
  <c r="AA317" i="100"/>
  <c r="B317" i="100"/>
  <c r="AZ317" i="100" s="1"/>
  <c r="AU316" i="100"/>
  <c r="AT316" i="100"/>
  <c r="AS316" i="100"/>
  <c r="AQ316" i="100"/>
  <c r="AP316" i="100"/>
  <c r="AI316" i="100"/>
  <c r="AH316" i="100"/>
  <c r="AG316" i="100"/>
  <c r="AF316" i="100"/>
  <c r="AE316" i="100"/>
  <c r="AD316" i="100"/>
  <c r="AC316" i="100"/>
  <c r="AB316" i="100"/>
  <c r="AA316" i="100"/>
  <c r="B316" i="100"/>
  <c r="AZ315" i="100"/>
  <c r="AY315" i="100"/>
  <c r="AW315" i="100"/>
  <c r="AV315" i="100"/>
  <c r="AU315" i="100"/>
  <c r="AT315" i="100"/>
  <c r="AS315" i="100"/>
  <c r="AQ315" i="100"/>
  <c r="AP315" i="100"/>
  <c r="AI315" i="100"/>
  <c r="AH315" i="100"/>
  <c r="AG315" i="100"/>
  <c r="AF315" i="100"/>
  <c r="AE315" i="100"/>
  <c r="AD315" i="100"/>
  <c r="AC315" i="100"/>
  <c r="AB315" i="100"/>
  <c r="AA315" i="100"/>
  <c r="B315" i="100"/>
  <c r="AU314" i="100"/>
  <c r="AT314" i="100"/>
  <c r="AS314" i="100"/>
  <c r="AQ314" i="100"/>
  <c r="AP314" i="100"/>
  <c r="AI314" i="100"/>
  <c r="AH314" i="100"/>
  <c r="AG314" i="100"/>
  <c r="AF314" i="100"/>
  <c r="AE314" i="100"/>
  <c r="AD314" i="100"/>
  <c r="AC314" i="100"/>
  <c r="AB314" i="100"/>
  <c r="AA314" i="100"/>
  <c r="B314" i="100"/>
  <c r="AZ313" i="100"/>
  <c r="AY313" i="100"/>
  <c r="AX313" i="100"/>
  <c r="AW313" i="100"/>
  <c r="AV313" i="100"/>
  <c r="AU313" i="100"/>
  <c r="AT313" i="100"/>
  <c r="AS313" i="100"/>
  <c r="AQ313" i="100"/>
  <c r="AP313" i="100"/>
  <c r="AN313" i="100"/>
  <c r="AM313" i="100"/>
  <c r="AL313" i="100"/>
  <c r="AK313" i="100"/>
  <c r="AJ313" i="100"/>
  <c r="AI313" i="100"/>
  <c r="AH313" i="100"/>
  <c r="AG313" i="100"/>
  <c r="AF313" i="100"/>
  <c r="AE313" i="100"/>
  <c r="AD313" i="100"/>
  <c r="AC313" i="100"/>
  <c r="AB313" i="100"/>
  <c r="AA313" i="100"/>
  <c r="B313" i="100"/>
  <c r="AO313" i="100" s="1"/>
  <c r="AY312" i="100"/>
  <c r="AX312" i="100"/>
  <c r="AW312" i="100"/>
  <c r="AV312" i="100"/>
  <c r="AU312" i="100"/>
  <c r="AT312" i="100"/>
  <c r="AS312" i="100"/>
  <c r="AQ312" i="100"/>
  <c r="AP312" i="100"/>
  <c r="AM312" i="100"/>
  <c r="AI312" i="100"/>
  <c r="AH312" i="100"/>
  <c r="AG312" i="100"/>
  <c r="AF312" i="100"/>
  <c r="AE312" i="100"/>
  <c r="AD312" i="100"/>
  <c r="AC312" i="100"/>
  <c r="AB312" i="100"/>
  <c r="AA312" i="100"/>
  <c r="B312" i="100"/>
  <c r="AU311" i="100"/>
  <c r="AT311" i="100"/>
  <c r="AS311" i="100"/>
  <c r="AQ311" i="100"/>
  <c r="AP311" i="100"/>
  <c r="AO311" i="100"/>
  <c r="AN311" i="100"/>
  <c r="AM311" i="100"/>
  <c r="AL311" i="100"/>
  <c r="AK311" i="100"/>
  <c r="AJ311" i="100"/>
  <c r="AI311" i="100"/>
  <c r="AH311" i="100"/>
  <c r="AG311" i="100"/>
  <c r="AF311" i="100"/>
  <c r="AE311" i="100"/>
  <c r="AD311" i="100"/>
  <c r="AC311" i="100"/>
  <c r="AB311" i="100"/>
  <c r="AA311" i="100"/>
  <c r="B311" i="100"/>
  <c r="AU310" i="100"/>
  <c r="AT310" i="100"/>
  <c r="AS310" i="100"/>
  <c r="AQ310" i="100"/>
  <c r="AP310" i="100"/>
  <c r="AI310" i="100"/>
  <c r="AH310" i="100"/>
  <c r="AG310" i="100"/>
  <c r="AF310" i="100"/>
  <c r="AE310" i="100"/>
  <c r="AD310" i="100"/>
  <c r="AC310" i="100"/>
  <c r="AB310" i="100"/>
  <c r="AA310" i="100"/>
  <c r="B310" i="100"/>
  <c r="AW309" i="100"/>
  <c r="AV309" i="100"/>
  <c r="AU309" i="100"/>
  <c r="AT309" i="100"/>
  <c r="AS309" i="100"/>
  <c r="AQ309" i="100"/>
  <c r="AP309" i="100"/>
  <c r="AI309" i="100"/>
  <c r="AH309" i="100"/>
  <c r="AG309" i="100"/>
  <c r="AF309" i="100"/>
  <c r="AE309" i="100"/>
  <c r="AD309" i="100"/>
  <c r="AC309" i="100"/>
  <c r="AB309" i="100"/>
  <c r="AA309" i="100"/>
  <c r="B309" i="100"/>
  <c r="AZ308" i="100"/>
  <c r="AY308" i="100"/>
  <c r="AX308" i="100"/>
  <c r="AW308" i="100"/>
  <c r="AV308" i="100"/>
  <c r="AU308" i="100"/>
  <c r="AT308" i="100"/>
  <c r="AS308" i="100"/>
  <c r="AQ308" i="100"/>
  <c r="AP308" i="100"/>
  <c r="AO308" i="100"/>
  <c r="AN308" i="100"/>
  <c r="AL308" i="100"/>
  <c r="AK308" i="100"/>
  <c r="AI308" i="100"/>
  <c r="AH308" i="100"/>
  <c r="AG308" i="100"/>
  <c r="AF308" i="100"/>
  <c r="AE308" i="100"/>
  <c r="AD308" i="100"/>
  <c r="AC308" i="100"/>
  <c r="AB308" i="100"/>
  <c r="AA308" i="100"/>
  <c r="B308" i="100"/>
  <c r="AZ307" i="100"/>
  <c r="AY307" i="100"/>
  <c r="AX307" i="100"/>
  <c r="AW307" i="100"/>
  <c r="AV307" i="100"/>
  <c r="AU307" i="100"/>
  <c r="AT307" i="100"/>
  <c r="AS307" i="100"/>
  <c r="AQ307" i="100"/>
  <c r="AP307" i="100"/>
  <c r="AO307" i="100"/>
  <c r="AN307" i="100"/>
  <c r="AM307" i="100"/>
  <c r="AJ307" i="100"/>
  <c r="AI307" i="100"/>
  <c r="AH307" i="100"/>
  <c r="AG307" i="100"/>
  <c r="AF307" i="100"/>
  <c r="AE307" i="100"/>
  <c r="AD307" i="100"/>
  <c r="AC307" i="100"/>
  <c r="AB307" i="100"/>
  <c r="AA307" i="100"/>
  <c r="B307" i="100"/>
  <c r="AL307" i="100" s="1"/>
  <c r="AU306" i="100"/>
  <c r="AT306" i="100"/>
  <c r="AS306" i="100"/>
  <c r="AQ306" i="100"/>
  <c r="AP306" i="100"/>
  <c r="AK306" i="100"/>
  <c r="AI306" i="100"/>
  <c r="AH306" i="100"/>
  <c r="AG306" i="100"/>
  <c r="AF306" i="100"/>
  <c r="AE306" i="100"/>
  <c r="AD306" i="100"/>
  <c r="AC306" i="100"/>
  <c r="AB306" i="100"/>
  <c r="AA306" i="100"/>
  <c r="B306" i="100"/>
  <c r="AZ305" i="100"/>
  <c r="AY305" i="100"/>
  <c r="AX305" i="100"/>
  <c r="AW305" i="100"/>
  <c r="AU305" i="100"/>
  <c r="AT305" i="100"/>
  <c r="AS305" i="100"/>
  <c r="AQ305" i="100"/>
  <c r="AP305" i="100"/>
  <c r="AO305" i="100"/>
  <c r="AN305" i="100"/>
  <c r="AM305" i="100"/>
  <c r="AL305" i="100"/>
  <c r="AK305" i="100"/>
  <c r="AJ305" i="100"/>
  <c r="AI305" i="100"/>
  <c r="AH305" i="100"/>
  <c r="AG305" i="100"/>
  <c r="AF305" i="100"/>
  <c r="AE305" i="100"/>
  <c r="AD305" i="100"/>
  <c r="AC305" i="100"/>
  <c r="AB305" i="100"/>
  <c r="AA305" i="100"/>
  <c r="B305" i="100"/>
  <c r="AV305" i="100" s="1"/>
  <c r="AU304" i="100"/>
  <c r="AT304" i="100"/>
  <c r="AS304" i="100"/>
  <c r="AQ304" i="100"/>
  <c r="AP304" i="100"/>
  <c r="AI304" i="100"/>
  <c r="AH304" i="100"/>
  <c r="AG304" i="100"/>
  <c r="AF304" i="100"/>
  <c r="AE304" i="100"/>
  <c r="AD304" i="100"/>
  <c r="AC304" i="100"/>
  <c r="AB304" i="100"/>
  <c r="AA304" i="100"/>
  <c r="B304" i="100"/>
  <c r="AZ303" i="100"/>
  <c r="AY303" i="100"/>
  <c r="AX303" i="100"/>
  <c r="AW303" i="100"/>
  <c r="AU303" i="100"/>
  <c r="AT303" i="100"/>
  <c r="AS303" i="100"/>
  <c r="AQ303" i="100"/>
  <c r="AP303" i="100"/>
  <c r="AN303" i="100"/>
  <c r="AI303" i="100"/>
  <c r="AH303" i="100"/>
  <c r="AG303" i="100"/>
  <c r="AF303" i="100"/>
  <c r="AE303" i="100"/>
  <c r="AD303" i="100"/>
  <c r="AC303" i="100"/>
  <c r="AB303" i="100"/>
  <c r="AA303" i="100"/>
  <c r="B303" i="100"/>
  <c r="AZ302" i="100"/>
  <c r="AY302" i="100"/>
  <c r="AX302" i="100"/>
  <c r="AW302" i="100"/>
  <c r="AV302" i="100"/>
  <c r="AU302" i="100"/>
  <c r="AT302" i="100"/>
  <c r="AS302" i="100"/>
  <c r="AQ302" i="100"/>
  <c r="AP302" i="100"/>
  <c r="AO302" i="100"/>
  <c r="AN302" i="100"/>
  <c r="AL302" i="100"/>
  <c r="AK302" i="100"/>
  <c r="AJ302" i="100"/>
  <c r="AI302" i="100"/>
  <c r="AH302" i="100"/>
  <c r="AG302" i="100"/>
  <c r="AF302" i="100"/>
  <c r="AE302" i="100"/>
  <c r="AD302" i="100"/>
  <c r="AC302" i="100"/>
  <c r="AB302" i="100"/>
  <c r="AA302" i="100"/>
  <c r="B302" i="100"/>
  <c r="AM302" i="100" s="1"/>
  <c r="AW301" i="100"/>
  <c r="AV301" i="100"/>
  <c r="AU301" i="100"/>
  <c r="AT301" i="100"/>
  <c r="AS301" i="100"/>
  <c r="AQ301" i="100"/>
  <c r="AP301" i="100"/>
  <c r="AO301" i="100"/>
  <c r="AN301" i="100"/>
  <c r="AM301" i="100"/>
  <c r="AL301" i="100"/>
  <c r="AK301" i="100"/>
  <c r="AJ301" i="100"/>
  <c r="AI301" i="100"/>
  <c r="AH301" i="100"/>
  <c r="AG301" i="100"/>
  <c r="AF301" i="100"/>
  <c r="AE301" i="100"/>
  <c r="AD301" i="100"/>
  <c r="AC301" i="100"/>
  <c r="AB301" i="100"/>
  <c r="AA301" i="100"/>
  <c r="B301" i="100"/>
  <c r="AZ301" i="100" s="1"/>
  <c r="AU300" i="100"/>
  <c r="AT300" i="100"/>
  <c r="AS300" i="100"/>
  <c r="AQ300" i="100"/>
  <c r="AP300" i="100"/>
  <c r="AI300" i="100"/>
  <c r="AH300" i="100"/>
  <c r="AG300" i="100"/>
  <c r="AF300" i="100"/>
  <c r="AE300" i="100"/>
  <c r="AD300" i="100"/>
  <c r="AC300" i="100"/>
  <c r="AB300" i="100"/>
  <c r="AA300" i="100"/>
  <c r="B300" i="100"/>
  <c r="AZ299" i="100"/>
  <c r="AY299" i="100"/>
  <c r="AW299" i="100"/>
  <c r="AV299" i="100"/>
  <c r="AU299" i="100"/>
  <c r="AT299" i="100"/>
  <c r="AS299" i="100"/>
  <c r="AQ299" i="100"/>
  <c r="AP299" i="100"/>
  <c r="AJ299" i="100"/>
  <c r="AI299" i="100"/>
  <c r="AH299" i="100"/>
  <c r="AG299" i="100"/>
  <c r="AF299" i="100"/>
  <c r="AE299" i="100"/>
  <c r="AD299" i="100"/>
  <c r="AC299" i="100"/>
  <c r="AB299" i="100"/>
  <c r="AA299" i="100"/>
  <c r="B299" i="100"/>
  <c r="AU298" i="100"/>
  <c r="AT298" i="100"/>
  <c r="AS298" i="100"/>
  <c r="AQ298" i="100"/>
  <c r="AP298" i="100"/>
  <c r="AI298" i="100"/>
  <c r="AH298" i="100"/>
  <c r="AG298" i="100"/>
  <c r="AF298" i="100"/>
  <c r="AE298" i="100"/>
  <c r="AD298" i="100"/>
  <c r="AC298" i="100"/>
  <c r="AB298" i="100"/>
  <c r="AA298" i="100"/>
  <c r="B298" i="100"/>
  <c r="AZ297" i="100"/>
  <c r="AY297" i="100"/>
  <c r="AX297" i="100"/>
  <c r="AW297" i="100"/>
  <c r="AV297" i="100"/>
  <c r="AU297" i="100"/>
  <c r="AT297" i="100"/>
  <c r="AS297" i="100"/>
  <c r="AQ297" i="100"/>
  <c r="AP297" i="100"/>
  <c r="AN297" i="100"/>
  <c r="AM297" i="100"/>
  <c r="AL297" i="100"/>
  <c r="AK297" i="100"/>
  <c r="AJ297" i="100"/>
  <c r="AI297" i="100"/>
  <c r="AH297" i="100"/>
  <c r="AG297" i="100"/>
  <c r="AF297" i="100"/>
  <c r="AE297" i="100"/>
  <c r="AD297" i="100"/>
  <c r="AC297" i="100"/>
  <c r="AB297" i="100"/>
  <c r="AA297" i="100"/>
  <c r="B297" i="100"/>
  <c r="AO297" i="100" s="1"/>
  <c r="AY296" i="100"/>
  <c r="AX296" i="100"/>
  <c r="AW296" i="100"/>
  <c r="AV296" i="100"/>
  <c r="AU296" i="100"/>
  <c r="AT296" i="100"/>
  <c r="AS296" i="100"/>
  <c r="AQ296" i="100"/>
  <c r="AP296" i="100"/>
  <c r="AO296" i="100"/>
  <c r="AI296" i="100"/>
  <c r="AH296" i="100"/>
  <c r="AG296" i="100"/>
  <c r="AF296" i="100"/>
  <c r="AE296" i="100"/>
  <c r="AD296" i="100"/>
  <c r="AC296" i="100"/>
  <c r="AB296" i="100"/>
  <c r="AA296" i="100"/>
  <c r="B296" i="100"/>
  <c r="AV295" i="100"/>
  <c r="AU295" i="100"/>
  <c r="AT295" i="100"/>
  <c r="AS295" i="100"/>
  <c r="AQ295" i="100"/>
  <c r="AP295" i="100"/>
  <c r="AO295" i="100"/>
  <c r="AN295" i="100"/>
  <c r="AM295" i="100"/>
  <c r="AL295" i="100"/>
  <c r="AK295" i="100"/>
  <c r="AJ295" i="100"/>
  <c r="AI295" i="100"/>
  <c r="AH295" i="100"/>
  <c r="AG295" i="100"/>
  <c r="AF295" i="100"/>
  <c r="AE295" i="100"/>
  <c r="AD295" i="100"/>
  <c r="AC295" i="100"/>
  <c r="AB295" i="100"/>
  <c r="AA295" i="100"/>
  <c r="B295" i="100"/>
  <c r="AU294" i="100"/>
  <c r="AT294" i="100"/>
  <c r="AS294" i="100"/>
  <c r="AQ294" i="100"/>
  <c r="AP294" i="100"/>
  <c r="AI294" i="100"/>
  <c r="AH294" i="100"/>
  <c r="AG294" i="100"/>
  <c r="AF294" i="100"/>
  <c r="AE294" i="100"/>
  <c r="AD294" i="100"/>
  <c r="AC294" i="100"/>
  <c r="AB294" i="100"/>
  <c r="AA294" i="100"/>
  <c r="B294" i="100"/>
  <c r="AW293" i="100"/>
  <c r="AV293" i="100"/>
  <c r="AU293" i="100"/>
  <c r="AT293" i="100"/>
  <c r="AS293" i="100"/>
  <c r="AQ293" i="100"/>
  <c r="AP293" i="100"/>
  <c r="AI293" i="100"/>
  <c r="AH293" i="100"/>
  <c r="AG293" i="100"/>
  <c r="AF293" i="100"/>
  <c r="AE293" i="100"/>
  <c r="AD293" i="100"/>
  <c r="AC293" i="100"/>
  <c r="AB293" i="100"/>
  <c r="AA293" i="100"/>
  <c r="B293" i="100"/>
  <c r="AU292" i="100"/>
  <c r="AT292" i="100"/>
  <c r="AS292" i="100"/>
  <c r="AQ292" i="100"/>
  <c r="AP292" i="100"/>
  <c r="AO292" i="100"/>
  <c r="AN292" i="100"/>
  <c r="AM292" i="100"/>
  <c r="AL292" i="100"/>
  <c r="AK292" i="100"/>
  <c r="AI292" i="100"/>
  <c r="AH292" i="100"/>
  <c r="AG292" i="100"/>
  <c r="AF292" i="100"/>
  <c r="AE292" i="100"/>
  <c r="AD292" i="100"/>
  <c r="AC292" i="100"/>
  <c r="AB292" i="100"/>
  <c r="AA292" i="100"/>
  <c r="B292" i="100"/>
  <c r="AJ292" i="100" s="1"/>
  <c r="AZ291" i="100"/>
  <c r="AY291" i="100"/>
  <c r="AX291" i="100"/>
  <c r="AW291" i="100"/>
  <c r="AV291" i="100"/>
  <c r="AU291" i="100"/>
  <c r="AT291" i="100"/>
  <c r="AS291" i="100"/>
  <c r="AQ291" i="100"/>
  <c r="AP291" i="100"/>
  <c r="AO291" i="100"/>
  <c r="AN291" i="100"/>
  <c r="AM291" i="100"/>
  <c r="AL291" i="100"/>
  <c r="AJ291" i="100"/>
  <c r="AI291" i="100"/>
  <c r="AH291" i="100"/>
  <c r="AG291" i="100"/>
  <c r="AF291" i="100"/>
  <c r="AE291" i="100"/>
  <c r="AD291" i="100"/>
  <c r="AC291" i="100"/>
  <c r="AB291" i="100"/>
  <c r="AA291" i="100"/>
  <c r="B291" i="100"/>
  <c r="AK291" i="100" s="1"/>
  <c r="AU290" i="100"/>
  <c r="AT290" i="100"/>
  <c r="AS290" i="100"/>
  <c r="AQ290" i="100"/>
  <c r="AP290" i="100"/>
  <c r="AI290" i="100"/>
  <c r="AH290" i="100"/>
  <c r="AG290" i="100"/>
  <c r="AF290" i="100"/>
  <c r="AE290" i="100"/>
  <c r="AD290" i="100"/>
  <c r="AC290" i="100"/>
  <c r="AB290" i="100"/>
  <c r="AA290" i="100"/>
  <c r="B290" i="100"/>
  <c r="AZ289" i="100"/>
  <c r="AY289" i="100"/>
  <c r="AX289" i="100"/>
  <c r="AW289" i="100"/>
  <c r="AU289" i="100"/>
  <c r="AT289" i="100"/>
  <c r="AS289" i="100"/>
  <c r="AQ289" i="100"/>
  <c r="AP289" i="100"/>
  <c r="AO289" i="100"/>
  <c r="AN289" i="100"/>
  <c r="AM289" i="100"/>
  <c r="AL289" i="100"/>
  <c r="AK289" i="100"/>
  <c r="AJ289" i="100"/>
  <c r="AI289" i="100"/>
  <c r="AH289" i="100"/>
  <c r="AG289" i="100"/>
  <c r="AF289" i="100"/>
  <c r="AE289" i="100"/>
  <c r="AD289" i="100"/>
  <c r="AC289" i="100"/>
  <c r="AB289" i="100"/>
  <c r="AA289" i="100"/>
  <c r="B289" i="100"/>
  <c r="AV289" i="100" s="1"/>
  <c r="AU288" i="100"/>
  <c r="AT288" i="100"/>
  <c r="AS288" i="100"/>
  <c r="AQ288" i="100"/>
  <c r="AP288" i="100"/>
  <c r="AK288" i="100"/>
  <c r="AI288" i="100"/>
  <c r="AH288" i="100"/>
  <c r="AG288" i="100"/>
  <c r="AF288" i="100"/>
  <c r="AE288" i="100"/>
  <c r="AD288" i="100"/>
  <c r="AC288" i="100"/>
  <c r="AB288" i="100"/>
  <c r="AA288" i="100"/>
  <c r="B288" i="100"/>
  <c r="AY288" i="100" s="1"/>
  <c r="AU287" i="100"/>
  <c r="AT287" i="100"/>
  <c r="AS287" i="100"/>
  <c r="AQ287" i="100"/>
  <c r="AP287" i="100"/>
  <c r="AI287" i="100"/>
  <c r="AH287" i="100"/>
  <c r="AG287" i="100"/>
  <c r="AF287" i="100"/>
  <c r="AE287" i="100"/>
  <c r="AD287" i="100"/>
  <c r="AC287" i="100"/>
  <c r="AB287" i="100"/>
  <c r="AA287" i="100"/>
  <c r="B287" i="100"/>
  <c r="AZ286" i="100"/>
  <c r="AY286" i="100"/>
  <c r="AX286" i="100"/>
  <c r="AW286" i="100"/>
  <c r="AV286" i="100"/>
  <c r="AU286" i="100"/>
  <c r="AT286" i="100"/>
  <c r="AS286" i="100"/>
  <c r="AQ286" i="100"/>
  <c r="AP286" i="100"/>
  <c r="AO286" i="100"/>
  <c r="AL286" i="100"/>
  <c r="AK286" i="100"/>
  <c r="AJ286" i="100"/>
  <c r="AI286" i="100"/>
  <c r="AH286" i="100"/>
  <c r="AG286" i="100"/>
  <c r="AF286" i="100"/>
  <c r="AE286" i="100"/>
  <c r="AD286" i="100"/>
  <c r="AC286" i="100"/>
  <c r="AB286" i="100"/>
  <c r="AA286" i="100"/>
  <c r="B286" i="100"/>
  <c r="AN286" i="100" s="1"/>
  <c r="AZ285" i="100"/>
  <c r="AW285" i="100"/>
  <c r="AV285" i="100"/>
  <c r="AU285" i="100"/>
  <c r="AT285" i="100"/>
  <c r="AS285" i="100"/>
  <c r="AQ285" i="100"/>
  <c r="AP285" i="100"/>
  <c r="AO285" i="100"/>
  <c r="AN285" i="100"/>
  <c r="AM285" i="100"/>
  <c r="AL285" i="100"/>
  <c r="AK285" i="100"/>
  <c r="AJ285" i="100"/>
  <c r="AI285" i="100"/>
  <c r="AH285" i="100"/>
  <c r="AG285" i="100"/>
  <c r="AF285" i="100"/>
  <c r="AE285" i="100"/>
  <c r="AD285" i="100"/>
  <c r="AC285" i="100"/>
  <c r="AB285" i="100"/>
  <c r="AA285" i="100"/>
  <c r="B285" i="100"/>
  <c r="AU284" i="100"/>
  <c r="AT284" i="100"/>
  <c r="AS284" i="100"/>
  <c r="AQ284" i="100"/>
  <c r="AP284" i="100"/>
  <c r="AO284" i="100"/>
  <c r="AM284" i="100"/>
  <c r="AL284" i="100"/>
  <c r="AK284" i="100"/>
  <c r="AJ284" i="100"/>
  <c r="AI284" i="100"/>
  <c r="AH284" i="100"/>
  <c r="AG284" i="100"/>
  <c r="AF284" i="100"/>
  <c r="AE284" i="100"/>
  <c r="AD284" i="100"/>
  <c r="AC284" i="100"/>
  <c r="AB284" i="100"/>
  <c r="AA284" i="100"/>
  <c r="B284" i="100"/>
  <c r="AZ284" i="100" s="1"/>
  <c r="AU283" i="100"/>
  <c r="AT283" i="100"/>
  <c r="AS283" i="100"/>
  <c r="AQ283" i="100"/>
  <c r="AP283" i="100"/>
  <c r="AI283" i="100"/>
  <c r="AH283" i="100"/>
  <c r="AG283" i="100"/>
  <c r="AF283" i="100"/>
  <c r="AE283" i="100"/>
  <c r="AD283" i="100"/>
  <c r="AC283" i="100"/>
  <c r="AB283" i="100"/>
  <c r="AA283" i="100"/>
  <c r="B283" i="100"/>
  <c r="AZ282" i="100"/>
  <c r="AY282" i="100"/>
  <c r="AU282" i="100"/>
  <c r="AT282" i="100"/>
  <c r="AS282" i="100"/>
  <c r="AQ282" i="100"/>
  <c r="AP282" i="100"/>
  <c r="AO282" i="100"/>
  <c r="AN282" i="100"/>
  <c r="AM282" i="100"/>
  <c r="AI282" i="100"/>
  <c r="AH282" i="100"/>
  <c r="AG282" i="100"/>
  <c r="AF282" i="100"/>
  <c r="AE282" i="100"/>
  <c r="AD282" i="100"/>
  <c r="AC282" i="100"/>
  <c r="AB282" i="100"/>
  <c r="AA282" i="100"/>
  <c r="B282" i="100"/>
  <c r="AZ281" i="100"/>
  <c r="AY281" i="100"/>
  <c r="AX281" i="100"/>
  <c r="AW281" i="100"/>
  <c r="AV281" i="100"/>
  <c r="AU281" i="100"/>
  <c r="AT281" i="100"/>
  <c r="AS281" i="100"/>
  <c r="AQ281" i="100"/>
  <c r="AP281" i="100"/>
  <c r="AN281" i="100"/>
  <c r="AM281" i="100"/>
  <c r="AL281" i="100"/>
  <c r="AK281" i="100"/>
  <c r="AJ281" i="100"/>
  <c r="AI281" i="100"/>
  <c r="AH281" i="100"/>
  <c r="AG281" i="100"/>
  <c r="AF281" i="100"/>
  <c r="AE281" i="100"/>
  <c r="AD281" i="100"/>
  <c r="AC281" i="100"/>
  <c r="AB281" i="100"/>
  <c r="AA281" i="100"/>
  <c r="B281" i="100"/>
  <c r="AO281" i="100" s="1"/>
  <c r="AU280" i="100"/>
  <c r="AT280" i="100"/>
  <c r="AS280" i="100"/>
  <c r="AQ280" i="100"/>
  <c r="AP280" i="100"/>
  <c r="AI280" i="100"/>
  <c r="AH280" i="100"/>
  <c r="AG280" i="100"/>
  <c r="AF280" i="100"/>
  <c r="AE280" i="100"/>
  <c r="AD280" i="100"/>
  <c r="AC280" i="100"/>
  <c r="AB280" i="100"/>
  <c r="AA280" i="100"/>
  <c r="B280" i="100"/>
  <c r="AU279" i="100"/>
  <c r="AT279" i="100"/>
  <c r="AS279" i="100"/>
  <c r="AQ279" i="100"/>
  <c r="AP279" i="100"/>
  <c r="AI279" i="100"/>
  <c r="AH279" i="100"/>
  <c r="AG279" i="100"/>
  <c r="AF279" i="100"/>
  <c r="AE279" i="100"/>
  <c r="AD279" i="100"/>
  <c r="AC279" i="100"/>
  <c r="AB279" i="100"/>
  <c r="AA279" i="100"/>
  <c r="B279" i="100"/>
  <c r="AZ278" i="100"/>
  <c r="AY278" i="100"/>
  <c r="AX278" i="100"/>
  <c r="AW278" i="100"/>
  <c r="AV278" i="100"/>
  <c r="AU278" i="100"/>
  <c r="AT278" i="100"/>
  <c r="AS278" i="100"/>
  <c r="AQ278" i="100"/>
  <c r="AP278" i="100"/>
  <c r="AO278" i="100"/>
  <c r="AL278" i="100"/>
  <c r="AK278" i="100"/>
  <c r="AI278" i="100"/>
  <c r="AH278" i="100"/>
  <c r="AG278" i="100"/>
  <c r="AF278" i="100"/>
  <c r="AE278" i="100"/>
  <c r="AD278" i="100"/>
  <c r="AC278" i="100"/>
  <c r="AB278" i="100"/>
  <c r="AA278" i="100"/>
  <c r="B278" i="100"/>
  <c r="AU277" i="100"/>
  <c r="AT277" i="100"/>
  <c r="AS277" i="100"/>
  <c r="AQ277" i="100"/>
  <c r="AP277" i="100"/>
  <c r="AI277" i="100"/>
  <c r="AH277" i="100"/>
  <c r="AG277" i="100"/>
  <c r="AF277" i="100"/>
  <c r="AE277" i="100"/>
  <c r="AD277" i="100"/>
  <c r="AC277" i="100"/>
  <c r="AB277" i="100"/>
  <c r="AA277" i="100"/>
  <c r="B277" i="100"/>
  <c r="AU276" i="100"/>
  <c r="AT276" i="100"/>
  <c r="AS276" i="100"/>
  <c r="AQ276" i="100"/>
  <c r="AP276" i="100"/>
  <c r="AI276" i="100"/>
  <c r="AH276" i="100"/>
  <c r="AG276" i="100"/>
  <c r="AF276" i="100"/>
  <c r="AE276" i="100"/>
  <c r="AD276" i="100"/>
  <c r="AC276" i="100"/>
  <c r="AB276" i="100"/>
  <c r="AA276" i="100"/>
  <c r="B276" i="100"/>
  <c r="AZ275" i="100"/>
  <c r="AY275" i="100"/>
  <c r="AX275" i="100"/>
  <c r="AW275" i="100"/>
  <c r="AV275" i="100"/>
  <c r="AU275" i="100"/>
  <c r="AT275" i="100"/>
  <c r="AS275" i="100"/>
  <c r="AQ275" i="100"/>
  <c r="AP275" i="100"/>
  <c r="AO275" i="100"/>
  <c r="AN275" i="100"/>
  <c r="AM275" i="100"/>
  <c r="AL275" i="100"/>
  <c r="AJ275" i="100"/>
  <c r="AI275" i="100"/>
  <c r="AH275" i="100"/>
  <c r="AG275" i="100"/>
  <c r="AF275" i="100"/>
  <c r="AE275" i="100"/>
  <c r="AD275" i="100"/>
  <c r="AC275" i="100"/>
  <c r="AB275" i="100"/>
  <c r="AA275" i="100"/>
  <c r="B275" i="100"/>
  <c r="AK275" i="100" s="1"/>
  <c r="AX274" i="100"/>
  <c r="AU274" i="100"/>
  <c r="AT274" i="100"/>
  <c r="AS274" i="100"/>
  <c r="AQ274" i="100"/>
  <c r="AP274" i="100"/>
  <c r="AO274" i="100"/>
  <c r="AN274" i="100"/>
  <c r="AM274" i="100"/>
  <c r="AL274" i="100"/>
  <c r="AK274" i="100"/>
  <c r="AJ274" i="100"/>
  <c r="AI274" i="100"/>
  <c r="AH274" i="100"/>
  <c r="AG274" i="100"/>
  <c r="AF274" i="100"/>
  <c r="AE274" i="100"/>
  <c r="AD274" i="100"/>
  <c r="AC274" i="100"/>
  <c r="AB274" i="100"/>
  <c r="AA274" i="100"/>
  <c r="B274" i="100"/>
  <c r="AZ273" i="100"/>
  <c r="AY273" i="100"/>
  <c r="AX273" i="100"/>
  <c r="AW273" i="100"/>
  <c r="AV273" i="100"/>
  <c r="AU273" i="100"/>
  <c r="AT273" i="100"/>
  <c r="AS273" i="100"/>
  <c r="AQ273" i="100"/>
  <c r="AP273" i="100"/>
  <c r="AN273" i="100"/>
  <c r="AM273" i="100"/>
  <c r="AL273" i="100"/>
  <c r="AK273" i="100"/>
  <c r="AJ273" i="100"/>
  <c r="AI273" i="100"/>
  <c r="AH273" i="100"/>
  <c r="AG273" i="100"/>
  <c r="AF273" i="100"/>
  <c r="AE273" i="100"/>
  <c r="AD273" i="100"/>
  <c r="AC273" i="100"/>
  <c r="AB273" i="100"/>
  <c r="AA273" i="100"/>
  <c r="B273" i="100"/>
  <c r="AO273" i="100" s="1"/>
  <c r="AU272" i="100"/>
  <c r="AT272" i="100"/>
  <c r="AS272" i="100"/>
  <c r="AQ272" i="100"/>
  <c r="AP272" i="100"/>
  <c r="AI272" i="100"/>
  <c r="AH272" i="100"/>
  <c r="AG272" i="100"/>
  <c r="AF272" i="100"/>
  <c r="AE272" i="100"/>
  <c r="AD272" i="100"/>
  <c r="AC272" i="100"/>
  <c r="AB272" i="100"/>
  <c r="AA272" i="100"/>
  <c r="B272" i="100"/>
  <c r="AZ271" i="100"/>
  <c r="AY271" i="100"/>
  <c r="AX271" i="100"/>
  <c r="AW271" i="100"/>
  <c r="AU271" i="100"/>
  <c r="AT271" i="100"/>
  <c r="AS271" i="100"/>
  <c r="AQ271" i="100"/>
  <c r="AP271" i="100"/>
  <c r="AO271" i="100"/>
  <c r="AN271" i="100"/>
  <c r="AM271" i="100"/>
  <c r="AL271" i="100"/>
  <c r="AK271" i="100"/>
  <c r="AJ271" i="100"/>
  <c r="AI271" i="100"/>
  <c r="AH271" i="100"/>
  <c r="AG271" i="100"/>
  <c r="AF271" i="100"/>
  <c r="AE271" i="100"/>
  <c r="AD271" i="100"/>
  <c r="AC271" i="100"/>
  <c r="AB271" i="100"/>
  <c r="AA271" i="100"/>
  <c r="B271" i="100"/>
  <c r="AV271" i="100" s="1"/>
  <c r="AZ270" i="100"/>
  <c r="AY270" i="100"/>
  <c r="AX270" i="100"/>
  <c r="AW270" i="100"/>
  <c r="AV270" i="100"/>
  <c r="AU270" i="100"/>
  <c r="AT270" i="100"/>
  <c r="AS270" i="100"/>
  <c r="AQ270" i="100"/>
  <c r="AP270" i="100"/>
  <c r="AO270" i="100"/>
  <c r="AN270" i="100"/>
  <c r="AL270" i="100"/>
  <c r="AK270" i="100"/>
  <c r="AJ270" i="100"/>
  <c r="AI270" i="100"/>
  <c r="AH270" i="100"/>
  <c r="AG270" i="100"/>
  <c r="AF270" i="100"/>
  <c r="AE270" i="100"/>
  <c r="AD270" i="100"/>
  <c r="AC270" i="100"/>
  <c r="AB270" i="100"/>
  <c r="AA270" i="100"/>
  <c r="B270" i="100"/>
  <c r="AM270" i="100" s="1"/>
  <c r="AU269" i="100"/>
  <c r="AT269" i="100"/>
  <c r="AS269" i="100"/>
  <c r="AQ269" i="100"/>
  <c r="AP269" i="100"/>
  <c r="AO269" i="100"/>
  <c r="AM269" i="100"/>
  <c r="AL269" i="100"/>
  <c r="AK269" i="100"/>
  <c r="AJ269" i="100"/>
  <c r="AI269" i="100"/>
  <c r="AH269" i="100"/>
  <c r="AG269" i="100"/>
  <c r="AF269" i="100"/>
  <c r="AE269" i="100"/>
  <c r="AD269" i="100"/>
  <c r="AC269" i="100"/>
  <c r="AB269" i="100"/>
  <c r="AA269" i="100"/>
  <c r="B269" i="100"/>
  <c r="AZ269" i="100" s="1"/>
  <c r="AX268" i="100"/>
  <c r="AU268" i="100"/>
  <c r="AT268" i="100"/>
  <c r="AS268" i="100"/>
  <c r="AQ268" i="100"/>
  <c r="AP268" i="100"/>
  <c r="AI268" i="100"/>
  <c r="AH268" i="100"/>
  <c r="AG268" i="100"/>
  <c r="AF268" i="100"/>
  <c r="AE268" i="100"/>
  <c r="AD268" i="100"/>
  <c r="AC268" i="100"/>
  <c r="AB268" i="100"/>
  <c r="AA268" i="100"/>
  <c r="B268" i="100"/>
  <c r="AZ267" i="100"/>
  <c r="AY267" i="100"/>
  <c r="AX267" i="100"/>
  <c r="AW267" i="100"/>
  <c r="AV267" i="100"/>
  <c r="AU267" i="100"/>
  <c r="AT267" i="100"/>
  <c r="AS267" i="100"/>
  <c r="AQ267" i="100"/>
  <c r="AP267" i="100"/>
  <c r="AM267" i="100"/>
  <c r="AJ267" i="100"/>
  <c r="AI267" i="100"/>
  <c r="AH267" i="100"/>
  <c r="AG267" i="100"/>
  <c r="AF267" i="100"/>
  <c r="AE267" i="100"/>
  <c r="AD267" i="100"/>
  <c r="AC267" i="100"/>
  <c r="AB267" i="100"/>
  <c r="AA267" i="100"/>
  <c r="B267" i="100"/>
  <c r="AY266" i="100"/>
  <c r="AX266" i="100"/>
  <c r="AU266" i="100"/>
  <c r="AT266" i="100"/>
  <c r="AS266" i="100"/>
  <c r="AQ266" i="100"/>
  <c r="AP266" i="100"/>
  <c r="AO266" i="100"/>
  <c r="AN266" i="100"/>
  <c r="AM266" i="100"/>
  <c r="AL266" i="100"/>
  <c r="AK266" i="100"/>
  <c r="AI266" i="100"/>
  <c r="AH266" i="100"/>
  <c r="AG266" i="100"/>
  <c r="AF266" i="100"/>
  <c r="AE266" i="100"/>
  <c r="AD266" i="100"/>
  <c r="AC266" i="100"/>
  <c r="AB266" i="100"/>
  <c r="AA266" i="100"/>
  <c r="B266" i="100"/>
  <c r="AZ266" i="100" s="1"/>
  <c r="AU265" i="100"/>
  <c r="AT265" i="100"/>
  <c r="AS265" i="100"/>
  <c r="AQ265" i="100"/>
  <c r="AP265" i="100"/>
  <c r="AI265" i="100"/>
  <c r="AH265" i="100"/>
  <c r="AG265" i="100"/>
  <c r="AF265" i="100"/>
  <c r="AE265" i="100"/>
  <c r="AD265" i="100"/>
  <c r="AC265" i="100"/>
  <c r="AB265" i="100"/>
  <c r="AA265" i="100"/>
  <c r="B265" i="100"/>
  <c r="AY264" i="100"/>
  <c r="AU264" i="100"/>
  <c r="AT264" i="100"/>
  <c r="AS264" i="100"/>
  <c r="AQ264" i="100"/>
  <c r="AP264" i="100"/>
  <c r="AI264" i="100"/>
  <c r="AH264" i="100"/>
  <c r="AG264" i="100"/>
  <c r="AF264" i="100"/>
  <c r="AE264" i="100"/>
  <c r="AD264" i="100"/>
  <c r="AC264" i="100"/>
  <c r="AB264" i="100"/>
  <c r="AA264" i="100"/>
  <c r="B264" i="100"/>
  <c r="AZ263" i="100"/>
  <c r="AV263" i="100"/>
  <c r="AU263" i="100"/>
  <c r="AT263" i="100"/>
  <c r="AS263" i="100"/>
  <c r="AQ263" i="100"/>
  <c r="AP263" i="100"/>
  <c r="AO263" i="100"/>
  <c r="AN263" i="100"/>
  <c r="AM263" i="100"/>
  <c r="AK263" i="100"/>
  <c r="AJ263" i="100"/>
  <c r="AI263" i="100"/>
  <c r="AH263" i="100"/>
  <c r="AG263" i="100"/>
  <c r="AF263" i="100"/>
  <c r="AE263" i="100"/>
  <c r="AD263" i="100"/>
  <c r="AC263" i="100"/>
  <c r="AB263" i="100"/>
  <c r="AA263" i="100"/>
  <c r="B263" i="100"/>
  <c r="AZ262" i="100"/>
  <c r="AY262" i="100"/>
  <c r="AX262" i="100"/>
  <c r="AW262" i="100"/>
  <c r="AV262" i="100"/>
  <c r="AU262" i="100"/>
  <c r="AT262" i="100"/>
  <c r="AS262" i="100"/>
  <c r="AQ262" i="100"/>
  <c r="AP262" i="100"/>
  <c r="AO262" i="100"/>
  <c r="AN262" i="100"/>
  <c r="AL262" i="100"/>
  <c r="AK262" i="100"/>
  <c r="AJ262" i="100"/>
  <c r="AI262" i="100"/>
  <c r="AH262" i="100"/>
  <c r="AG262" i="100"/>
  <c r="AF262" i="100"/>
  <c r="AE262" i="100"/>
  <c r="AD262" i="100"/>
  <c r="AC262" i="100"/>
  <c r="AB262" i="100"/>
  <c r="AA262" i="100"/>
  <c r="B262" i="100"/>
  <c r="AM262" i="100" s="1"/>
  <c r="AU261" i="100"/>
  <c r="AT261" i="100"/>
  <c r="AS261" i="100"/>
  <c r="AQ261" i="100"/>
  <c r="AP261" i="100"/>
  <c r="AM261" i="100"/>
  <c r="AI261" i="100"/>
  <c r="AH261" i="100"/>
  <c r="AG261" i="100"/>
  <c r="AF261" i="100"/>
  <c r="AE261" i="100"/>
  <c r="AD261" i="100"/>
  <c r="AC261" i="100"/>
  <c r="AB261" i="100"/>
  <c r="AA261" i="100"/>
  <c r="B261" i="100"/>
  <c r="AU260" i="100"/>
  <c r="AT260" i="100"/>
  <c r="AS260" i="100"/>
  <c r="AQ260" i="100"/>
  <c r="AP260" i="100"/>
  <c r="AI260" i="100"/>
  <c r="AH260" i="100"/>
  <c r="AG260" i="100"/>
  <c r="AF260" i="100"/>
  <c r="AE260" i="100"/>
  <c r="AD260" i="100"/>
  <c r="AC260" i="100"/>
  <c r="AB260" i="100"/>
  <c r="AA260" i="100"/>
  <c r="B260" i="100"/>
  <c r="AZ259" i="100"/>
  <c r="AY259" i="100"/>
  <c r="AX259" i="100"/>
  <c r="AW259" i="100"/>
  <c r="AV259" i="100"/>
  <c r="AU259" i="100"/>
  <c r="AT259" i="100"/>
  <c r="AS259" i="100"/>
  <c r="AQ259" i="100"/>
  <c r="AP259" i="100"/>
  <c r="AO259" i="100"/>
  <c r="AN259" i="100"/>
  <c r="AM259" i="100"/>
  <c r="AL259" i="100"/>
  <c r="AJ259" i="100"/>
  <c r="AI259" i="100"/>
  <c r="AH259" i="100"/>
  <c r="AG259" i="100"/>
  <c r="AF259" i="100"/>
  <c r="AE259" i="100"/>
  <c r="AD259" i="100"/>
  <c r="AC259" i="100"/>
  <c r="AB259" i="100"/>
  <c r="AA259" i="100"/>
  <c r="B259" i="100"/>
  <c r="AK259" i="100" s="1"/>
  <c r="AX258" i="100"/>
  <c r="AW258" i="100"/>
  <c r="AU258" i="100"/>
  <c r="AT258" i="100"/>
  <c r="AS258" i="100"/>
  <c r="AQ258" i="100"/>
  <c r="AP258" i="100"/>
  <c r="AO258" i="100"/>
  <c r="AN258" i="100"/>
  <c r="AM258" i="100"/>
  <c r="AL258" i="100"/>
  <c r="AK258" i="100"/>
  <c r="AJ258" i="100"/>
  <c r="AI258" i="100"/>
  <c r="AH258" i="100"/>
  <c r="AG258" i="100"/>
  <c r="AF258" i="100"/>
  <c r="AE258" i="100"/>
  <c r="AD258" i="100"/>
  <c r="AC258" i="100"/>
  <c r="AB258" i="100"/>
  <c r="AA258" i="100"/>
  <c r="B258" i="100"/>
  <c r="AU257" i="100"/>
  <c r="AT257" i="100"/>
  <c r="AS257" i="100"/>
  <c r="AQ257" i="100"/>
  <c r="AP257" i="100"/>
  <c r="AM257" i="100"/>
  <c r="AL257" i="100"/>
  <c r="AK257" i="100"/>
  <c r="AJ257" i="100"/>
  <c r="AI257" i="100"/>
  <c r="AH257" i="100"/>
  <c r="AG257" i="100"/>
  <c r="AF257" i="100"/>
  <c r="AE257" i="100"/>
  <c r="AD257" i="100"/>
  <c r="AC257" i="100"/>
  <c r="AB257" i="100"/>
  <c r="AA257" i="100"/>
  <c r="B257" i="100"/>
  <c r="AO257" i="100" s="1"/>
  <c r="AU256" i="100"/>
  <c r="AT256" i="100"/>
  <c r="AS256" i="100"/>
  <c r="AQ256" i="100"/>
  <c r="AP256" i="100"/>
  <c r="AI256" i="100"/>
  <c r="AH256" i="100"/>
  <c r="AG256" i="100"/>
  <c r="AF256" i="100"/>
  <c r="AE256" i="100"/>
  <c r="AD256" i="100"/>
  <c r="AC256" i="100"/>
  <c r="AB256" i="100"/>
  <c r="AA256" i="100"/>
  <c r="B256" i="100"/>
  <c r="AZ255" i="100"/>
  <c r="AX255" i="100"/>
  <c r="AW255" i="100"/>
  <c r="AV255" i="100"/>
  <c r="AU255" i="100"/>
  <c r="AT255" i="100"/>
  <c r="AS255" i="100"/>
  <c r="AQ255" i="100"/>
  <c r="AP255" i="100"/>
  <c r="AI255" i="100"/>
  <c r="AH255" i="100"/>
  <c r="AG255" i="100"/>
  <c r="AF255" i="100"/>
  <c r="AE255" i="100"/>
  <c r="AD255" i="100"/>
  <c r="AC255" i="100"/>
  <c r="AB255" i="100"/>
  <c r="AA255" i="100"/>
  <c r="B255" i="100"/>
  <c r="AO255" i="100" s="1"/>
  <c r="AZ254" i="100"/>
  <c r="AY254" i="100"/>
  <c r="AX254" i="100"/>
  <c r="AW254" i="100"/>
  <c r="AV254" i="100"/>
  <c r="AU254" i="100"/>
  <c r="AT254" i="100"/>
  <c r="AS254" i="100"/>
  <c r="AQ254" i="100"/>
  <c r="AP254" i="100"/>
  <c r="AO254" i="100"/>
  <c r="AN254" i="100"/>
  <c r="AL254" i="100"/>
  <c r="AK254" i="100"/>
  <c r="AJ254" i="100"/>
  <c r="AI254" i="100"/>
  <c r="AH254" i="100"/>
  <c r="AG254" i="100"/>
  <c r="AF254" i="100"/>
  <c r="AE254" i="100"/>
  <c r="AD254" i="100"/>
  <c r="AC254" i="100"/>
  <c r="AB254" i="100"/>
  <c r="AA254" i="100"/>
  <c r="B254" i="100"/>
  <c r="AM254" i="100" s="1"/>
  <c r="AU253" i="100"/>
  <c r="AT253" i="100"/>
  <c r="AS253" i="100"/>
  <c r="AQ253" i="100"/>
  <c r="AP253" i="100"/>
  <c r="AO253" i="100"/>
  <c r="AN253" i="100"/>
  <c r="AM253" i="100"/>
  <c r="AL253" i="100"/>
  <c r="AJ253" i="100"/>
  <c r="AI253" i="100"/>
  <c r="AH253" i="100"/>
  <c r="AG253" i="100"/>
  <c r="AF253" i="100"/>
  <c r="AE253" i="100"/>
  <c r="AD253" i="100"/>
  <c r="AC253" i="100"/>
  <c r="AB253" i="100"/>
  <c r="AA253" i="100"/>
  <c r="B253" i="100"/>
  <c r="AZ253" i="100" s="1"/>
  <c r="AU252" i="100"/>
  <c r="AT252" i="100"/>
  <c r="AS252" i="100"/>
  <c r="AQ252" i="100"/>
  <c r="AP252" i="100"/>
  <c r="AI252" i="100"/>
  <c r="AH252" i="100"/>
  <c r="AG252" i="100"/>
  <c r="AF252" i="100"/>
  <c r="AE252" i="100"/>
  <c r="AD252" i="100"/>
  <c r="AC252" i="100"/>
  <c r="AB252" i="100"/>
  <c r="AA252" i="100"/>
  <c r="B252" i="100"/>
  <c r="AZ251" i="100"/>
  <c r="AY251" i="100"/>
  <c r="AX251" i="100"/>
  <c r="AW251" i="100"/>
  <c r="AU251" i="100"/>
  <c r="AT251" i="100"/>
  <c r="AS251" i="100"/>
  <c r="AQ251" i="100"/>
  <c r="AP251" i="100"/>
  <c r="AI251" i="100"/>
  <c r="AH251" i="100"/>
  <c r="AG251" i="100"/>
  <c r="AF251" i="100"/>
  <c r="AE251" i="100"/>
  <c r="AD251" i="100"/>
  <c r="AC251" i="100"/>
  <c r="AB251" i="100"/>
  <c r="AA251" i="100"/>
  <c r="B251" i="100"/>
  <c r="AZ250" i="100"/>
  <c r="AY250" i="100"/>
  <c r="AX250" i="100"/>
  <c r="AW250" i="100"/>
  <c r="AU250" i="100"/>
  <c r="AT250" i="100"/>
  <c r="AS250" i="100"/>
  <c r="AQ250" i="100"/>
  <c r="AP250" i="100"/>
  <c r="AO250" i="100"/>
  <c r="AN250" i="100"/>
  <c r="AM250" i="100"/>
  <c r="AL250" i="100"/>
  <c r="AK250" i="100"/>
  <c r="AI250" i="100"/>
  <c r="AH250" i="100"/>
  <c r="AG250" i="100"/>
  <c r="AF250" i="100"/>
  <c r="AE250" i="100"/>
  <c r="AD250" i="100"/>
  <c r="AC250" i="100"/>
  <c r="AB250" i="100"/>
  <c r="AA250" i="100"/>
  <c r="B250" i="100"/>
  <c r="AY249" i="100"/>
  <c r="AW249" i="100"/>
  <c r="AV249" i="100"/>
  <c r="AU249" i="100"/>
  <c r="AT249" i="100"/>
  <c r="AS249" i="100"/>
  <c r="AQ249" i="100"/>
  <c r="AP249" i="100"/>
  <c r="AN249" i="100"/>
  <c r="AM249" i="100"/>
  <c r="AL249" i="100"/>
  <c r="AK249" i="100"/>
  <c r="AJ249" i="100"/>
  <c r="AI249" i="100"/>
  <c r="AH249" i="100"/>
  <c r="AG249" i="100"/>
  <c r="AF249" i="100"/>
  <c r="AE249" i="100"/>
  <c r="AD249" i="100"/>
  <c r="AC249" i="100"/>
  <c r="AB249" i="100"/>
  <c r="AA249" i="100"/>
  <c r="B249" i="100"/>
  <c r="AO249" i="100" s="1"/>
  <c r="AU248" i="100"/>
  <c r="AT248" i="100"/>
  <c r="AS248" i="100"/>
  <c r="AQ248" i="100"/>
  <c r="AP248" i="100"/>
  <c r="AL248" i="100"/>
  <c r="AK248" i="100"/>
  <c r="AI248" i="100"/>
  <c r="AH248" i="100"/>
  <c r="AG248" i="100"/>
  <c r="AF248" i="100"/>
  <c r="AE248" i="100"/>
  <c r="AD248" i="100"/>
  <c r="AC248" i="100"/>
  <c r="AB248" i="100"/>
  <c r="AA248" i="100"/>
  <c r="B248" i="100"/>
  <c r="AU247" i="100"/>
  <c r="AT247" i="100"/>
  <c r="AS247" i="100"/>
  <c r="AQ247" i="100"/>
  <c r="AP247" i="100"/>
  <c r="AI247" i="100"/>
  <c r="AH247" i="100"/>
  <c r="AG247" i="100"/>
  <c r="AF247" i="100"/>
  <c r="AE247" i="100"/>
  <c r="AD247" i="100"/>
  <c r="AC247" i="100"/>
  <c r="AB247" i="100"/>
  <c r="AA247" i="100"/>
  <c r="B247" i="100"/>
  <c r="AY246" i="100"/>
  <c r="AX246" i="100"/>
  <c r="AW246" i="100"/>
  <c r="AV246" i="100"/>
  <c r="AU246" i="100"/>
  <c r="AT246" i="100"/>
  <c r="AS246" i="100"/>
  <c r="AQ246" i="100"/>
  <c r="AP246" i="100"/>
  <c r="AI246" i="100"/>
  <c r="AH246" i="100"/>
  <c r="AG246" i="100"/>
  <c r="AF246" i="100"/>
  <c r="AE246" i="100"/>
  <c r="AD246" i="100"/>
  <c r="AC246" i="100"/>
  <c r="AB246" i="100"/>
  <c r="AA246" i="100"/>
  <c r="B246" i="100"/>
  <c r="AO246" i="100" s="1"/>
  <c r="AZ245" i="100"/>
  <c r="AY245" i="100"/>
  <c r="AW245" i="100"/>
  <c r="AV245" i="100"/>
  <c r="AU245" i="100"/>
  <c r="AT245" i="100"/>
  <c r="AS245" i="100"/>
  <c r="AQ245" i="100"/>
  <c r="AP245" i="100"/>
  <c r="AO245" i="100"/>
  <c r="AN245" i="100"/>
  <c r="AM245" i="100"/>
  <c r="AL245" i="100"/>
  <c r="AJ245" i="100"/>
  <c r="AI245" i="100"/>
  <c r="AH245" i="100"/>
  <c r="AG245" i="100"/>
  <c r="AF245" i="100"/>
  <c r="AE245" i="100"/>
  <c r="AD245" i="100"/>
  <c r="AC245" i="100"/>
  <c r="AB245" i="100"/>
  <c r="AA245" i="100"/>
  <c r="B245" i="100"/>
  <c r="AU244" i="100"/>
  <c r="AT244" i="100"/>
  <c r="AS244" i="100"/>
  <c r="AQ244" i="100"/>
  <c r="AP244" i="100"/>
  <c r="AO244" i="100"/>
  <c r="AN244" i="100"/>
  <c r="AM244" i="100"/>
  <c r="AL244" i="100"/>
  <c r="AJ244" i="100"/>
  <c r="AI244" i="100"/>
  <c r="AH244" i="100"/>
  <c r="AG244" i="100"/>
  <c r="AF244" i="100"/>
  <c r="AE244" i="100"/>
  <c r="AD244" i="100"/>
  <c r="AC244" i="100"/>
  <c r="AB244" i="100"/>
  <c r="AA244" i="100"/>
  <c r="B244" i="100"/>
  <c r="AZ244" i="100" s="1"/>
  <c r="AU243" i="100"/>
  <c r="AT243" i="100"/>
  <c r="AS243" i="100"/>
  <c r="AQ243" i="100"/>
  <c r="AP243" i="100"/>
  <c r="AI243" i="100"/>
  <c r="AH243" i="100"/>
  <c r="AG243" i="100"/>
  <c r="AF243" i="100"/>
  <c r="AE243" i="100"/>
  <c r="AD243" i="100"/>
  <c r="AC243" i="100"/>
  <c r="AB243" i="100"/>
  <c r="AA243" i="100"/>
  <c r="B243" i="100"/>
  <c r="AU242" i="100"/>
  <c r="AT242" i="100"/>
  <c r="AS242" i="100"/>
  <c r="AQ242" i="100"/>
  <c r="AP242" i="100"/>
  <c r="AI242" i="100"/>
  <c r="AH242" i="100"/>
  <c r="AG242" i="100"/>
  <c r="AF242" i="100"/>
  <c r="AE242" i="100"/>
  <c r="AD242" i="100"/>
  <c r="AC242" i="100"/>
  <c r="AB242" i="100"/>
  <c r="AA242" i="100"/>
  <c r="B242" i="100"/>
  <c r="AZ241" i="100"/>
  <c r="AY241" i="100"/>
  <c r="AX241" i="100"/>
  <c r="AW241" i="100"/>
  <c r="AV241" i="100"/>
  <c r="AU241" i="100"/>
  <c r="AT241" i="100"/>
  <c r="AS241" i="100"/>
  <c r="AQ241" i="100"/>
  <c r="AP241" i="100"/>
  <c r="AO241" i="100"/>
  <c r="AN241" i="100"/>
  <c r="AL241" i="100"/>
  <c r="AK241" i="100"/>
  <c r="AJ241" i="100"/>
  <c r="AI241" i="100"/>
  <c r="AH241" i="100"/>
  <c r="AG241" i="100"/>
  <c r="AF241" i="100"/>
  <c r="AE241" i="100"/>
  <c r="AD241" i="100"/>
  <c r="AC241" i="100"/>
  <c r="AB241" i="100"/>
  <c r="AA241" i="100"/>
  <c r="B241" i="100"/>
  <c r="AM241" i="100" s="1"/>
  <c r="AY240" i="100"/>
  <c r="AX240" i="100"/>
  <c r="AW240" i="100"/>
  <c r="AV240" i="100"/>
  <c r="AU240" i="100"/>
  <c r="AT240" i="100"/>
  <c r="AS240" i="100"/>
  <c r="AQ240" i="100"/>
  <c r="AP240" i="100"/>
  <c r="AO240" i="100"/>
  <c r="AN240" i="100"/>
  <c r="AL240" i="100"/>
  <c r="AK240" i="100"/>
  <c r="AJ240" i="100"/>
  <c r="AI240" i="100"/>
  <c r="AH240" i="100"/>
  <c r="AG240" i="100"/>
  <c r="AF240" i="100"/>
  <c r="AE240" i="100"/>
  <c r="AD240" i="100"/>
  <c r="AC240" i="100"/>
  <c r="AB240" i="100"/>
  <c r="AA240" i="100"/>
  <c r="B240" i="100"/>
  <c r="AU239" i="100"/>
  <c r="AT239" i="100"/>
  <c r="AS239" i="100"/>
  <c r="AQ239" i="100"/>
  <c r="AP239" i="100"/>
  <c r="AO239" i="100"/>
  <c r="AN239" i="100"/>
  <c r="AM239" i="100"/>
  <c r="AL239" i="100"/>
  <c r="AK239" i="100"/>
  <c r="AJ239" i="100"/>
  <c r="AI239" i="100"/>
  <c r="AH239" i="100"/>
  <c r="AG239" i="100"/>
  <c r="AF239" i="100"/>
  <c r="AE239" i="100"/>
  <c r="AD239" i="100"/>
  <c r="AC239" i="100"/>
  <c r="AB239" i="100"/>
  <c r="AA239" i="100"/>
  <c r="B239" i="100"/>
  <c r="AZ239" i="100" s="1"/>
  <c r="AU238" i="100"/>
  <c r="AT238" i="100"/>
  <c r="AS238" i="100"/>
  <c r="AQ238" i="100"/>
  <c r="AP238" i="100"/>
  <c r="AI238" i="100"/>
  <c r="AH238" i="100"/>
  <c r="AG238" i="100"/>
  <c r="AF238" i="100"/>
  <c r="AE238" i="100"/>
  <c r="AD238" i="100"/>
  <c r="AC238" i="100"/>
  <c r="AB238" i="100"/>
  <c r="AA238" i="100"/>
  <c r="B238" i="100"/>
  <c r="AZ237" i="100"/>
  <c r="AY237" i="100"/>
  <c r="AX237" i="100"/>
  <c r="AW237" i="100"/>
  <c r="AV237" i="100"/>
  <c r="AU237" i="100"/>
  <c r="AT237" i="100"/>
  <c r="AS237" i="100"/>
  <c r="AQ237" i="100"/>
  <c r="AP237" i="100"/>
  <c r="AI237" i="100"/>
  <c r="AH237" i="100"/>
  <c r="AG237" i="100"/>
  <c r="AF237" i="100"/>
  <c r="AE237" i="100"/>
  <c r="AD237" i="100"/>
  <c r="AC237" i="100"/>
  <c r="AB237" i="100"/>
  <c r="AA237" i="100"/>
  <c r="B237" i="100"/>
  <c r="AZ236" i="100"/>
  <c r="AY236" i="100"/>
  <c r="AX236" i="100"/>
  <c r="AW236" i="100"/>
  <c r="AU236" i="100"/>
  <c r="AT236" i="100"/>
  <c r="AS236" i="100"/>
  <c r="AQ236" i="100"/>
  <c r="AP236" i="100"/>
  <c r="AO236" i="100"/>
  <c r="AN236" i="100"/>
  <c r="AM236" i="100"/>
  <c r="AL236" i="100"/>
  <c r="AK236" i="100"/>
  <c r="AJ236" i="100"/>
  <c r="AI236" i="100"/>
  <c r="AH236" i="100"/>
  <c r="AG236" i="100"/>
  <c r="AF236" i="100"/>
  <c r="AE236" i="100"/>
  <c r="AD236" i="100"/>
  <c r="AC236" i="100"/>
  <c r="AB236" i="100"/>
  <c r="AA236" i="100"/>
  <c r="B236" i="100"/>
  <c r="AV236" i="100" s="1"/>
  <c r="AZ235" i="100"/>
  <c r="AY235" i="100"/>
  <c r="AX235" i="100"/>
  <c r="AW235" i="100"/>
  <c r="AV235" i="100"/>
  <c r="AU235" i="100"/>
  <c r="AT235" i="100"/>
  <c r="AS235" i="100"/>
  <c r="AQ235" i="100"/>
  <c r="AP235" i="100"/>
  <c r="AN235" i="100"/>
  <c r="AM235" i="100"/>
  <c r="AL235" i="100"/>
  <c r="AK235" i="100"/>
  <c r="AJ235" i="100"/>
  <c r="AI235" i="100"/>
  <c r="AH235" i="100"/>
  <c r="AG235" i="100"/>
  <c r="AF235" i="100"/>
  <c r="AE235" i="100"/>
  <c r="AD235" i="100"/>
  <c r="AC235" i="100"/>
  <c r="AB235" i="100"/>
  <c r="AA235" i="100"/>
  <c r="B235" i="100"/>
  <c r="AO235" i="100" s="1"/>
  <c r="AU234" i="100"/>
  <c r="AT234" i="100"/>
  <c r="AS234" i="100"/>
  <c r="AQ234" i="100"/>
  <c r="AP234" i="100"/>
  <c r="AL234" i="100"/>
  <c r="AK234" i="100"/>
  <c r="AJ234" i="100"/>
  <c r="AI234" i="100"/>
  <c r="AH234" i="100"/>
  <c r="AG234" i="100"/>
  <c r="AF234" i="100"/>
  <c r="AE234" i="100"/>
  <c r="AD234" i="100"/>
  <c r="AC234" i="100"/>
  <c r="AB234" i="100"/>
  <c r="AA234" i="100"/>
  <c r="B234" i="100"/>
  <c r="AW233" i="100"/>
  <c r="AU233" i="100"/>
  <c r="AT233" i="100"/>
  <c r="AS233" i="100"/>
  <c r="AQ233" i="100"/>
  <c r="AP233" i="100"/>
  <c r="AI233" i="100"/>
  <c r="AH233" i="100"/>
  <c r="AG233" i="100"/>
  <c r="AF233" i="100"/>
  <c r="AE233" i="100"/>
  <c r="AD233" i="100"/>
  <c r="AC233" i="100"/>
  <c r="AB233" i="100"/>
  <c r="AA233" i="100"/>
  <c r="B233" i="100"/>
  <c r="AO233" i="100" s="1"/>
  <c r="AZ232" i="100"/>
  <c r="AY232" i="100"/>
  <c r="AX232" i="100"/>
  <c r="AW232" i="100"/>
  <c r="AV232" i="100"/>
  <c r="AU232" i="100"/>
  <c r="AT232" i="100"/>
  <c r="AS232" i="100"/>
  <c r="AQ232" i="100"/>
  <c r="AP232" i="100"/>
  <c r="AO232" i="100"/>
  <c r="AI232" i="100"/>
  <c r="AH232" i="100"/>
  <c r="AG232" i="100"/>
  <c r="AF232" i="100"/>
  <c r="AE232" i="100"/>
  <c r="AD232" i="100"/>
  <c r="AC232" i="100"/>
  <c r="AB232" i="100"/>
  <c r="AA232" i="100"/>
  <c r="B232" i="100"/>
  <c r="AN232" i="100" s="1"/>
  <c r="AZ231" i="100"/>
  <c r="AY231" i="100"/>
  <c r="AW231" i="100"/>
  <c r="AV231" i="100"/>
  <c r="AU231" i="100"/>
  <c r="AT231" i="100"/>
  <c r="AS231" i="100"/>
  <c r="AQ231" i="100"/>
  <c r="AP231" i="100"/>
  <c r="AO231" i="100"/>
  <c r="AN231" i="100"/>
  <c r="AM231" i="100"/>
  <c r="AL231" i="100"/>
  <c r="AK231" i="100"/>
  <c r="AJ231" i="100"/>
  <c r="AI231" i="100"/>
  <c r="AH231" i="100"/>
  <c r="AG231" i="100"/>
  <c r="AF231" i="100"/>
  <c r="AE231" i="100"/>
  <c r="AD231" i="100"/>
  <c r="AC231" i="100"/>
  <c r="AB231" i="100"/>
  <c r="AA231" i="100"/>
  <c r="B231" i="100"/>
  <c r="AX231" i="100" s="1"/>
  <c r="AX230" i="100"/>
  <c r="AW230" i="100"/>
  <c r="AV230" i="100"/>
  <c r="AU230" i="100"/>
  <c r="AT230" i="100"/>
  <c r="AS230" i="100"/>
  <c r="AQ230" i="100"/>
  <c r="AP230" i="100"/>
  <c r="AO230" i="100"/>
  <c r="AN230" i="100"/>
  <c r="AM230" i="100"/>
  <c r="AL230" i="100"/>
  <c r="AK230" i="100"/>
  <c r="AJ230" i="100"/>
  <c r="AI230" i="100"/>
  <c r="AH230" i="100"/>
  <c r="AG230" i="100"/>
  <c r="AF230" i="100"/>
  <c r="AE230" i="100"/>
  <c r="AD230" i="100"/>
  <c r="AC230" i="100"/>
  <c r="AB230" i="100"/>
  <c r="AA230" i="100"/>
  <c r="B230" i="100"/>
  <c r="AZ230" i="100" s="1"/>
  <c r="AU229" i="100"/>
  <c r="AT229" i="100"/>
  <c r="AS229" i="100"/>
  <c r="AQ229" i="100"/>
  <c r="AP229" i="100"/>
  <c r="AI229" i="100"/>
  <c r="AH229" i="100"/>
  <c r="AG229" i="100"/>
  <c r="AF229" i="100"/>
  <c r="AE229" i="100"/>
  <c r="AD229" i="100"/>
  <c r="AC229" i="100"/>
  <c r="AB229" i="100"/>
  <c r="AA229" i="100"/>
  <c r="B229" i="100"/>
  <c r="AU228" i="100"/>
  <c r="AT228" i="100"/>
  <c r="AS228" i="100"/>
  <c r="AQ228" i="100"/>
  <c r="AP228" i="100"/>
  <c r="AI228" i="100"/>
  <c r="AH228" i="100"/>
  <c r="AG228" i="100"/>
  <c r="AF228" i="100"/>
  <c r="AE228" i="100"/>
  <c r="AD228" i="100"/>
  <c r="AC228" i="100"/>
  <c r="AB228" i="100"/>
  <c r="AA228" i="100"/>
  <c r="B228" i="100"/>
  <c r="AY227" i="100"/>
  <c r="AX227" i="100"/>
  <c r="AW227" i="100"/>
  <c r="AV227" i="100"/>
  <c r="AU227" i="100"/>
  <c r="AT227" i="100"/>
  <c r="AS227" i="100"/>
  <c r="AQ227" i="100"/>
  <c r="AP227" i="100"/>
  <c r="AI227" i="100"/>
  <c r="AH227" i="100"/>
  <c r="AG227" i="100"/>
  <c r="AF227" i="100"/>
  <c r="AE227" i="100"/>
  <c r="AD227" i="100"/>
  <c r="AC227" i="100"/>
  <c r="AB227" i="100"/>
  <c r="AA227" i="100"/>
  <c r="B227" i="100"/>
  <c r="AK227" i="100" s="1"/>
  <c r="AY226" i="100"/>
  <c r="AX226" i="100"/>
  <c r="AW226" i="100"/>
  <c r="AV226" i="100"/>
  <c r="AU226" i="100"/>
  <c r="AT226" i="100"/>
  <c r="AS226" i="100"/>
  <c r="AQ226" i="100"/>
  <c r="AP226" i="100"/>
  <c r="AO226" i="100"/>
  <c r="AN226" i="100"/>
  <c r="AM226" i="100"/>
  <c r="AL226" i="100"/>
  <c r="AK226" i="100"/>
  <c r="AJ226" i="100"/>
  <c r="AI226" i="100"/>
  <c r="AH226" i="100"/>
  <c r="AG226" i="100"/>
  <c r="AF226" i="100"/>
  <c r="AE226" i="100"/>
  <c r="AD226" i="100"/>
  <c r="AC226" i="100"/>
  <c r="AB226" i="100"/>
  <c r="AA226" i="100"/>
  <c r="B226" i="100"/>
  <c r="AZ226" i="100" s="1"/>
  <c r="AU225" i="100"/>
  <c r="AT225" i="100"/>
  <c r="AS225" i="100"/>
  <c r="AQ225" i="100"/>
  <c r="AP225" i="100"/>
  <c r="AO225" i="100"/>
  <c r="AN225" i="100"/>
  <c r="AM225" i="100"/>
  <c r="AL225" i="100"/>
  <c r="AJ225" i="100"/>
  <c r="AI225" i="100"/>
  <c r="AH225" i="100"/>
  <c r="AG225" i="100"/>
  <c r="AF225" i="100"/>
  <c r="AE225" i="100"/>
  <c r="AD225" i="100"/>
  <c r="AC225" i="100"/>
  <c r="AB225" i="100"/>
  <c r="AA225" i="100"/>
  <c r="B225" i="100"/>
  <c r="AZ225" i="100" s="1"/>
  <c r="AU224" i="100"/>
  <c r="AT224" i="100"/>
  <c r="AS224" i="100"/>
  <c r="AQ224" i="100"/>
  <c r="AP224" i="100"/>
  <c r="AI224" i="100"/>
  <c r="AH224" i="100"/>
  <c r="AG224" i="100"/>
  <c r="AF224" i="100"/>
  <c r="AE224" i="100"/>
  <c r="AD224" i="100"/>
  <c r="AC224" i="100"/>
  <c r="AB224" i="100"/>
  <c r="AA224" i="100"/>
  <c r="B224" i="100"/>
  <c r="AU223" i="100"/>
  <c r="AT223" i="100"/>
  <c r="AS223" i="100"/>
  <c r="AQ223" i="100"/>
  <c r="AP223" i="100"/>
  <c r="AI223" i="100"/>
  <c r="AH223" i="100"/>
  <c r="AG223" i="100"/>
  <c r="AF223" i="100"/>
  <c r="AE223" i="100"/>
  <c r="AD223" i="100"/>
  <c r="AC223" i="100"/>
  <c r="AB223" i="100"/>
  <c r="AA223" i="100"/>
  <c r="B223" i="100"/>
  <c r="AZ222" i="100"/>
  <c r="AY222" i="100"/>
  <c r="AX222" i="100"/>
  <c r="AW222" i="100"/>
  <c r="AV222" i="100"/>
  <c r="AU222" i="100"/>
  <c r="AT222" i="100"/>
  <c r="AS222" i="100"/>
  <c r="AQ222" i="100"/>
  <c r="AP222" i="100"/>
  <c r="AO222" i="100"/>
  <c r="AK222" i="100"/>
  <c r="AI222" i="100"/>
  <c r="AH222" i="100"/>
  <c r="AG222" i="100"/>
  <c r="AF222" i="100"/>
  <c r="AE222" i="100"/>
  <c r="AD222" i="100"/>
  <c r="AC222" i="100"/>
  <c r="AB222" i="100"/>
  <c r="AA222" i="100"/>
  <c r="B222" i="100"/>
  <c r="AM222" i="100" s="1"/>
  <c r="AZ221" i="100"/>
  <c r="AY221" i="100"/>
  <c r="AX221" i="100"/>
  <c r="AW221" i="100"/>
  <c r="AV221" i="100"/>
  <c r="AU221" i="100"/>
  <c r="AT221" i="100"/>
  <c r="AS221" i="100"/>
  <c r="AQ221" i="100"/>
  <c r="AP221" i="100"/>
  <c r="AO221" i="100"/>
  <c r="AN221" i="100"/>
  <c r="AM221" i="100"/>
  <c r="AL221" i="100"/>
  <c r="AK221" i="100"/>
  <c r="AJ221" i="100"/>
  <c r="AI221" i="100"/>
  <c r="AH221" i="100"/>
  <c r="AG221" i="100"/>
  <c r="AF221" i="100"/>
  <c r="AE221" i="100"/>
  <c r="AD221" i="100"/>
  <c r="AC221" i="100"/>
  <c r="AB221" i="100"/>
  <c r="AA221" i="100"/>
  <c r="B221" i="100"/>
  <c r="AU220" i="100"/>
  <c r="AT220" i="100"/>
  <c r="AS220" i="100"/>
  <c r="AQ220" i="100"/>
  <c r="AP220" i="100"/>
  <c r="AO220" i="100"/>
  <c r="AN220" i="100"/>
  <c r="AM220" i="100"/>
  <c r="AL220" i="100"/>
  <c r="AK220" i="100"/>
  <c r="AJ220" i="100"/>
  <c r="AI220" i="100"/>
  <c r="AH220" i="100"/>
  <c r="AG220" i="100"/>
  <c r="AF220" i="100"/>
  <c r="AE220" i="100"/>
  <c r="AD220" i="100"/>
  <c r="AC220" i="100"/>
  <c r="AB220" i="100"/>
  <c r="AA220" i="100"/>
  <c r="B220" i="100"/>
  <c r="AV220" i="100" s="1"/>
  <c r="AU219" i="100"/>
  <c r="AT219" i="100"/>
  <c r="AS219" i="100"/>
  <c r="AQ219" i="100"/>
  <c r="AP219" i="100"/>
  <c r="AI219" i="100"/>
  <c r="AH219" i="100"/>
  <c r="AG219" i="100"/>
  <c r="AF219" i="100"/>
  <c r="AE219" i="100"/>
  <c r="AD219" i="100"/>
  <c r="AC219" i="100"/>
  <c r="AB219" i="100"/>
  <c r="AA219" i="100"/>
  <c r="B219" i="100"/>
  <c r="AZ218" i="100"/>
  <c r="AY218" i="100"/>
  <c r="AX218" i="100"/>
  <c r="AW218" i="100"/>
  <c r="AU218" i="100"/>
  <c r="AT218" i="100"/>
  <c r="AS218" i="100"/>
  <c r="AQ218" i="100"/>
  <c r="AP218" i="100"/>
  <c r="AI218" i="100"/>
  <c r="AH218" i="100"/>
  <c r="AG218" i="100"/>
  <c r="AF218" i="100"/>
  <c r="AE218" i="100"/>
  <c r="AD218" i="100"/>
  <c r="AC218" i="100"/>
  <c r="AB218" i="100"/>
  <c r="AA218" i="100"/>
  <c r="B218" i="100"/>
  <c r="AZ217" i="100"/>
  <c r="AY217" i="100"/>
  <c r="AX217" i="100"/>
  <c r="AW217" i="100"/>
  <c r="AV217" i="100"/>
  <c r="AU217" i="100"/>
  <c r="AT217" i="100"/>
  <c r="AS217" i="100"/>
  <c r="AQ217" i="100"/>
  <c r="AP217" i="100"/>
  <c r="AN217" i="100"/>
  <c r="AM217" i="100"/>
  <c r="AL217" i="100"/>
  <c r="AK217" i="100"/>
  <c r="AI217" i="100"/>
  <c r="AH217" i="100"/>
  <c r="AG217" i="100"/>
  <c r="AF217" i="100"/>
  <c r="AE217" i="100"/>
  <c r="AD217" i="100"/>
  <c r="AC217" i="100"/>
  <c r="AB217" i="100"/>
  <c r="AA217" i="100"/>
  <c r="B217" i="100"/>
  <c r="AO217" i="100" s="1"/>
  <c r="AY216" i="100"/>
  <c r="AX216" i="100"/>
  <c r="AW216" i="100"/>
  <c r="AV216" i="100"/>
  <c r="AU216" i="100"/>
  <c r="AT216" i="100"/>
  <c r="AS216" i="100"/>
  <c r="AQ216" i="100"/>
  <c r="AP216" i="100"/>
  <c r="AO216" i="100"/>
  <c r="AN216" i="100"/>
  <c r="AM216" i="100"/>
  <c r="AL216" i="100"/>
  <c r="AK216" i="100"/>
  <c r="AJ216" i="100"/>
  <c r="AI216" i="100"/>
  <c r="AH216" i="100"/>
  <c r="AG216" i="100"/>
  <c r="AF216" i="100"/>
  <c r="AE216" i="100"/>
  <c r="AD216" i="100"/>
  <c r="AC216" i="100"/>
  <c r="AB216" i="100"/>
  <c r="AA216" i="100"/>
  <c r="B216" i="100"/>
  <c r="AZ216" i="100" s="1"/>
  <c r="AU215" i="100"/>
  <c r="AT215" i="100"/>
  <c r="AS215" i="100"/>
  <c r="AQ215" i="100"/>
  <c r="AP215" i="100"/>
  <c r="AL215" i="100"/>
  <c r="AK215" i="100"/>
  <c r="AJ215" i="100"/>
  <c r="AI215" i="100"/>
  <c r="AH215" i="100"/>
  <c r="AG215" i="100"/>
  <c r="AF215" i="100"/>
  <c r="AE215" i="100"/>
  <c r="AD215" i="100"/>
  <c r="AC215" i="100"/>
  <c r="AB215" i="100"/>
  <c r="AA215" i="100"/>
  <c r="B215" i="100"/>
  <c r="AU214" i="100"/>
  <c r="AT214" i="100"/>
  <c r="AS214" i="100"/>
  <c r="AQ214" i="100"/>
  <c r="AP214" i="100"/>
  <c r="AI214" i="100"/>
  <c r="AH214" i="100"/>
  <c r="AG214" i="100"/>
  <c r="AF214" i="100"/>
  <c r="AE214" i="100"/>
  <c r="AD214" i="100"/>
  <c r="AC214" i="100"/>
  <c r="AB214" i="100"/>
  <c r="AA214" i="100"/>
  <c r="B214" i="100"/>
  <c r="AZ213" i="100"/>
  <c r="AY213" i="100"/>
  <c r="AW213" i="100"/>
  <c r="AV213" i="100"/>
  <c r="AU213" i="100"/>
  <c r="AT213" i="100"/>
  <c r="AS213" i="100"/>
  <c r="AQ213" i="100"/>
  <c r="AP213" i="100"/>
  <c r="AI213" i="100"/>
  <c r="AH213" i="100"/>
  <c r="AG213" i="100"/>
  <c r="AF213" i="100"/>
  <c r="AE213" i="100"/>
  <c r="AD213" i="100"/>
  <c r="AC213" i="100"/>
  <c r="AB213" i="100"/>
  <c r="AA213" i="100"/>
  <c r="B213" i="100"/>
  <c r="AZ212" i="100"/>
  <c r="AY212" i="100"/>
  <c r="AX212" i="100"/>
  <c r="AW212" i="100"/>
  <c r="AV212" i="100"/>
  <c r="AU212" i="100"/>
  <c r="AT212" i="100"/>
  <c r="AS212" i="100"/>
  <c r="AQ212" i="100"/>
  <c r="AP212" i="100"/>
  <c r="AO212" i="100"/>
  <c r="AN212" i="100"/>
  <c r="AM212" i="100"/>
  <c r="AL212" i="100"/>
  <c r="AK212" i="100"/>
  <c r="AJ212" i="100"/>
  <c r="AI212" i="100"/>
  <c r="AH212" i="100"/>
  <c r="AG212" i="100"/>
  <c r="AF212" i="100"/>
  <c r="AE212" i="100"/>
  <c r="AD212" i="100"/>
  <c r="AC212" i="100"/>
  <c r="AB212" i="100"/>
  <c r="AA212" i="100"/>
  <c r="B212" i="100"/>
  <c r="AX211" i="100"/>
  <c r="AW211" i="100"/>
  <c r="AV211" i="100"/>
  <c r="AU211" i="100"/>
  <c r="AT211" i="100"/>
  <c r="AS211" i="100"/>
  <c r="AQ211" i="100"/>
  <c r="AP211" i="100"/>
  <c r="AO211" i="100"/>
  <c r="AN211" i="100"/>
  <c r="AM211" i="100"/>
  <c r="AL211" i="100"/>
  <c r="AJ211" i="100"/>
  <c r="AI211" i="100"/>
  <c r="AH211" i="100"/>
  <c r="AG211" i="100"/>
  <c r="AF211" i="100"/>
  <c r="AE211" i="100"/>
  <c r="AD211" i="100"/>
  <c r="AC211" i="100"/>
  <c r="AB211" i="100"/>
  <c r="AA211" i="100"/>
  <c r="B211" i="100"/>
  <c r="AK211" i="100" s="1"/>
  <c r="AU210" i="100"/>
  <c r="AT210" i="100"/>
  <c r="AS210" i="100"/>
  <c r="AQ210" i="100"/>
  <c r="AP210" i="100"/>
  <c r="AI210" i="100"/>
  <c r="AH210" i="100"/>
  <c r="AG210" i="100"/>
  <c r="AF210" i="100"/>
  <c r="AE210" i="100"/>
  <c r="AD210" i="100"/>
  <c r="AC210" i="100"/>
  <c r="AB210" i="100"/>
  <c r="AA210" i="100"/>
  <c r="B210" i="100"/>
  <c r="AU209" i="100"/>
  <c r="AT209" i="100"/>
  <c r="AS209" i="100"/>
  <c r="AQ209" i="100"/>
  <c r="AP209" i="100"/>
  <c r="AI209" i="100"/>
  <c r="AH209" i="100"/>
  <c r="AG209" i="100"/>
  <c r="AF209" i="100"/>
  <c r="AE209" i="100"/>
  <c r="AD209" i="100"/>
  <c r="AC209" i="100"/>
  <c r="AB209" i="100"/>
  <c r="AA209" i="100"/>
  <c r="B209" i="100"/>
  <c r="AY208" i="100"/>
  <c r="AX208" i="100"/>
  <c r="AW208" i="100"/>
  <c r="AV208" i="100"/>
  <c r="AU208" i="100"/>
  <c r="AT208" i="100"/>
  <c r="AS208" i="100"/>
  <c r="AQ208" i="100"/>
  <c r="AP208" i="100"/>
  <c r="AO208" i="100"/>
  <c r="AL208" i="100"/>
  <c r="AI208" i="100"/>
  <c r="AH208" i="100"/>
  <c r="AG208" i="100"/>
  <c r="AF208" i="100"/>
  <c r="AE208" i="100"/>
  <c r="AD208" i="100"/>
  <c r="AC208" i="100"/>
  <c r="AB208" i="100"/>
  <c r="AA208" i="100"/>
  <c r="B208" i="100"/>
  <c r="AZ207" i="100"/>
  <c r="AY207" i="100"/>
  <c r="AX207" i="100"/>
  <c r="AW207" i="100"/>
  <c r="AV207" i="100"/>
  <c r="AU207" i="100"/>
  <c r="AT207" i="100"/>
  <c r="AS207" i="100"/>
  <c r="AQ207" i="100"/>
  <c r="AP207" i="100"/>
  <c r="AO207" i="100"/>
  <c r="AN207" i="100"/>
  <c r="AM207" i="100"/>
  <c r="AL207" i="100"/>
  <c r="AK207" i="100"/>
  <c r="AJ207" i="100"/>
  <c r="AI207" i="100"/>
  <c r="AH207" i="100"/>
  <c r="AG207" i="100"/>
  <c r="AF207" i="100"/>
  <c r="AE207" i="100"/>
  <c r="AD207" i="100"/>
  <c r="AC207" i="100"/>
  <c r="AB207" i="100"/>
  <c r="AA207" i="100"/>
  <c r="B207" i="100"/>
  <c r="AZ206" i="100"/>
  <c r="AY206" i="100"/>
  <c r="AX206" i="100"/>
  <c r="AV206" i="100"/>
  <c r="AU206" i="100"/>
  <c r="AT206" i="100"/>
  <c r="AS206" i="100"/>
  <c r="AQ206" i="100"/>
  <c r="AP206" i="100"/>
  <c r="AO206" i="100"/>
  <c r="AN206" i="100"/>
  <c r="AL206" i="100"/>
  <c r="AK206" i="100"/>
  <c r="AJ206" i="100"/>
  <c r="AI206" i="100"/>
  <c r="AH206" i="100"/>
  <c r="AG206" i="100"/>
  <c r="AF206" i="100"/>
  <c r="AE206" i="100"/>
  <c r="AD206" i="100"/>
  <c r="AC206" i="100"/>
  <c r="AB206" i="100"/>
  <c r="AA206" i="100"/>
  <c r="B206" i="100"/>
  <c r="AM206" i="100" s="1"/>
  <c r="AU205" i="100"/>
  <c r="AT205" i="100"/>
  <c r="AS205" i="100"/>
  <c r="AQ205" i="100"/>
  <c r="AP205" i="100"/>
  <c r="AI205" i="100"/>
  <c r="AH205" i="100"/>
  <c r="AG205" i="100"/>
  <c r="AF205" i="100"/>
  <c r="AE205" i="100"/>
  <c r="AD205" i="100"/>
  <c r="AC205" i="100"/>
  <c r="AB205" i="100"/>
  <c r="AA205" i="100"/>
  <c r="B205" i="100"/>
  <c r="AZ204" i="100"/>
  <c r="AY204" i="100"/>
  <c r="AX204" i="100"/>
  <c r="AU204" i="100"/>
  <c r="AT204" i="100"/>
  <c r="AS204" i="100"/>
  <c r="AQ204" i="100"/>
  <c r="AP204" i="100"/>
  <c r="AI204" i="100"/>
  <c r="AH204" i="100"/>
  <c r="AG204" i="100"/>
  <c r="AF204" i="100"/>
  <c r="AE204" i="100"/>
  <c r="AD204" i="100"/>
  <c r="AC204" i="100"/>
  <c r="AB204" i="100"/>
  <c r="AA204" i="100"/>
  <c r="B204" i="100"/>
  <c r="AW203" i="100"/>
  <c r="AU203" i="100"/>
  <c r="AT203" i="100"/>
  <c r="AS203" i="100"/>
  <c r="AQ203" i="100"/>
  <c r="AP203" i="100"/>
  <c r="AI203" i="100"/>
  <c r="AH203" i="100"/>
  <c r="AG203" i="100"/>
  <c r="AF203" i="100"/>
  <c r="AE203" i="100"/>
  <c r="AD203" i="100"/>
  <c r="AC203" i="100"/>
  <c r="AB203" i="100"/>
  <c r="AA203" i="100"/>
  <c r="B203" i="100"/>
  <c r="AZ202" i="100"/>
  <c r="AY202" i="100"/>
  <c r="AX202" i="100"/>
  <c r="AW202" i="100"/>
  <c r="AU202" i="100"/>
  <c r="AT202" i="100"/>
  <c r="AS202" i="100"/>
  <c r="AQ202" i="100"/>
  <c r="AP202" i="100"/>
  <c r="AO202" i="100"/>
  <c r="AN202" i="100"/>
  <c r="AM202" i="100"/>
  <c r="AL202" i="100"/>
  <c r="AK202" i="100"/>
  <c r="AJ202" i="100"/>
  <c r="AI202" i="100"/>
  <c r="AH202" i="100"/>
  <c r="AG202" i="100"/>
  <c r="AF202" i="100"/>
  <c r="AE202" i="100"/>
  <c r="AD202" i="100"/>
  <c r="AC202" i="100"/>
  <c r="AB202" i="100"/>
  <c r="AA202" i="100"/>
  <c r="B202" i="100"/>
  <c r="AV202" i="100" s="1"/>
  <c r="AU201" i="100"/>
  <c r="AT201" i="100"/>
  <c r="AS201" i="100"/>
  <c r="AQ201" i="100"/>
  <c r="AP201" i="100"/>
  <c r="AN201" i="100"/>
  <c r="AM201" i="100"/>
  <c r="AL201" i="100"/>
  <c r="AK201" i="100"/>
  <c r="AJ201" i="100"/>
  <c r="AI201" i="100"/>
  <c r="AH201" i="100"/>
  <c r="AG201" i="100"/>
  <c r="AF201" i="100"/>
  <c r="AE201" i="100"/>
  <c r="AD201" i="100"/>
  <c r="AC201" i="100"/>
  <c r="AB201" i="100"/>
  <c r="AA201" i="100"/>
  <c r="B201" i="100"/>
  <c r="AO201" i="100" s="1"/>
  <c r="AU200" i="100"/>
  <c r="AT200" i="100"/>
  <c r="AS200" i="100"/>
  <c r="AQ200" i="100"/>
  <c r="AP200" i="100"/>
  <c r="AI200" i="100"/>
  <c r="AH200" i="100"/>
  <c r="AG200" i="100"/>
  <c r="AF200" i="100"/>
  <c r="AE200" i="100"/>
  <c r="AD200" i="100"/>
  <c r="AC200" i="100"/>
  <c r="AB200" i="100"/>
  <c r="AA200" i="100"/>
  <c r="B200" i="100"/>
  <c r="AZ199" i="100"/>
  <c r="AY199" i="100"/>
  <c r="AW199" i="100"/>
  <c r="AV199" i="100"/>
  <c r="AU199" i="100"/>
  <c r="AT199" i="100"/>
  <c r="AS199" i="100"/>
  <c r="AQ199" i="100"/>
  <c r="AP199" i="100"/>
  <c r="AI199" i="100"/>
  <c r="AH199" i="100"/>
  <c r="AG199" i="100"/>
  <c r="AF199" i="100"/>
  <c r="AE199" i="100"/>
  <c r="AD199" i="100"/>
  <c r="AC199" i="100"/>
  <c r="AB199" i="100"/>
  <c r="AA199" i="100"/>
  <c r="B199" i="100"/>
  <c r="AZ198" i="100"/>
  <c r="AY198" i="100"/>
  <c r="AX198" i="100"/>
  <c r="AW198" i="100"/>
  <c r="AV198" i="100"/>
  <c r="AU198" i="100"/>
  <c r="AT198" i="100"/>
  <c r="AS198" i="100"/>
  <c r="AQ198" i="100"/>
  <c r="AP198" i="100"/>
  <c r="AO198" i="100"/>
  <c r="AN198" i="100"/>
  <c r="AM198" i="100"/>
  <c r="AL198" i="100"/>
  <c r="AK198" i="100"/>
  <c r="AJ198" i="100"/>
  <c r="AI198" i="100"/>
  <c r="AH198" i="100"/>
  <c r="AG198" i="100"/>
  <c r="AF198" i="100"/>
  <c r="AE198" i="100"/>
  <c r="AD198" i="100"/>
  <c r="AC198" i="100"/>
  <c r="AB198" i="100"/>
  <c r="AA198" i="100"/>
  <c r="B198" i="100"/>
  <c r="AZ197" i="100"/>
  <c r="AY197" i="100"/>
  <c r="AW197" i="100"/>
  <c r="AV197" i="100"/>
  <c r="AU197" i="100"/>
  <c r="AT197" i="100"/>
  <c r="AS197" i="100"/>
  <c r="AQ197" i="100"/>
  <c r="AP197" i="100"/>
  <c r="AO197" i="100"/>
  <c r="AN197" i="100"/>
  <c r="AM197" i="100"/>
  <c r="AL197" i="100"/>
  <c r="AJ197" i="100"/>
  <c r="AI197" i="100"/>
  <c r="AH197" i="100"/>
  <c r="AG197" i="100"/>
  <c r="AF197" i="100"/>
  <c r="AE197" i="100"/>
  <c r="AD197" i="100"/>
  <c r="AC197" i="100"/>
  <c r="AB197" i="100"/>
  <c r="AA197" i="100"/>
  <c r="B197" i="100"/>
  <c r="AU196" i="100"/>
  <c r="AT196" i="100"/>
  <c r="AS196" i="100"/>
  <c r="AQ196" i="100"/>
  <c r="AP196" i="100"/>
  <c r="AO196" i="100"/>
  <c r="AN196" i="100"/>
  <c r="AM196" i="100"/>
  <c r="AL196" i="100"/>
  <c r="AK196" i="100"/>
  <c r="AJ196" i="100"/>
  <c r="AI196" i="100"/>
  <c r="AH196" i="100"/>
  <c r="AG196" i="100"/>
  <c r="AF196" i="100"/>
  <c r="AE196" i="100"/>
  <c r="AD196" i="100"/>
  <c r="AC196" i="100"/>
  <c r="AB196" i="100"/>
  <c r="AA196" i="100"/>
  <c r="B196" i="100"/>
  <c r="AZ196" i="100" s="1"/>
  <c r="AU195" i="100"/>
  <c r="AT195" i="100"/>
  <c r="AS195" i="100"/>
  <c r="AQ195" i="100"/>
  <c r="AP195" i="100"/>
  <c r="AN195" i="100"/>
  <c r="AK195" i="100"/>
  <c r="AI195" i="100"/>
  <c r="AH195" i="100"/>
  <c r="AG195" i="100"/>
  <c r="AF195" i="100"/>
  <c r="AE195" i="100"/>
  <c r="AD195" i="100"/>
  <c r="AC195" i="100"/>
  <c r="AB195" i="100"/>
  <c r="AA195" i="100"/>
  <c r="B195" i="100"/>
  <c r="AU194" i="100"/>
  <c r="AT194" i="100"/>
  <c r="AS194" i="100"/>
  <c r="AQ194" i="100"/>
  <c r="AP194" i="100"/>
  <c r="AI194" i="100"/>
  <c r="AH194" i="100"/>
  <c r="AG194" i="100"/>
  <c r="AF194" i="100"/>
  <c r="AE194" i="100"/>
  <c r="AD194" i="100"/>
  <c r="AC194" i="100"/>
  <c r="AB194" i="100"/>
  <c r="AA194" i="100"/>
  <c r="B194" i="100"/>
  <c r="AZ193" i="100"/>
  <c r="AY193" i="100"/>
  <c r="AX193" i="100"/>
  <c r="AW193" i="100"/>
  <c r="AV193" i="100"/>
  <c r="AU193" i="100"/>
  <c r="AT193" i="100"/>
  <c r="AS193" i="100"/>
  <c r="AQ193" i="100"/>
  <c r="AP193" i="100"/>
  <c r="AI193" i="100"/>
  <c r="AH193" i="100"/>
  <c r="AG193" i="100"/>
  <c r="AF193" i="100"/>
  <c r="AE193" i="100"/>
  <c r="AD193" i="100"/>
  <c r="AC193" i="100"/>
  <c r="AB193" i="100"/>
  <c r="AA193" i="100"/>
  <c r="B193" i="100"/>
  <c r="AZ192" i="100"/>
  <c r="AY192" i="100"/>
  <c r="AX192" i="100"/>
  <c r="AW192" i="100"/>
  <c r="AV192" i="100"/>
  <c r="AU192" i="100"/>
  <c r="AT192" i="100"/>
  <c r="AS192" i="100"/>
  <c r="AQ192" i="100"/>
  <c r="AP192" i="100"/>
  <c r="AO192" i="100"/>
  <c r="AN192" i="100"/>
  <c r="AL192" i="100"/>
  <c r="AI192" i="100"/>
  <c r="AH192" i="100"/>
  <c r="AG192" i="100"/>
  <c r="AF192" i="100"/>
  <c r="AE192" i="100"/>
  <c r="AD192" i="100"/>
  <c r="AC192" i="100"/>
  <c r="AB192" i="100"/>
  <c r="AA192" i="100"/>
  <c r="B192" i="100"/>
  <c r="AM192" i="100" s="1"/>
  <c r="AZ191" i="100"/>
  <c r="AY191" i="100"/>
  <c r="AX191" i="100"/>
  <c r="AW191" i="100"/>
  <c r="AV191" i="100"/>
  <c r="AU191" i="100"/>
  <c r="AT191" i="100"/>
  <c r="AS191" i="100"/>
  <c r="AQ191" i="100"/>
  <c r="AP191" i="100"/>
  <c r="AO191" i="100"/>
  <c r="AN191" i="100"/>
  <c r="AM191" i="100"/>
  <c r="AL191" i="100"/>
  <c r="AK191" i="100"/>
  <c r="AJ191" i="100"/>
  <c r="AI191" i="100"/>
  <c r="AH191" i="100"/>
  <c r="AG191" i="100"/>
  <c r="AF191" i="100"/>
  <c r="AE191" i="100"/>
  <c r="AD191" i="100"/>
  <c r="AC191" i="100"/>
  <c r="AB191" i="100"/>
  <c r="AA191" i="100"/>
  <c r="B191" i="100"/>
  <c r="AY190" i="100"/>
  <c r="AX190" i="100"/>
  <c r="AW190" i="100"/>
  <c r="AV190" i="100"/>
  <c r="AU190" i="100"/>
  <c r="AT190" i="100"/>
  <c r="AS190" i="100"/>
  <c r="AQ190" i="100"/>
  <c r="AP190" i="100"/>
  <c r="AO190" i="100"/>
  <c r="AN190" i="100"/>
  <c r="AM190" i="100"/>
  <c r="AL190" i="100"/>
  <c r="AK190" i="100"/>
  <c r="AJ190" i="100"/>
  <c r="AI190" i="100"/>
  <c r="AH190" i="100"/>
  <c r="AG190" i="100"/>
  <c r="AF190" i="100"/>
  <c r="AE190" i="100"/>
  <c r="AD190" i="100"/>
  <c r="AC190" i="100"/>
  <c r="AB190" i="100"/>
  <c r="AA190" i="100"/>
  <c r="B190" i="100"/>
  <c r="AZ190" i="100" s="1"/>
  <c r="AU189" i="100"/>
  <c r="AT189" i="100"/>
  <c r="AS189" i="100"/>
  <c r="AQ189" i="100"/>
  <c r="AP189" i="100"/>
  <c r="AO189" i="100"/>
  <c r="AN189" i="100"/>
  <c r="AM189" i="100"/>
  <c r="AL189" i="100"/>
  <c r="AK189" i="100"/>
  <c r="AJ189" i="100"/>
  <c r="AI189" i="100"/>
  <c r="AH189" i="100"/>
  <c r="AG189" i="100"/>
  <c r="AF189" i="100"/>
  <c r="AE189" i="100"/>
  <c r="AD189" i="100"/>
  <c r="AC189" i="100"/>
  <c r="AB189" i="100"/>
  <c r="AA189" i="100"/>
  <c r="B189" i="100"/>
  <c r="AX189" i="100" s="1"/>
  <c r="AU188" i="100"/>
  <c r="AT188" i="100"/>
  <c r="AS188" i="100"/>
  <c r="AQ188" i="100"/>
  <c r="AP188" i="100"/>
  <c r="AO188" i="100"/>
  <c r="AM188" i="100"/>
  <c r="AL188" i="100"/>
  <c r="AJ188" i="100"/>
  <c r="AI188" i="100"/>
  <c r="AH188" i="100"/>
  <c r="AG188" i="100"/>
  <c r="AF188" i="100"/>
  <c r="AE188" i="100"/>
  <c r="AD188" i="100"/>
  <c r="AC188" i="100"/>
  <c r="AB188" i="100"/>
  <c r="AA188" i="100"/>
  <c r="B188" i="100"/>
  <c r="AY187" i="100"/>
  <c r="AW187" i="100"/>
  <c r="AU187" i="100"/>
  <c r="AT187" i="100"/>
  <c r="AS187" i="100"/>
  <c r="AQ187" i="100"/>
  <c r="AP187" i="100"/>
  <c r="AJ187" i="100"/>
  <c r="AI187" i="100"/>
  <c r="AH187" i="100"/>
  <c r="AG187" i="100"/>
  <c r="AF187" i="100"/>
  <c r="AE187" i="100"/>
  <c r="AD187" i="100"/>
  <c r="AC187" i="100"/>
  <c r="AB187" i="100"/>
  <c r="AA187" i="100"/>
  <c r="B187" i="100"/>
  <c r="AO187" i="100" s="1"/>
  <c r="AZ186" i="100"/>
  <c r="AY186" i="100"/>
  <c r="AX186" i="100"/>
  <c r="AW186" i="100"/>
  <c r="AU186" i="100"/>
  <c r="AT186" i="100"/>
  <c r="AS186" i="100"/>
  <c r="AQ186" i="100"/>
  <c r="AP186" i="100"/>
  <c r="AI186" i="100"/>
  <c r="AH186" i="100"/>
  <c r="AG186" i="100"/>
  <c r="AF186" i="100"/>
  <c r="AE186" i="100"/>
  <c r="AD186" i="100"/>
  <c r="AC186" i="100"/>
  <c r="AB186" i="100"/>
  <c r="AA186" i="100"/>
  <c r="B186" i="100"/>
  <c r="AZ185" i="100"/>
  <c r="AY185" i="100"/>
  <c r="AX185" i="100"/>
  <c r="AW185" i="100"/>
  <c r="AV185" i="100"/>
  <c r="AU185" i="100"/>
  <c r="AT185" i="100"/>
  <c r="AS185" i="100"/>
  <c r="AQ185" i="100"/>
  <c r="AP185" i="100"/>
  <c r="AO185" i="100"/>
  <c r="AN185" i="100"/>
  <c r="AL185" i="100"/>
  <c r="AI185" i="100"/>
  <c r="AH185" i="100"/>
  <c r="AG185" i="100"/>
  <c r="AF185" i="100"/>
  <c r="AE185" i="100"/>
  <c r="AD185" i="100"/>
  <c r="AC185" i="100"/>
  <c r="AB185" i="100"/>
  <c r="AA185" i="100"/>
  <c r="B185" i="100"/>
  <c r="AM185" i="100" s="1"/>
  <c r="AZ184" i="100"/>
  <c r="AY184" i="100"/>
  <c r="AX184" i="100"/>
  <c r="AW184" i="100"/>
  <c r="AV184" i="100"/>
  <c r="AU184" i="100"/>
  <c r="AT184" i="100"/>
  <c r="AS184" i="100"/>
  <c r="AQ184" i="100"/>
  <c r="AP184" i="100"/>
  <c r="AO184" i="100"/>
  <c r="AN184" i="100"/>
  <c r="AM184" i="100"/>
  <c r="AL184" i="100"/>
  <c r="AK184" i="100"/>
  <c r="AJ184" i="100"/>
  <c r="AI184" i="100"/>
  <c r="AH184" i="100"/>
  <c r="AG184" i="100"/>
  <c r="AF184" i="100"/>
  <c r="AE184" i="100"/>
  <c r="AD184" i="100"/>
  <c r="AC184" i="100"/>
  <c r="AB184" i="100"/>
  <c r="AA184" i="100"/>
  <c r="B184" i="100"/>
  <c r="AZ183" i="100"/>
  <c r="AY183" i="100"/>
  <c r="AX183" i="100"/>
  <c r="AW183" i="100"/>
  <c r="AV183" i="100"/>
  <c r="AU183" i="100"/>
  <c r="AT183" i="100"/>
  <c r="AS183" i="100"/>
  <c r="AQ183" i="100"/>
  <c r="AP183" i="100"/>
  <c r="AO183" i="100"/>
  <c r="AN183" i="100"/>
  <c r="AM183" i="100"/>
  <c r="AL183" i="100"/>
  <c r="AK183" i="100"/>
  <c r="AJ183" i="100"/>
  <c r="AI183" i="100"/>
  <c r="AH183" i="100"/>
  <c r="AG183" i="100"/>
  <c r="AF183" i="100"/>
  <c r="AE183" i="100"/>
  <c r="AD183" i="100"/>
  <c r="AC183" i="100"/>
  <c r="AB183" i="100"/>
  <c r="AA183" i="100"/>
  <c r="B183" i="100"/>
  <c r="AZ182" i="100"/>
  <c r="AY182" i="100"/>
  <c r="AX182" i="100"/>
  <c r="AU182" i="100"/>
  <c r="AT182" i="100"/>
  <c r="AS182" i="100"/>
  <c r="AQ182" i="100"/>
  <c r="AP182" i="100"/>
  <c r="AO182" i="100"/>
  <c r="AN182" i="100"/>
  <c r="AM182" i="100"/>
  <c r="AL182" i="100"/>
  <c r="AK182" i="100"/>
  <c r="AJ182" i="100"/>
  <c r="AI182" i="100"/>
  <c r="AH182" i="100"/>
  <c r="AG182" i="100"/>
  <c r="AF182" i="100"/>
  <c r="AE182" i="100"/>
  <c r="AD182" i="100"/>
  <c r="AC182" i="100"/>
  <c r="AB182" i="100"/>
  <c r="AA182" i="100"/>
  <c r="B182" i="100"/>
  <c r="AW182" i="100" s="1"/>
  <c r="AU181" i="100"/>
  <c r="AT181" i="100"/>
  <c r="AS181" i="100"/>
  <c r="AQ181" i="100"/>
  <c r="AP181" i="100"/>
  <c r="AI181" i="100"/>
  <c r="AH181" i="100"/>
  <c r="AG181" i="100"/>
  <c r="AF181" i="100"/>
  <c r="AE181" i="100"/>
  <c r="AD181" i="100"/>
  <c r="AC181" i="100"/>
  <c r="AB181" i="100"/>
  <c r="AA181" i="100"/>
  <c r="B181" i="100"/>
  <c r="AU180" i="100"/>
  <c r="AT180" i="100"/>
  <c r="AS180" i="100"/>
  <c r="AQ180" i="100"/>
  <c r="AP180" i="100"/>
  <c r="AK180" i="100"/>
  <c r="AI180" i="100"/>
  <c r="AH180" i="100"/>
  <c r="AG180" i="100"/>
  <c r="AF180" i="100"/>
  <c r="AE180" i="100"/>
  <c r="AD180" i="100"/>
  <c r="AC180" i="100"/>
  <c r="AB180" i="100"/>
  <c r="AA180" i="100"/>
  <c r="B180" i="100"/>
  <c r="AU179" i="100"/>
  <c r="AT179" i="100"/>
  <c r="AS179" i="100"/>
  <c r="AQ179" i="100"/>
  <c r="AP179" i="100"/>
  <c r="AI179" i="100"/>
  <c r="AH179" i="100"/>
  <c r="AG179" i="100"/>
  <c r="AF179" i="100"/>
  <c r="AE179" i="100"/>
  <c r="AD179" i="100"/>
  <c r="AC179" i="100"/>
  <c r="AB179" i="100"/>
  <c r="AA179" i="100"/>
  <c r="B179" i="100"/>
  <c r="AZ178" i="100"/>
  <c r="AY178" i="100"/>
  <c r="AX178" i="100"/>
  <c r="AW178" i="100"/>
  <c r="AV178" i="100"/>
  <c r="AU178" i="100"/>
  <c r="AT178" i="100"/>
  <c r="AS178" i="100"/>
  <c r="AQ178" i="100"/>
  <c r="AP178" i="100"/>
  <c r="AO178" i="100"/>
  <c r="AM178" i="100"/>
  <c r="AI178" i="100"/>
  <c r="AH178" i="100"/>
  <c r="AG178" i="100"/>
  <c r="AF178" i="100"/>
  <c r="AE178" i="100"/>
  <c r="AD178" i="100"/>
  <c r="AC178" i="100"/>
  <c r="AB178" i="100"/>
  <c r="AA178" i="100"/>
  <c r="B178" i="100"/>
  <c r="AK178" i="100" s="1"/>
  <c r="AZ177" i="100"/>
  <c r="AY177" i="100"/>
  <c r="AX177" i="100"/>
  <c r="AW177" i="100"/>
  <c r="AV177" i="100"/>
  <c r="AU177" i="100"/>
  <c r="AT177" i="100"/>
  <c r="AS177" i="100"/>
  <c r="AQ177" i="100"/>
  <c r="AP177" i="100"/>
  <c r="AO177" i="100"/>
  <c r="AN177" i="100"/>
  <c r="AM177" i="100"/>
  <c r="AL177" i="100"/>
  <c r="AK177" i="100"/>
  <c r="AJ177" i="100"/>
  <c r="AI177" i="100"/>
  <c r="AH177" i="100"/>
  <c r="AG177" i="100"/>
  <c r="AF177" i="100"/>
  <c r="AE177" i="100"/>
  <c r="AD177" i="100"/>
  <c r="AC177" i="100"/>
  <c r="AB177" i="100"/>
  <c r="AA177" i="100"/>
  <c r="B177" i="100"/>
  <c r="AZ176" i="100"/>
  <c r="AY176" i="100"/>
  <c r="AX176" i="100"/>
  <c r="AW176" i="100"/>
  <c r="AV176" i="100"/>
  <c r="AU176" i="100"/>
  <c r="AT176" i="100"/>
  <c r="AS176" i="100"/>
  <c r="AQ176" i="100"/>
  <c r="AP176" i="100"/>
  <c r="AO176" i="100"/>
  <c r="AN176" i="100"/>
  <c r="AM176" i="100"/>
  <c r="AL176" i="100"/>
  <c r="AK176" i="100"/>
  <c r="AJ176" i="100"/>
  <c r="AI176" i="100"/>
  <c r="AH176" i="100"/>
  <c r="AG176" i="100"/>
  <c r="AF176" i="100"/>
  <c r="AE176" i="100"/>
  <c r="AD176" i="100"/>
  <c r="AC176" i="100"/>
  <c r="AB176" i="100"/>
  <c r="AA176" i="100"/>
  <c r="B176" i="100"/>
  <c r="AU175" i="100"/>
  <c r="AT175" i="100"/>
  <c r="AS175" i="100"/>
  <c r="AQ175" i="100"/>
  <c r="AP175" i="100"/>
  <c r="AI175" i="100"/>
  <c r="AH175" i="100"/>
  <c r="AG175" i="100"/>
  <c r="AF175" i="100"/>
  <c r="AE175" i="100"/>
  <c r="AD175" i="100"/>
  <c r="AC175" i="100"/>
  <c r="AB175" i="100"/>
  <c r="AA175" i="100"/>
  <c r="B175" i="100"/>
  <c r="AU174" i="100"/>
  <c r="AT174" i="100"/>
  <c r="AS174" i="100"/>
  <c r="AQ174" i="100"/>
  <c r="AP174" i="100"/>
  <c r="AN174" i="100"/>
  <c r="AM174" i="100"/>
  <c r="AL174" i="100"/>
  <c r="AK174" i="100"/>
  <c r="AI174" i="100"/>
  <c r="AH174" i="100"/>
  <c r="AG174" i="100"/>
  <c r="AF174" i="100"/>
  <c r="AE174" i="100"/>
  <c r="AD174" i="100"/>
  <c r="AC174" i="100"/>
  <c r="AB174" i="100"/>
  <c r="AA174" i="100"/>
  <c r="B174" i="100"/>
  <c r="AU173" i="100"/>
  <c r="AT173" i="100"/>
  <c r="AS173" i="100"/>
  <c r="AQ173" i="100"/>
  <c r="AP173" i="100"/>
  <c r="AI173" i="100"/>
  <c r="AH173" i="100"/>
  <c r="AG173" i="100"/>
  <c r="AF173" i="100"/>
  <c r="AE173" i="100"/>
  <c r="AD173" i="100"/>
  <c r="AC173" i="100"/>
  <c r="AB173" i="100"/>
  <c r="AA173" i="100"/>
  <c r="B173" i="100"/>
  <c r="AZ172" i="100"/>
  <c r="AU172" i="100"/>
  <c r="AT172" i="100"/>
  <c r="AS172" i="100"/>
  <c r="AQ172" i="100"/>
  <c r="AP172" i="100"/>
  <c r="AI172" i="100"/>
  <c r="AH172" i="100"/>
  <c r="AG172" i="100"/>
  <c r="AF172" i="100"/>
  <c r="AE172" i="100"/>
  <c r="AD172" i="100"/>
  <c r="AC172" i="100"/>
  <c r="AB172" i="100"/>
  <c r="AA172" i="100"/>
  <c r="B172" i="100"/>
  <c r="AY171" i="100"/>
  <c r="AX171" i="100"/>
  <c r="AW171" i="100"/>
  <c r="AV171" i="100"/>
  <c r="AU171" i="100"/>
  <c r="AT171" i="100"/>
  <c r="AS171" i="100"/>
  <c r="AQ171" i="100"/>
  <c r="AP171" i="100"/>
  <c r="AM171" i="100"/>
  <c r="AI171" i="100"/>
  <c r="AH171" i="100"/>
  <c r="AG171" i="100"/>
  <c r="AF171" i="100"/>
  <c r="AE171" i="100"/>
  <c r="AD171" i="100"/>
  <c r="AC171" i="100"/>
  <c r="AB171" i="100"/>
  <c r="AA171" i="100"/>
  <c r="B171" i="100"/>
  <c r="AZ170" i="100"/>
  <c r="AY170" i="100"/>
  <c r="AX170" i="100"/>
  <c r="AW170" i="100"/>
  <c r="AV170" i="100"/>
  <c r="AU170" i="100"/>
  <c r="AT170" i="100"/>
  <c r="AS170" i="100"/>
  <c r="AQ170" i="100"/>
  <c r="AP170" i="100"/>
  <c r="AO170" i="100"/>
  <c r="AN170" i="100"/>
  <c r="AM170" i="100"/>
  <c r="AL170" i="100"/>
  <c r="AJ170" i="100"/>
  <c r="AI170" i="100"/>
  <c r="AH170" i="100"/>
  <c r="AG170" i="100"/>
  <c r="AF170" i="100"/>
  <c r="AE170" i="100"/>
  <c r="AD170" i="100"/>
  <c r="AC170" i="100"/>
  <c r="AB170" i="100"/>
  <c r="AA170" i="100"/>
  <c r="B170" i="100"/>
  <c r="AK170" i="100" s="1"/>
  <c r="AZ169" i="100"/>
  <c r="AY169" i="100"/>
  <c r="AX169" i="100"/>
  <c r="AW169" i="100"/>
  <c r="AV169" i="100"/>
  <c r="AU169" i="100"/>
  <c r="AT169" i="100"/>
  <c r="AS169" i="100"/>
  <c r="AQ169" i="100"/>
  <c r="AP169" i="100"/>
  <c r="AO169" i="100"/>
  <c r="AN169" i="100"/>
  <c r="AM169" i="100"/>
  <c r="AL169" i="100"/>
  <c r="AK169" i="100"/>
  <c r="AJ169" i="100"/>
  <c r="AI169" i="100"/>
  <c r="AH169" i="100"/>
  <c r="AG169" i="100"/>
  <c r="AF169" i="100"/>
  <c r="AE169" i="100"/>
  <c r="AD169" i="100"/>
  <c r="AC169" i="100"/>
  <c r="AB169" i="100"/>
  <c r="AA169" i="100"/>
  <c r="B169" i="100"/>
  <c r="AV168" i="100"/>
  <c r="AU168" i="100"/>
  <c r="AT168" i="100"/>
  <c r="AS168" i="100"/>
  <c r="AQ168" i="100"/>
  <c r="AP168" i="100"/>
  <c r="AI168" i="100"/>
  <c r="AH168" i="100"/>
  <c r="AG168" i="100"/>
  <c r="AF168" i="100"/>
  <c r="AE168" i="100"/>
  <c r="AD168" i="100"/>
  <c r="AC168" i="100"/>
  <c r="AB168" i="100"/>
  <c r="AA168" i="100"/>
  <c r="B168" i="100"/>
  <c r="AU167" i="100"/>
  <c r="AT167" i="100"/>
  <c r="AS167" i="100"/>
  <c r="AQ167" i="100"/>
  <c r="AP167" i="100"/>
  <c r="AO167" i="100"/>
  <c r="AN167" i="100"/>
  <c r="AM167" i="100"/>
  <c r="AL167" i="100"/>
  <c r="AK167" i="100"/>
  <c r="AJ167" i="100"/>
  <c r="AI167" i="100"/>
  <c r="AH167" i="100"/>
  <c r="AG167" i="100"/>
  <c r="AF167" i="100"/>
  <c r="AE167" i="100"/>
  <c r="AD167" i="100"/>
  <c r="AC167" i="100"/>
  <c r="AB167" i="100"/>
  <c r="AA167" i="100"/>
  <c r="B167" i="100"/>
  <c r="AU166" i="100"/>
  <c r="AT166" i="100"/>
  <c r="AS166" i="100"/>
  <c r="AQ166" i="100"/>
  <c r="AP166" i="100"/>
  <c r="AI166" i="100"/>
  <c r="AH166" i="100"/>
  <c r="AG166" i="100"/>
  <c r="AF166" i="100"/>
  <c r="AE166" i="100"/>
  <c r="AD166" i="100"/>
  <c r="AC166" i="100"/>
  <c r="AB166" i="100"/>
  <c r="AA166" i="100"/>
  <c r="B166" i="100"/>
  <c r="AZ165" i="100"/>
  <c r="AY165" i="100"/>
  <c r="AU165" i="100"/>
  <c r="AT165" i="100"/>
  <c r="AS165" i="100"/>
  <c r="AQ165" i="100"/>
  <c r="AP165" i="100"/>
  <c r="AI165" i="100"/>
  <c r="AH165" i="100"/>
  <c r="AG165" i="100"/>
  <c r="AF165" i="100"/>
  <c r="AE165" i="100"/>
  <c r="AD165" i="100"/>
  <c r="AC165" i="100"/>
  <c r="AB165" i="100"/>
  <c r="AA165" i="100"/>
  <c r="B165" i="100"/>
  <c r="AZ164" i="100"/>
  <c r="AY164" i="100"/>
  <c r="AX164" i="100"/>
  <c r="AW164" i="100"/>
  <c r="AV164" i="100"/>
  <c r="AU164" i="100"/>
  <c r="AT164" i="100"/>
  <c r="AS164" i="100"/>
  <c r="AQ164" i="100"/>
  <c r="AP164" i="100"/>
  <c r="AN164" i="100"/>
  <c r="AI164" i="100"/>
  <c r="AH164" i="100"/>
  <c r="AG164" i="100"/>
  <c r="AF164" i="100"/>
  <c r="AE164" i="100"/>
  <c r="AD164" i="100"/>
  <c r="AC164" i="100"/>
  <c r="AB164" i="100"/>
  <c r="AA164" i="100"/>
  <c r="B164" i="100"/>
  <c r="AY163" i="100"/>
  <c r="AX163" i="100"/>
  <c r="AW163" i="100"/>
  <c r="AV163" i="100"/>
  <c r="AU163" i="100"/>
  <c r="AS163" i="100"/>
  <c r="AT163" i="100" s="1"/>
  <c r="AZ163" i="100" s="1"/>
  <c r="AQ163" i="100"/>
  <c r="AP163" i="100"/>
  <c r="AN163" i="100"/>
  <c r="AM163" i="100"/>
  <c r="AH163" i="100"/>
  <c r="AG163" i="100"/>
  <c r="AF163" i="100"/>
  <c r="AE163" i="100"/>
  <c r="AD163" i="100"/>
  <c r="AC163" i="100"/>
  <c r="AB163" i="100"/>
  <c r="AA163" i="100"/>
  <c r="B163" i="100"/>
  <c r="AL163" i="100" s="1"/>
  <c r="AU162" i="100"/>
  <c r="AS162" i="100"/>
  <c r="AQ162" i="100"/>
  <c r="AP162" i="100"/>
  <c r="AH162" i="100"/>
  <c r="AG162" i="100"/>
  <c r="AF162" i="100"/>
  <c r="AE162" i="100"/>
  <c r="AI162" i="100" s="1"/>
  <c r="AD162" i="100"/>
  <c r="AC162" i="100"/>
  <c r="AB162" i="100"/>
  <c r="AA162" i="100"/>
  <c r="B162" i="100"/>
  <c r="AK162" i="100" s="1"/>
  <c r="AU161" i="100"/>
  <c r="AS161" i="100"/>
  <c r="AQ161" i="100"/>
  <c r="AP161" i="100"/>
  <c r="AH161" i="100"/>
  <c r="AG161" i="100"/>
  <c r="AF161" i="100"/>
  <c r="AE161" i="100"/>
  <c r="AD161" i="100"/>
  <c r="AC161" i="100"/>
  <c r="AB161" i="100"/>
  <c r="AA161" i="100"/>
  <c r="B161" i="100"/>
  <c r="AX161" i="100" s="1"/>
  <c r="AU160" i="100"/>
  <c r="AS160" i="100"/>
  <c r="AQ160" i="100"/>
  <c r="AP160" i="100"/>
  <c r="AH160" i="100"/>
  <c r="AG160" i="100"/>
  <c r="AF160" i="100"/>
  <c r="AE160" i="100"/>
  <c r="AI160" i="100" s="1"/>
  <c r="AD160" i="100"/>
  <c r="AC160" i="100"/>
  <c r="AB160" i="100"/>
  <c r="AA160" i="100"/>
  <c r="B160" i="100"/>
  <c r="AJ160" i="100" s="1"/>
  <c r="AU159" i="100"/>
  <c r="AS159" i="100"/>
  <c r="AQ159" i="100"/>
  <c r="AP159" i="100"/>
  <c r="AT159" i="100" s="1"/>
  <c r="AH159" i="100"/>
  <c r="AG159" i="100"/>
  <c r="AF159" i="100"/>
  <c r="AE159" i="100"/>
  <c r="AD159" i="100"/>
  <c r="AC159" i="100"/>
  <c r="AB159" i="100"/>
  <c r="AA159" i="100"/>
  <c r="B159" i="100"/>
  <c r="AU158" i="100"/>
  <c r="AT158" i="100"/>
  <c r="AS158" i="100"/>
  <c r="AQ158" i="100"/>
  <c r="AP158" i="100"/>
  <c r="AI158" i="100"/>
  <c r="AH158" i="100"/>
  <c r="AG158" i="100"/>
  <c r="AF158" i="100"/>
  <c r="AE158" i="100"/>
  <c r="AD158" i="100"/>
  <c r="AC158" i="100"/>
  <c r="AB158" i="100"/>
  <c r="AA158" i="100"/>
  <c r="B158" i="100"/>
  <c r="AU157" i="100"/>
  <c r="AS157" i="100"/>
  <c r="AQ157" i="100"/>
  <c r="AP157" i="100"/>
  <c r="AT157" i="100" s="1"/>
  <c r="AH157" i="100"/>
  <c r="AG157" i="100"/>
  <c r="AF157" i="100"/>
  <c r="AE157" i="100"/>
  <c r="AD157" i="100"/>
  <c r="AC157" i="100"/>
  <c r="AB157" i="100"/>
  <c r="AA157" i="100"/>
  <c r="B157" i="100"/>
  <c r="AU156" i="100"/>
  <c r="AS156" i="100"/>
  <c r="AQ156" i="100"/>
  <c r="AP156" i="100"/>
  <c r="AT156" i="100" s="1"/>
  <c r="AH156" i="100"/>
  <c r="AG156" i="100"/>
  <c r="AF156" i="100"/>
  <c r="AE156" i="100"/>
  <c r="AI156" i="100" s="1"/>
  <c r="AD156" i="100"/>
  <c r="AC156" i="100"/>
  <c r="AB156" i="100"/>
  <c r="AA156" i="100"/>
  <c r="B156" i="100"/>
  <c r="AM156" i="100" s="1"/>
  <c r="AY155" i="100"/>
  <c r="AX155" i="100"/>
  <c r="AW155" i="100"/>
  <c r="AV155" i="100"/>
  <c r="AU155" i="100"/>
  <c r="AS155" i="100"/>
  <c r="AQ155" i="100"/>
  <c r="AP155" i="100"/>
  <c r="AT155" i="100" s="1"/>
  <c r="AZ155" i="100" s="1"/>
  <c r="AN155" i="100"/>
  <c r="AK155" i="100"/>
  <c r="AH155" i="100"/>
  <c r="AG155" i="100"/>
  <c r="AF155" i="100"/>
  <c r="AE155" i="100"/>
  <c r="AD155" i="100"/>
  <c r="AC155" i="100"/>
  <c r="AB155" i="100"/>
  <c r="AA155" i="100"/>
  <c r="B155" i="100"/>
  <c r="AM155" i="100" s="1"/>
  <c r="AU154" i="100"/>
  <c r="AS154" i="100"/>
  <c r="AQ154" i="100"/>
  <c r="AP154" i="100"/>
  <c r="AH154" i="100"/>
  <c r="AI154" i="100" s="1"/>
  <c r="AG154" i="100"/>
  <c r="AF154" i="100"/>
  <c r="AE154" i="100"/>
  <c r="AD154" i="100"/>
  <c r="AC154" i="100"/>
  <c r="AB154" i="100"/>
  <c r="AA154" i="100"/>
  <c r="B154" i="100"/>
  <c r="AM154" i="100" s="1"/>
  <c r="AU153" i="100"/>
  <c r="AS153" i="100"/>
  <c r="AQ153" i="100"/>
  <c r="AP153" i="100"/>
  <c r="AH153" i="100"/>
  <c r="AG153" i="100"/>
  <c r="AF153" i="100"/>
  <c r="AE153" i="100"/>
  <c r="AD153" i="100"/>
  <c r="AC153" i="100"/>
  <c r="AB153" i="100"/>
  <c r="AA153" i="100"/>
  <c r="B153" i="100"/>
  <c r="AX153" i="100" s="1"/>
  <c r="AU152" i="100"/>
  <c r="AS152" i="100"/>
  <c r="AQ152" i="100"/>
  <c r="AP152" i="100"/>
  <c r="AT152" i="100" s="1"/>
  <c r="AH152" i="100"/>
  <c r="AG152" i="100"/>
  <c r="AF152" i="100"/>
  <c r="AE152" i="100"/>
  <c r="AI152" i="100" s="1"/>
  <c r="AD152" i="100"/>
  <c r="AC152" i="100"/>
  <c r="AB152" i="100"/>
  <c r="AA152" i="100"/>
  <c r="B152" i="100"/>
  <c r="AN152" i="100" s="1"/>
  <c r="AU151" i="100"/>
  <c r="AS151" i="100"/>
  <c r="AQ151" i="100"/>
  <c r="AP151" i="100"/>
  <c r="AH151" i="100"/>
  <c r="AG151" i="100"/>
  <c r="AF151" i="100"/>
  <c r="AE151" i="100"/>
  <c r="AD151" i="100"/>
  <c r="AC151" i="100"/>
  <c r="AB151" i="100"/>
  <c r="AA151" i="100"/>
  <c r="B151" i="100"/>
  <c r="AU150" i="100"/>
  <c r="AS150" i="100"/>
  <c r="AQ150" i="100"/>
  <c r="AP150" i="100"/>
  <c r="AH150" i="100"/>
  <c r="AG150" i="100"/>
  <c r="AF150" i="100"/>
  <c r="AE150" i="100"/>
  <c r="AD150" i="100"/>
  <c r="AC150" i="100"/>
  <c r="AB150" i="100"/>
  <c r="AA150" i="100"/>
  <c r="B150" i="100"/>
  <c r="AU149" i="100"/>
  <c r="AS149" i="100"/>
  <c r="AQ149" i="100"/>
  <c r="AP149" i="100"/>
  <c r="AT149" i="100" s="1"/>
  <c r="AH149" i="100"/>
  <c r="AG149" i="100"/>
  <c r="AF149" i="100"/>
  <c r="AE149" i="100"/>
  <c r="AD149" i="100"/>
  <c r="AC149" i="100"/>
  <c r="AB149" i="100"/>
  <c r="AA149" i="100"/>
  <c r="B149" i="100"/>
  <c r="AU148" i="100"/>
  <c r="AS148" i="100"/>
  <c r="AQ148" i="100"/>
  <c r="AP148" i="100"/>
  <c r="AH148" i="100"/>
  <c r="AG148" i="100"/>
  <c r="AF148" i="100"/>
  <c r="AE148" i="100"/>
  <c r="AD148" i="100"/>
  <c r="AC148" i="100"/>
  <c r="AB148" i="100"/>
  <c r="AA148" i="100"/>
  <c r="B148" i="100"/>
  <c r="AM148" i="100" s="1"/>
  <c r="AY147" i="100"/>
  <c r="AX147" i="100"/>
  <c r="AW147" i="100"/>
  <c r="AU147" i="100"/>
  <c r="AV147" i="100" s="1"/>
  <c r="AS147" i="100"/>
  <c r="AQ147" i="100"/>
  <c r="AP147" i="100"/>
  <c r="AT147" i="100" s="1"/>
  <c r="AZ147" i="100" s="1"/>
  <c r="AN147" i="100"/>
  <c r="AH147" i="100"/>
  <c r="AG147" i="100"/>
  <c r="AF147" i="100"/>
  <c r="AE147" i="100"/>
  <c r="AD147" i="100"/>
  <c r="AC147" i="100"/>
  <c r="AB147" i="100"/>
  <c r="AA147" i="100"/>
  <c r="B147" i="100"/>
  <c r="AL147" i="100" s="1"/>
  <c r="AU146" i="100"/>
  <c r="AS146" i="100"/>
  <c r="AQ146" i="100"/>
  <c r="AP146" i="100"/>
  <c r="AT146" i="100" s="1"/>
  <c r="AK146" i="100"/>
  <c r="AJ146" i="100"/>
  <c r="AH146" i="100"/>
  <c r="AG146" i="100"/>
  <c r="AF146" i="100"/>
  <c r="AE146" i="100"/>
  <c r="AD146" i="100"/>
  <c r="AC146" i="100"/>
  <c r="AB146" i="100"/>
  <c r="AA146" i="100"/>
  <c r="B146" i="100"/>
  <c r="AZ146" i="100" s="1"/>
  <c r="AU145" i="100"/>
  <c r="AS145" i="100"/>
  <c r="AQ145" i="100"/>
  <c r="AP145" i="100"/>
  <c r="AH145" i="100"/>
  <c r="AG145" i="100"/>
  <c r="AF145" i="100"/>
  <c r="AE145" i="100"/>
  <c r="AD145" i="100"/>
  <c r="AC145" i="100"/>
  <c r="AB145" i="100"/>
  <c r="AA145" i="100"/>
  <c r="B145" i="100"/>
  <c r="AW144" i="100"/>
  <c r="AU144" i="100"/>
  <c r="AS144" i="100"/>
  <c r="AQ144" i="100"/>
  <c r="AP144" i="100"/>
  <c r="AT144" i="100" s="1"/>
  <c r="AN144" i="100"/>
  <c r="AM144" i="100"/>
  <c r="AL144" i="100"/>
  <c r="AK144" i="100"/>
  <c r="AJ144" i="100"/>
  <c r="AH144" i="100"/>
  <c r="AG144" i="100"/>
  <c r="AF144" i="100"/>
  <c r="AI144" i="100" s="1"/>
  <c r="AO144" i="100" s="1"/>
  <c r="AE144" i="100"/>
  <c r="AD144" i="100"/>
  <c r="AC144" i="100"/>
  <c r="AB144" i="100"/>
  <c r="AA144" i="100"/>
  <c r="B144" i="100"/>
  <c r="AU143" i="100"/>
  <c r="AT143" i="100"/>
  <c r="AS143" i="100"/>
  <c r="AQ143" i="100"/>
  <c r="AP143" i="100"/>
  <c r="AH143" i="100"/>
  <c r="AG143" i="100"/>
  <c r="AF143" i="100"/>
  <c r="AE143" i="100"/>
  <c r="AD143" i="100"/>
  <c r="AC143" i="100"/>
  <c r="AB143" i="100"/>
  <c r="AA143" i="100"/>
  <c r="B143" i="100"/>
  <c r="AY143" i="100" s="1"/>
  <c r="AU142" i="100"/>
  <c r="AS142" i="100"/>
  <c r="AQ142" i="100"/>
  <c r="AP142" i="100"/>
  <c r="AH142" i="100"/>
  <c r="AG142" i="100"/>
  <c r="AF142" i="100"/>
  <c r="AI142" i="100" s="1"/>
  <c r="AE142" i="100"/>
  <c r="AD142" i="100"/>
  <c r="AC142" i="100"/>
  <c r="AB142" i="100"/>
  <c r="AA142" i="100"/>
  <c r="B142" i="100"/>
  <c r="AU141" i="100"/>
  <c r="AS141" i="100"/>
  <c r="AQ141" i="100"/>
  <c r="AP141" i="100"/>
  <c r="AT141" i="100" s="1"/>
  <c r="AH141" i="100"/>
  <c r="AG141" i="100"/>
  <c r="AF141" i="100"/>
  <c r="AE141" i="100"/>
  <c r="AI141" i="100" s="1"/>
  <c r="AD141" i="100"/>
  <c r="AC141" i="100"/>
  <c r="AB141" i="100"/>
  <c r="AA141" i="100"/>
  <c r="B141" i="100"/>
  <c r="AY141" i="100" s="1"/>
  <c r="AY140" i="100"/>
  <c r="AV140" i="100"/>
  <c r="AU140" i="100"/>
  <c r="AT140" i="100"/>
  <c r="AS140" i="100"/>
  <c r="AQ140" i="100"/>
  <c r="AP140" i="100"/>
  <c r="AH140" i="100"/>
  <c r="AG140" i="100"/>
  <c r="AF140" i="100"/>
  <c r="AE140" i="100"/>
  <c r="AD140" i="100"/>
  <c r="AC140" i="100"/>
  <c r="AB140" i="100"/>
  <c r="AA140" i="100"/>
  <c r="B140" i="100"/>
  <c r="AU139" i="100"/>
  <c r="AS139" i="100"/>
  <c r="AQ139" i="100"/>
  <c r="AP139" i="100"/>
  <c r="AH139" i="100"/>
  <c r="AG139" i="100"/>
  <c r="AF139" i="100"/>
  <c r="AE139" i="100"/>
  <c r="AD139" i="100"/>
  <c r="AC139" i="100"/>
  <c r="AB139" i="100"/>
  <c r="AA139" i="100"/>
  <c r="B139" i="100"/>
  <c r="AY138" i="100"/>
  <c r="AX138" i="100"/>
  <c r="AW138" i="100"/>
  <c r="AU138" i="100"/>
  <c r="AV138" i="100" s="1"/>
  <c r="AS138" i="100"/>
  <c r="AQ138" i="100"/>
  <c r="AP138" i="100"/>
  <c r="AL138" i="100"/>
  <c r="AH138" i="100"/>
  <c r="AG138" i="100"/>
  <c r="AF138" i="100"/>
  <c r="AI138" i="100" s="1"/>
  <c r="AO138" i="100" s="1"/>
  <c r="AE138" i="100"/>
  <c r="AD138" i="100"/>
  <c r="AC138" i="100"/>
  <c r="AB138" i="100"/>
  <c r="AA138" i="100"/>
  <c r="B138" i="100"/>
  <c r="AN138" i="100" s="1"/>
  <c r="AU137" i="100"/>
  <c r="AS137" i="100"/>
  <c r="AQ137" i="100"/>
  <c r="AP137" i="100"/>
  <c r="AT137" i="100" s="1"/>
  <c r="AH137" i="100"/>
  <c r="AG137" i="100"/>
  <c r="AF137" i="100"/>
  <c r="AE137" i="100"/>
  <c r="AD137" i="100"/>
  <c r="AC137" i="100"/>
  <c r="AB137" i="100"/>
  <c r="AA137" i="100"/>
  <c r="B137" i="100"/>
  <c r="AK137" i="100" s="1"/>
  <c r="AW136" i="100"/>
  <c r="AU136" i="100"/>
  <c r="AS136" i="100"/>
  <c r="AQ136" i="100"/>
  <c r="AP136" i="100"/>
  <c r="AT136" i="100" s="1"/>
  <c r="AN136" i="100"/>
  <c r="AH136" i="100"/>
  <c r="AG136" i="100"/>
  <c r="AF136" i="100"/>
  <c r="AE136" i="100"/>
  <c r="AI136" i="100" s="1"/>
  <c r="AO136" i="100" s="1"/>
  <c r="AD136" i="100"/>
  <c r="AC136" i="100"/>
  <c r="AB136" i="100"/>
  <c r="AA136" i="100"/>
  <c r="B136" i="100"/>
  <c r="AM136" i="100" s="1"/>
  <c r="AU135" i="100"/>
  <c r="AS135" i="100"/>
  <c r="AQ135" i="100"/>
  <c r="AP135" i="100"/>
  <c r="AT135" i="100" s="1"/>
  <c r="AH135" i="100"/>
  <c r="AG135" i="100"/>
  <c r="AF135" i="100"/>
  <c r="AI135" i="100" s="1"/>
  <c r="AE135" i="100"/>
  <c r="AD135" i="100"/>
  <c r="AC135" i="100"/>
  <c r="AB135" i="100"/>
  <c r="AA135" i="100"/>
  <c r="B135" i="100"/>
  <c r="AY135" i="100" s="1"/>
  <c r="AU134" i="100"/>
  <c r="AS134" i="100"/>
  <c r="AQ134" i="100"/>
  <c r="AP134" i="100"/>
  <c r="AT134" i="100" s="1"/>
  <c r="AH134" i="100"/>
  <c r="AG134" i="100"/>
  <c r="AF134" i="100"/>
  <c r="AE134" i="100"/>
  <c r="AD134" i="100"/>
  <c r="AC134" i="100"/>
  <c r="AB134" i="100"/>
  <c r="AA134" i="100"/>
  <c r="B134" i="100"/>
  <c r="AU133" i="100"/>
  <c r="AS133" i="100"/>
  <c r="AQ133" i="100"/>
  <c r="AP133" i="100"/>
  <c r="AH133" i="100"/>
  <c r="AG133" i="100"/>
  <c r="AF133" i="100"/>
  <c r="AE133" i="100"/>
  <c r="AD133" i="100"/>
  <c r="AC133" i="100"/>
  <c r="AB133" i="100"/>
  <c r="AA133" i="100"/>
  <c r="B133" i="100"/>
  <c r="AY133" i="100" s="1"/>
  <c r="AU132" i="100"/>
  <c r="AS132" i="100"/>
  <c r="AQ132" i="100"/>
  <c r="AP132" i="100"/>
  <c r="AH132" i="100"/>
  <c r="AG132" i="100"/>
  <c r="AF132" i="100"/>
  <c r="AE132" i="100"/>
  <c r="AD132" i="100"/>
  <c r="AC132" i="100"/>
  <c r="AB132" i="100"/>
  <c r="AA132" i="100"/>
  <c r="B132" i="100"/>
  <c r="AW132" i="100" s="1"/>
  <c r="AW131" i="100"/>
  <c r="AU131" i="100"/>
  <c r="AS131" i="100"/>
  <c r="AQ131" i="100"/>
  <c r="AP131" i="100"/>
  <c r="AH131" i="100"/>
  <c r="AG131" i="100"/>
  <c r="AF131" i="100"/>
  <c r="AE131" i="100"/>
  <c r="AD131" i="100"/>
  <c r="AC131" i="100"/>
  <c r="AB131" i="100"/>
  <c r="AA131" i="100"/>
  <c r="B131" i="100"/>
  <c r="AN131" i="100" s="1"/>
  <c r="AU130" i="100"/>
  <c r="AS130" i="100"/>
  <c r="AQ130" i="100"/>
  <c r="AP130" i="100"/>
  <c r="AT130" i="100" s="1"/>
  <c r="AH130" i="100"/>
  <c r="AG130" i="100"/>
  <c r="AF130" i="100"/>
  <c r="AE130" i="100"/>
  <c r="AD130" i="100"/>
  <c r="AC130" i="100"/>
  <c r="AB130" i="100"/>
  <c r="AA130" i="100"/>
  <c r="B130" i="100"/>
  <c r="AY130" i="100" s="1"/>
  <c r="AU129" i="100"/>
  <c r="AS129" i="100"/>
  <c r="AQ129" i="100"/>
  <c r="AP129" i="100"/>
  <c r="AH129" i="100"/>
  <c r="AG129" i="100"/>
  <c r="AF129" i="100"/>
  <c r="AE129" i="100"/>
  <c r="AD129" i="100"/>
  <c r="AC129" i="100"/>
  <c r="AB129" i="100"/>
  <c r="AA129" i="100"/>
  <c r="B129" i="100"/>
  <c r="AN129" i="100" s="1"/>
  <c r="AU128" i="100"/>
  <c r="AS128" i="100"/>
  <c r="AQ128" i="100"/>
  <c r="AP128" i="100"/>
  <c r="AT128" i="100" s="1"/>
  <c r="AH128" i="100"/>
  <c r="AG128" i="100"/>
  <c r="AF128" i="100"/>
  <c r="AE128" i="100"/>
  <c r="AD128" i="100"/>
  <c r="AC128" i="100"/>
  <c r="AB128" i="100"/>
  <c r="AA128" i="100"/>
  <c r="B128" i="100"/>
  <c r="AW128" i="100" s="1"/>
  <c r="AU127" i="100"/>
  <c r="AS127" i="100"/>
  <c r="AQ127" i="100"/>
  <c r="AP127" i="100"/>
  <c r="AH127" i="100"/>
  <c r="AG127" i="100"/>
  <c r="AF127" i="100"/>
  <c r="AE127" i="100"/>
  <c r="AI127" i="100" s="1"/>
  <c r="AD127" i="100"/>
  <c r="AC127" i="100"/>
  <c r="AB127" i="100"/>
  <c r="AA127" i="100"/>
  <c r="B127" i="100"/>
  <c r="AY127" i="100" s="1"/>
  <c r="AU126" i="100"/>
  <c r="AS126" i="100"/>
  <c r="AQ126" i="100"/>
  <c r="AP126" i="100"/>
  <c r="AH126" i="100"/>
  <c r="AG126" i="100"/>
  <c r="AF126" i="100"/>
  <c r="AE126" i="100"/>
  <c r="AD126" i="100"/>
  <c r="AC126" i="100"/>
  <c r="AB126" i="100"/>
  <c r="AA126" i="100"/>
  <c r="B126" i="100"/>
  <c r="AU125" i="100"/>
  <c r="AS125" i="100"/>
  <c r="AQ125" i="100"/>
  <c r="AP125" i="100"/>
  <c r="AH125" i="100"/>
  <c r="AG125" i="100"/>
  <c r="AF125" i="100"/>
  <c r="AE125" i="100"/>
  <c r="AD125" i="100"/>
  <c r="AC125" i="100"/>
  <c r="AB125" i="100"/>
  <c r="AA125" i="100"/>
  <c r="B125" i="100"/>
  <c r="AN125" i="100" s="1"/>
  <c r="AU124" i="100"/>
  <c r="AS124" i="100"/>
  <c r="AQ124" i="100"/>
  <c r="AP124" i="100"/>
  <c r="AH124" i="100"/>
  <c r="AG124" i="100"/>
  <c r="AF124" i="100"/>
  <c r="AE124" i="100"/>
  <c r="AD124" i="100"/>
  <c r="AC124" i="100"/>
  <c r="AB124" i="100"/>
  <c r="AA124" i="100"/>
  <c r="B124" i="100"/>
  <c r="AM124" i="100" s="1"/>
  <c r="AU123" i="100"/>
  <c r="AS123" i="100"/>
  <c r="AQ123" i="100"/>
  <c r="AP123" i="100"/>
  <c r="AH123" i="100"/>
  <c r="AG123" i="100"/>
  <c r="AF123" i="100"/>
  <c r="AE123" i="100"/>
  <c r="AD123" i="100"/>
  <c r="AC123" i="100"/>
  <c r="AB123" i="100"/>
  <c r="AA123" i="100"/>
  <c r="B123" i="100"/>
  <c r="AN123" i="100" s="1"/>
  <c r="AU122" i="100"/>
  <c r="AS122" i="100"/>
  <c r="AQ122" i="100"/>
  <c r="AP122" i="100"/>
  <c r="AH122" i="100"/>
  <c r="AG122" i="100"/>
  <c r="AF122" i="100"/>
  <c r="AE122" i="100"/>
  <c r="AD122" i="100"/>
  <c r="AC122" i="100"/>
  <c r="AB122" i="100"/>
  <c r="AA122" i="100"/>
  <c r="B122" i="100"/>
  <c r="AN122" i="100" s="1"/>
  <c r="AU121" i="100"/>
  <c r="AS121" i="100"/>
  <c r="AQ121" i="100"/>
  <c r="AP121" i="100"/>
  <c r="AH121" i="100"/>
  <c r="AG121" i="100"/>
  <c r="AF121" i="100"/>
  <c r="AE121" i="100"/>
  <c r="AD121" i="100"/>
  <c r="AC121" i="100"/>
  <c r="AB121" i="100"/>
  <c r="AA121" i="100"/>
  <c r="B121" i="100"/>
  <c r="AW121" i="100" s="1"/>
  <c r="AU120" i="100"/>
  <c r="AS120" i="100"/>
  <c r="AQ120" i="100"/>
  <c r="AP120" i="100"/>
  <c r="AH120" i="100"/>
  <c r="AG120" i="100"/>
  <c r="AF120" i="100"/>
  <c r="AE120" i="100"/>
  <c r="AD120" i="100"/>
  <c r="AC120" i="100"/>
  <c r="AB120" i="100"/>
  <c r="AA120" i="100"/>
  <c r="B120" i="100"/>
  <c r="AU119" i="100"/>
  <c r="AS119" i="100"/>
  <c r="AQ119" i="100"/>
  <c r="AP119" i="100"/>
  <c r="AH119" i="100"/>
  <c r="AG119" i="100"/>
  <c r="AF119" i="100"/>
  <c r="AE119" i="100"/>
  <c r="AD119" i="100"/>
  <c r="AC119" i="100"/>
  <c r="AB119" i="100"/>
  <c r="AA119" i="100"/>
  <c r="B119" i="100"/>
  <c r="AU118" i="100"/>
  <c r="AS118" i="100"/>
  <c r="AQ118" i="100"/>
  <c r="AP118" i="100"/>
  <c r="AH118" i="100"/>
  <c r="AG118" i="100"/>
  <c r="AF118" i="100"/>
  <c r="AE118" i="100"/>
  <c r="AD118" i="100"/>
  <c r="AC118" i="100"/>
  <c r="AB118" i="100"/>
  <c r="AA118" i="100"/>
  <c r="B118" i="100"/>
  <c r="AW118" i="100" s="1"/>
  <c r="AU117" i="100"/>
  <c r="AS117" i="100"/>
  <c r="AQ117" i="100"/>
  <c r="AP117" i="100"/>
  <c r="AH117" i="100"/>
  <c r="AG117" i="100"/>
  <c r="AF117" i="100"/>
  <c r="AE117" i="100"/>
  <c r="AD117" i="100"/>
  <c r="AC117" i="100"/>
  <c r="AB117" i="100"/>
  <c r="AA117" i="100"/>
  <c r="B117" i="100"/>
  <c r="AY117" i="100" s="1"/>
  <c r="AU116" i="100"/>
  <c r="AS116" i="100"/>
  <c r="AQ116" i="100"/>
  <c r="AP116" i="100"/>
  <c r="AH116" i="100"/>
  <c r="AG116" i="100"/>
  <c r="AF116" i="100"/>
  <c r="AE116" i="100"/>
  <c r="AD116" i="100"/>
  <c r="AC116" i="100"/>
  <c r="AB116" i="100"/>
  <c r="AA116" i="100"/>
  <c r="B116" i="100"/>
  <c r="AU115" i="100"/>
  <c r="AS115" i="100"/>
  <c r="AQ115" i="100"/>
  <c r="AP115" i="100"/>
  <c r="AH115" i="100"/>
  <c r="AG115" i="100"/>
  <c r="AF115" i="100"/>
  <c r="AE115" i="100"/>
  <c r="AD115" i="100"/>
  <c r="AC115" i="100"/>
  <c r="AB115" i="100"/>
  <c r="AA115" i="100"/>
  <c r="B115" i="100"/>
  <c r="AU114" i="100"/>
  <c r="AS114" i="100"/>
  <c r="AQ114" i="100"/>
  <c r="AP114" i="100"/>
  <c r="AH114" i="100"/>
  <c r="AG114" i="100"/>
  <c r="AF114" i="100"/>
  <c r="AE114" i="100"/>
  <c r="AD114" i="100"/>
  <c r="AC114" i="100"/>
  <c r="AB114" i="100"/>
  <c r="AA114" i="100"/>
  <c r="B114" i="100"/>
  <c r="AN114" i="100" s="1"/>
  <c r="AU113" i="100"/>
  <c r="AS113" i="100"/>
  <c r="AQ113" i="100"/>
  <c r="AP113" i="100"/>
  <c r="AH113" i="100"/>
  <c r="AG113" i="100"/>
  <c r="AF113" i="100"/>
  <c r="AE113" i="100"/>
  <c r="AD113" i="100"/>
  <c r="AC113" i="100"/>
  <c r="AB113" i="100"/>
  <c r="AA113" i="100"/>
  <c r="B113" i="100"/>
  <c r="AW113" i="100" s="1"/>
  <c r="AU112" i="100"/>
  <c r="AS112" i="100"/>
  <c r="AQ112" i="100"/>
  <c r="AP112" i="100"/>
  <c r="AH112" i="100"/>
  <c r="AG112" i="100"/>
  <c r="AF112" i="100"/>
  <c r="AE112" i="100"/>
  <c r="AD112" i="100"/>
  <c r="AC112" i="100"/>
  <c r="AB112" i="100"/>
  <c r="AA112" i="100"/>
  <c r="B112" i="100"/>
  <c r="AN112" i="100" s="1"/>
  <c r="AU111" i="100"/>
  <c r="AS111" i="100"/>
  <c r="AQ111" i="100"/>
  <c r="AP111" i="100"/>
  <c r="AH111" i="100"/>
  <c r="AG111" i="100"/>
  <c r="AF111" i="100"/>
  <c r="AE111" i="100"/>
  <c r="AD111" i="100"/>
  <c r="AC111" i="100"/>
  <c r="AB111" i="100"/>
  <c r="AA111" i="100"/>
  <c r="B111" i="100"/>
  <c r="AX111" i="100" s="1"/>
  <c r="AU110" i="100"/>
  <c r="AS110" i="100"/>
  <c r="AQ110" i="100"/>
  <c r="AP110" i="100"/>
  <c r="AH110" i="100"/>
  <c r="AG110" i="100"/>
  <c r="AF110" i="100"/>
  <c r="AE110" i="100"/>
  <c r="AD110" i="100"/>
  <c r="AC110" i="100"/>
  <c r="AB110" i="100"/>
  <c r="AA110" i="100"/>
  <c r="B110" i="100"/>
  <c r="AU109" i="100"/>
  <c r="AS109" i="100"/>
  <c r="AQ109" i="100"/>
  <c r="AP109" i="100"/>
  <c r="AH109" i="100"/>
  <c r="AG109" i="100"/>
  <c r="AF109" i="100"/>
  <c r="AE109" i="100"/>
  <c r="AD109" i="100"/>
  <c r="AC109" i="100"/>
  <c r="AB109" i="100"/>
  <c r="AA109" i="100"/>
  <c r="B109" i="100"/>
  <c r="AU108" i="100"/>
  <c r="AS108" i="100"/>
  <c r="AQ108" i="100"/>
  <c r="AP108" i="100"/>
  <c r="AH108" i="100"/>
  <c r="AG108" i="100"/>
  <c r="AF108" i="100"/>
  <c r="AE108" i="100"/>
  <c r="AD108" i="100"/>
  <c r="AC108" i="100"/>
  <c r="AB108" i="100"/>
  <c r="AA108" i="100"/>
  <c r="B108" i="100"/>
  <c r="AU107" i="100"/>
  <c r="AS107" i="100"/>
  <c r="AQ107" i="100"/>
  <c r="AP107" i="100"/>
  <c r="AH107" i="100"/>
  <c r="AG107" i="100"/>
  <c r="AF107" i="100"/>
  <c r="AE107" i="100"/>
  <c r="AD107" i="100"/>
  <c r="AC107" i="100"/>
  <c r="AB107" i="100"/>
  <c r="AA107" i="100"/>
  <c r="B107" i="100"/>
  <c r="AW107" i="100" s="1"/>
  <c r="AU106" i="100"/>
  <c r="AS106" i="100"/>
  <c r="AQ106" i="100"/>
  <c r="AP106" i="100"/>
  <c r="AH106" i="100"/>
  <c r="AG106" i="100"/>
  <c r="AF106" i="100"/>
  <c r="AE106" i="100"/>
  <c r="AD106" i="100"/>
  <c r="AC106" i="100"/>
  <c r="AB106" i="100"/>
  <c r="AA106" i="100"/>
  <c r="B106" i="100"/>
  <c r="AY106" i="100" s="1"/>
  <c r="AU105" i="100"/>
  <c r="AS105" i="100"/>
  <c r="AQ105" i="100"/>
  <c r="AP105" i="100"/>
  <c r="AH105" i="100"/>
  <c r="AG105" i="100"/>
  <c r="AF105" i="100"/>
  <c r="AE105" i="100"/>
  <c r="AD105" i="100"/>
  <c r="AC105" i="100"/>
  <c r="AB105" i="100"/>
  <c r="AA105" i="100"/>
  <c r="B105" i="100"/>
  <c r="AW105" i="100" s="1"/>
  <c r="AU104" i="100"/>
  <c r="AS104" i="100"/>
  <c r="AQ104" i="100"/>
  <c r="AP104" i="100"/>
  <c r="AH104" i="100"/>
  <c r="AG104" i="100"/>
  <c r="AF104" i="100"/>
  <c r="AE104" i="100"/>
  <c r="AD104" i="100"/>
  <c r="AC104" i="100"/>
  <c r="AB104" i="100"/>
  <c r="AA104" i="100"/>
  <c r="B104" i="100"/>
  <c r="AU103" i="100"/>
  <c r="AS103" i="100"/>
  <c r="AQ103" i="100"/>
  <c r="AP103" i="100"/>
  <c r="AT103" i="100" s="1"/>
  <c r="AH103" i="100"/>
  <c r="AG103" i="100"/>
  <c r="AF103" i="100"/>
  <c r="AE103" i="100"/>
  <c r="AD103" i="100"/>
  <c r="AC103" i="100"/>
  <c r="AB103" i="100"/>
  <c r="AA103" i="100"/>
  <c r="B103" i="100"/>
  <c r="AU102" i="100"/>
  <c r="AS102" i="100"/>
  <c r="AQ102" i="100"/>
  <c r="AP102" i="100"/>
  <c r="AH102" i="100"/>
  <c r="AG102" i="100"/>
  <c r="AF102" i="100"/>
  <c r="AE102" i="100"/>
  <c r="AD102" i="100"/>
  <c r="AC102" i="100"/>
  <c r="AB102" i="100"/>
  <c r="AA102" i="100"/>
  <c r="B102" i="100"/>
  <c r="AX102" i="100" s="1"/>
  <c r="AU101" i="100"/>
  <c r="AS101" i="100"/>
  <c r="AQ101" i="100"/>
  <c r="AP101" i="100"/>
  <c r="AH101" i="100"/>
  <c r="AG101" i="100"/>
  <c r="AF101" i="100"/>
  <c r="AE101" i="100"/>
  <c r="AD101" i="100"/>
  <c r="AC101" i="100"/>
  <c r="AB101" i="100"/>
  <c r="AA101" i="100"/>
  <c r="B101" i="100"/>
  <c r="AM101" i="100" s="1"/>
  <c r="AU100" i="100"/>
  <c r="AS100" i="100"/>
  <c r="AQ100" i="100"/>
  <c r="AP100" i="100"/>
  <c r="AM100" i="100"/>
  <c r="AH100" i="100"/>
  <c r="AG100" i="100"/>
  <c r="AF100" i="100"/>
  <c r="AE100" i="100"/>
  <c r="AD100" i="100"/>
  <c r="AC100" i="100"/>
  <c r="AB100" i="100"/>
  <c r="AA100" i="100"/>
  <c r="B100" i="100"/>
  <c r="AY100" i="100" s="1"/>
  <c r="AU99" i="100"/>
  <c r="AS99" i="100"/>
  <c r="AQ99" i="100"/>
  <c r="AP99" i="100"/>
  <c r="AH99" i="100"/>
  <c r="AG99" i="100"/>
  <c r="AF99" i="100"/>
  <c r="AE99" i="100"/>
  <c r="AD99" i="100"/>
  <c r="AC99" i="100"/>
  <c r="AB99" i="100"/>
  <c r="AA99" i="100"/>
  <c r="B99" i="100"/>
  <c r="AY99" i="100" s="1"/>
  <c r="AU98" i="100"/>
  <c r="AS98" i="100"/>
  <c r="AQ98" i="100"/>
  <c r="AP98" i="100"/>
  <c r="AH98" i="100"/>
  <c r="AG98" i="100"/>
  <c r="AF98" i="100"/>
  <c r="AE98" i="100"/>
  <c r="AD98" i="100"/>
  <c r="AC98" i="100"/>
  <c r="AB98" i="100"/>
  <c r="AA98" i="100"/>
  <c r="B98" i="100"/>
  <c r="AU97" i="100"/>
  <c r="AS97" i="100"/>
  <c r="AQ97" i="100"/>
  <c r="AP97" i="100"/>
  <c r="AH97" i="100"/>
  <c r="AG97" i="100"/>
  <c r="AF97" i="100"/>
  <c r="AE97" i="100"/>
  <c r="AD97" i="100"/>
  <c r="AC97" i="100"/>
  <c r="AB97" i="100"/>
  <c r="AA97" i="100"/>
  <c r="B97" i="100"/>
  <c r="AU96" i="100"/>
  <c r="AS96" i="100"/>
  <c r="AQ96" i="100"/>
  <c r="AP96" i="100"/>
  <c r="AH96" i="100"/>
  <c r="AG96" i="100"/>
  <c r="AF96" i="100"/>
  <c r="AE96" i="100"/>
  <c r="AD96" i="100"/>
  <c r="AC96" i="100"/>
  <c r="AB96" i="100"/>
  <c r="AA96" i="100"/>
  <c r="B96" i="100"/>
  <c r="AU95" i="100"/>
  <c r="AS95" i="100"/>
  <c r="AQ95" i="100"/>
  <c r="AP95" i="100"/>
  <c r="AH95" i="100"/>
  <c r="AG95" i="100"/>
  <c r="AF95" i="100"/>
  <c r="AE95" i="100"/>
  <c r="AD95" i="100"/>
  <c r="AC95" i="100"/>
  <c r="AB95" i="100"/>
  <c r="AA95" i="100"/>
  <c r="B95" i="100"/>
  <c r="AN95" i="100" s="1"/>
  <c r="AU94" i="100"/>
  <c r="AS94" i="100"/>
  <c r="AQ94" i="100"/>
  <c r="AP94" i="100"/>
  <c r="AH94" i="100"/>
  <c r="AG94" i="100"/>
  <c r="AF94" i="100"/>
  <c r="AE94" i="100"/>
  <c r="AD94" i="100"/>
  <c r="AC94" i="100"/>
  <c r="AB94" i="100"/>
  <c r="AA94" i="100"/>
  <c r="B94" i="100"/>
  <c r="AJ94" i="100" s="1"/>
  <c r="AU93" i="100"/>
  <c r="AS93" i="100"/>
  <c r="AQ93" i="100"/>
  <c r="AP93" i="100"/>
  <c r="AH93" i="100"/>
  <c r="AG93" i="100"/>
  <c r="AF93" i="100"/>
  <c r="AE93" i="100"/>
  <c r="AD93" i="100"/>
  <c r="AC93" i="100"/>
  <c r="AB93" i="100"/>
  <c r="AA93" i="100"/>
  <c r="B93" i="100"/>
  <c r="AN93" i="100" s="1"/>
  <c r="AU92" i="100"/>
  <c r="AS92" i="100"/>
  <c r="AQ92" i="100"/>
  <c r="AP92" i="100"/>
  <c r="AH92" i="100"/>
  <c r="AG92" i="100"/>
  <c r="AF92" i="100"/>
  <c r="AE92" i="100"/>
  <c r="AD92" i="100"/>
  <c r="AC92" i="100"/>
  <c r="AB92" i="100"/>
  <c r="AA92" i="100"/>
  <c r="B92" i="100"/>
  <c r="AY92" i="100" s="1"/>
  <c r="AU91" i="100"/>
  <c r="AS91" i="100"/>
  <c r="AQ91" i="100"/>
  <c r="AP91" i="100"/>
  <c r="AH91" i="100"/>
  <c r="AG91" i="100"/>
  <c r="AF91" i="100"/>
  <c r="AE91" i="100"/>
  <c r="AD91" i="100"/>
  <c r="AC91" i="100"/>
  <c r="AB91" i="100"/>
  <c r="AA91" i="100"/>
  <c r="B91" i="100"/>
  <c r="AJ91" i="100" s="1"/>
  <c r="AU90" i="100"/>
  <c r="AS90" i="100"/>
  <c r="AQ90" i="100"/>
  <c r="AP90" i="100"/>
  <c r="AH90" i="100"/>
  <c r="AG90" i="100"/>
  <c r="AF90" i="100"/>
  <c r="AE90" i="100"/>
  <c r="AD90" i="100"/>
  <c r="AC90" i="100"/>
  <c r="AB90" i="100"/>
  <c r="AA90" i="100"/>
  <c r="B90" i="100"/>
  <c r="AY90" i="100" s="1"/>
  <c r="AU89" i="100"/>
  <c r="AS89" i="100"/>
  <c r="AQ89" i="100"/>
  <c r="AP89" i="100"/>
  <c r="AH89" i="100"/>
  <c r="AG89" i="100"/>
  <c r="AF89" i="100"/>
  <c r="AE89" i="100"/>
  <c r="AD89" i="100"/>
  <c r="AC89" i="100"/>
  <c r="AB89" i="100"/>
  <c r="AA89" i="100"/>
  <c r="B89" i="100"/>
  <c r="BS88" i="100"/>
  <c r="BM88" i="100"/>
  <c r="AU88" i="100"/>
  <c r="AS88" i="100"/>
  <c r="AQ88" i="100"/>
  <c r="AP88" i="100"/>
  <c r="AH88" i="100"/>
  <c r="AG88" i="100"/>
  <c r="AF88" i="100"/>
  <c r="AE88" i="100"/>
  <c r="AD88" i="100"/>
  <c r="AC88" i="100"/>
  <c r="AB88" i="100"/>
  <c r="AA88" i="100"/>
  <c r="B88" i="100"/>
  <c r="AY88" i="100" s="1"/>
  <c r="BS87" i="100"/>
  <c r="BM87" i="100"/>
  <c r="AU87" i="100"/>
  <c r="AS87" i="100"/>
  <c r="AQ87" i="100"/>
  <c r="AP87" i="100"/>
  <c r="AH87" i="100"/>
  <c r="AG87" i="100"/>
  <c r="AF87" i="100"/>
  <c r="AE87" i="100"/>
  <c r="AD87" i="100"/>
  <c r="AC87" i="100"/>
  <c r="AB87" i="100"/>
  <c r="AA87" i="100"/>
  <c r="B87" i="100"/>
  <c r="AJ87" i="100" s="1"/>
  <c r="BS86" i="100"/>
  <c r="BM86" i="100"/>
  <c r="AU86" i="100"/>
  <c r="AS86" i="100"/>
  <c r="AQ86" i="100"/>
  <c r="AP86" i="100"/>
  <c r="AH86" i="100"/>
  <c r="AG86" i="100"/>
  <c r="AF86" i="100"/>
  <c r="AE86" i="100"/>
  <c r="AD86" i="100"/>
  <c r="AC86" i="100"/>
  <c r="AB86" i="100"/>
  <c r="AA86" i="100"/>
  <c r="B86" i="100"/>
  <c r="AK86" i="100" s="1"/>
  <c r="BS85" i="100"/>
  <c r="BM85" i="100"/>
  <c r="AU85" i="100"/>
  <c r="AS85" i="100"/>
  <c r="AQ85" i="100"/>
  <c r="AP85" i="100"/>
  <c r="AH85" i="100"/>
  <c r="AG85" i="100"/>
  <c r="AF85" i="100"/>
  <c r="AE85" i="100"/>
  <c r="AD85" i="100"/>
  <c r="AC85" i="100"/>
  <c r="AB85" i="100"/>
  <c r="AA85" i="100"/>
  <c r="B85" i="100"/>
  <c r="BR85" i="100" s="1"/>
  <c r="BS84" i="100"/>
  <c r="BM84" i="100"/>
  <c r="AU84" i="100"/>
  <c r="AS84" i="100"/>
  <c r="AQ84" i="100"/>
  <c r="AP84" i="100"/>
  <c r="AH84" i="100"/>
  <c r="AG84" i="100"/>
  <c r="AF84" i="100"/>
  <c r="AE84" i="100"/>
  <c r="AD84" i="100"/>
  <c r="AC84" i="100"/>
  <c r="AB84" i="100"/>
  <c r="AA84" i="100"/>
  <c r="B84" i="100"/>
  <c r="BR84" i="100" s="1"/>
  <c r="BS83" i="100"/>
  <c r="BM83" i="100"/>
  <c r="AU83" i="100"/>
  <c r="AS83" i="100"/>
  <c r="AQ83" i="100"/>
  <c r="AP83" i="100"/>
  <c r="AH83" i="100"/>
  <c r="AG83" i="100"/>
  <c r="AF83" i="100"/>
  <c r="AE83" i="100"/>
  <c r="AD83" i="100"/>
  <c r="AC83" i="100"/>
  <c r="AB83" i="100"/>
  <c r="AA83" i="100"/>
  <c r="B83" i="100"/>
  <c r="AL83" i="100" s="1"/>
  <c r="BS82" i="100"/>
  <c r="BM82" i="100"/>
  <c r="AU82" i="100"/>
  <c r="AS82" i="100"/>
  <c r="AQ82" i="100"/>
  <c r="AP82" i="100"/>
  <c r="AH82" i="100"/>
  <c r="AG82" i="100"/>
  <c r="AF82" i="100"/>
  <c r="AE82" i="100"/>
  <c r="AD82" i="100"/>
  <c r="AC82" i="100"/>
  <c r="AB82" i="100"/>
  <c r="AA82" i="100"/>
  <c r="B82" i="100"/>
  <c r="AX82" i="100" s="1"/>
  <c r="BS81" i="100"/>
  <c r="BM81" i="100"/>
  <c r="AU81" i="100"/>
  <c r="AS81" i="100"/>
  <c r="AQ81" i="100"/>
  <c r="AP81" i="100"/>
  <c r="AH81" i="100"/>
  <c r="AG81" i="100"/>
  <c r="AF81" i="100"/>
  <c r="AE81" i="100"/>
  <c r="AD81" i="100"/>
  <c r="AC81" i="100"/>
  <c r="AB81" i="100"/>
  <c r="AA81" i="100"/>
  <c r="B81" i="100"/>
  <c r="BS80" i="100"/>
  <c r="BM80" i="100"/>
  <c r="AU80" i="100"/>
  <c r="AS80" i="100"/>
  <c r="AQ80" i="100"/>
  <c r="AP80" i="100"/>
  <c r="AH80" i="100"/>
  <c r="AG80" i="100"/>
  <c r="AF80" i="100"/>
  <c r="AE80" i="100"/>
  <c r="AD80" i="100"/>
  <c r="AC80" i="100"/>
  <c r="AB80" i="100"/>
  <c r="AA80" i="100"/>
  <c r="B80" i="100"/>
  <c r="AY80" i="100" s="1"/>
  <c r="BS79" i="100"/>
  <c r="BM79" i="100"/>
  <c r="AU79" i="100"/>
  <c r="AS79" i="100"/>
  <c r="AQ79" i="100"/>
  <c r="AP79" i="100"/>
  <c r="AH79" i="100"/>
  <c r="AG79" i="100"/>
  <c r="AF79" i="100"/>
  <c r="AE79" i="100"/>
  <c r="AD79" i="100"/>
  <c r="AC79" i="100"/>
  <c r="AB79" i="100"/>
  <c r="AA79" i="100"/>
  <c r="B79" i="100"/>
  <c r="BR79" i="100" s="1"/>
  <c r="BS78" i="100"/>
  <c r="BM78" i="100"/>
  <c r="AU78" i="100"/>
  <c r="AS78" i="100"/>
  <c r="AQ78" i="100"/>
  <c r="AP78" i="100"/>
  <c r="AH78" i="100"/>
  <c r="AG78" i="100"/>
  <c r="AF78" i="100"/>
  <c r="AE78" i="100"/>
  <c r="AD78" i="100"/>
  <c r="AC78" i="100"/>
  <c r="AB78" i="100"/>
  <c r="AA78" i="100"/>
  <c r="B78" i="100"/>
  <c r="AW78" i="100" s="1"/>
  <c r="BS77" i="100"/>
  <c r="BM77" i="100"/>
  <c r="AU77" i="100"/>
  <c r="AS77" i="100"/>
  <c r="AQ77" i="100"/>
  <c r="AP77" i="100"/>
  <c r="AH77" i="100"/>
  <c r="AG77" i="100"/>
  <c r="AF77" i="100"/>
  <c r="AE77" i="100"/>
  <c r="AD77" i="100"/>
  <c r="AC77" i="100"/>
  <c r="AB77" i="100"/>
  <c r="AA77" i="100"/>
  <c r="B77" i="100"/>
  <c r="BR77" i="100" s="1"/>
  <c r="BS76" i="100"/>
  <c r="BM76" i="100"/>
  <c r="AU76" i="100"/>
  <c r="AS76" i="100"/>
  <c r="AQ76" i="100"/>
  <c r="AP76" i="100"/>
  <c r="AH76" i="100"/>
  <c r="AG76" i="100"/>
  <c r="AF76" i="100"/>
  <c r="AE76" i="100"/>
  <c r="AD76" i="100"/>
  <c r="AC76" i="100"/>
  <c r="AB76" i="100"/>
  <c r="AA76" i="100"/>
  <c r="B76" i="100"/>
  <c r="BR76" i="100" s="1"/>
  <c r="BS75" i="100"/>
  <c r="BM75" i="100"/>
  <c r="AU75" i="100"/>
  <c r="AS75" i="100"/>
  <c r="AQ75" i="100"/>
  <c r="AP75" i="100"/>
  <c r="AH75" i="100"/>
  <c r="AG75" i="100"/>
  <c r="AF75" i="100"/>
  <c r="AE75" i="100"/>
  <c r="AD75" i="100"/>
  <c r="AC75" i="100"/>
  <c r="AB75" i="100"/>
  <c r="AA75" i="100"/>
  <c r="B75" i="100"/>
  <c r="AL75" i="100" s="1"/>
  <c r="BS74" i="100"/>
  <c r="BM74" i="100"/>
  <c r="AU74" i="100"/>
  <c r="AS74" i="100"/>
  <c r="AQ74" i="100"/>
  <c r="AP74" i="100"/>
  <c r="AH74" i="100"/>
  <c r="AG74" i="100"/>
  <c r="AF74" i="100"/>
  <c r="AE74" i="100"/>
  <c r="AD74" i="100"/>
  <c r="AC74" i="100"/>
  <c r="AB74" i="100"/>
  <c r="AA74" i="100"/>
  <c r="B74" i="100"/>
  <c r="AW74" i="100" s="1"/>
  <c r="BS73" i="100"/>
  <c r="BM73" i="100"/>
  <c r="AU73" i="100"/>
  <c r="AS73" i="100"/>
  <c r="AQ73" i="100"/>
  <c r="AP73" i="100"/>
  <c r="AH73" i="100"/>
  <c r="AG73" i="100"/>
  <c r="AF73" i="100"/>
  <c r="AE73" i="100"/>
  <c r="AD73" i="100"/>
  <c r="AC73" i="100"/>
  <c r="AB73" i="100"/>
  <c r="AA73" i="100"/>
  <c r="B73" i="100"/>
  <c r="BR73" i="100" s="1"/>
  <c r="BS72" i="100"/>
  <c r="BM72" i="100"/>
  <c r="AU72" i="100"/>
  <c r="AS72" i="100"/>
  <c r="AQ72" i="100"/>
  <c r="AP72" i="100"/>
  <c r="AH72" i="100"/>
  <c r="AG72" i="100"/>
  <c r="AF72" i="100"/>
  <c r="AE72" i="100"/>
  <c r="AD72" i="100"/>
  <c r="AC72" i="100"/>
  <c r="AB72" i="100"/>
  <c r="AA72" i="100"/>
  <c r="B72" i="100"/>
  <c r="AY72" i="100" s="1"/>
  <c r="BS71" i="100"/>
  <c r="BM71" i="100"/>
  <c r="AU71" i="100"/>
  <c r="AS71" i="100"/>
  <c r="AQ71" i="100"/>
  <c r="AP71" i="100"/>
  <c r="AH71" i="100"/>
  <c r="AG71" i="100"/>
  <c r="AF71" i="100"/>
  <c r="AE71" i="100"/>
  <c r="AD71" i="100"/>
  <c r="AC71" i="100"/>
  <c r="AB71" i="100"/>
  <c r="AA71" i="100"/>
  <c r="B71" i="100"/>
  <c r="BS70" i="100"/>
  <c r="BM70" i="100"/>
  <c r="AU70" i="100"/>
  <c r="AS70" i="100"/>
  <c r="AQ70" i="100"/>
  <c r="AP70" i="100"/>
  <c r="AH70" i="100"/>
  <c r="AG70" i="100"/>
  <c r="AF70" i="100"/>
  <c r="AE70" i="100"/>
  <c r="AD70" i="100"/>
  <c r="AC70" i="100"/>
  <c r="AB70" i="100"/>
  <c r="AA70" i="100"/>
  <c r="B70" i="100"/>
  <c r="BR70" i="100" s="1"/>
  <c r="BS69" i="100"/>
  <c r="BM69" i="100"/>
  <c r="AU69" i="100"/>
  <c r="AS69" i="100"/>
  <c r="AQ69" i="100"/>
  <c r="AP69" i="100"/>
  <c r="AH69" i="100"/>
  <c r="AG69" i="100"/>
  <c r="AF69" i="100"/>
  <c r="AE69" i="100"/>
  <c r="AD69" i="100"/>
  <c r="AC69" i="100"/>
  <c r="AB69" i="100"/>
  <c r="AA69" i="100"/>
  <c r="B69" i="100"/>
  <c r="BR69" i="100" s="1"/>
  <c r="BS68" i="100"/>
  <c r="BM68" i="100"/>
  <c r="AU68" i="100"/>
  <c r="AS68" i="100"/>
  <c r="AQ68" i="100"/>
  <c r="AP68" i="100"/>
  <c r="AH68" i="100"/>
  <c r="AG68" i="100"/>
  <c r="AF68" i="100"/>
  <c r="AE68" i="100"/>
  <c r="AD68" i="100"/>
  <c r="AC68" i="100"/>
  <c r="AB68" i="100"/>
  <c r="AA68" i="100"/>
  <c r="B68" i="100"/>
  <c r="BR68" i="100" s="1"/>
  <c r="BS67" i="100"/>
  <c r="BM67" i="100"/>
  <c r="AU67" i="100"/>
  <c r="AS67" i="100"/>
  <c r="AQ67" i="100"/>
  <c r="AP67" i="100"/>
  <c r="AH67" i="100"/>
  <c r="AG67" i="100"/>
  <c r="AF67" i="100"/>
  <c r="AE67" i="100"/>
  <c r="AD67" i="100"/>
  <c r="AC67" i="100"/>
  <c r="AB67" i="100"/>
  <c r="AA67" i="100"/>
  <c r="B67" i="100"/>
  <c r="AL67" i="100" s="1"/>
  <c r="BS66" i="100"/>
  <c r="AU66" i="100"/>
  <c r="AS66" i="100"/>
  <c r="AQ66" i="100"/>
  <c r="AP66" i="100"/>
  <c r="AH66" i="100"/>
  <c r="AG66" i="100"/>
  <c r="AF66" i="100"/>
  <c r="AE66" i="100"/>
  <c r="AD66" i="100"/>
  <c r="AC66" i="100"/>
  <c r="AB66" i="100"/>
  <c r="AA66" i="100"/>
  <c r="B66" i="100"/>
  <c r="AY66" i="100" s="1"/>
  <c r="BS65" i="100"/>
  <c r="AU65" i="100"/>
  <c r="AS65" i="100"/>
  <c r="AQ65" i="100"/>
  <c r="AP65" i="100"/>
  <c r="AH65" i="100"/>
  <c r="AG65" i="100"/>
  <c r="AF65" i="100"/>
  <c r="AE65" i="100"/>
  <c r="AD65" i="100"/>
  <c r="AC65" i="100"/>
  <c r="AB65" i="100"/>
  <c r="AA65" i="100"/>
  <c r="B65" i="100"/>
  <c r="AJ65" i="100" s="1"/>
  <c r="BS64" i="100"/>
  <c r="AU64" i="100"/>
  <c r="AS64" i="100"/>
  <c r="AQ64" i="100"/>
  <c r="AP64" i="100"/>
  <c r="AH64" i="100"/>
  <c r="AG64" i="100"/>
  <c r="AF64" i="100"/>
  <c r="AE64" i="100"/>
  <c r="AD64" i="100"/>
  <c r="AC64" i="100"/>
  <c r="AB64" i="100"/>
  <c r="AA64" i="100"/>
  <c r="B64" i="100"/>
  <c r="BR64" i="100" s="1"/>
  <c r="BS63" i="100"/>
  <c r="AU63" i="100"/>
  <c r="AS63" i="100"/>
  <c r="AQ63" i="100"/>
  <c r="AP63" i="100"/>
  <c r="AH63" i="100"/>
  <c r="AG63" i="100"/>
  <c r="AF63" i="100"/>
  <c r="AE63" i="100"/>
  <c r="AD63" i="100"/>
  <c r="AC63" i="100"/>
  <c r="AB63" i="100"/>
  <c r="AA63" i="100"/>
  <c r="B63" i="100"/>
  <c r="BR63" i="100" s="1"/>
  <c r="BS62" i="100"/>
  <c r="AU62" i="100"/>
  <c r="AS62" i="100"/>
  <c r="AQ62" i="100"/>
  <c r="AP62" i="100"/>
  <c r="AH62" i="100"/>
  <c r="AG62" i="100"/>
  <c r="AF62" i="100"/>
  <c r="AE62" i="100"/>
  <c r="AD62" i="100"/>
  <c r="AC62" i="100"/>
  <c r="AB62" i="100"/>
  <c r="AA62" i="100"/>
  <c r="B62" i="100"/>
  <c r="AY62" i="100" s="1"/>
  <c r="BS61" i="100"/>
  <c r="AU61" i="100"/>
  <c r="AS61" i="100"/>
  <c r="AQ61" i="100"/>
  <c r="AP61" i="100"/>
  <c r="AH61" i="100"/>
  <c r="AG61" i="100"/>
  <c r="AF61" i="100"/>
  <c r="AE61" i="100"/>
  <c r="AD61" i="100"/>
  <c r="AC61" i="100"/>
  <c r="AB61" i="100"/>
  <c r="AA61" i="100"/>
  <c r="B61" i="100"/>
  <c r="BR61" i="100" s="1"/>
  <c r="BS60" i="100"/>
  <c r="AU60" i="100"/>
  <c r="AS60" i="100"/>
  <c r="AQ60" i="100"/>
  <c r="AP60" i="100"/>
  <c r="AH60" i="100"/>
  <c r="AG60" i="100"/>
  <c r="AF60" i="100"/>
  <c r="AE60" i="100"/>
  <c r="AD60" i="100"/>
  <c r="AC60" i="100"/>
  <c r="AB60" i="100"/>
  <c r="AA60" i="100"/>
  <c r="B60" i="100"/>
  <c r="BR60" i="100" s="1"/>
  <c r="BS59" i="100"/>
  <c r="AU59" i="100"/>
  <c r="AS59" i="100"/>
  <c r="AQ59" i="100"/>
  <c r="AP59" i="100"/>
  <c r="AH59" i="100"/>
  <c r="AG59" i="100"/>
  <c r="AF59" i="100"/>
  <c r="AE59" i="100"/>
  <c r="AD59" i="100"/>
  <c r="AC59" i="100"/>
  <c r="AB59" i="100"/>
  <c r="AA59" i="100"/>
  <c r="B59" i="100"/>
  <c r="AL59" i="100" s="1"/>
  <c r="BS58" i="100"/>
  <c r="AU58" i="100"/>
  <c r="AS58" i="100"/>
  <c r="AQ58" i="100"/>
  <c r="AP58" i="100"/>
  <c r="AH58" i="100"/>
  <c r="AG58" i="100"/>
  <c r="AF58" i="100"/>
  <c r="AE58" i="100"/>
  <c r="AD58" i="100"/>
  <c r="AC58" i="100"/>
  <c r="AB58" i="100"/>
  <c r="AA58" i="100"/>
  <c r="B58" i="100"/>
  <c r="BS57" i="100"/>
  <c r="AU57" i="100"/>
  <c r="AS57" i="100"/>
  <c r="AQ57" i="100"/>
  <c r="AP57" i="100"/>
  <c r="AH57" i="100"/>
  <c r="AG57" i="100"/>
  <c r="AF57" i="100"/>
  <c r="AE57" i="100"/>
  <c r="AD57" i="100"/>
  <c r="AC57" i="100"/>
  <c r="AB57" i="100"/>
  <c r="AA57" i="100"/>
  <c r="B57" i="100"/>
  <c r="BS56" i="100"/>
  <c r="AU56" i="100"/>
  <c r="AS56" i="100"/>
  <c r="AQ56" i="100"/>
  <c r="AP56" i="100"/>
  <c r="AH56" i="100"/>
  <c r="AG56" i="100"/>
  <c r="AF56" i="100"/>
  <c r="AE56" i="100"/>
  <c r="AD56" i="100"/>
  <c r="AC56" i="100"/>
  <c r="AB56" i="100"/>
  <c r="AA56" i="100"/>
  <c r="B56" i="100"/>
  <c r="BR56" i="100" s="1"/>
  <c r="BS55" i="100"/>
  <c r="AU55" i="100"/>
  <c r="AS55" i="100"/>
  <c r="AQ55" i="100"/>
  <c r="AP55" i="100"/>
  <c r="AH55" i="100"/>
  <c r="AG55" i="100"/>
  <c r="AF55" i="100"/>
  <c r="AE55" i="100"/>
  <c r="AD55" i="100"/>
  <c r="AC55" i="100"/>
  <c r="AB55" i="100"/>
  <c r="AA55" i="100"/>
  <c r="B55" i="100"/>
  <c r="BR55" i="100" s="1"/>
  <c r="BS54" i="100"/>
  <c r="AU54" i="100"/>
  <c r="AS54" i="100"/>
  <c r="AQ54" i="100"/>
  <c r="AP54" i="100"/>
  <c r="AH54" i="100"/>
  <c r="AG54" i="100"/>
  <c r="AF54" i="100"/>
  <c r="AE54" i="100"/>
  <c r="AD54" i="100"/>
  <c r="AC54" i="100"/>
  <c r="AB54" i="100"/>
  <c r="AA54" i="100"/>
  <c r="B54" i="100"/>
  <c r="AY54" i="100" s="1"/>
  <c r="BS53" i="100"/>
  <c r="AU53" i="100"/>
  <c r="AS53" i="100"/>
  <c r="AQ53" i="100"/>
  <c r="AP53" i="100"/>
  <c r="AH53" i="100"/>
  <c r="AG53" i="100"/>
  <c r="AF53" i="100"/>
  <c r="AE53" i="100"/>
  <c r="AD53" i="100"/>
  <c r="AC53" i="100"/>
  <c r="AB53" i="100"/>
  <c r="AA53" i="100"/>
  <c r="B53" i="100"/>
  <c r="BR53" i="100" s="1"/>
  <c r="BS52" i="100"/>
  <c r="AU52" i="100"/>
  <c r="AS52" i="100"/>
  <c r="AQ52" i="100"/>
  <c r="AP52" i="100"/>
  <c r="AH52" i="100"/>
  <c r="AG52" i="100"/>
  <c r="AF52" i="100"/>
  <c r="AE52" i="100"/>
  <c r="AD52" i="100"/>
  <c r="AC52" i="100"/>
  <c r="AB52" i="100"/>
  <c r="AA52" i="100"/>
  <c r="B52" i="100"/>
  <c r="BR52" i="100" s="1"/>
  <c r="BS51" i="100"/>
  <c r="AU51" i="100"/>
  <c r="AS51" i="100"/>
  <c r="AQ51" i="100"/>
  <c r="AP51" i="100"/>
  <c r="AH51" i="100"/>
  <c r="AG51" i="100"/>
  <c r="AF51" i="100"/>
  <c r="AE51" i="100"/>
  <c r="AD51" i="100"/>
  <c r="AC51" i="100"/>
  <c r="AB51" i="100"/>
  <c r="AA51" i="100"/>
  <c r="B51" i="100"/>
  <c r="AL51" i="100" s="1"/>
  <c r="BS50" i="100"/>
  <c r="AU50" i="100"/>
  <c r="AS50" i="100"/>
  <c r="AQ50" i="100"/>
  <c r="AP50" i="100"/>
  <c r="AH50" i="100"/>
  <c r="AG50" i="100"/>
  <c r="AF50" i="100"/>
  <c r="AE50" i="100"/>
  <c r="AD50" i="100"/>
  <c r="AC50" i="100"/>
  <c r="AB50" i="100"/>
  <c r="AA50" i="100"/>
  <c r="B50" i="100"/>
  <c r="BR50" i="100" s="1"/>
  <c r="BS49" i="100"/>
  <c r="AU49" i="100"/>
  <c r="AS49" i="100"/>
  <c r="AQ49" i="100"/>
  <c r="AP49" i="100"/>
  <c r="AH49" i="100"/>
  <c r="AG49" i="100"/>
  <c r="AF49" i="100"/>
  <c r="AE49" i="100"/>
  <c r="AD49" i="100"/>
  <c r="AC49" i="100"/>
  <c r="AB49" i="100"/>
  <c r="AA49" i="100"/>
  <c r="B49" i="100"/>
  <c r="BR49" i="100" s="1"/>
  <c r="BS48" i="100"/>
  <c r="AU48" i="100"/>
  <c r="AS48" i="100"/>
  <c r="AQ48" i="100"/>
  <c r="AP48" i="100"/>
  <c r="AH48" i="100"/>
  <c r="AG48" i="100"/>
  <c r="AF48" i="100"/>
  <c r="AE48" i="100"/>
  <c r="AD48" i="100"/>
  <c r="AC48" i="100"/>
  <c r="AB48" i="100"/>
  <c r="AA48" i="100"/>
  <c r="B48" i="100"/>
  <c r="AN48" i="100" s="1"/>
  <c r="BS47" i="100"/>
  <c r="AU47" i="100"/>
  <c r="AS47" i="100"/>
  <c r="AQ47" i="100"/>
  <c r="AP47" i="100"/>
  <c r="AH47" i="100"/>
  <c r="AG47" i="100"/>
  <c r="AF47" i="100"/>
  <c r="AE47" i="100"/>
  <c r="AD47" i="100"/>
  <c r="AC47" i="100"/>
  <c r="AB47" i="100"/>
  <c r="AA47" i="100"/>
  <c r="B47" i="100"/>
  <c r="BS46" i="100"/>
  <c r="AU46" i="100"/>
  <c r="AS46" i="100"/>
  <c r="AQ46" i="100"/>
  <c r="AP46" i="100"/>
  <c r="AH46" i="100"/>
  <c r="AG46" i="100"/>
  <c r="AF46" i="100"/>
  <c r="AE46" i="100"/>
  <c r="AD46" i="100"/>
  <c r="AC46" i="100"/>
  <c r="AB46" i="100"/>
  <c r="AA46" i="100"/>
  <c r="B46" i="100"/>
  <c r="AY46" i="100" s="1"/>
  <c r="BS45" i="100"/>
  <c r="AU45" i="100"/>
  <c r="AS45" i="100"/>
  <c r="AQ45" i="100"/>
  <c r="AP45" i="100"/>
  <c r="AH45" i="100"/>
  <c r="AG45" i="100"/>
  <c r="AF45" i="100"/>
  <c r="AE45" i="100"/>
  <c r="AD45" i="100"/>
  <c r="AC45" i="100"/>
  <c r="AB45" i="100"/>
  <c r="AA45" i="100"/>
  <c r="B45" i="100"/>
  <c r="BR45" i="100" s="1"/>
  <c r="BS44" i="100"/>
  <c r="AU44" i="100"/>
  <c r="AS44" i="100"/>
  <c r="AQ44" i="100"/>
  <c r="AP44" i="100"/>
  <c r="AH44" i="100"/>
  <c r="AG44" i="100"/>
  <c r="AF44" i="100"/>
  <c r="AE44" i="100"/>
  <c r="AD44" i="100"/>
  <c r="AC44" i="100"/>
  <c r="AB44" i="100"/>
  <c r="AA44" i="100"/>
  <c r="B44" i="100"/>
  <c r="BR44" i="100" s="1"/>
  <c r="BS43" i="100"/>
  <c r="AU43" i="100"/>
  <c r="AS43" i="100"/>
  <c r="AQ43" i="100"/>
  <c r="AP43" i="100"/>
  <c r="AH43" i="100"/>
  <c r="AG43" i="100"/>
  <c r="AF43" i="100"/>
  <c r="AE43" i="100"/>
  <c r="AD43" i="100"/>
  <c r="AC43" i="100"/>
  <c r="AB43" i="100"/>
  <c r="AA43" i="100"/>
  <c r="B43" i="100"/>
  <c r="BR43" i="100" s="1"/>
  <c r="BS42" i="100"/>
  <c r="AU42" i="100"/>
  <c r="AS42" i="100"/>
  <c r="AQ42" i="100"/>
  <c r="AP42" i="100"/>
  <c r="AH42" i="100"/>
  <c r="AG42" i="100"/>
  <c r="AF42" i="100"/>
  <c r="AE42" i="100"/>
  <c r="AD42" i="100"/>
  <c r="AC42" i="100"/>
  <c r="AB42" i="100"/>
  <c r="AA42" i="100"/>
  <c r="B42" i="100"/>
  <c r="BS41" i="100"/>
  <c r="AU41" i="100"/>
  <c r="AS41" i="100"/>
  <c r="AQ41" i="100"/>
  <c r="AP41" i="100"/>
  <c r="AH41" i="100"/>
  <c r="AG41" i="100"/>
  <c r="AF41" i="100"/>
  <c r="AE41" i="100"/>
  <c r="AD41" i="100"/>
  <c r="AC41" i="100"/>
  <c r="AB41" i="100"/>
  <c r="AA41" i="100"/>
  <c r="B41" i="100"/>
  <c r="AM41" i="100" s="1"/>
  <c r="BS40" i="100"/>
  <c r="AU40" i="100"/>
  <c r="AS40" i="100"/>
  <c r="AQ40" i="100"/>
  <c r="AP40" i="100"/>
  <c r="AH40" i="100"/>
  <c r="AG40" i="100"/>
  <c r="AF40" i="100"/>
  <c r="AE40" i="100"/>
  <c r="AD40" i="100"/>
  <c r="AC40" i="100"/>
  <c r="AB40" i="100"/>
  <c r="AA40" i="100"/>
  <c r="B40" i="100"/>
  <c r="BR40" i="100" s="1"/>
  <c r="BS39" i="100"/>
  <c r="AU39" i="100"/>
  <c r="AS39" i="100"/>
  <c r="AQ39" i="100"/>
  <c r="AP39" i="100"/>
  <c r="AH39" i="100"/>
  <c r="AG39" i="100"/>
  <c r="AF39" i="100"/>
  <c r="AE39" i="100"/>
  <c r="AD39" i="100"/>
  <c r="AC39" i="100"/>
  <c r="AB39" i="100"/>
  <c r="AA39" i="100"/>
  <c r="B39" i="100"/>
  <c r="BR39" i="100" s="1"/>
  <c r="BS38" i="100"/>
  <c r="AU38" i="100"/>
  <c r="AS38" i="100"/>
  <c r="AQ38" i="100"/>
  <c r="AP38" i="100"/>
  <c r="AH38" i="100"/>
  <c r="AG38" i="100"/>
  <c r="AF38" i="100"/>
  <c r="AE38" i="100"/>
  <c r="AD38" i="100"/>
  <c r="AC38" i="100"/>
  <c r="AB38" i="100"/>
  <c r="AA38" i="100"/>
  <c r="B38" i="100"/>
  <c r="AY38" i="100" s="1"/>
  <c r="BS37" i="100"/>
  <c r="AU37" i="100"/>
  <c r="AS37" i="100"/>
  <c r="AQ37" i="100"/>
  <c r="AP37" i="100"/>
  <c r="AH37" i="100"/>
  <c r="AG37" i="100"/>
  <c r="AF37" i="100"/>
  <c r="AE37" i="100"/>
  <c r="AD37" i="100"/>
  <c r="AC37" i="100"/>
  <c r="AB37" i="100"/>
  <c r="AA37" i="100"/>
  <c r="B37" i="100"/>
  <c r="BR37" i="100" s="1"/>
  <c r="BS36" i="100"/>
  <c r="AU36" i="100"/>
  <c r="AS36" i="100"/>
  <c r="AQ36" i="100"/>
  <c r="AP36" i="100"/>
  <c r="AH36" i="100"/>
  <c r="AG36" i="100"/>
  <c r="AF36" i="100"/>
  <c r="AE36" i="100"/>
  <c r="AD36" i="100"/>
  <c r="AC36" i="100"/>
  <c r="AB36" i="100"/>
  <c r="AA36" i="100"/>
  <c r="B36" i="100"/>
  <c r="BR36" i="100" s="1"/>
  <c r="BS35" i="100"/>
  <c r="AU35" i="100"/>
  <c r="AS35" i="100"/>
  <c r="AQ35" i="100"/>
  <c r="AP35" i="100"/>
  <c r="AH35" i="100"/>
  <c r="AG35" i="100"/>
  <c r="AF35" i="100"/>
  <c r="AE35" i="100"/>
  <c r="AD35" i="100"/>
  <c r="AC35" i="100"/>
  <c r="AB35" i="100"/>
  <c r="AA35" i="100"/>
  <c r="B35" i="100"/>
  <c r="AY35" i="100" s="1"/>
  <c r="BS34" i="100"/>
  <c r="AU34" i="100"/>
  <c r="AS34" i="100"/>
  <c r="AQ34" i="100"/>
  <c r="AP34" i="100"/>
  <c r="AH34" i="100"/>
  <c r="AG34" i="100"/>
  <c r="AF34" i="100"/>
  <c r="AE34" i="100"/>
  <c r="AD34" i="100"/>
  <c r="AC34" i="100"/>
  <c r="AB34" i="100"/>
  <c r="AA34" i="100"/>
  <c r="B34" i="100"/>
  <c r="AL34" i="100" s="1"/>
  <c r="BS33" i="100"/>
  <c r="AU33" i="100"/>
  <c r="AS33" i="100"/>
  <c r="AQ33" i="100"/>
  <c r="AP33" i="100"/>
  <c r="AH33" i="100"/>
  <c r="AG33" i="100"/>
  <c r="AF33" i="100"/>
  <c r="AE33" i="100"/>
  <c r="AD33" i="100"/>
  <c r="AC33" i="100"/>
  <c r="AB33" i="100"/>
  <c r="AA33" i="100"/>
  <c r="B33" i="100"/>
  <c r="BR33" i="100" s="1"/>
  <c r="BS32" i="100"/>
  <c r="AU32" i="100"/>
  <c r="AS32" i="100"/>
  <c r="AQ32" i="100"/>
  <c r="AP32" i="100"/>
  <c r="AH32" i="100"/>
  <c r="AG32" i="100"/>
  <c r="AF32" i="100"/>
  <c r="AE32" i="100"/>
  <c r="AD32" i="100"/>
  <c r="AC32" i="100"/>
  <c r="AB32" i="100"/>
  <c r="AA32" i="100"/>
  <c r="B32" i="100"/>
  <c r="BR32" i="100" s="1"/>
  <c r="BS31" i="100"/>
  <c r="AU31" i="100"/>
  <c r="AS31" i="100"/>
  <c r="AQ31" i="100"/>
  <c r="AP31" i="100"/>
  <c r="AH31" i="100"/>
  <c r="AG31" i="100"/>
  <c r="AF31" i="100"/>
  <c r="AE31" i="100"/>
  <c r="AD31" i="100"/>
  <c r="AC31" i="100"/>
  <c r="AB31" i="100"/>
  <c r="AA31" i="100"/>
  <c r="B31" i="100"/>
  <c r="BR31" i="100" s="1"/>
  <c r="BS30" i="100"/>
  <c r="AU30" i="100"/>
  <c r="AS30" i="100"/>
  <c r="AQ30" i="100"/>
  <c r="AP30" i="100"/>
  <c r="AH30" i="100"/>
  <c r="AG30" i="100"/>
  <c r="AF30" i="100"/>
  <c r="AE30" i="100"/>
  <c r="AD30" i="100"/>
  <c r="AC30" i="100"/>
  <c r="AB30" i="100"/>
  <c r="AA30" i="100"/>
  <c r="B30" i="100"/>
  <c r="BR30" i="100" s="1"/>
  <c r="BS29" i="100"/>
  <c r="AU29" i="100"/>
  <c r="AS29" i="100"/>
  <c r="AQ29" i="100"/>
  <c r="AP29" i="100"/>
  <c r="AH29" i="100"/>
  <c r="AG29" i="100"/>
  <c r="AF29" i="100"/>
  <c r="AE29" i="100"/>
  <c r="AD29" i="100"/>
  <c r="AC29" i="100"/>
  <c r="AB29" i="100"/>
  <c r="AA29" i="100"/>
  <c r="B29" i="100"/>
  <c r="BR29" i="100" s="1"/>
  <c r="BS28" i="100"/>
  <c r="AU28" i="100"/>
  <c r="AS28" i="100"/>
  <c r="AQ28" i="100"/>
  <c r="AP28" i="100"/>
  <c r="AH28" i="100"/>
  <c r="AG28" i="100"/>
  <c r="AF28" i="100"/>
  <c r="AE28" i="100"/>
  <c r="AD28" i="100"/>
  <c r="AC28" i="100"/>
  <c r="AB28" i="100"/>
  <c r="AA28" i="100"/>
  <c r="B28" i="100"/>
  <c r="BR28" i="100" s="1"/>
  <c r="BS27" i="100"/>
  <c r="AU27" i="100"/>
  <c r="AS27" i="100"/>
  <c r="AQ27" i="100"/>
  <c r="AP27" i="100"/>
  <c r="AH27" i="100"/>
  <c r="AG27" i="100"/>
  <c r="AF27" i="100"/>
  <c r="AE27" i="100"/>
  <c r="AD27" i="100"/>
  <c r="AC27" i="100"/>
  <c r="AB27" i="100"/>
  <c r="AA27" i="100"/>
  <c r="B27" i="100"/>
  <c r="AJ27" i="100" s="1"/>
  <c r="BS26" i="100"/>
  <c r="AU26" i="100"/>
  <c r="AS26" i="100"/>
  <c r="AQ26" i="100"/>
  <c r="AP26" i="100"/>
  <c r="AH26" i="100"/>
  <c r="AG26" i="100"/>
  <c r="AF26" i="100"/>
  <c r="AE26" i="100"/>
  <c r="AD26" i="100"/>
  <c r="AC26" i="100"/>
  <c r="AB26" i="100"/>
  <c r="AA26" i="100"/>
  <c r="B26" i="100"/>
  <c r="BR26" i="100" s="1"/>
  <c r="BS25" i="100"/>
  <c r="AU25" i="100"/>
  <c r="AS25" i="100"/>
  <c r="AQ25" i="100"/>
  <c r="AP25" i="100"/>
  <c r="AH25" i="100"/>
  <c r="AG25" i="100"/>
  <c r="AF25" i="100"/>
  <c r="AE25" i="100"/>
  <c r="AD25" i="100"/>
  <c r="AC25" i="100"/>
  <c r="AB25" i="100"/>
  <c r="AA25" i="100"/>
  <c r="B25" i="100"/>
  <c r="BR25" i="100" s="1"/>
  <c r="BS24" i="100"/>
  <c r="AU24" i="100"/>
  <c r="AS24" i="100"/>
  <c r="AQ24" i="100"/>
  <c r="AP24" i="100"/>
  <c r="AH24" i="100"/>
  <c r="AG24" i="100"/>
  <c r="AF24" i="100"/>
  <c r="AE24" i="100"/>
  <c r="AD24" i="100"/>
  <c r="AC24" i="100"/>
  <c r="AB24" i="100"/>
  <c r="AA24" i="100"/>
  <c r="B24" i="100"/>
  <c r="AX24" i="100" s="1"/>
  <c r="BS23" i="100"/>
  <c r="AU23" i="100"/>
  <c r="AS23" i="100"/>
  <c r="AQ23" i="100"/>
  <c r="AP23" i="100"/>
  <c r="AH23" i="100"/>
  <c r="AG23" i="100"/>
  <c r="AF23" i="100"/>
  <c r="AE23" i="100"/>
  <c r="AD23" i="100"/>
  <c r="AC23" i="100"/>
  <c r="AB23" i="100"/>
  <c r="AA23" i="100"/>
  <c r="B23" i="100"/>
  <c r="BR23" i="100" s="1"/>
  <c r="BS22" i="100"/>
  <c r="AU22" i="100"/>
  <c r="AS22" i="100"/>
  <c r="AQ22" i="100"/>
  <c r="AP22" i="100"/>
  <c r="AH22" i="100"/>
  <c r="AG22" i="100"/>
  <c r="AF22" i="100"/>
  <c r="AE22" i="100"/>
  <c r="AD22" i="100"/>
  <c r="AC22" i="100"/>
  <c r="AB22" i="100"/>
  <c r="AA22" i="100"/>
  <c r="B22" i="100"/>
  <c r="BR22" i="100" s="1"/>
  <c r="BS21" i="100"/>
  <c r="AU21" i="100"/>
  <c r="AS21" i="100"/>
  <c r="AQ21" i="100"/>
  <c r="AP21" i="100"/>
  <c r="AH21" i="100"/>
  <c r="AG21" i="100"/>
  <c r="AF21" i="100"/>
  <c r="AE21" i="100"/>
  <c r="AD21" i="100"/>
  <c r="AC21" i="100"/>
  <c r="AB21" i="100"/>
  <c r="AA21" i="100"/>
  <c r="B21" i="100"/>
  <c r="BR21" i="100" s="1"/>
  <c r="BS20" i="100"/>
  <c r="AU20" i="100"/>
  <c r="AS20" i="100"/>
  <c r="AQ20" i="100"/>
  <c r="AP20" i="100"/>
  <c r="AH20" i="100"/>
  <c r="AG20" i="100"/>
  <c r="AF20" i="100"/>
  <c r="AE20" i="100"/>
  <c r="AD20" i="100"/>
  <c r="AC20" i="100"/>
  <c r="AB20" i="100"/>
  <c r="AA20" i="100"/>
  <c r="B20" i="100"/>
  <c r="BR20" i="100" s="1"/>
  <c r="BS19" i="100"/>
  <c r="AU19" i="100"/>
  <c r="AS19" i="100"/>
  <c r="AQ19" i="100"/>
  <c r="AP19" i="100"/>
  <c r="AH19" i="100"/>
  <c r="AG19" i="100"/>
  <c r="AF19" i="100"/>
  <c r="AE19" i="100"/>
  <c r="AD19" i="100"/>
  <c r="AC19" i="100"/>
  <c r="AB19" i="100"/>
  <c r="AA19" i="100"/>
  <c r="B19" i="100"/>
  <c r="AJ19" i="100" s="1"/>
  <c r="BS18" i="100"/>
  <c r="AU18" i="100"/>
  <c r="AS18" i="100"/>
  <c r="AQ18" i="100"/>
  <c r="AP18" i="100"/>
  <c r="AH18" i="100"/>
  <c r="AG18" i="100"/>
  <c r="AF18" i="100"/>
  <c r="AE18" i="100"/>
  <c r="AD18" i="100"/>
  <c r="AC18" i="100"/>
  <c r="AB18" i="100"/>
  <c r="AA18" i="100"/>
  <c r="B18" i="100"/>
  <c r="AL18" i="100" s="1"/>
  <c r="BS17" i="100"/>
  <c r="AU17" i="100"/>
  <c r="AS17" i="100"/>
  <c r="AQ17" i="100"/>
  <c r="AP17" i="100"/>
  <c r="AH17" i="100"/>
  <c r="AG17" i="100"/>
  <c r="AF17" i="100"/>
  <c r="AE17" i="100"/>
  <c r="AD17" i="100"/>
  <c r="AC17" i="100"/>
  <c r="AB17" i="100"/>
  <c r="AA17" i="100"/>
  <c r="B17" i="100"/>
  <c r="AN17" i="100" s="1"/>
  <c r="BS16" i="100"/>
  <c r="AU16" i="100"/>
  <c r="AS16" i="100"/>
  <c r="AQ16" i="100"/>
  <c r="AP16" i="100"/>
  <c r="AH16" i="100"/>
  <c r="AG16" i="100"/>
  <c r="AF16" i="100"/>
  <c r="AE16" i="100"/>
  <c r="AD16" i="100"/>
  <c r="AC16" i="100"/>
  <c r="AB16" i="100"/>
  <c r="AA16" i="100"/>
  <c r="B16" i="100"/>
  <c r="AW16" i="100" s="1"/>
  <c r="BS15" i="100"/>
  <c r="BK15" i="100"/>
  <c r="BK16" i="100" s="1"/>
  <c r="BK17" i="100" s="1"/>
  <c r="BK18" i="100" s="1"/>
  <c r="BK19" i="100" s="1"/>
  <c r="BK20" i="100" s="1"/>
  <c r="BK21" i="100" s="1"/>
  <c r="BK22" i="100" s="1"/>
  <c r="BK23" i="100" s="1"/>
  <c r="BK24" i="100" s="1"/>
  <c r="BK25" i="100" s="1"/>
  <c r="BK26" i="100" s="1"/>
  <c r="BK27" i="100" s="1"/>
  <c r="BK28" i="100" s="1"/>
  <c r="BK29" i="100" s="1"/>
  <c r="BK30" i="100" s="1"/>
  <c r="BK31" i="100" s="1"/>
  <c r="BK32" i="100" s="1"/>
  <c r="BK33" i="100" s="1"/>
  <c r="BK34" i="100" s="1"/>
  <c r="BK35" i="100" s="1"/>
  <c r="BK36" i="100" s="1"/>
  <c r="BK37" i="100" s="1"/>
  <c r="BK38" i="100" s="1"/>
  <c r="BK39" i="100" s="1"/>
  <c r="BK40" i="100" s="1"/>
  <c r="BK41" i="100" s="1"/>
  <c r="BK42" i="100" s="1"/>
  <c r="BK43" i="100" s="1"/>
  <c r="BK44" i="100" s="1"/>
  <c r="BK45" i="100" s="1"/>
  <c r="BK46" i="100" s="1"/>
  <c r="BK47" i="100" s="1"/>
  <c r="BK48" i="100" s="1"/>
  <c r="BK49" i="100" s="1"/>
  <c r="BK50" i="100" s="1"/>
  <c r="AU15" i="100"/>
  <c r="AS15" i="100"/>
  <c r="AQ15" i="100"/>
  <c r="AP15" i="100"/>
  <c r="AH15" i="100"/>
  <c r="AG15" i="100"/>
  <c r="AF15" i="100"/>
  <c r="AE15" i="100"/>
  <c r="AD15" i="100"/>
  <c r="AC15" i="100"/>
  <c r="AB15" i="100"/>
  <c r="AA15" i="100"/>
  <c r="B15" i="100"/>
  <c r="AW15" i="100" s="1"/>
  <c r="BS14" i="100"/>
  <c r="BJ14" i="100"/>
  <c r="BJ15" i="100" s="1"/>
  <c r="BJ16" i="100" s="1"/>
  <c r="BJ17" i="100" s="1"/>
  <c r="BJ18" i="100" s="1"/>
  <c r="AU14" i="100"/>
  <c r="AD14" i="100"/>
  <c r="AC14" i="100"/>
  <c r="AB14" i="100"/>
  <c r="AA14" i="100"/>
  <c r="B14" i="100"/>
  <c r="AN14" i="100" s="1"/>
  <c r="BL11" i="100"/>
  <c r="BP15" i="102" l="1"/>
  <c r="G11" i="20"/>
  <c r="BL18" i="103"/>
  <c r="BJ19" i="103"/>
  <c r="BO15" i="102"/>
  <c r="BQ15" i="102" s="1"/>
  <c r="BN16" i="102"/>
  <c r="BJ17" i="102"/>
  <c r="BL16" i="102"/>
  <c r="AI134" i="100"/>
  <c r="AT151" i="100"/>
  <c r="AT161" i="100"/>
  <c r="AI149" i="100"/>
  <c r="AI157" i="100"/>
  <c r="AI140" i="100"/>
  <c r="AT138" i="100"/>
  <c r="AT142" i="100"/>
  <c r="AI146" i="100"/>
  <c r="AJ154" i="100"/>
  <c r="AL146" i="100"/>
  <c r="AK154" i="100"/>
  <c r="AZ138" i="100"/>
  <c r="AO146" i="100"/>
  <c r="AO152" i="100"/>
  <c r="AN154" i="100"/>
  <c r="AK160" i="100"/>
  <c r="AJ162" i="100"/>
  <c r="AO139" i="100"/>
  <c r="AI148" i="100"/>
  <c r="AO148" i="100" s="1"/>
  <c r="AI150" i="100"/>
  <c r="AO154" i="100"/>
  <c r="AL160" i="100"/>
  <c r="AL162" i="100"/>
  <c r="AI143" i="100"/>
  <c r="AM160" i="100"/>
  <c r="AM162" i="100"/>
  <c r="AT154" i="100"/>
  <c r="AZ154" i="100" s="1"/>
  <c r="AN160" i="100"/>
  <c r="AN162" i="100"/>
  <c r="AJ135" i="100"/>
  <c r="AO160" i="100"/>
  <c r="AO162" i="100"/>
  <c r="AI121" i="100"/>
  <c r="AK135" i="100"/>
  <c r="AI137" i="100"/>
  <c r="AY146" i="100"/>
  <c r="AL148" i="100"/>
  <c r="AT150" i="100"/>
  <c r="AW152" i="100"/>
  <c r="AT160" i="100"/>
  <c r="AT162" i="100"/>
  <c r="AL135" i="100"/>
  <c r="AI139" i="100"/>
  <c r="AJ143" i="100"/>
  <c r="AT148" i="100"/>
  <c r="AZ148" i="100" s="1"/>
  <c r="AV154" i="100"/>
  <c r="AM135" i="100"/>
  <c r="AK143" i="100"/>
  <c r="AW154" i="100"/>
  <c r="AV128" i="100"/>
  <c r="AO135" i="100"/>
  <c r="AL143" i="100"/>
  <c r="AX154" i="100"/>
  <c r="AL154" i="100"/>
  <c r="AN146" i="100"/>
  <c r="AM143" i="100"/>
  <c r="AY154" i="100"/>
  <c r="AZ130" i="100"/>
  <c r="AT139" i="100"/>
  <c r="AZ139" i="100" s="1"/>
  <c r="AO143" i="100"/>
  <c r="AI145" i="100"/>
  <c r="AW148" i="100"/>
  <c r="AI147" i="100"/>
  <c r="AO147" i="100" s="1"/>
  <c r="AX148" i="100"/>
  <c r="AI153" i="100"/>
  <c r="AM146" i="100"/>
  <c r="AJ131" i="100"/>
  <c r="AV141" i="100"/>
  <c r="AY148" i="100"/>
  <c r="AT131" i="100"/>
  <c r="AZ131" i="100" s="1"/>
  <c r="AW141" i="100"/>
  <c r="AW139" i="100"/>
  <c r="AX141" i="100"/>
  <c r="AI151" i="100"/>
  <c r="AZ157" i="100"/>
  <c r="AI161" i="100"/>
  <c r="AI163" i="100"/>
  <c r="AZ140" i="100"/>
  <c r="AZ141" i="100"/>
  <c r="AJ147" i="100"/>
  <c r="AT153" i="100"/>
  <c r="AI159" i="100"/>
  <c r="AV131" i="100"/>
  <c r="AT145" i="100"/>
  <c r="AZ145" i="100" s="1"/>
  <c r="AM147" i="100"/>
  <c r="AI155" i="100"/>
  <c r="AO155" i="100" s="1"/>
  <c r="AV139" i="100"/>
  <c r="AX156" i="100"/>
  <c r="AY156" i="100"/>
  <c r="AX139" i="100"/>
  <c r="AZ156" i="100"/>
  <c r="AI131" i="100"/>
  <c r="AO131" i="100" s="1"/>
  <c r="AY139" i="100"/>
  <c r="AI122" i="100"/>
  <c r="AO122" i="100" s="1"/>
  <c r="AI129" i="100"/>
  <c r="AT133" i="100"/>
  <c r="AZ133" i="100" s="1"/>
  <c r="AT122" i="100"/>
  <c r="AZ122" i="100" s="1"/>
  <c r="AT129" i="100"/>
  <c r="AI115" i="100"/>
  <c r="AI120" i="100"/>
  <c r="AW122" i="100"/>
  <c r="AY122" i="100"/>
  <c r="AX131" i="100"/>
  <c r="AY131" i="100"/>
  <c r="AV146" i="100"/>
  <c r="AL140" i="100"/>
  <c r="AW146" i="100"/>
  <c r="AV162" i="100"/>
  <c r="AV122" i="100"/>
  <c r="AN140" i="100"/>
  <c r="AX146" i="100"/>
  <c r="AW162" i="100"/>
  <c r="AO140" i="100"/>
  <c r="AX162" i="100"/>
  <c r="AV157" i="100"/>
  <c r="AY162" i="100"/>
  <c r="AI130" i="100"/>
  <c r="AO130" i="100" s="1"/>
  <c r="AW157" i="100"/>
  <c r="AZ162" i="100"/>
  <c r="AI128" i="100"/>
  <c r="AX157" i="100"/>
  <c r="AJ130" i="100"/>
  <c r="AJ139" i="100"/>
  <c r="AY157" i="100"/>
  <c r="AK130" i="100"/>
  <c r="AK139" i="100"/>
  <c r="AV153" i="100"/>
  <c r="AL156" i="100"/>
  <c r="AN130" i="100"/>
  <c r="AN156" i="100"/>
  <c r="AL139" i="100"/>
  <c r="AT132" i="100"/>
  <c r="AM139" i="100"/>
  <c r="AW140" i="100"/>
  <c r="AN148" i="100"/>
  <c r="AO156" i="100"/>
  <c r="AT111" i="100"/>
  <c r="AZ111" i="100" s="1"/>
  <c r="AN139" i="100"/>
  <c r="AX140" i="100"/>
  <c r="AV161" i="100"/>
  <c r="AI126" i="100"/>
  <c r="AJ138" i="100"/>
  <c r="AJ152" i="100"/>
  <c r="AT99" i="100"/>
  <c r="AZ99" i="100" s="1"/>
  <c r="AI109" i="100"/>
  <c r="AK138" i="100"/>
  <c r="AK152" i="100"/>
  <c r="AJ155" i="100"/>
  <c r="AL152" i="100"/>
  <c r="AM138" i="100"/>
  <c r="AK147" i="100"/>
  <c r="AM152" i="100"/>
  <c r="AL155" i="100"/>
  <c r="AV156" i="100"/>
  <c r="AK163" i="100"/>
  <c r="AV148" i="100"/>
  <c r="AW156" i="100"/>
  <c r="AT127" i="100"/>
  <c r="AT125" i="100"/>
  <c r="AY111" i="100"/>
  <c r="AY123" i="100"/>
  <c r="AN107" i="100"/>
  <c r="AT114" i="100"/>
  <c r="AZ114" i="100" s="1"/>
  <c r="AI112" i="100"/>
  <c r="AO112" i="100" s="1"/>
  <c r="AV107" i="100"/>
  <c r="AX107" i="100"/>
  <c r="AY107" i="100"/>
  <c r="AW100" i="100"/>
  <c r="AJ122" i="100"/>
  <c r="AT124" i="100"/>
  <c r="AY101" i="100"/>
  <c r="AW114" i="100"/>
  <c r="AX122" i="100"/>
  <c r="AZ124" i="100"/>
  <c r="AK114" i="100"/>
  <c r="AV114" i="100"/>
  <c r="AV108" i="100"/>
  <c r="AV112" i="100"/>
  <c r="AX114" i="100"/>
  <c r="AX118" i="100"/>
  <c r="AT108" i="100"/>
  <c r="AZ108" i="100" s="1"/>
  <c r="AW112" i="100"/>
  <c r="AJ121" i="100"/>
  <c r="AI97" i="100"/>
  <c r="AK121" i="100"/>
  <c r="AL112" i="100"/>
  <c r="AT112" i="100"/>
  <c r="AY114" i="100"/>
  <c r="AI117" i="100"/>
  <c r="AO117" i="100" s="1"/>
  <c r="AL121" i="100"/>
  <c r="AM121" i="100"/>
  <c r="AJ111" i="100"/>
  <c r="AJ117" i="100"/>
  <c r="AN121" i="100"/>
  <c r="AI125" i="100"/>
  <c r="AI100" i="100"/>
  <c r="AK111" i="100"/>
  <c r="AN117" i="100"/>
  <c r="AT121" i="100"/>
  <c r="AZ121" i="100" s="1"/>
  <c r="AO121" i="100"/>
  <c r="AI107" i="100"/>
  <c r="AL111" i="100"/>
  <c r="AI113" i="100"/>
  <c r="AT119" i="100"/>
  <c r="AI123" i="100"/>
  <c r="AO123" i="100" s="1"/>
  <c r="AT118" i="100"/>
  <c r="AM111" i="100"/>
  <c r="AK112" i="100"/>
  <c r="AM112" i="100"/>
  <c r="AT117" i="100"/>
  <c r="AZ117" i="100" s="1"/>
  <c r="AW127" i="100"/>
  <c r="AL114" i="100"/>
  <c r="AY118" i="100"/>
  <c r="AJ100" i="100"/>
  <c r="AL107" i="100"/>
  <c r="AV117" i="100"/>
  <c r="AV121" i="100"/>
  <c r="AT123" i="100"/>
  <c r="AT110" i="100"/>
  <c r="AL100" i="100"/>
  <c r="AM107" i="100"/>
  <c r="AT109" i="100"/>
  <c r="AT113" i="100"/>
  <c r="AT115" i="100"/>
  <c r="AZ115" i="100" s="1"/>
  <c r="AW117" i="100"/>
  <c r="AX121" i="100"/>
  <c r="AI105" i="100"/>
  <c r="AO105" i="100" s="1"/>
  <c r="AX117" i="100"/>
  <c r="AY121" i="100"/>
  <c r="AZ103" i="100"/>
  <c r="AW111" i="100"/>
  <c r="AT105" i="100"/>
  <c r="AZ105" i="100" s="1"/>
  <c r="AI103" i="100"/>
  <c r="AI118" i="100"/>
  <c r="AI110" i="100"/>
  <c r="AO110" i="100" s="1"/>
  <c r="AT120" i="100"/>
  <c r="AZ120" i="100" s="1"/>
  <c r="AI124" i="100"/>
  <c r="AO124" i="100" s="1"/>
  <c r="AI114" i="100"/>
  <c r="AO114" i="100" s="1"/>
  <c r="AN118" i="100"/>
  <c r="AT96" i="100"/>
  <c r="AZ96" i="100" s="1"/>
  <c r="AI108" i="100"/>
  <c r="AO108" i="100" s="1"/>
  <c r="AJ114" i="100"/>
  <c r="AT116" i="100"/>
  <c r="AZ116" i="100" s="1"/>
  <c r="AT126" i="100"/>
  <c r="AZ126" i="100" s="1"/>
  <c r="AV124" i="100"/>
  <c r="AX124" i="100"/>
  <c r="AT102" i="100"/>
  <c r="AZ102" i="100" s="1"/>
  <c r="AJ105" i="100"/>
  <c r="AV96" i="100"/>
  <c r="AX96" i="100"/>
  <c r="AI101" i="100"/>
  <c r="AO101" i="100" s="1"/>
  <c r="AY105" i="100"/>
  <c r="AY96" i="100"/>
  <c r="AI99" i="100"/>
  <c r="AO99" i="100" s="1"/>
  <c r="BR87" i="100"/>
  <c r="AW101" i="100"/>
  <c r="AX101" i="100"/>
  <c r="AI104" i="100"/>
  <c r="AO104" i="100" s="1"/>
  <c r="AT106" i="100"/>
  <c r="AT97" i="100"/>
  <c r="AZ97" i="100" s="1"/>
  <c r="AW96" i="100"/>
  <c r="AX100" i="100"/>
  <c r="AL105" i="100"/>
  <c r="AM105" i="100"/>
  <c r="AN105" i="100"/>
  <c r="AI95" i="100"/>
  <c r="AO95" i="100" s="1"/>
  <c r="AJ101" i="100"/>
  <c r="AK101" i="100"/>
  <c r="AL101" i="100"/>
  <c r="AT101" i="100"/>
  <c r="AZ101" i="100" s="1"/>
  <c r="AV105" i="100"/>
  <c r="AI93" i="100"/>
  <c r="AO93" i="100" s="1"/>
  <c r="AX105" i="100"/>
  <c r="AV101" i="100"/>
  <c r="AK100" i="100"/>
  <c r="AT104" i="100"/>
  <c r="AZ104" i="100" s="1"/>
  <c r="AI106" i="100"/>
  <c r="AO106" i="100" s="1"/>
  <c r="AT98" i="100"/>
  <c r="AI102" i="100"/>
  <c r="AO102" i="100" s="1"/>
  <c r="AJ93" i="100"/>
  <c r="AV93" i="100"/>
  <c r="AW93" i="100"/>
  <c r="AX93" i="100"/>
  <c r="AY93" i="100"/>
  <c r="AI94" i="100"/>
  <c r="AO94" i="100" s="1"/>
  <c r="AV94" i="100"/>
  <c r="AW94" i="100"/>
  <c r="AX94" i="100"/>
  <c r="AY94" i="100"/>
  <c r="AK93" i="100"/>
  <c r="AL93" i="100"/>
  <c r="AM93" i="100"/>
  <c r="AT93" i="100"/>
  <c r="AZ93" i="100" s="1"/>
  <c r="AT95" i="100"/>
  <c r="AT92" i="100"/>
  <c r="AZ92" i="100" s="1"/>
  <c r="AT94" i="100"/>
  <c r="AZ94" i="100" s="1"/>
  <c r="AI91" i="100"/>
  <c r="AO91" i="100" s="1"/>
  <c r="AI87" i="100"/>
  <c r="AO87" i="100" s="1"/>
  <c r="AT88" i="100"/>
  <c r="AZ88" i="100" s="1"/>
  <c r="AT91" i="100"/>
  <c r="AZ91" i="100" s="1"/>
  <c r="AI89" i="100"/>
  <c r="AO89" i="100" s="1"/>
  <c r="AI85" i="100"/>
  <c r="AO85" i="100" s="1"/>
  <c r="AT89" i="100"/>
  <c r="AT70" i="100"/>
  <c r="AZ70" i="100" s="1"/>
  <c r="AI92" i="100"/>
  <c r="AO92" i="100" s="1"/>
  <c r="AI79" i="100"/>
  <c r="AO79" i="100" s="1"/>
  <c r="AI88" i="100"/>
  <c r="AO88" i="100" s="1"/>
  <c r="AT90" i="100"/>
  <c r="AZ90" i="100" s="1"/>
  <c r="AT82" i="100"/>
  <c r="AZ82" i="100" s="1"/>
  <c r="AI76" i="100"/>
  <c r="AO76" i="100" s="1"/>
  <c r="AT76" i="100"/>
  <c r="AZ76" i="100" s="1"/>
  <c r="AY85" i="100"/>
  <c r="AI84" i="100"/>
  <c r="AO84" i="100" s="1"/>
  <c r="AT86" i="100"/>
  <c r="AZ86" i="100" s="1"/>
  <c r="AI86" i="100"/>
  <c r="AO86" i="100" s="1"/>
  <c r="AI81" i="100"/>
  <c r="AO81" i="100" s="1"/>
  <c r="AV86" i="100"/>
  <c r="AW86" i="100"/>
  <c r="AJ85" i="100"/>
  <c r="AX86" i="100"/>
  <c r="AK85" i="100"/>
  <c r="AY86" i="100"/>
  <c r="AL85" i="100"/>
  <c r="AM85" i="100"/>
  <c r="BR86" i="100"/>
  <c r="AN85" i="100"/>
  <c r="AN77" i="100"/>
  <c r="AT85" i="100"/>
  <c r="AZ85" i="100" s="1"/>
  <c r="AT84" i="100"/>
  <c r="AZ84" i="100" s="1"/>
  <c r="AJ86" i="100"/>
  <c r="AL86" i="100"/>
  <c r="AM86" i="100"/>
  <c r="AN86" i="100"/>
  <c r="AV76" i="100"/>
  <c r="AT72" i="100"/>
  <c r="AZ72" i="100" s="1"/>
  <c r="AT81" i="100"/>
  <c r="AZ81" i="100" s="1"/>
  <c r="AT83" i="100"/>
  <c r="AZ83" i="100" s="1"/>
  <c r="AT71" i="100"/>
  <c r="AZ71" i="100" s="1"/>
  <c r="AY77" i="100"/>
  <c r="AI78" i="100"/>
  <c r="AO78" i="100" s="1"/>
  <c r="AM80" i="100"/>
  <c r="AM76" i="100"/>
  <c r="AN80" i="100"/>
  <c r="AT78" i="100"/>
  <c r="AZ78" i="100" s="1"/>
  <c r="AT80" i="100"/>
  <c r="AZ80" i="100" s="1"/>
  <c r="AM83" i="100"/>
  <c r="AT75" i="100"/>
  <c r="AZ75" i="100" s="1"/>
  <c r="BR81" i="100"/>
  <c r="AJ76" i="100"/>
  <c r="AW83" i="100"/>
  <c r="AY83" i="100"/>
  <c r="AI80" i="100"/>
  <c r="AO80" i="100" s="1"/>
  <c r="BR83" i="100"/>
  <c r="AI82" i="100"/>
  <c r="AO82" i="100" s="1"/>
  <c r="AX78" i="100"/>
  <c r="AY78" i="100"/>
  <c r="AI75" i="100"/>
  <c r="AO75" i="100" s="1"/>
  <c r="AI77" i="100"/>
  <c r="AO77" i="100" s="1"/>
  <c r="BR78" i="100"/>
  <c r="BR80" i="100"/>
  <c r="AV82" i="100"/>
  <c r="AV77" i="100"/>
  <c r="AW77" i="100"/>
  <c r="AI83" i="100"/>
  <c r="AO83" i="100" s="1"/>
  <c r="AX77" i="100"/>
  <c r="AT79" i="100"/>
  <c r="AZ79" i="100" s="1"/>
  <c r="AT74" i="100"/>
  <c r="AZ74" i="100" s="1"/>
  <c r="AI64" i="100"/>
  <c r="AO64" i="100" s="1"/>
  <c r="AT41" i="100"/>
  <c r="AZ41" i="100" s="1"/>
  <c r="AI55" i="100"/>
  <c r="AO55" i="100" s="1"/>
  <c r="AT57" i="100"/>
  <c r="AZ57" i="100" s="1"/>
  <c r="AI74" i="100"/>
  <c r="AO74" i="100" s="1"/>
  <c r="AI72" i="100"/>
  <c r="AO72" i="100" s="1"/>
  <c r="AI68" i="100"/>
  <c r="AO68" i="100" s="1"/>
  <c r="AX74" i="100"/>
  <c r="AY74" i="100"/>
  <c r="AY59" i="100"/>
  <c r="BR59" i="100"/>
  <c r="AI73" i="100"/>
  <c r="AO73" i="100" s="1"/>
  <c r="AT62" i="100"/>
  <c r="AZ62" i="100" s="1"/>
  <c r="AT73" i="100"/>
  <c r="AZ73" i="100" s="1"/>
  <c r="AT69" i="100"/>
  <c r="AZ69" i="100" s="1"/>
  <c r="AT49" i="100"/>
  <c r="AZ49" i="100" s="1"/>
  <c r="AT65" i="100"/>
  <c r="AZ65" i="100" s="1"/>
  <c r="AI70" i="100"/>
  <c r="AO70" i="100" s="1"/>
  <c r="AI67" i="100"/>
  <c r="AO67" i="100" s="1"/>
  <c r="AI69" i="100"/>
  <c r="AO69" i="100" s="1"/>
  <c r="AI65" i="100"/>
  <c r="AO65" i="100" s="1"/>
  <c r="AW67" i="100"/>
  <c r="AY69" i="100"/>
  <c r="AX67" i="100"/>
  <c r="AW66" i="100"/>
  <c r="AM68" i="100"/>
  <c r="AN68" i="100"/>
  <c r="AT60" i="100"/>
  <c r="AZ60" i="100" s="1"/>
  <c r="AT68" i="100"/>
  <c r="AZ68" i="100" s="1"/>
  <c r="AV68" i="100"/>
  <c r="AT66" i="100"/>
  <c r="AZ66" i="100" s="1"/>
  <c r="AW68" i="100"/>
  <c r="AX68" i="100"/>
  <c r="AY68" i="100"/>
  <c r="AV65" i="100"/>
  <c r="AM67" i="100"/>
  <c r="AW65" i="100"/>
  <c r="AN67" i="100"/>
  <c r="AI59" i="100"/>
  <c r="AO59" i="100" s="1"/>
  <c r="AX65" i="100"/>
  <c r="AT67" i="100"/>
  <c r="AZ67" i="100" s="1"/>
  <c r="AY65" i="100"/>
  <c r="BR65" i="100"/>
  <c r="AT61" i="100"/>
  <c r="AZ61" i="100" s="1"/>
  <c r="AI71" i="100"/>
  <c r="AO71" i="100" s="1"/>
  <c r="AT64" i="100"/>
  <c r="AZ64" i="100" s="1"/>
  <c r="AI60" i="100"/>
  <c r="AO60" i="100" s="1"/>
  <c r="AT59" i="100"/>
  <c r="AZ59" i="100" s="1"/>
  <c r="AI62" i="100"/>
  <c r="AO62" i="100" s="1"/>
  <c r="AI61" i="100"/>
  <c r="AO61" i="100" s="1"/>
  <c r="AW62" i="100"/>
  <c r="AJ61" i="100"/>
  <c r="AK61" i="100"/>
  <c r="AL61" i="100"/>
  <c r="AM61" i="100"/>
  <c r="AI63" i="100"/>
  <c r="AO63" i="100" s="1"/>
  <c r="AV62" i="100"/>
  <c r="AN61" i="100"/>
  <c r="AT63" i="100"/>
  <c r="AZ63" i="100" s="1"/>
  <c r="AL62" i="100"/>
  <c r="AM62" i="100"/>
  <c r="AN62" i="100"/>
  <c r="AT52" i="100"/>
  <c r="AZ52" i="100" s="1"/>
  <c r="AI58" i="100"/>
  <c r="AO58" i="100" s="1"/>
  <c r="AT54" i="100"/>
  <c r="AZ54" i="100" s="1"/>
  <c r="AW54" i="100"/>
  <c r="AI52" i="100"/>
  <c r="AO52" i="100" s="1"/>
  <c r="BR54" i="100"/>
  <c r="AI57" i="100"/>
  <c r="AO57" i="100" s="1"/>
  <c r="AT50" i="100"/>
  <c r="AZ50" i="100" s="1"/>
  <c r="AT44" i="100"/>
  <c r="AZ44" i="100" s="1"/>
  <c r="AT58" i="100"/>
  <c r="AZ58" i="100" s="1"/>
  <c r="AT48" i="100"/>
  <c r="AZ48" i="100" s="1"/>
  <c r="AY50" i="100"/>
  <c r="AV47" i="100"/>
  <c r="AI51" i="100"/>
  <c r="AO51" i="100" s="1"/>
  <c r="AT51" i="100"/>
  <c r="AZ51" i="100" s="1"/>
  <c r="AI54" i="100"/>
  <c r="AO54" i="100" s="1"/>
  <c r="AK54" i="100"/>
  <c r="AL54" i="100"/>
  <c r="AJ53" i="100"/>
  <c r="AK53" i="100"/>
  <c r="AV55" i="100"/>
  <c r="AI45" i="100"/>
  <c r="AO45" i="100" s="1"/>
  <c r="AL53" i="100"/>
  <c r="AI43" i="100"/>
  <c r="AO43" i="100" s="1"/>
  <c r="AT45" i="100"/>
  <c r="AZ45" i="100" s="1"/>
  <c r="AI53" i="100"/>
  <c r="AO53" i="100" s="1"/>
  <c r="AV51" i="100"/>
  <c r="AW51" i="100"/>
  <c r="AI50" i="100"/>
  <c r="AO50" i="100" s="1"/>
  <c r="AY51" i="100"/>
  <c r="AM53" i="100"/>
  <c r="AX51" i="100"/>
  <c r="BR51" i="100"/>
  <c r="AN53" i="100"/>
  <c r="AT53" i="100"/>
  <c r="AZ53" i="100" s="1"/>
  <c r="AX53" i="100"/>
  <c r="AY53" i="100"/>
  <c r="AT55" i="100"/>
  <c r="AZ55" i="100" s="1"/>
  <c r="AV50" i="100"/>
  <c r="AW50" i="100"/>
  <c r="AT46" i="100"/>
  <c r="AZ46" i="100" s="1"/>
  <c r="BR48" i="100"/>
  <c r="AX50" i="100"/>
  <c r="AT37" i="100"/>
  <c r="AZ37" i="100" s="1"/>
  <c r="AV52" i="100"/>
  <c r="AI49" i="100"/>
  <c r="AO49" i="100" s="1"/>
  <c r="AW52" i="100"/>
  <c r="AM54" i="100"/>
  <c r="AX52" i="100"/>
  <c r="AN54" i="100"/>
  <c r="AI56" i="100"/>
  <c r="AO56" i="100" s="1"/>
  <c r="AM51" i="100"/>
  <c r="AT56" i="100"/>
  <c r="AZ56" i="100" s="1"/>
  <c r="AN51" i="100"/>
  <c r="AT47" i="100"/>
  <c r="AZ47" i="100" s="1"/>
  <c r="AT43" i="100"/>
  <c r="AZ43" i="100" s="1"/>
  <c r="AV45" i="100"/>
  <c r="AN45" i="100"/>
  <c r="AW45" i="100"/>
  <c r="AM37" i="100"/>
  <c r="AN37" i="100"/>
  <c r="AI48" i="100"/>
  <c r="AO48" i="100" s="1"/>
  <c r="AI46" i="100"/>
  <c r="AO46" i="100" s="1"/>
  <c r="AI44" i="100"/>
  <c r="AO44" i="100" s="1"/>
  <c r="AI40" i="100"/>
  <c r="AO40" i="100" s="1"/>
  <c r="AT42" i="100"/>
  <c r="AZ42" i="100" s="1"/>
  <c r="AI47" i="100"/>
  <c r="AO47" i="100" s="1"/>
  <c r="AX45" i="100"/>
  <c r="AY45" i="100"/>
  <c r="AJ44" i="100"/>
  <c r="AL44" i="100"/>
  <c r="AK44" i="100"/>
  <c r="AM44" i="100"/>
  <c r="AN44" i="100"/>
  <c r="AK48" i="100"/>
  <c r="AL48" i="100"/>
  <c r="AM48" i="100"/>
  <c r="AI41" i="100"/>
  <c r="AO41" i="100" s="1"/>
  <c r="AV44" i="100"/>
  <c r="AW44" i="100"/>
  <c r="AL38" i="100"/>
  <c r="AM38" i="100"/>
  <c r="AN38" i="100"/>
  <c r="AV38" i="100"/>
  <c r="AW38" i="100"/>
  <c r="BR38" i="100"/>
  <c r="AT33" i="100"/>
  <c r="AZ33" i="100" s="1"/>
  <c r="AI36" i="100"/>
  <c r="AO36" i="100" s="1"/>
  <c r="AI38" i="100"/>
  <c r="AO38" i="100" s="1"/>
  <c r="AI34" i="100"/>
  <c r="AO34" i="100" s="1"/>
  <c r="AT36" i="100"/>
  <c r="AZ36" i="100" s="1"/>
  <c r="AJ38" i="100"/>
  <c r="AK38" i="100"/>
  <c r="AI42" i="100"/>
  <c r="AO42" i="100" s="1"/>
  <c r="AT38" i="100"/>
  <c r="AZ38" i="100" s="1"/>
  <c r="AT40" i="100"/>
  <c r="AZ40" i="100" s="1"/>
  <c r="AT28" i="100"/>
  <c r="AZ28" i="100" s="1"/>
  <c r="AI37" i="100"/>
  <c r="AO37" i="100" s="1"/>
  <c r="AV37" i="100"/>
  <c r="AI39" i="100"/>
  <c r="AO39" i="100" s="1"/>
  <c r="AJ37" i="100"/>
  <c r="AK37" i="100"/>
  <c r="AL37" i="100"/>
  <c r="AN36" i="100"/>
  <c r="AW36" i="100"/>
  <c r="AX36" i="100"/>
  <c r="AI35" i="100"/>
  <c r="AO35" i="100" s="1"/>
  <c r="AI33" i="100"/>
  <c r="AO33" i="100" s="1"/>
  <c r="AT35" i="100"/>
  <c r="AZ35" i="100" s="1"/>
  <c r="AW37" i="100"/>
  <c r="AJ36" i="100"/>
  <c r="AY37" i="100"/>
  <c r="AK36" i="100"/>
  <c r="AL36" i="100"/>
  <c r="AT17" i="100"/>
  <c r="AZ17" i="100" s="1"/>
  <c r="AI32" i="100"/>
  <c r="AO32" i="100" s="1"/>
  <c r="AT32" i="100"/>
  <c r="AZ32" i="100" s="1"/>
  <c r="AY34" i="100"/>
  <c r="BR34" i="100"/>
  <c r="AT26" i="100"/>
  <c r="AZ26" i="100" s="1"/>
  <c r="AI31" i="100"/>
  <c r="AO31" i="100" s="1"/>
  <c r="AT31" i="100"/>
  <c r="AZ31" i="100" s="1"/>
  <c r="AT25" i="100"/>
  <c r="AZ25" i="100" s="1"/>
  <c r="AT34" i="100"/>
  <c r="AZ34" i="100" s="1"/>
  <c r="AT30" i="100"/>
  <c r="AZ30" i="100" s="1"/>
  <c r="AV34" i="100"/>
  <c r="AW34" i="100"/>
  <c r="AX34" i="100"/>
  <c r="AV29" i="100"/>
  <c r="AV31" i="100"/>
  <c r="AT29" i="100"/>
  <c r="AZ29" i="100" s="1"/>
  <c r="AX29" i="100"/>
  <c r="AK28" i="100"/>
  <c r="AV26" i="100"/>
  <c r="AL28" i="100"/>
  <c r="AW26" i="100"/>
  <c r="AM28" i="100"/>
  <c r="AX26" i="100"/>
  <c r="AN28" i="100"/>
  <c r="AI30" i="100"/>
  <c r="AO30" i="100" s="1"/>
  <c r="AY26" i="100"/>
  <c r="AV28" i="100"/>
  <c r="AX28" i="100"/>
  <c r="AK29" i="100"/>
  <c r="AY28" i="100"/>
  <c r="AT27" i="100"/>
  <c r="AZ27" i="100" s="1"/>
  <c r="AY25" i="100"/>
  <c r="AI29" i="100"/>
  <c r="AO29" i="100" s="1"/>
  <c r="AW21" i="100"/>
  <c r="AY19" i="100"/>
  <c r="AX21" i="100"/>
  <c r="BR15" i="100"/>
  <c r="AJ29" i="100"/>
  <c r="AV21" i="100"/>
  <c r="AL29" i="100"/>
  <c r="AN29" i="100"/>
  <c r="AX25" i="100"/>
  <c r="AM31" i="100"/>
  <c r="AI24" i="100"/>
  <c r="AO24" i="100" s="1"/>
  <c r="AI26" i="100"/>
  <c r="AO26" i="100" s="1"/>
  <c r="AN31" i="100"/>
  <c r="AI18" i="100"/>
  <c r="AO18" i="100" s="1"/>
  <c r="AI16" i="100"/>
  <c r="AO16" i="100" s="1"/>
  <c r="AI28" i="100"/>
  <c r="AO28" i="100" s="1"/>
  <c r="AW29" i="100"/>
  <c r="AT24" i="100"/>
  <c r="AZ24" i="100" s="1"/>
  <c r="AT18" i="100"/>
  <c r="AZ18" i="100" s="1"/>
  <c r="AT20" i="100"/>
  <c r="AZ20" i="100" s="1"/>
  <c r="AT16" i="100"/>
  <c r="AZ16" i="100" s="1"/>
  <c r="AT22" i="100"/>
  <c r="AZ22" i="100" s="1"/>
  <c r="AT15" i="100"/>
  <c r="AZ15" i="100" s="1"/>
  <c r="AT19" i="100"/>
  <c r="AZ19" i="100" s="1"/>
  <c r="AT21" i="100"/>
  <c r="AZ21" i="100" s="1"/>
  <c r="AV25" i="100"/>
  <c r="AI22" i="100"/>
  <c r="AO22" i="100" s="1"/>
  <c r="AI20" i="100"/>
  <c r="AO20" i="100" s="1"/>
  <c r="AY24" i="100"/>
  <c r="BR24" i="100"/>
  <c r="AI21" i="100"/>
  <c r="AO21" i="100" s="1"/>
  <c r="AI25" i="100"/>
  <c r="AO25" i="100" s="1"/>
  <c r="AI15" i="100"/>
  <c r="AO15" i="100" s="1"/>
  <c r="AI19" i="100"/>
  <c r="AO19" i="100" s="1"/>
  <c r="AI23" i="100"/>
  <c r="AO23" i="100" s="1"/>
  <c r="AI17" i="100"/>
  <c r="AO17" i="100" s="1"/>
  <c r="AT23" i="100"/>
  <c r="AZ23" i="100" s="1"/>
  <c r="AV23" i="100"/>
  <c r="AK76" i="100"/>
  <c r="AN100" i="100"/>
  <c r="AO107" i="100"/>
  <c r="AL130" i="100"/>
  <c r="AY23" i="100"/>
  <c r="AL76" i="100"/>
  <c r="AM130" i="100"/>
  <c r="BY14" i="100"/>
  <c r="AY31" i="100"/>
  <c r="AV54" i="100"/>
  <c r="AX62" i="100"/>
  <c r="AN76" i="100"/>
  <c r="AW82" i="100"/>
  <c r="AK88" i="100"/>
  <c r="AJ92" i="100"/>
  <c r="AW124" i="100"/>
  <c r="AJ33" i="100"/>
  <c r="AK64" i="100"/>
  <c r="AM88" i="100"/>
  <c r="AK90" i="100"/>
  <c r="AK92" i="100"/>
  <c r="AW25" i="100"/>
  <c r="AW28" i="100"/>
  <c r="AM36" i="100"/>
  <c r="AX37" i="100"/>
  <c r="BR62" i="100"/>
  <c r="AM64" i="100"/>
  <c r="AV67" i="100"/>
  <c r="AY82" i="100"/>
  <c r="AN88" i="100"/>
  <c r="AM90" i="100"/>
  <c r="AL92" i="100"/>
  <c r="AJ99" i="100"/>
  <c r="AV100" i="100"/>
  <c r="AZ113" i="100"/>
  <c r="AY124" i="100"/>
  <c r="AM27" i="100"/>
  <c r="AX44" i="100"/>
  <c r="AM49" i="100"/>
  <c r="AJ60" i="100"/>
  <c r="AV61" i="100"/>
  <c r="AY67" i="100"/>
  <c r="AL70" i="100"/>
  <c r="AW73" i="100"/>
  <c r="AN75" i="100"/>
  <c r="AW76" i="100"/>
  <c r="AJ79" i="100"/>
  <c r="AJ84" i="100"/>
  <c r="AM99" i="100"/>
  <c r="AK106" i="100"/>
  <c r="AV113" i="100"/>
  <c r="AV130" i="100"/>
  <c r="AN64" i="100"/>
  <c r="AJ49" i="100"/>
  <c r="AZ95" i="100"/>
  <c r="AL30" i="100"/>
  <c r="AV33" i="100"/>
  <c r="AY44" i="100"/>
  <c r="AK60" i="100"/>
  <c r="AW61" i="100"/>
  <c r="AM70" i="100"/>
  <c r="AY73" i="100"/>
  <c r="AX76" i="100"/>
  <c r="AK84" i="100"/>
  <c r="AV85" i="100"/>
  <c r="AN99" i="100"/>
  <c r="AL106" i="100"/>
  <c r="AX113" i="100"/>
  <c r="AW130" i="100"/>
  <c r="AJ70" i="100"/>
  <c r="AN90" i="100"/>
  <c r="AK70" i="100"/>
  <c r="AN92" i="100"/>
  <c r="AM30" i="100"/>
  <c r="AW33" i="100"/>
  <c r="AV53" i="100"/>
  <c r="AL60" i="100"/>
  <c r="AX61" i="100"/>
  <c r="AN70" i="100"/>
  <c r="AY76" i="100"/>
  <c r="AL84" i="100"/>
  <c r="AW85" i="100"/>
  <c r="AM106" i="100"/>
  <c r="AX130" i="100"/>
  <c r="AK14" i="100"/>
  <c r="AV20" i="100"/>
  <c r="AN30" i="100"/>
  <c r="AX33" i="100"/>
  <c r="AJ52" i="100"/>
  <c r="AW53" i="100"/>
  <c r="AM60" i="100"/>
  <c r="AY61" i="100"/>
  <c r="BR67" i="100"/>
  <c r="AM84" i="100"/>
  <c r="AX85" i="100"/>
  <c r="AV95" i="100"/>
  <c r="AV102" i="100"/>
  <c r="AN106" i="100"/>
  <c r="AZ132" i="100"/>
  <c r="AV73" i="100"/>
  <c r="AW20" i="100"/>
  <c r="AY33" i="100"/>
  <c r="AV36" i="100"/>
  <c r="AK52" i="100"/>
  <c r="AN60" i="100"/>
  <c r="AN84" i="100"/>
  <c r="BR88" i="100"/>
  <c r="AX95" i="100"/>
  <c r="AW102" i="100"/>
  <c r="AO127" i="100"/>
  <c r="BR18" i="100"/>
  <c r="AX20" i="100"/>
  <c r="AV27" i="100"/>
  <c r="AM35" i="100"/>
  <c r="AV39" i="100"/>
  <c r="AJ46" i="100"/>
  <c r="AL52" i="100"/>
  <c r="AV92" i="100"/>
  <c r="AY95" i="100"/>
  <c r="AY102" i="100"/>
  <c r="AZ123" i="100"/>
  <c r="AJ127" i="100"/>
  <c r="AK27" i="100"/>
  <c r="AV22" i="100"/>
  <c r="AW27" i="100"/>
  <c r="AK46" i="100"/>
  <c r="AV49" i="100"/>
  <c r="AM52" i="100"/>
  <c r="AJ69" i="100"/>
  <c r="AV75" i="100"/>
  <c r="AJ78" i="100"/>
  <c r="AW92" i="100"/>
  <c r="AK127" i="100"/>
  <c r="AM92" i="100"/>
  <c r="AM75" i="100"/>
  <c r="AL99" i="100"/>
  <c r="AW22" i="100"/>
  <c r="AX27" i="100"/>
  <c r="AV30" i="100"/>
  <c r="AY36" i="100"/>
  <c r="AL46" i="100"/>
  <c r="AW49" i="100"/>
  <c r="AN52" i="100"/>
  <c r="AV66" i="100"/>
  <c r="AK69" i="100"/>
  <c r="AK72" i="100"/>
  <c r="AW75" i="100"/>
  <c r="AK78" i="100"/>
  <c r="AX92" i="100"/>
  <c r="AV99" i="100"/>
  <c r="AZ106" i="100"/>
  <c r="AL127" i="100"/>
  <c r="AV132" i="100"/>
  <c r="AX22" i="100"/>
  <c r="AY27" i="100"/>
  <c r="AW30" i="100"/>
  <c r="AJ32" i="100"/>
  <c r="AM46" i="100"/>
  <c r="AX49" i="100"/>
  <c r="AM59" i="100"/>
  <c r="AJ63" i="100"/>
  <c r="AL69" i="100"/>
  <c r="AV70" i="100"/>
  <c r="AM72" i="100"/>
  <c r="AX75" i="100"/>
  <c r="AL78" i="100"/>
  <c r="AW99" i="100"/>
  <c r="AV106" i="100"/>
  <c r="AM127" i="100"/>
  <c r="AX132" i="100"/>
  <c r="AK99" i="100"/>
  <c r="AJ106" i="100"/>
  <c r="AN32" i="100"/>
  <c r="AV35" i="100"/>
  <c r="AN46" i="100"/>
  <c r="AY49" i="100"/>
  <c r="AN59" i="100"/>
  <c r="AV60" i="100"/>
  <c r="AK63" i="100"/>
  <c r="AX66" i="100"/>
  <c r="AM69" i="100"/>
  <c r="AW70" i="100"/>
  <c r="AN72" i="100"/>
  <c r="AY75" i="100"/>
  <c r="AM78" i="100"/>
  <c r="AV84" i="100"/>
  <c r="AK94" i="100"/>
  <c r="AX99" i="100"/>
  <c r="AW106" i="100"/>
  <c r="AV123" i="100"/>
  <c r="AY132" i="100"/>
  <c r="AY20" i="100"/>
  <c r="AW35" i="100"/>
  <c r="AJ48" i="100"/>
  <c r="AW60" i="100"/>
  <c r="AL63" i="100"/>
  <c r="AN69" i="100"/>
  <c r="AX70" i="100"/>
  <c r="AN78" i="100"/>
  <c r="AN83" i="100"/>
  <c r="AW84" i="100"/>
  <c r="AL94" i="100"/>
  <c r="AK105" i="100"/>
  <c r="AX106" i="100"/>
  <c r="AJ112" i="100"/>
  <c r="AX123" i="100"/>
  <c r="AX60" i="100"/>
  <c r="AM63" i="100"/>
  <c r="AY70" i="100"/>
  <c r="BR75" i="100"/>
  <c r="AX84" i="100"/>
  <c r="AM94" i="100"/>
  <c r="AY60" i="100"/>
  <c r="AY84" i="100"/>
  <c r="AN94" i="100"/>
  <c r="AM29" i="100"/>
  <c r="AX32" i="100"/>
  <c r="BR35" i="100"/>
  <c r="AJ45" i="100"/>
  <c r="AW46" i="100"/>
  <c r="AY52" i="100"/>
  <c r="AJ77" i="100"/>
  <c r="AN101" i="100"/>
  <c r="AW108" i="100"/>
  <c r="AM114" i="100"/>
  <c r="AK122" i="100"/>
  <c r="AK131" i="100"/>
  <c r="AY32" i="100"/>
  <c r="AK45" i="100"/>
  <c r="AV59" i="100"/>
  <c r="AJ68" i="100"/>
  <c r="AV69" i="100"/>
  <c r="AK77" i="100"/>
  <c r="AV83" i="100"/>
  <c r="AX108" i="100"/>
  <c r="AZ118" i="100"/>
  <c r="AL122" i="100"/>
  <c r="AL131" i="100"/>
  <c r="AL45" i="100"/>
  <c r="BR46" i="100"/>
  <c r="AW59" i="100"/>
  <c r="AJ62" i="100"/>
  <c r="AK68" i="100"/>
  <c r="AW69" i="100"/>
  <c r="BR72" i="100"/>
  <c r="AV74" i="100"/>
  <c r="AL77" i="100"/>
  <c r="AV78" i="100"/>
  <c r="AO100" i="100"/>
  <c r="AM122" i="100"/>
  <c r="AM131" i="100"/>
  <c r="AX35" i="100"/>
  <c r="AV46" i="100"/>
  <c r="AM45" i="100"/>
  <c r="AJ54" i="100"/>
  <c r="AX59" i="100"/>
  <c r="AK62" i="100"/>
  <c r="AL68" i="100"/>
  <c r="AX69" i="100"/>
  <c r="AM77" i="100"/>
  <c r="AK80" i="100"/>
  <c r="AX83" i="100"/>
  <c r="BK51" i="100"/>
  <c r="BK52" i="100" s="1"/>
  <c r="BK53" i="100" s="1"/>
  <c r="BK54" i="100" s="1"/>
  <c r="BK55" i="100" s="1"/>
  <c r="BK56" i="100" s="1"/>
  <c r="BK57" i="100" s="1"/>
  <c r="BK58" i="100" s="1"/>
  <c r="BK59" i="100" s="1"/>
  <c r="BK60" i="100" s="1"/>
  <c r="BK61" i="100" s="1"/>
  <c r="BK62" i="100" s="1"/>
  <c r="BK63" i="100" s="1"/>
  <c r="BK64" i="100" s="1"/>
  <c r="BK65" i="100" s="1"/>
  <c r="BK66" i="100" s="1"/>
  <c r="BK67" i="100" s="1"/>
  <c r="BK68" i="100" s="1"/>
  <c r="BK69" i="100" s="1"/>
  <c r="BK70" i="100" s="1"/>
  <c r="BK71" i="100" s="1"/>
  <c r="BK72" i="100" s="1"/>
  <c r="BK73" i="100" s="1"/>
  <c r="BK74" i="100" s="1"/>
  <c r="BK75" i="100" s="1"/>
  <c r="BK76" i="100" s="1"/>
  <c r="BK77" i="100" s="1"/>
  <c r="BK78" i="100" s="1"/>
  <c r="BK79" i="100" s="1"/>
  <c r="BK80" i="100" s="1"/>
  <c r="BK81" i="100" s="1"/>
  <c r="BK82" i="100" s="1"/>
  <c r="BK83" i="100" s="1"/>
  <c r="BK84" i="100" s="1"/>
  <c r="BK85" i="100" s="1"/>
  <c r="BK86" i="100" s="1"/>
  <c r="BK87" i="100" s="1"/>
  <c r="BK88" i="100" s="1"/>
  <c r="BK89" i="100" s="1"/>
  <c r="BK90" i="100" s="1"/>
  <c r="BK91" i="100" s="1"/>
  <c r="BK92" i="100" s="1"/>
  <c r="BK93" i="100" s="1"/>
  <c r="BK94" i="100" s="1"/>
  <c r="BK95" i="100" s="1"/>
  <c r="BK96" i="100" s="1"/>
  <c r="BK97" i="100" s="1"/>
  <c r="BK98" i="100" s="1"/>
  <c r="BK99" i="100" s="1"/>
  <c r="BK100" i="100" s="1"/>
  <c r="BK101" i="100" s="1"/>
  <c r="BK102" i="100" s="1"/>
  <c r="BK103" i="100" s="1"/>
  <c r="BK104" i="100" s="1"/>
  <c r="BK105" i="100" s="1"/>
  <c r="BK106" i="100" s="1"/>
  <c r="BK107" i="100" s="1"/>
  <c r="BK108" i="100" s="1"/>
  <c r="BK109" i="100" s="1"/>
  <c r="BK110" i="100" s="1"/>
  <c r="BK111" i="100" s="1"/>
  <c r="BK112" i="100" s="1"/>
  <c r="BK113" i="100" s="1"/>
  <c r="BK114" i="100" s="1"/>
  <c r="BK115" i="100" s="1"/>
  <c r="BK116" i="100" s="1"/>
  <c r="BK117" i="100" s="1"/>
  <c r="BK118" i="100" s="1"/>
  <c r="BK119" i="100" s="1"/>
  <c r="BK120" i="100" s="1"/>
  <c r="BK121" i="100" s="1"/>
  <c r="BK122" i="100" s="1"/>
  <c r="BK123" i="100" s="1"/>
  <c r="BK124" i="100" s="1"/>
  <c r="BK125" i="100" s="1"/>
  <c r="BK126" i="100" s="1"/>
  <c r="BK127" i="100" s="1"/>
  <c r="BK128" i="100" s="1"/>
  <c r="BK129" i="100" s="1"/>
  <c r="BK130" i="100" s="1"/>
  <c r="BK131" i="100" s="1"/>
  <c r="BK132" i="100" s="1"/>
  <c r="BK133" i="100" s="1"/>
  <c r="BK134" i="100" s="1"/>
  <c r="BK135" i="100" s="1"/>
  <c r="BK136" i="100" s="1"/>
  <c r="BK137" i="100" s="1"/>
  <c r="BK138" i="100" s="1"/>
  <c r="BK139" i="100" s="1"/>
  <c r="BK140" i="100" s="1"/>
  <c r="BK141" i="100" s="1"/>
  <c r="BK142" i="100" s="1"/>
  <c r="BK143" i="100" s="1"/>
  <c r="BK144" i="100" s="1"/>
  <c r="BK145" i="100" s="1"/>
  <c r="BK146" i="100" s="1"/>
  <c r="BK147" i="100" s="1"/>
  <c r="BK148" i="100" s="1"/>
  <c r="BK149" i="100" s="1"/>
  <c r="BK150" i="100" s="1"/>
  <c r="BK151" i="100" s="1"/>
  <c r="BK152" i="100" s="1"/>
  <c r="BK153" i="100" s="1"/>
  <c r="BK154" i="100" s="1"/>
  <c r="BK155" i="100" s="1"/>
  <c r="BK156" i="100" s="1"/>
  <c r="BK157" i="100" s="1"/>
  <c r="BK158" i="100" s="1"/>
  <c r="BK159" i="100" s="1"/>
  <c r="BK160" i="100" s="1"/>
  <c r="BK161" i="100" s="1"/>
  <c r="BK162" i="100" s="1"/>
  <c r="BK163" i="100" s="1"/>
  <c r="BK164" i="100" s="1"/>
  <c r="BK165" i="100" s="1"/>
  <c r="BK166" i="100" s="1"/>
  <c r="BK167" i="100" s="1"/>
  <c r="BK168" i="100" s="1"/>
  <c r="BK169" i="100" s="1"/>
  <c r="BK170" i="100" s="1"/>
  <c r="BK171" i="100" s="1"/>
  <c r="BK172" i="100" s="1"/>
  <c r="BK173" i="100" s="1"/>
  <c r="BK174" i="100" s="1"/>
  <c r="BK175" i="100" s="1"/>
  <c r="BK176" i="100" s="1"/>
  <c r="BK177" i="100" s="1"/>
  <c r="BK178" i="100" s="1"/>
  <c r="BK179" i="100" s="1"/>
  <c r="BK180" i="100" s="1"/>
  <c r="BK181" i="100" s="1"/>
  <c r="BK182" i="100" s="1"/>
  <c r="BK183" i="100" s="1"/>
  <c r="BK184" i="100" s="1"/>
  <c r="BK185" i="100" s="1"/>
  <c r="BK186" i="100" s="1"/>
  <c r="BK187" i="100" s="1"/>
  <c r="BK188" i="100" s="1"/>
  <c r="BK189" i="100" s="1"/>
  <c r="BK190" i="100" s="1"/>
  <c r="BK191" i="100" s="1"/>
  <c r="BK192" i="100" s="1"/>
  <c r="BK193" i="100" s="1"/>
  <c r="BK194" i="100" s="1"/>
  <c r="BK195" i="100" s="1"/>
  <c r="BK196" i="100" s="1"/>
  <c r="BJ19" i="100"/>
  <c r="BL18" i="100"/>
  <c r="AV134" i="100"/>
  <c r="AO134" i="100"/>
  <c r="AL134" i="100"/>
  <c r="AJ134" i="100"/>
  <c r="AZ134" i="100"/>
  <c r="AY134" i="100"/>
  <c r="AX134" i="100"/>
  <c r="AW134" i="100"/>
  <c r="AN134" i="100"/>
  <c r="AM134" i="100"/>
  <c r="AK134" i="100"/>
  <c r="AO149" i="100"/>
  <c r="AN149" i="100"/>
  <c r="AM149" i="100"/>
  <c r="AL149" i="100"/>
  <c r="AK149" i="100"/>
  <c r="AJ149" i="100"/>
  <c r="AY149" i="100"/>
  <c r="AW149" i="100"/>
  <c r="AZ149" i="100"/>
  <c r="AX149" i="100"/>
  <c r="AV149" i="100"/>
  <c r="AZ119" i="100"/>
  <c r="AV119" i="100"/>
  <c r="AN119" i="100"/>
  <c r="AW119" i="100"/>
  <c r="AM119" i="100"/>
  <c r="AL119" i="100"/>
  <c r="AK119" i="100"/>
  <c r="AJ119" i="100"/>
  <c r="AY119" i="100"/>
  <c r="AX119" i="100"/>
  <c r="AZ98" i="100"/>
  <c r="AY98" i="100"/>
  <c r="AX98" i="100"/>
  <c r="AW98" i="100"/>
  <c r="AV98" i="100"/>
  <c r="AN98" i="100"/>
  <c r="AM98" i="100"/>
  <c r="AL98" i="100"/>
  <c r="AK98" i="100"/>
  <c r="AJ98" i="100"/>
  <c r="AY71" i="100"/>
  <c r="AX71" i="100"/>
  <c r="AW71" i="100"/>
  <c r="AV71" i="100"/>
  <c r="AN71" i="100"/>
  <c r="AL71" i="100"/>
  <c r="AJ71" i="100"/>
  <c r="BR71" i="100"/>
  <c r="AK71" i="100"/>
  <c r="AM71" i="100"/>
  <c r="BL17" i="100"/>
  <c r="AV335" i="100"/>
  <c r="AO335" i="100"/>
  <c r="AM335" i="100"/>
  <c r="AL335" i="100"/>
  <c r="AK335" i="100"/>
  <c r="AJ335" i="100"/>
  <c r="AZ335" i="100"/>
  <c r="AY335" i="100"/>
  <c r="AX335" i="100"/>
  <c r="AW335" i="100"/>
  <c r="AN335" i="100"/>
  <c r="AM109" i="100"/>
  <c r="AL109" i="100"/>
  <c r="AK109" i="100"/>
  <c r="AX109" i="100"/>
  <c r="AW109" i="100"/>
  <c r="AV109" i="100"/>
  <c r="AO109" i="100"/>
  <c r="AN109" i="100"/>
  <c r="AJ109" i="100"/>
  <c r="AN89" i="100"/>
  <c r="AM89" i="100"/>
  <c r="AL89" i="100"/>
  <c r="AK89" i="100"/>
  <c r="AJ89" i="100"/>
  <c r="AM116" i="100"/>
  <c r="AY116" i="100"/>
  <c r="AX116" i="100"/>
  <c r="AV116" i="100"/>
  <c r="AY145" i="100"/>
  <c r="AW145" i="100"/>
  <c r="AO145" i="100"/>
  <c r="AN145" i="100"/>
  <c r="AM145" i="100"/>
  <c r="AL145" i="100"/>
  <c r="AK145" i="100"/>
  <c r="AJ145" i="100"/>
  <c r="AO219" i="100"/>
  <c r="AZ219" i="100"/>
  <c r="AY219" i="100"/>
  <c r="AX219" i="100"/>
  <c r="AW219" i="100"/>
  <c r="AV219" i="100"/>
  <c r="AN219" i="100"/>
  <c r="AM219" i="100"/>
  <c r="AL219" i="100"/>
  <c r="AK219" i="100"/>
  <c r="AJ219" i="100"/>
  <c r="BR42" i="100"/>
  <c r="AX73" i="100"/>
  <c r="AI98" i="100"/>
  <c r="AO98" i="100" s="1"/>
  <c r="AV126" i="100"/>
  <c r="AO126" i="100"/>
  <c r="AL126" i="100"/>
  <c r="AJ126" i="100"/>
  <c r="AY126" i="100"/>
  <c r="AX126" i="100"/>
  <c r="AW126" i="100"/>
  <c r="AZ151" i="100"/>
  <c r="AX151" i="100"/>
  <c r="AW151" i="100"/>
  <c r="AV151" i="100"/>
  <c r="AN151" i="100"/>
  <c r="AL151" i="100"/>
  <c r="AY151" i="100"/>
  <c r="AO151" i="100"/>
  <c r="AM151" i="100"/>
  <c r="AK151" i="100"/>
  <c r="AO203" i="100"/>
  <c r="AN203" i="100"/>
  <c r="AM203" i="100"/>
  <c r="AL203" i="100"/>
  <c r="AJ203" i="100"/>
  <c r="AX203" i="100"/>
  <c r="AZ203" i="100"/>
  <c r="AY203" i="100"/>
  <c r="AV203" i="100"/>
  <c r="AK203" i="100"/>
  <c r="BR16" i="100"/>
  <c r="BR57" i="100"/>
  <c r="AT107" i="100"/>
  <c r="AI111" i="100"/>
  <c r="AO111" i="100" s="1"/>
  <c r="AI119" i="100"/>
  <c r="AO119" i="100" s="1"/>
  <c r="AJ14" i="100"/>
  <c r="BR17" i="100"/>
  <c r="AY21" i="100"/>
  <c r="AY22" i="100"/>
  <c r="BR41" i="100"/>
  <c r="AL43" i="100"/>
  <c r="AK43" i="100"/>
  <c r="AJ43" i="100"/>
  <c r="AZ205" i="100"/>
  <c r="AY205" i="100"/>
  <c r="AX205" i="100"/>
  <c r="AW205" i="100"/>
  <c r="AV205" i="100"/>
  <c r="AO205" i="100"/>
  <c r="AM205" i="100"/>
  <c r="AL205" i="100"/>
  <c r="AK205" i="100"/>
  <c r="AJ205" i="100"/>
  <c r="AN205" i="100"/>
  <c r="AX181" i="100"/>
  <c r="AZ181" i="100"/>
  <c r="AY181" i="100"/>
  <c r="AW181" i="100"/>
  <c r="AV181" i="100"/>
  <c r="AN181" i="100"/>
  <c r="AK181" i="100"/>
  <c r="AJ181" i="100"/>
  <c r="AL15" i="100"/>
  <c r="AL47" i="100"/>
  <c r="AM47" i="100"/>
  <c r="AN81" i="100"/>
  <c r="AM81" i="100"/>
  <c r="AL81" i="100"/>
  <c r="AK81" i="100"/>
  <c r="AJ81" i="100"/>
  <c r="AL116" i="100"/>
  <c r="AK194" i="100"/>
  <c r="AY194" i="100"/>
  <c r="AX194" i="100"/>
  <c r="AW194" i="100"/>
  <c r="AO194" i="100"/>
  <c r="AN194" i="100"/>
  <c r="AM194" i="100"/>
  <c r="AL194" i="100"/>
  <c r="AJ194" i="100"/>
  <c r="AZ194" i="100"/>
  <c r="AV194" i="100"/>
  <c r="AO179" i="100"/>
  <c r="AV179" i="100"/>
  <c r="AN179" i="100"/>
  <c r="AM179" i="100"/>
  <c r="AL179" i="100"/>
  <c r="AK179" i="100"/>
  <c r="AJ179" i="100"/>
  <c r="AZ179" i="100"/>
  <c r="AY179" i="100"/>
  <c r="AX179" i="100"/>
  <c r="AW179" i="100"/>
  <c r="AX173" i="100"/>
  <c r="AZ173" i="100"/>
  <c r="AY173" i="100"/>
  <c r="AV173" i="100"/>
  <c r="AO173" i="100"/>
  <c r="AN173" i="100"/>
  <c r="AM173" i="100"/>
  <c r="AL173" i="100"/>
  <c r="AJ173" i="100"/>
  <c r="AW173" i="100"/>
  <c r="AK173" i="100"/>
  <c r="AY347" i="100"/>
  <c r="AX347" i="100"/>
  <c r="AV347" i="100"/>
  <c r="AO347" i="100"/>
  <c r="AN347" i="100"/>
  <c r="AM347" i="100"/>
  <c r="AL347" i="100"/>
  <c r="AK347" i="100"/>
  <c r="AZ347" i="100"/>
  <c r="AW347" i="100"/>
  <c r="AJ347" i="100"/>
  <c r="AN15" i="100"/>
  <c r="AN47" i="100"/>
  <c r="AN116" i="100"/>
  <c r="AK126" i="100"/>
  <c r="AJ151" i="100"/>
  <c r="AJ116" i="100"/>
  <c r="AY29" i="100"/>
  <c r="AY39" i="100"/>
  <c r="AX39" i="100"/>
  <c r="AW39" i="100"/>
  <c r="AX14" i="100"/>
  <c r="AM16" i="100"/>
  <c r="AJ17" i="100"/>
  <c r="AX23" i="100"/>
  <c r="AW23" i="100"/>
  <c r="AW24" i="100"/>
  <c r="AV24" i="100"/>
  <c r="AM43" i="100"/>
  <c r="AY109" i="100"/>
  <c r="AM126" i="100"/>
  <c r="AZ159" i="100"/>
  <c r="AX159" i="100"/>
  <c r="AW159" i="100"/>
  <c r="AV159" i="100"/>
  <c r="AN159" i="100"/>
  <c r="AL159" i="100"/>
  <c r="AY159" i="100"/>
  <c r="AO159" i="100"/>
  <c r="AM159" i="100"/>
  <c r="AK159" i="100"/>
  <c r="AZ175" i="100"/>
  <c r="AY175" i="100"/>
  <c r="AX175" i="100"/>
  <c r="AW175" i="100"/>
  <c r="AK175" i="100"/>
  <c r="AV175" i="100"/>
  <c r="AO175" i="100"/>
  <c r="AN175" i="100"/>
  <c r="AM175" i="100"/>
  <c r="AJ175" i="100"/>
  <c r="AK47" i="100"/>
  <c r="AK116" i="100"/>
  <c r="AK16" i="100"/>
  <c r="AL16" i="100"/>
  <c r="AN43" i="100"/>
  <c r="AY55" i="100"/>
  <c r="AX55" i="100"/>
  <c r="AW55" i="100"/>
  <c r="AN55" i="100"/>
  <c r="AV89" i="100"/>
  <c r="AZ109" i="100"/>
  <c r="AY120" i="100"/>
  <c r="AX120" i="100"/>
  <c r="AW120" i="100"/>
  <c r="AV120" i="100"/>
  <c r="AO120" i="100"/>
  <c r="AN120" i="100"/>
  <c r="AM120" i="100"/>
  <c r="AL120" i="100"/>
  <c r="AK120" i="100"/>
  <c r="AJ120" i="100"/>
  <c r="AN126" i="100"/>
  <c r="AV287" i="100"/>
  <c r="AZ287" i="100"/>
  <c r="AY287" i="100"/>
  <c r="AX287" i="100"/>
  <c r="AW287" i="100"/>
  <c r="AO287" i="100"/>
  <c r="AN287" i="100"/>
  <c r="AM287" i="100"/>
  <c r="AL287" i="100"/>
  <c r="AK287" i="100"/>
  <c r="AJ287" i="100"/>
  <c r="AV142" i="100"/>
  <c r="AO142" i="100"/>
  <c r="AM142" i="100"/>
  <c r="AL142" i="100"/>
  <c r="AJ142" i="100"/>
  <c r="AZ142" i="100"/>
  <c r="AY142" i="100"/>
  <c r="AX142" i="100"/>
  <c r="AW142" i="100"/>
  <c r="AN142" i="100"/>
  <c r="AK142" i="100"/>
  <c r="AJ15" i="100"/>
  <c r="AY40" i="100"/>
  <c r="AX40" i="100"/>
  <c r="AW40" i="100"/>
  <c r="AV40" i="100"/>
  <c r="AW97" i="100"/>
  <c r="AX97" i="100"/>
  <c r="AV97" i="100"/>
  <c r="AO97" i="100"/>
  <c r="AN97" i="100"/>
  <c r="AM97" i="100"/>
  <c r="AL97" i="100"/>
  <c r="AJ97" i="100"/>
  <c r="AV14" i="100"/>
  <c r="AW14" i="100"/>
  <c r="AN16" i="100"/>
  <c r="AZ14" i="100"/>
  <c r="AL17" i="100"/>
  <c r="AW32" i="100"/>
  <c r="AV32" i="100"/>
  <c r="AN33" i="100"/>
  <c r="AL33" i="100"/>
  <c r="AK33" i="100"/>
  <c r="AN34" i="100"/>
  <c r="AM34" i="100"/>
  <c r="AK34" i="100"/>
  <c r="AJ34" i="100"/>
  <c r="AL35" i="100"/>
  <c r="AJ35" i="100"/>
  <c r="AJ57" i="100"/>
  <c r="AN65" i="100"/>
  <c r="AM65" i="100"/>
  <c r="AL65" i="100"/>
  <c r="AK65" i="100"/>
  <c r="AY87" i="100"/>
  <c r="AX87" i="100"/>
  <c r="AW87" i="100"/>
  <c r="AV87" i="100"/>
  <c r="AN87" i="100"/>
  <c r="AM87" i="100"/>
  <c r="AL87" i="100"/>
  <c r="AK87" i="100"/>
  <c r="AW89" i="100"/>
  <c r="AV145" i="100"/>
  <c r="AM14" i="100"/>
  <c r="AM15" i="100"/>
  <c r="AY14" i="100"/>
  <c r="AK17" i="100"/>
  <c r="AN25" i="100"/>
  <c r="AM17" i="100"/>
  <c r="AK19" i="100"/>
  <c r="AN26" i="100"/>
  <c r="AM26" i="100"/>
  <c r="AK26" i="100"/>
  <c r="AJ26" i="100"/>
  <c r="BR27" i="100"/>
  <c r="AX31" i="100"/>
  <c r="AW31" i="100"/>
  <c r="AJ41" i="100"/>
  <c r="AM57" i="100"/>
  <c r="AX89" i="100"/>
  <c r="AX145" i="100"/>
  <c r="AY279" i="100"/>
  <c r="AX279" i="100"/>
  <c r="AW279" i="100"/>
  <c r="AO279" i="100"/>
  <c r="AN279" i="100"/>
  <c r="AM279" i="100"/>
  <c r="AL279" i="100"/>
  <c r="AK279" i="100"/>
  <c r="AJ279" i="100"/>
  <c r="AZ279" i="100"/>
  <c r="AV279" i="100"/>
  <c r="AN18" i="100"/>
  <c r="AK18" i="100"/>
  <c r="AJ18" i="100"/>
  <c r="AZ277" i="100"/>
  <c r="AY277" i="100"/>
  <c r="AX277" i="100"/>
  <c r="AL277" i="100"/>
  <c r="AK277" i="100"/>
  <c r="AJ277" i="100"/>
  <c r="AW277" i="100"/>
  <c r="AV277" i="100"/>
  <c r="AO277" i="100"/>
  <c r="AN277" i="100"/>
  <c r="AM277" i="100"/>
  <c r="AN73" i="100"/>
  <c r="AM73" i="100"/>
  <c r="AL73" i="100"/>
  <c r="AK73" i="100"/>
  <c r="AY89" i="100"/>
  <c r="AJ110" i="100"/>
  <c r="AZ110" i="100"/>
  <c r="AY110" i="100"/>
  <c r="AX110" i="100"/>
  <c r="AW110" i="100"/>
  <c r="AV110" i="100"/>
  <c r="AN110" i="100"/>
  <c r="AM110" i="100"/>
  <c r="AL110" i="100"/>
  <c r="AK110" i="100"/>
  <c r="AW116" i="100"/>
  <c r="AI133" i="100"/>
  <c r="AO133" i="100" s="1"/>
  <c r="AV150" i="100"/>
  <c r="AO150" i="100"/>
  <c r="AM150" i="100"/>
  <c r="AL150" i="100"/>
  <c r="AJ150" i="100"/>
  <c r="AZ150" i="100"/>
  <c r="AY150" i="100"/>
  <c r="AX150" i="100"/>
  <c r="AW150" i="100"/>
  <c r="AN150" i="100"/>
  <c r="AK150" i="100"/>
  <c r="AY247" i="100"/>
  <c r="AX247" i="100"/>
  <c r="AZ247" i="100"/>
  <c r="AW247" i="100"/>
  <c r="AV247" i="100"/>
  <c r="AO247" i="100"/>
  <c r="AN247" i="100"/>
  <c r="AM247" i="100"/>
  <c r="AL247" i="100"/>
  <c r="AK247" i="100"/>
  <c r="AJ247" i="100"/>
  <c r="AJ16" i="100"/>
  <c r="BL14" i="100"/>
  <c r="AM18" i="100"/>
  <c r="AL19" i="100"/>
  <c r="AY30" i="100"/>
  <c r="AX30" i="100"/>
  <c r="AM19" i="100"/>
  <c r="AJ40" i="100"/>
  <c r="AI66" i="100"/>
  <c r="AO66" i="100" s="1"/>
  <c r="AT77" i="100"/>
  <c r="AZ77" i="100" s="1"/>
  <c r="AZ89" i="100"/>
  <c r="AT100" i="100"/>
  <c r="AZ100" i="100" s="1"/>
  <c r="AO265" i="100"/>
  <c r="AZ265" i="100"/>
  <c r="AY265" i="100"/>
  <c r="AX265" i="100"/>
  <c r="AW265" i="100"/>
  <c r="AV265" i="100"/>
  <c r="AN265" i="100"/>
  <c r="AM265" i="100"/>
  <c r="AL265" i="100"/>
  <c r="AK265" i="100"/>
  <c r="AN58" i="100"/>
  <c r="AM58" i="100"/>
  <c r="AL58" i="100"/>
  <c r="AK58" i="100"/>
  <c r="AJ58" i="100"/>
  <c r="BR58" i="100"/>
  <c r="AN19" i="100"/>
  <c r="AL181" i="100"/>
  <c r="AX228" i="100"/>
  <c r="AW228" i="100"/>
  <c r="AV228" i="100"/>
  <c r="AO228" i="100"/>
  <c r="AN228" i="100"/>
  <c r="AM228" i="100"/>
  <c r="AL228" i="100"/>
  <c r="AK228" i="100"/>
  <c r="AJ228" i="100"/>
  <c r="AZ228" i="100"/>
  <c r="AY228" i="100"/>
  <c r="AW252" i="100"/>
  <c r="AV252" i="100"/>
  <c r="AZ252" i="100"/>
  <c r="AY252" i="100"/>
  <c r="AX252" i="100"/>
  <c r="AO252" i="100"/>
  <c r="AN252" i="100"/>
  <c r="AM252" i="100"/>
  <c r="AL252" i="100"/>
  <c r="AK252" i="100"/>
  <c r="AJ252" i="100"/>
  <c r="AY47" i="100"/>
  <c r="AX47" i="100"/>
  <c r="AW47" i="100"/>
  <c r="AO14" i="100"/>
  <c r="AY56" i="100"/>
  <c r="AX56" i="100"/>
  <c r="AW56" i="100"/>
  <c r="AV56" i="100"/>
  <c r="AL56" i="100"/>
  <c r="AJ56" i="100"/>
  <c r="AV15" i="100"/>
  <c r="AK40" i="100"/>
  <c r="AL40" i="100"/>
  <c r="AM56" i="100"/>
  <c r="AV58" i="100"/>
  <c r="AK97" i="100"/>
  <c r="AX103" i="100"/>
  <c r="AZ137" i="100"/>
  <c r="AY137" i="100"/>
  <c r="AW137" i="100"/>
  <c r="AX137" i="100"/>
  <c r="AV137" i="100"/>
  <c r="AO137" i="100"/>
  <c r="AN137" i="100"/>
  <c r="AM137" i="100"/>
  <c r="AL137" i="100"/>
  <c r="AJ137" i="100"/>
  <c r="AM181" i="100"/>
  <c r="AZ242" i="100"/>
  <c r="AV242" i="100"/>
  <c r="AO242" i="100"/>
  <c r="AN242" i="100"/>
  <c r="AM242" i="100"/>
  <c r="AL242" i="100"/>
  <c r="AK242" i="100"/>
  <c r="AJ242" i="100"/>
  <c r="AY242" i="100"/>
  <c r="AX242" i="100"/>
  <c r="AW242" i="100"/>
  <c r="AX260" i="100"/>
  <c r="AW260" i="100"/>
  <c r="AV260" i="100"/>
  <c r="AO260" i="100"/>
  <c r="AN260" i="100"/>
  <c r="AM260" i="100"/>
  <c r="AL260" i="100"/>
  <c r="AK260" i="100"/>
  <c r="AJ260" i="100"/>
  <c r="AZ260" i="100"/>
  <c r="AY260" i="100"/>
  <c r="AN41" i="100"/>
  <c r="AL41" i="100"/>
  <c r="AK41" i="100"/>
  <c r="AZ368" i="100"/>
  <c r="AY368" i="100"/>
  <c r="AX368" i="100"/>
  <c r="AW368" i="100"/>
  <c r="AV368" i="100"/>
  <c r="AO368" i="100"/>
  <c r="AN368" i="100"/>
  <c r="AM368" i="100"/>
  <c r="AL368" i="100"/>
  <c r="AK368" i="100"/>
  <c r="AJ368" i="100"/>
  <c r="AY91" i="100"/>
  <c r="AX91" i="100"/>
  <c r="AW91" i="100"/>
  <c r="AV91" i="100"/>
  <c r="AN91" i="100"/>
  <c r="AM91" i="100"/>
  <c r="AL91" i="100"/>
  <c r="AK91" i="100"/>
  <c r="AX15" i="100"/>
  <c r="AK20" i="100"/>
  <c r="AY15" i="100"/>
  <c r="AV16" i="100"/>
  <c r="AL20" i="100"/>
  <c r="AI27" i="100"/>
  <c r="AO27" i="100" s="1"/>
  <c r="AJ39" i="100"/>
  <c r="AM40" i="100"/>
  <c r="AV42" i="100"/>
  <c r="AV43" i="100"/>
  <c r="AN56" i="100"/>
  <c r="AW58" i="100"/>
  <c r="AY103" i="100"/>
  <c r="AO181" i="100"/>
  <c r="AV223" i="100"/>
  <c r="AO223" i="100"/>
  <c r="AN223" i="100"/>
  <c r="AM223" i="100"/>
  <c r="AL223" i="100"/>
  <c r="AK223" i="100"/>
  <c r="AJ223" i="100"/>
  <c r="AZ223" i="100"/>
  <c r="AY223" i="100"/>
  <c r="AX223" i="100"/>
  <c r="AW223" i="100"/>
  <c r="AL14" i="100"/>
  <c r="AX16" i="100"/>
  <c r="AM20" i="100"/>
  <c r="AJ21" i="100"/>
  <c r="AK39" i="100"/>
  <c r="AN40" i="100"/>
  <c r="AW42" i="100"/>
  <c r="AW43" i="100"/>
  <c r="AV57" i="100"/>
  <c r="AX58" i="100"/>
  <c r="AN96" i="100"/>
  <c r="AM96" i="100"/>
  <c r="AL96" i="100"/>
  <c r="AK96" i="100"/>
  <c r="AJ96" i="100"/>
  <c r="AK107" i="100"/>
  <c r="AJ107" i="100"/>
  <c r="AZ107" i="100"/>
  <c r="AZ290" i="100"/>
  <c r="AY290" i="100"/>
  <c r="AW290" i="100"/>
  <c r="AV290" i="100"/>
  <c r="AO290" i="100"/>
  <c r="AN290" i="100"/>
  <c r="AM290" i="100"/>
  <c r="AL290" i="100"/>
  <c r="AK290" i="100"/>
  <c r="AJ290" i="100"/>
  <c r="AX290" i="100"/>
  <c r="AV17" i="100"/>
  <c r="AN20" i="100"/>
  <c r="AK21" i="100"/>
  <c r="AK22" i="100"/>
  <c r="AJ23" i="100"/>
  <c r="AJ24" i="100"/>
  <c r="AL39" i="100"/>
  <c r="AV41" i="100"/>
  <c r="AX42" i="100"/>
  <c r="AX43" i="100"/>
  <c r="AW57" i="100"/>
  <c r="AY58" i="100"/>
  <c r="AJ159" i="100"/>
  <c r="AL175" i="100"/>
  <c r="AX298" i="100"/>
  <c r="AW298" i="100"/>
  <c r="AV298" i="100"/>
  <c r="AN298" i="100"/>
  <c r="AM298" i="100"/>
  <c r="AK298" i="100"/>
  <c r="AJ298" i="100"/>
  <c r="AZ298" i="100"/>
  <c r="AY298" i="100"/>
  <c r="AO298" i="100"/>
  <c r="AL298" i="100"/>
  <c r="AJ20" i="100"/>
  <c r="AJ22" i="100"/>
  <c r="BR14" i="100"/>
  <c r="AY16" i="100"/>
  <c r="BL15" i="100"/>
  <c r="AW17" i="100"/>
  <c r="AV18" i="100"/>
  <c r="AL21" i="100"/>
  <c r="AL22" i="100"/>
  <c r="AK23" i="100"/>
  <c r="AK24" i="100"/>
  <c r="AJ25" i="100"/>
  <c r="AK35" i="100"/>
  <c r="AM39" i="100"/>
  <c r="AW41" i="100"/>
  <c r="AY42" i="100"/>
  <c r="AY43" i="100"/>
  <c r="BR47" i="100"/>
  <c r="AN49" i="100"/>
  <c r="AL49" i="100"/>
  <c r="AK49" i="100"/>
  <c r="AN50" i="100"/>
  <c r="AM50" i="100"/>
  <c r="AL50" i="100"/>
  <c r="AK50" i="100"/>
  <c r="AJ50" i="100"/>
  <c r="AJ55" i="100"/>
  <c r="AX57" i="100"/>
  <c r="AV103" i="100"/>
  <c r="AN103" i="100"/>
  <c r="AW103" i="100"/>
  <c r="AO103" i="100"/>
  <c r="AM103" i="100"/>
  <c r="AL103" i="100"/>
  <c r="AK103" i="100"/>
  <c r="AJ103" i="100"/>
  <c r="AJ47" i="100"/>
  <c r="AK56" i="100"/>
  <c r="AX17" i="100"/>
  <c r="AM22" i="100"/>
  <c r="AL23" i="100"/>
  <c r="AL24" i="100"/>
  <c r="AK25" i="100"/>
  <c r="AN39" i="100"/>
  <c r="AX41" i="100"/>
  <c r="AK55" i="100"/>
  <c r="AY57" i="100"/>
  <c r="AY63" i="100"/>
  <c r="AX63" i="100"/>
  <c r="AW63" i="100"/>
  <c r="AV63" i="100"/>
  <c r="AN63" i="100"/>
  <c r="AV81" i="100"/>
  <c r="AY97" i="100"/>
  <c r="AY129" i="100"/>
  <c r="AW129" i="100"/>
  <c r="AZ129" i="100"/>
  <c r="AX129" i="100"/>
  <c r="AV129" i="100"/>
  <c r="AO129" i="100"/>
  <c r="AM129" i="100"/>
  <c r="AL129" i="100"/>
  <c r="AK129" i="100"/>
  <c r="AJ129" i="100"/>
  <c r="AZ180" i="100"/>
  <c r="AY180" i="100"/>
  <c r="AX180" i="100"/>
  <c r="AV180" i="100"/>
  <c r="AO180" i="100"/>
  <c r="AN180" i="100"/>
  <c r="AM180" i="100"/>
  <c r="AL180" i="100"/>
  <c r="AJ180" i="100"/>
  <c r="AW180" i="100"/>
  <c r="BR19" i="100"/>
  <c r="AK15" i="100"/>
  <c r="AY64" i="100"/>
  <c r="AX64" i="100"/>
  <c r="AW64" i="100"/>
  <c r="AV64" i="100"/>
  <c r="AL64" i="100"/>
  <c r="AJ64" i="100"/>
  <c r="AW18" i="100"/>
  <c r="AM21" i="100"/>
  <c r="AY17" i="100"/>
  <c r="AX18" i="100"/>
  <c r="AV19" i="100"/>
  <c r="AN21" i="100"/>
  <c r="AN22" i="100"/>
  <c r="AM23" i="100"/>
  <c r="AM24" i="100"/>
  <c r="AL25" i="100"/>
  <c r="AL26" i="100"/>
  <c r="AL27" i="100"/>
  <c r="AJ31" i="100"/>
  <c r="AK32" i="100"/>
  <c r="AM33" i="100"/>
  <c r="AN35" i="100"/>
  <c r="AY41" i="100"/>
  <c r="AY48" i="100"/>
  <c r="AX48" i="100"/>
  <c r="AW48" i="100"/>
  <c r="AV48" i="100"/>
  <c r="AL55" i="100"/>
  <c r="AY79" i="100"/>
  <c r="AX79" i="100"/>
  <c r="AW79" i="100"/>
  <c r="AV79" i="100"/>
  <c r="AN79" i="100"/>
  <c r="AM79" i="100"/>
  <c r="AL79" i="100"/>
  <c r="AK79" i="100"/>
  <c r="AW81" i="100"/>
  <c r="AI90" i="100"/>
  <c r="AO90" i="100" s="1"/>
  <c r="AX209" i="100"/>
  <c r="AW209" i="100"/>
  <c r="AV209" i="100"/>
  <c r="AO209" i="100"/>
  <c r="AN209" i="100"/>
  <c r="AM209" i="100"/>
  <c r="AL209" i="100"/>
  <c r="AK209" i="100"/>
  <c r="AJ209" i="100"/>
  <c r="AZ209" i="100"/>
  <c r="AY209" i="100"/>
  <c r="AN57" i="100"/>
  <c r="AL57" i="100"/>
  <c r="AK57" i="100"/>
  <c r="AZ300" i="100"/>
  <c r="AX300" i="100"/>
  <c r="AW300" i="100"/>
  <c r="AV300" i="100"/>
  <c r="AY300" i="100"/>
  <c r="AO300" i="100"/>
  <c r="AN300" i="100"/>
  <c r="AM300" i="100"/>
  <c r="AL300" i="100"/>
  <c r="AK300" i="100"/>
  <c r="AJ300" i="100"/>
  <c r="BL16" i="100"/>
  <c r="AY18" i="100"/>
  <c r="AW19" i="100"/>
  <c r="AN23" i="100"/>
  <c r="AN24" i="100"/>
  <c r="AM25" i="100"/>
  <c r="AJ30" i="100"/>
  <c r="AK31" i="100"/>
  <c r="AL32" i="100"/>
  <c r="AT39" i="100"/>
  <c r="AZ39" i="100" s="1"/>
  <c r="AM55" i="100"/>
  <c r="AJ73" i="100"/>
  <c r="AX81" i="100"/>
  <c r="AT87" i="100"/>
  <c r="AZ87" i="100" s="1"/>
  <c r="AI96" i="100"/>
  <c r="AO96" i="100" s="1"/>
  <c r="AZ276" i="100"/>
  <c r="AY276" i="100"/>
  <c r="AX276" i="100"/>
  <c r="AW276" i="100"/>
  <c r="AV276" i="100"/>
  <c r="AO276" i="100"/>
  <c r="AN276" i="100"/>
  <c r="AM276" i="100"/>
  <c r="AL276" i="100"/>
  <c r="AK276" i="100"/>
  <c r="AJ276" i="100"/>
  <c r="AN42" i="100"/>
  <c r="AM42" i="100"/>
  <c r="AL42" i="100"/>
  <c r="AK42" i="100"/>
  <c r="AJ42" i="100"/>
  <c r="AX19" i="100"/>
  <c r="AN27" i="100"/>
  <c r="AJ28" i="100"/>
  <c r="AK30" i="100"/>
  <c r="AL31" i="100"/>
  <c r="AM32" i="100"/>
  <c r="AY81" i="100"/>
  <c r="AV158" i="100"/>
  <c r="AO158" i="100"/>
  <c r="AN158" i="100"/>
  <c r="AM158" i="100"/>
  <c r="AL158" i="100"/>
  <c r="AJ158" i="100"/>
  <c r="AZ158" i="100"/>
  <c r="AY158" i="100"/>
  <c r="AX158" i="100"/>
  <c r="AW158" i="100"/>
  <c r="AK158" i="100"/>
  <c r="AY166" i="100"/>
  <c r="AW166" i="100"/>
  <c r="AV166" i="100"/>
  <c r="AO166" i="100"/>
  <c r="AN166" i="100"/>
  <c r="AM166" i="100"/>
  <c r="AK166" i="100"/>
  <c r="AZ166" i="100"/>
  <c r="AX166" i="100"/>
  <c r="AL166" i="100"/>
  <c r="AJ166" i="100"/>
  <c r="AZ214" i="100"/>
  <c r="AY214" i="100"/>
  <c r="AX214" i="100"/>
  <c r="AW214" i="100"/>
  <c r="AV214" i="100"/>
  <c r="AO214" i="100"/>
  <c r="AN214" i="100"/>
  <c r="AM214" i="100"/>
  <c r="AL214" i="100"/>
  <c r="AJ214" i="100"/>
  <c r="AK214" i="100"/>
  <c r="AJ265" i="100"/>
  <c r="AX104" i="100"/>
  <c r="AI116" i="100"/>
  <c r="AO116" i="100" s="1"/>
  <c r="AZ200" i="100"/>
  <c r="AY200" i="100"/>
  <c r="AW200" i="100"/>
  <c r="AV200" i="100"/>
  <c r="AO200" i="100"/>
  <c r="AN200" i="100"/>
  <c r="AM200" i="100"/>
  <c r="AK200" i="100"/>
  <c r="AJ200" i="100"/>
  <c r="AX314" i="100"/>
  <c r="AW314" i="100"/>
  <c r="AV314" i="100"/>
  <c r="AN314" i="100"/>
  <c r="AM314" i="100"/>
  <c r="AK314" i="100"/>
  <c r="AJ314" i="100"/>
  <c r="AZ314" i="100"/>
  <c r="AY314" i="100"/>
  <c r="AW95" i="100"/>
  <c r="AY108" i="100"/>
  <c r="AY113" i="100"/>
  <c r="AW123" i="100"/>
  <c r="AM125" i="100"/>
  <c r="AL125" i="100"/>
  <c r="AK125" i="100"/>
  <c r="AN133" i="100"/>
  <c r="AM133" i="100"/>
  <c r="AL133" i="100"/>
  <c r="AK133" i="100"/>
  <c r="AZ161" i="100"/>
  <c r="AY161" i="100"/>
  <c r="AW161" i="100"/>
  <c r="AZ168" i="100"/>
  <c r="AY168" i="100"/>
  <c r="AX168" i="100"/>
  <c r="AW168" i="100"/>
  <c r="AJ115" i="100"/>
  <c r="AZ128" i="100"/>
  <c r="AY128" i="100"/>
  <c r="AX128" i="100"/>
  <c r="AZ153" i="100"/>
  <c r="AY153" i="100"/>
  <c r="AW153" i="100"/>
  <c r="AV172" i="100"/>
  <c r="AO172" i="100"/>
  <c r="AN172" i="100"/>
  <c r="AM172" i="100"/>
  <c r="AL172" i="100"/>
  <c r="AK172" i="100"/>
  <c r="AJ172" i="100"/>
  <c r="AZ352" i="100"/>
  <c r="AX352" i="100"/>
  <c r="AW352" i="100"/>
  <c r="AV352" i="100"/>
  <c r="AO352" i="100"/>
  <c r="AN352" i="100"/>
  <c r="AM352" i="100"/>
  <c r="AL352" i="100"/>
  <c r="AK352" i="100"/>
  <c r="AJ352" i="100"/>
  <c r="AY352" i="100"/>
  <c r="AJ104" i="100"/>
  <c r="AK115" i="100"/>
  <c r="AX165" i="100"/>
  <c r="AO165" i="100"/>
  <c r="AN165" i="100"/>
  <c r="AM165" i="100"/>
  <c r="AL165" i="100"/>
  <c r="AK165" i="100"/>
  <c r="AJ165" i="100"/>
  <c r="AL200" i="100"/>
  <c r="AL314" i="100"/>
  <c r="AZ326" i="100"/>
  <c r="AX326" i="100"/>
  <c r="AW326" i="100"/>
  <c r="AV326" i="100"/>
  <c r="AO326" i="100"/>
  <c r="AN326" i="100"/>
  <c r="AM326" i="100"/>
  <c r="AY326" i="100"/>
  <c r="AL326" i="100"/>
  <c r="AK326" i="100"/>
  <c r="AJ326" i="100"/>
  <c r="AK104" i="100"/>
  <c r="AL115" i="100"/>
  <c r="AK186" i="100"/>
  <c r="AO186" i="100"/>
  <c r="AN186" i="100"/>
  <c r="AM186" i="100"/>
  <c r="AL186" i="100"/>
  <c r="AJ186" i="100"/>
  <c r="AO314" i="100"/>
  <c r="BR66" i="100"/>
  <c r="AJ72" i="100"/>
  <c r="BR74" i="100"/>
  <c r="AJ80" i="100"/>
  <c r="BR82" i="100"/>
  <c r="AJ88" i="100"/>
  <c r="AJ90" i="100"/>
  <c r="AL104" i="100"/>
  <c r="AM115" i="100"/>
  <c r="AJ125" i="100"/>
  <c r="AO141" i="100"/>
  <c r="AN141" i="100"/>
  <c r="AM141" i="100"/>
  <c r="AL141" i="100"/>
  <c r="AK141" i="100"/>
  <c r="AO193" i="100"/>
  <c r="AN193" i="100"/>
  <c r="AM193" i="100"/>
  <c r="AL193" i="100"/>
  <c r="AK193" i="100"/>
  <c r="AJ193" i="100"/>
  <c r="AZ210" i="100"/>
  <c r="AY210" i="100"/>
  <c r="AX210" i="100"/>
  <c r="AW210" i="100"/>
  <c r="AV210" i="100"/>
  <c r="AN210" i="100"/>
  <c r="AM210" i="100"/>
  <c r="AL210" i="100"/>
  <c r="AK210" i="100"/>
  <c r="AM238" i="100"/>
  <c r="AZ238" i="100"/>
  <c r="AY238" i="100"/>
  <c r="AX238" i="100"/>
  <c r="AW238" i="100"/>
  <c r="AV238" i="100"/>
  <c r="AO238" i="100"/>
  <c r="AN238" i="100"/>
  <c r="AL238" i="100"/>
  <c r="AK238" i="100"/>
  <c r="AJ238" i="100"/>
  <c r="AJ102" i="100"/>
  <c r="AM104" i="100"/>
  <c r="AN115" i="100"/>
  <c r="AX199" i="100"/>
  <c r="AO199" i="100"/>
  <c r="AN199" i="100"/>
  <c r="AM199" i="100"/>
  <c r="AL199" i="100"/>
  <c r="AK199" i="100"/>
  <c r="AJ199" i="100"/>
  <c r="AW294" i="100"/>
  <c r="AV294" i="100"/>
  <c r="AN294" i="100"/>
  <c r="AM294" i="100"/>
  <c r="AZ294" i="100"/>
  <c r="AY294" i="100"/>
  <c r="AX294" i="100"/>
  <c r="AO294" i="100"/>
  <c r="AL294" i="100"/>
  <c r="AK294" i="100"/>
  <c r="AJ294" i="100"/>
  <c r="AL72" i="100"/>
  <c r="AL80" i="100"/>
  <c r="AL88" i="100"/>
  <c r="AL90" i="100"/>
  <c r="AN104" i="100"/>
  <c r="AO115" i="100"/>
  <c r="AV118" i="100"/>
  <c r="AO118" i="100"/>
  <c r="AJ118" i="100"/>
  <c r="AO125" i="100"/>
  <c r="AZ136" i="100"/>
  <c r="AY136" i="100"/>
  <c r="AX136" i="100"/>
  <c r="AV136" i="100"/>
  <c r="AZ224" i="100"/>
  <c r="AM224" i="100"/>
  <c r="AY224" i="100"/>
  <c r="AX224" i="100"/>
  <c r="AW224" i="100"/>
  <c r="AV224" i="100"/>
  <c r="AO224" i="100"/>
  <c r="AN224" i="100"/>
  <c r="AL224" i="100"/>
  <c r="AK224" i="100"/>
  <c r="AJ224" i="100"/>
  <c r="AX229" i="100"/>
  <c r="AK229" i="100"/>
  <c r="AZ229" i="100"/>
  <c r="AY229" i="100"/>
  <c r="AW229" i="100"/>
  <c r="AV229" i="100"/>
  <c r="AO229" i="100"/>
  <c r="AN229" i="100"/>
  <c r="AM229" i="100"/>
  <c r="AL229" i="100"/>
  <c r="AK328" i="100"/>
  <c r="AJ328" i="100"/>
  <c r="AZ328" i="100"/>
  <c r="AV328" i="100"/>
  <c r="AO328" i="100"/>
  <c r="AN328" i="100"/>
  <c r="AM328" i="100"/>
  <c r="AL328" i="100"/>
  <c r="AM132" i="100"/>
  <c r="AK132" i="100"/>
  <c r="AJ132" i="100"/>
  <c r="AZ174" i="100"/>
  <c r="AY174" i="100"/>
  <c r="AX174" i="100"/>
  <c r="AW174" i="100"/>
  <c r="AV174" i="100"/>
  <c r="AO174" i="100"/>
  <c r="AX200" i="100"/>
  <c r="AZ248" i="100"/>
  <c r="AY248" i="100"/>
  <c r="AX248" i="100"/>
  <c r="AW248" i="100"/>
  <c r="AV248" i="100"/>
  <c r="AO248" i="100"/>
  <c r="AN248" i="100"/>
  <c r="AM248" i="100"/>
  <c r="AX38" i="100"/>
  <c r="AX46" i="100"/>
  <c r="AX54" i="100"/>
  <c r="AJ124" i="100"/>
  <c r="AZ144" i="100"/>
  <c r="AY144" i="100"/>
  <c r="AX144" i="100"/>
  <c r="AV144" i="100"/>
  <c r="AO157" i="100"/>
  <c r="AN157" i="100"/>
  <c r="AM157" i="100"/>
  <c r="AL157" i="100"/>
  <c r="AK157" i="100"/>
  <c r="AJ157" i="100"/>
  <c r="AX215" i="100"/>
  <c r="AZ215" i="100"/>
  <c r="AY215" i="100"/>
  <c r="AW215" i="100"/>
  <c r="AV215" i="100"/>
  <c r="AO215" i="100"/>
  <c r="AN215" i="100"/>
  <c r="AM215" i="100"/>
  <c r="AO251" i="100"/>
  <c r="AV251" i="100"/>
  <c r="AN251" i="100"/>
  <c r="AM251" i="100"/>
  <c r="AL251" i="100"/>
  <c r="AK251" i="100"/>
  <c r="AJ251" i="100"/>
  <c r="AZ112" i="100"/>
  <c r="AY112" i="100"/>
  <c r="AX112" i="100"/>
  <c r="AK124" i="100"/>
  <c r="AZ127" i="100"/>
  <c r="AX127" i="100"/>
  <c r="AV127" i="100"/>
  <c r="AN127" i="100"/>
  <c r="AJ133" i="100"/>
  <c r="AJ161" i="100"/>
  <c r="AJ168" i="100"/>
  <c r="AV204" i="100"/>
  <c r="AW204" i="100"/>
  <c r="AO204" i="100"/>
  <c r="AN204" i="100"/>
  <c r="AM204" i="100"/>
  <c r="AL204" i="100"/>
  <c r="AK204" i="100"/>
  <c r="AJ204" i="100"/>
  <c r="AL124" i="100"/>
  <c r="AJ128" i="100"/>
  <c r="AM140" i="100"/>
  <c r="AK140" i="100"/>
  <c r="AJ140" i="100"/>
  <c r="AZ152" i="100"/>
  <c r="AY152" i="100"/>
  <c r="AX152" i="100"/>
  <c r="AV152" i="100"/>
  <c r="AJ153" i="100"/>
  <c r="AZ160" i="100"/>
  <c r="AY160" i="100"/>
  <c r="AX160" i="100"/>
  <c r="AW160" i="100"/>
  <c r="AV160" i="100"/>
  <c r="AK161" i="100"/>
  <c r="AO164" i="100"/>
  <c r="AM164" i="100"/>
  <c r="AL164" i="100"/>
  <c r="AK164" i="100"/>
  <c r="AJ164" i="100"/>
  <c r="AZ167" i="100"/>
  <c r="AY167" i="100"/>
  <c r="AX167" i="100"/>
  <c r="AW167" i="100"/>
  <c r="AV167" i="100"/>
  <c r="AK168" i="100"/>
  <c r="AO171" i="100"/>
  <c r="AN171" i="100"/>
  <c r="AL171" i="100"/>
  <c r="AK171" i="100"/>
  <c r="AJ171" i="100"/>
  <c r="AZ171" i="100"/>
  <c r="AK243" i="100"/>
  <c r="AZ243" i="100"/>
  <c r="AY243" i="100"/>
  <c r="AX243" i="100"/>
  <c r="AW243" i="100"/>
  <c r="AV243" i="100"/>
  <c r="AO243" i="100"/>
  <c r="AN243" i="100"/>
  <c r="AM243" i="100"/>
  <c r="AL243" i="100"/>
  <c r="AJ243" i="100"/>
  <c r="AZ256" i="100"/>
  <c r="AN256" i="100"/>
  <c r="AM256" i="100"/>
  <c r="AL256" i="100"/>
  <c r="AY256" i="100"/>
  <c r="AX256" i="100"/>
  <c r="AW256" i="100"/>
  <c r="AV256" i="100"/>
  <c r="AO256" i="100"/>
  <c r="AK256" i="100"/>
  <c r="AJ256" i="100"/>
  <c r="AJ66" i="100"/>
  <c r="AJ74" i="100"/>
  <c r="AJ82" i="100"/>
  <c r="AJ108" i="100"/>
  <c r="AV115" i="100"/>
  <c r="AN124" i="100"/>
  <c r="AV125" i="100"/>
  <c r="AK128" i="100"/>
  <c r="AK153" i="100"/>
  <c r="AL161" i="100"/>
  <c r="AL168" i="100"/>
  <c r="AO195" i="100"/>
  <c r="AZ195" i="100"/>
  <c r="AY195" i="100"/>
  <c r="AX195" i="100"/>
  <c r="AW195" i="100"/>
  <c r="AV195" i="100"/>
  <c r="AM195" i="100"/>
  <c r="AL195" i="100"/>
  <c r="AJ195" i="100"/>
  <c r="AV218" i="100"/>
  <c r="AO218" i="100"/>
  <c r="AN218" i="100"/>
  <c r="AM218" i="100"/>
  <c r="AL218" i="100"/>
  <c r="AK218" i="100"/>
  <c r="AJ218" i="100"/>
  <c r="AV234" i="100"/>
  <c r="AZ234" i="100"/>
  <c r="AY234" i="100"/>
  <c r="AX234" i="100"/>
  <c r="AW234" i="100"/>
  <c r="AO234" i="100"/>
  <c r="AN234" i="100"/>
  <c r="AM234" i="100"/>
  <c r="AO283" i="100"/>
  <c r="AN283" i="100"/>
  <c r="AL283" i="100"/>
  <c r="AK283" i="100"/>
  <c r="AZ283" i="100"/>
  <c r="AY283" i="100"/>
  <c r="AX283" i="100"/>
  <c r="AW283" i="100"/>
  <c r="AV283" i="100"/>
  <c r="AM283" i="100"/>
  <c r="AJ283" i="100"/>
  <c r="AK66" i="100"/>
  <c r="AK74" i="100"/>
  <c r="AK82" i="100"/>
  <c r="AV104" i="100"/>
  <c r="AK108" i="100"/>
  <c r="AJ113" i="100"/>
  <c r="AW115" i="100"/>
  <c r="AM117" i="100"/>
  <c r="AL117" i="100"/>
  <c r="AK117" i="100"/>
  <c r="AW125" i="100"/>
  <c r="AL128" i="100"/>
  <c r="AI132" i="100"/>
  <c r="AO132" i="100" s="1"/>
  <c r="AL153" i="100"/>
  <c r="AM161" i="100"/>
  <c r="AM168" i="100"/>
  <c r="AZ188" i="100"/>
  <c r="AY188" i="100"/>
  <c r="AX188" i="100"/>
  <c r="AW188" i="100"/>
  <c r="AV188" i="100"/>
  <c r="AN188" i="100"/>
  <c r="AK188" i="100"/>
  <c r="AZ264" i="100"/>
  <c r="AX264" i="100"/>
  <c r="AW264" i="100"/>
  <c r="AV264" i="100"/>
  <c r="AO264" i="100"/>
  <c r="AN264" i="100"/>
  <c r="AM264" i="100"/>
  <c r="AL264" i="100"/>
  <c r="AK264" i="100"/>
  <c r="AJ264" i="100"/>
  <c r="AZ320" i="100"/>
  <c r="AV320" i="100"/>
  <c r="AO320" i="100"/>
  <c r="AN320" i="100"/>
  <c r="AM320" i="100"/>
  <c r="AL320" i="100"/>
  <c r="AK320" i="100"/>
  <c r="AJ320" i="100"/>
  <c r="AY320" i="100"/>
  <c r="AX320" i="100"/>
  <c r="AW320" i="100"/>
  <c r="AL66" i="100"/>
  <c r="AL74" i="100"/>
  <c r="AL82" i="100"/>
  <c r="AW104" i="100"/>
  <c r="AL108" i="100"/>
  <c r="AK113" i="100"/>
  <c r="AX115" i="100"/>
  <c r="AJ123" i="100"/>
  <c r="AX125" i="100"/>
  <c r="AM128" i="100"/>
  <c r="AJ141" i="100"/>
  <c r="AM153" i="100"/>
  <c r="AN161" i="100"/>
  <c r="AN168" i="100"/>
  <c r="AJ210" i="100"/>
  <c r="AX261" i="100"/>
  <c r="AL261" i="100"/>
  <c r="AK261" i="100"/>
  <c r="AJ261" i="100"/>
  <c r="AZ261" i="100"/>
  <c r="AY261" i="100"/>
  <c r="AW261" i="100"/>
  <c r="AV261" i="100"/>
  <c r="AO261" i="100"/>
  <c r="AN261" i="100"/>
  <c r="AZ304" i="100"/>
  <c r="AV304" i="100"/>
  <c r="AO304" i="100"/>
  <c r="AN304" i="100"/>
  <c r="AM304" i="100"/>
  <c r="AL304" i="100"/>
  <c r="AK304" i="100"/>
  <c r="AJ304" i="100"/>
  <c r="AY304" i="100"/>
  <c r="AX304" i="100"/>
  <c r="AW304" i="100"/>
  <c r="AZ338" i="100"/>
  <c r="AY338" i="100"/>
  <c r="AX338" i="100"/>
  <c r="AW338" i="100"/>
  <c r="AV338" i="100"/>
  <c r="AO338" i="100"/>
  <c r="AN338" i="100"/>
  <c r="AM338" i="100"/>
  <c r="AL338" i="100"/>
  <c r="AK338" i="100"/>
  <c r="AJ338" i="100"/>
  <c r="AM66" i="100"/>
  <c r="AV72" i="100"/>
  <c r="AM74" i="100"/>
  <c r="AV80" i="100"/>
  <c r="AM82" i="100"/>
  <c r="AV88" i="100"/>
  <c r="AV90" i="100"/>
  <c r="AJ95" i="100"/>
  <c r="AK102" i="100"/>
  <c r="AY104" i="100"/>
  <c r="AM108" i="100"/>
  <c r="AL113" i="100"/>
  <c r="AY115" i="100"/>
  <c r="AK123" i="100"/>
  <c r="AY125" i="100"/>
  <c r="AN128" i="100"/>
  <c r="AZ135" i="100"/>
  <c r="AX135" i="100"/>
  <c r="AW135" i="100"/>
  <c r="AV135" i="100"/>
  <c r="AN135" i="100"/>
  <c r="AN153" i="100"/>
  <c r="AO161" i="100"/>
  <c r="AO168" i="100"/>
  <c r="AO210" i="100"/>
  <c r="AJ51" i="100"/>
  <c r="AJ59" i="100"/>
  <c r="AN66" i="100"/>
  <c r="AJ67" i="100"/>
  <c r="AW72" i="100"/>
  <c r="AN74" i="100"/>
  <c r="AJ75" i="100"/>
  <c r="AW80" i="100"/>
  <c r="AN82" i="100"/>
  <c r="AJ83" i="100"/>
  <c r="AW88" i="100"/>
  <c r="AW90" i="100"/>
  <c r="AK95" i="100"/>
  <c r="AL102" i="100"/>
  <c r="AN108" i="100"/>
  <c r="AM113" i="100"/>
  <c r="AK118" i="100"/>
  <c r="AL123" i="100"/>
  <c r="AZ125" i="100"/>
  <c r="AO128" i="100"/>
  <c r="AV133" i="100"/>
  <c r="AJ136" i="100"/>
  <c r="AO153" i="100"/>
  <c r="AW172" i="100"/>
  <c r="AJ229" i="100"/>
  <c r="AO237" i="100"/>
  <c r="AN237" i="100"/>
  <c r="AM237" i="100"/>
  <c r="AL237" i="100"/>
  <c r="AK237" i="100"/>
  <c r="AJ237" i="100"/>
  <c r="AZ272" i="100"/>
  <c r="AN272" i="100"/>
  <c r="AM272" i="100"/>
  <c r="AL272" i="100"/>
  <c r="AJ272" i="100"/>
  <c r="AY272" i="100"/>
  <c r="AX272" i="100"/>
  <c r="AW272" i="100"/>
  <c r="AV272" i="100"/>
  <c r="AO272" i="100"/>
  <c r="AK272" i="100"/>
  <c r="AK280" i="100"/>
  <c r="AJ280" i="100"/>
  <c r="AZ280" i="100"/>
  <c r="AY280" i="100"/>
  <c r="AX280" i="100"/>
  <c r="AW280" i="100"/>
  <c r="AV280" i="100"/>
  <c r="AO280" i="100"/>
  <c r="AN280" i="100"/>
  <c r="AM280" i="100"/>
  <c r="AL280" i="100"/>
  <c r="AK51" i="100"/>
  <c r="AK59" i="100"/>
  <c r="AK67" i="100"/>
  <c r="AX72" i="100"/>
  <c r="AK75" i="100"/>
  <c r="AX80" i="100"/>
  <c r="AK83" i="100"/>
  <c r="AX88" i="100"/>
  <c r="AX90" i="100"/>
  <c r="AL95" i="100"/>
  <c r="AM102" i="100"/>
  <c r="AV111" i="100"/>
  <c r="AN111" i="100"/>
  <c r="AN113" i="100"/>
  <c r="AL118" i="100"/>
  <c r="AM123" i="100"/>
  <c r="AL132" i="100"/>
  <c r="AW133" i="100"/>
  <c r="AK136" i="100"/>
  <c r="AO163" i="100"/>
  <c r="AJ163" i="100"/>
  <c r="AV165" i="100"/>
  <c r="AX172" i="100"/>
  <c r="AZ332" i="100"/>
  <c r="AY332" i="100"/>
  <c r="AX332" i="100"/>
  <c r="AW332" i="100"/>
  <c r="AV332" i="100"/>
  <c r="AO332" i="100"/>
  <c r="AN332" i="100"/>
  <c r="AM332" i="100"/>
  <c r="AM95" i="100"/>
  <c r="AN102" i="100"/>
  <c r="AO113" i="100"/>
  <c r="AM118" i="100"/>
  <c r="AN132" i="100"/>
  <c r="AX133" i="100"/>
  <c r="AL136" i="100"/>
  <c r="AZ143" i="100"/>
  <c r="AX143" i="100"/>
  <c r="AW143" i="100"/>
  <c r="AV143" i="100"/>
  <c r="AN143" i="100"/>
  <c r="AW165" i="100"/>
  <c r="AY172" i="100"/>
  <c r="AJ174" i="100"/>
  <c r="AV186" i="100"/>
  <c r="AJ248" i="100"/>
  <c r="AK225" i="100"/>
  <c r="AZ227" i="100"/>
  <c r="AK244" i="100"/>
  <c r="AZ246" i="100"/>
  <c r="AK253" i="100"/>
  <c r="AY255" i="100"/>
  <c r="AW268" i="100"/>
  <c r="AV268" i="100"/>
  <c r="AZ310" i="100"/>
  <c r="AW310" i="100"/>
  <c r="AV310" i="100"/>
  <c r="AO310" i="100"/>
  <c r="AN310" i="100"/>
  <c r="AM310" i="100"/>
  <c r="AZ316" i="100"/>
  <c r="AX316" i="100"/>
  <c r="AW316" i="100"/>
  <c r="AV316" i="100"/>
  <c r="AZ341" i="100"/>
  <c r="AY341" i="100"/>
  <c r="AX341" i="100"/>
  <c r="AO341" i="100"/>
  <c r="AN341" i="100"/>
  <c r="AM341" i="100"/>
  <c r="AL341" i="100"/>
  <c r="AK341" i="100"/>
  <c r="AJ341" i="100"/>
  <c r="AN257" i="100"/>
  <c r="AN269" i="100"/>
  <c r="AN284" i="100"/>
  <c r="AV319" i="100"/>
  <c r="AO319" i="100"/>
  <c r="AL319" i="100"/>
  <c r="AK319" i="100"/>
  <c r="AX331" i="100"/>
  <c r="AV331" i="100"/>
  <c r="AO331" i="100"/>
  <c r="AN331" i="100"/>
  <c r="AM331" i="100"/>
  <c r="AL331" i="100"/>
  <c r="AK331" i="100"/>
  <c r="AX213" i="100"/>
  <c r="AK213" i="100"/>
  <c r="AV288" i="100"/>
  <c r="AV292" i="100"/>
  <c r="AV303" i="100"/>
  <c r="AO303" i="100"/>
  <c r="AL303" i="100"/>
  <c r="AK303" i="100"/>
  <c r="AZ322" i="100"/>
  <c r="AY322" i="100"/>
  <c r="AX322" i="100"/>
  <c r="AW322" i="100"/>
  <c r="AV322" i="100"/>
  <c r="AX324" i="100"/>
  <c r="AZ357" i="100"/>
  <c r="AY357" i="100"/>
  <c r="AX357" i="100"/>
  <c r="AV357" i="100"/>
  <c r="AO357" i="100"/>
  <c r="AN357" i="100"/>
  <c r="AM357" i="100"/>
  <c r="AL357" i="100"/>
  <c r="AK357" i="100"/>
  <c r="AJ357" i="100"/>
  <c r="AZ208" i="100"/>
  <c r="AM208" i="100"/>
  <c r="AX249" i="100"/>
  <c r="AW288" i="100"/>
  <c r="AW292" i="100"/>
  <c r="AZ306" i="100"/>
  <c r="AY306" i="100"/>
  <c r="AX306" i="100"/>
  <c r="AW306" i="100"/>
  <c r="AV306" i="100"/>
  <c r="AK312" i="100"/>
  <c r="AJ312" i="100"/>
  <c r="AZ312" i="100"/>
  <c r="AY324" i="100"/>
  <c r="AX346" i="100"/>
  <c r="AW346" i="100"/>
  <c r="AV346" i="100"/>
  <c r="AO346" i="100"/>
  <c r="AN346" i="100"/>
  <c r="AM346" i="100"/>
  <c r="AL346" i="100"/>
  <c r="AK346" i="100"/>
  <c r="AJ346" i="100"/>
  <c r="AV225" i="100"/>
  <c r="AJ233" i="100"/>
  <c r="AV244" i="100"/>
  <c r="AV253" i="100"/>
  <c r="AY263" i="100"/>
  <c r="AX263" i="100"/>
  <c r="AW263" i="100"/>
  <c r="AO267" i="100"/>
  <c r="AN267" i="100"/>
  <c r="AL267" i="100"/>
  <c r="AK267" i="100"/>
  <c r="AJ268" i="100"/>
  <c r="AX288" i="100"/>
  <c r="AX292" i="100"/>
  <c r="AJ310" i="100"/>
  <c r="AJ316" i="100"/>
  <c r="AN340" i="100"/>
  <c r="AM340" i="100"/>
  <c r="AK340" i="100"/>
  <c r="AJ340" i="100"/>
  <c r="AZ373" i="100"/>
  <c r="AY373" i="100"/>
  <c r="AX373" i="100"/>
  <c r="AW373" i="100"/>
  <c r="AV373" i="100"/>
  <c r="AO373" i="100"/>
  <c r="AN373" i="100"/>
  <c r="AM373" i="100"/>
  <c r="AL373" i="100"/>
  <c r="AK373" i="100"/>
  <c r="AJ373" i="100"/>
  <c r="AV182" i="100"/>
  <c r="AK187" i="100"/>
  <c r="AW206" i="100"/>
  <c r="AY211" i="100"/>
  <c r="AW225" i="100"/>
  <c r="AY230" i="100"/>
  <c r="AK233" i="100"/>
  <c r="AW244" i="100"/>
  <c r="AZ249" i="100"/>
  <c r="AW253" i="100"/>
  <c r="AK268" i="100"/>
  <c r="AY292" i="100"/>
  <c r="AK296" i="100"/>
  <c r="AJ296" i="100"/>
  <c r="AZ296" i="100"/>
  <c r="AK310" i="100"/>
  <c r="AK316" i="100"/>
  <c r="AZ325" i="100"/>
  <c r="AY325" i="100"/>
  <c r="AX325" i="100"/>
  <c r="AO325" i="100"/>
  <c r="AM325" i="100"/>
  <c r="AL325" i="100"/>
  <c r="AK325" i="100"/>
  <c r="AJ325" i="100"/>
  <c r="AZ354" i="100"/>
  <c r="AY354" i="100"/>
  <c r="AX354" i="100"/>
  <c r="AW354" i="100"/>
  <c r="AV354" i="100"/>
  <c r="AK354" i="100"/>
  <c r="AJ354" i="100"/>
  <c r="AL187" i="100"/>
  <c r="AV189" i="100"/>
  <c r="AV196" i="100"/>
  <c r="AV201" i="100"/>
  <c r="AZ211" i="100"/>
  <c r="AW220" i="100"/>
  <c r="AX225" i="100"/>
  <c r="AL233" i="100"/>
  <c r="AV239" i="100"/>
  <c r="AX244" i="100"/>
  <c r="AV250" i="100"/>
  <c r="AJ250" i="100"/>
  <c r="AX253" i="100"/>
  <c r="AV257" i="100"/>
  <c r="AL268" i="100"/>
  <c r="AX282" i="100"/>
  <c r="AW282" i="100"/>
  <c r="AV282" i="100"/>
  <c r="AJ282" i="100"/>
  <c r="AZ292" i="100"/>
  <c r="AL310" i="100"/>
  <c r="AX315" i="100"/>
  <c r="AO315" i="100"/>
  <c r="AN315" i="100"/>
  <c r="AM315" i="100"/>
  <c r="AL315" i="100"/>
  <c r="AK315" i="100"/>
  <c r="AL316" i="100"/>
  <c r="AZ348" i="100"/>
  <c r="AY348" i="100"/>
  <c r="AX348" i="100"/>
  <c r="AW348" i="100"/>
  <c r="AV348" i="100"/>
  <c r="AM187" i="100"/>
  <c r="AW189" i="100"/>
  <c r="AW196" i="100"/>
  <c r="AW201" i="100"/>
  <c r="AX220" i="100"/>
  <c r="AY225" i="100"/>
  <c r="AM233" i="100"/>
  <c r="AW239" i="100"/>
  <c r="AY244" i="100"/>
  <c r="AY253" i="100"/>
  <c r="AW257" i="100"/>
  <c r="AM268" i="100"/>
  <c r="AV269" i="100"/>
  <c r="AN278" i="100"/>
  <c r="AM278" i="100"/>
  <c r="AY284" i="100"/>
  <c r="AZ293" i="100"/>
  <c r="AY293" i="100"/>
  <c r="AX293" i="100"/>
  <c r="AO293" i="100"/>
  <c r="AM293" i="100"/>
  <c r="AL293" i="100"/>
  <c r="AK293" i="100"/>
  <c r="AJ293" i="100"/>
  <c r="AM316" i="100"/>
  <c r="AN187" i="100"/>
  <c r="AY189" i="100"/>
  <c r="AX196" i="100"/>
  <c r="AX201" i="100"/>
  <c r="AY220" i="100"/>
  <c r="AN233" i="100"/>
  <c r="AX239" i="100"/>
  <c r="AX257" i="100"/>
  <c r="AN268" i="100"/>
  <c r="AW269" i="100"/>
  <c r="AX299" i="100"/>
  <c r="AO299" i="100"/>
  <c r="AN299" i="100"/>
  <c r="AM299" i="100"/>
  <c r="AL299" i="100"/>
  <c r="AK299" i="100"/>
  <c r="AZ309" i="100"/>
  <c r="AY309" i="100"/>
  <c r="AX309" i="100"/>
  <c r="AO309" i="100"/>
  <c r="AM309" i="100"/>
  <c r="AL309" i="100"/>
  <c r="AK309" i="100"/>
  <c r="AJ309" i="100"/>
  <c r="AN316" i="100"/>
  <c r="AZ189" i="100"/>
  <c r="AY196" i="100"/>
  <c r="AY201" i="100"/>
  <c r="AZ220" i="100"/>
  <c r="AY239" i="100"/>
  <c r="AX245" i="100"/>
  <c r="AK245" i="100"/>
  <c r="AY257" i="100"/>
  <c r="AO268" i="100"/>
  <c r="AY285" i="100"/>
  <c r="AX285" i="100"/>
  <c r="AO316" i="100"/>
  <c r="AV341" i="100"/>
  <c r="AV351" i="100"/>
  <c r="AO351" i="100"/>
  <c r="AM351" i="100"/>
  <c r="AL351" i="100"/>
  <c r="AK351" i="100"/>
  <c r="AJ351" i="100"/>
  <c r="AZ351" i="100"/>
  <c r="AY351" i="100"/>
  <c r="AZ201" i="100"/>
  <c r="AJ232" i="100"/>
  <c r="AZ257" i="100"/>
  <c r="AZ274" i="100"/>
  <c r="AY274" i="100"/>
  <c r="AW274" i="100"/>
  <c r="AV274" i="100"/>
  <c r="AJ319" i="100"/>
  <c r="AZ327" i="100"/>
  <c r="AY327" i="100"/>
  <c r="AX327" i="100"/>
  <c r="AW327" i="100"/>
  <c r="AV327" i="100"/>
  <c r="AJ331" i="100"/>
  <c r="AW341" i="100"/>
  <c r="AX362" i="100"/>
  <c r="AW362" i="100"/>
  <c r="AV362" i="100"/>
  <c r="AO362" i="100"/>
  <c r="AN362" i="100"/>
  <c r="AM362" i="100"/>
  <c r="AL362" i="100"/>
  <c r="AK362" i="100"/>
  <c r="AJ362" i="100"/>
  <c r="AY362" i="100"/>
  <c r="AZ364" i="100"/>
  <c r="AY364" i="100"/>
  <c r="AX364" i="100"/>
  <c r="AW364" i="100"/>
  <c r="AV364" i="100"/>
  <c r="AJ213" i="100"/>
  <c r="AK232" i="100"/>
  <c r="AZ240" i="100"/>
  <c r="AM240" i="100"/>
  <c r="AJ246" i="100"/>
  <c r="AZ258" i="100"/>
  <c r="AY258" i="100"/>
  <c r="AV258" i="100"/>
  <c r="AM319" i="100"/>
  <c r="AZ342" i="100"/>
  <c r="AX342" i="100"/>
  <c r="AW342" i="100"/>
  <c r="AV342" i="100"/>
  <c r="AO342" i="100"/>
  <c r="AN342" i="100"/>
  <c r="AM342" i="100"/>
  <c r="AL213" i="100"/>
  <c r="AJ227" i="100"/>
  <c r="AL232" i="100"/>
  <c r="AK246" i="100"/>
  <c r="AJ255" i="100"/>
  <c r="AJ303" i="100"/>
  <c r="AX310" i="100"/>
  <c r="AN319" i="100"/>
  <c r="AJ322" i="100"/>
  <c r="AZ336" i="100"/>
  <c r="AV336" i="100"/>
  <c r="AO336" i="100"/>
  <c r="AN336" i="100"/>
  <c r="AM336" i="100"/>
  <c r="AL336" i="100"/>
  <c r="AK336" i="100"/>
  <c r="AJ336" i="100"/>
  <c r="AJ148" i="100"/>
  <c r="AJ156" i="100"/>
  <c r="AJ178" i="100"/>
  <c r="AJ185" i="100"/>
  <c r="AJ192" i="100"/>
  <c r="AX197" i="100"/>
  <c r="AK197" i="100"/>
  <c r="AJ208" i="100"/>
  <c r="AM213" i="100"/>
  <c r="AL227" i="100"/>
  <c r="AM232" i="100"/>
  <c r="AL246" i="100"/>
  <c r="AK255" i="100"/>
  <c r="AW266" i="100"/>
  <c r="AV266" i="100"/>
  <c r="AJ266" i="100"/>
  <c r="AM303" i="100"/>
  <c r="AJ306" i="100"/>
  <c r="AY310" i="100"/>
  <c r="AL312" i="100"/>
  <c r="AK322" i="100"/>
  <c r="AV367" i="100"/>
  <c r="AO367" i="100"/>
  <c r="AN367" i="100"/>
  <c r="AM367" i="100"/>
  <c r="AL367" i="100"/>
  <c r="AK367" i="100"/>
  <c r="AJ367" i="100"/>
  <c r="AZ367" i="100"/>
  <c r="AY367" i="100"/>
  <c r="AW367" i="100"/>
  <c r="AK148" i="100"/>
  <c r="AK156" i="100"/>
  <c r="AL178" i="100"/>
  <c r="AK185" i="100"/>
  <c r="AV187" i="100"/>
  <c r="AK192" i="100"/>
  <c r="AK208" i="100"/>
  <c r="AN213" i="100"/>
  <c r="AJ222" i="100"/>
  <c r="AM227" i="100"/>
  <c r="AV233" i="100"/>
  <c r="AM246" i="100"/>
  <c r="AL255" i="100"/>
  <c r="AZ311" i="100"/>
  <c r="AY311" i="100"/>
  <c r="AX311" i="100"/>
  <c r="AW311" i="100"/>
  <c r="AV311" i="100"/>
  <c r="AM324" i="100"/>
  <c r="AK324" i="100"/>
  <c r="AJ324" i="100"/>
  <c r="AL340" i="100"/>
  <c r="AO213" i="100"/>
  <c r="AN227" i="100"/>
  <c r="AN246" i="100"/>
  <c r="AM255" i="100"/>
  <c r="AZ295" i="100"/>
  <c r="AY295" i="100"/>
  <c r="AX295" i="100"/>
  <c r="AW295" i="100"/>
  <c r="AL296" i="100"/>
  <c r="AL306" i="100"/>
  <c r="AN312" i="100"/>
  <c r="AY316" i="100"/>
  <c r="AM322" i="100"/>
  <c r="AN325" i="100"/>
  <c r="AX330" i="100"/>
  <c r="AW330" i="100"/>
  <c r="AV330" i="100"/>
  <c r="AO330" i="100"/>
  <c r="AN330" i="100"/>
  <c r="AM330" i="100"/>
  <c r="AL330" i="100"/>
  <c r="AK330" i="100"/>
  <c r="AJ330" i="100"/>
  <c r="AO340" i="100"/>
  <c r="AL354" i="100"/>
  <c r="AO356" i="100"/>
  <c r="AN356" i="100"/>
  <c r="AM356" i="100"/>
  <c r="AK356" i="100"/>
  <c r="AJ356" i="100"/>
  <c r="AX356" i="100"/>
  <c r="AW356" i="100"/>
  <c r="AN178" i="100"/>
  <c r="AX187" i="100"/>
  <c r="AN208" i="100"/>
  <c r="AJ217" i="100"/>
  <c r="AL222" i="100"/>
  <c r="AO227" i="100"/>
  <c r="AX233" i="100"/>
  <c r="AN255" i="100"/>
  <c r="AL263" i="100"/>
  <c r="AY268" i="100"/>
  <c r="AK282" i="100"/>
  <c r="AM296" i="100"/>
  <c r="AM306" i="100"/>
  <c r="AM308" i="100"/>
  <c r="AJ308" i="100"/>
  <c r="AO312" i="100"/>
  <c r="AJ315" i="100"/>
  <c r="AN322" i="100"/>
  <c r="AW331" i="100"/>
  <c r="AJ348" i="100"/>
  <c r="AM354" i="100"/>
  <c r="AN222" i="100"/>
  <c r="AY233" i="100"/>
  <c r="AZ268" i="100"/>
  <c r="AJ278" i="100"/>
  <c r="AL282" i="100"/>
  <c r="AN293" i="100"/>
  <c r="AN296" i="100"/>
  <c r="AN306" i="100"/>
  <c r="AO322" i="100"/>
  <c r="AY331" i="100"/>
  <c r="AK348" i="100"/>
  <c r="AN354" i="100"/>
  <c r="AW357" i="100"/>
  <c r="AZ187" i="100"/>
  <c r="AZ233" i="100"/>
  <c r="AY269" i="100"/>
  <c r="AX269" i="100"/>
  <c r="AX284" i="100"/>
  <c r="AW284" i="100"/>
  <c r="AV284" i="100"/>
  <c r="AZ288" i="100"/>
  <c r="AO288" i="100"/>
  <c r="AN288" i="100"/>
  <c r="AM288" i="100"/>
  <c r="AL288" i="100"/>
  <c r="AJ288" i="100"/>
  <c r="AO306" i="100"/>
  <c r="AN309" i="100"/>
  <c r="AW319" i="100"/>
  <c r="AZ331" i="100"/>
  <c r="AY346" i="100"/>
  <c r="AL348" i="100"/>
  <c r="AO354" i="100"/>
  <c r="AO372" i="100"/>
  <c r="AN372" i="100"/>
  <c r="AM372" i="100"/>
  <c r="AL372" i="100"/>
  <c r="AK372" i="100"/>
  <c r="AJ372" i="100"/>
  <c r="AX372" i="100"/>
  <c r="AW372" i="100"/>
  <c r="AX301" i="100"/>
  <c r="AX317" i="100"/>
  <c r="AX333" i="100"/>
  <c r="AZ344" i="100"/>
  <c r="AX349" i="100"/>
  <c r="AM358" i="100"/>
  <c r="AZ360" i="100"/>
  <c r="AK363" i="100"/>
  <c r="AX365" i="100"/>
  <c r="AV370" i="100"/>
  <c r="AY301" i="100"/>
  <c r="AY317" i="100"/>
  <c r="AY333" i="100"/>
  <c r="AY349" i="100"/>
  <c r="AN358" i="100"/>
  <c r="AL363" i="100"/>
  <c r="AY365" i="100"/>
  <c r="AW370" i="100"/>
  <c r="AV343" i="100"/>
  <c r="AO358" i="100"/>
  <c r="AV359" i="100"/>
  <c r="AM363" i="100"/>
  <c r="AX370" i="100"/>
  <c r="AW343" i="100"/>
  <c r="AW359" i="100"/>
  <c r="AN363" i="100"/>
  <c r="AY370" i="100"/>
  <c r="AX343" i="100"/>
  <c r="AX359" i="100"/>
  <c r="AO363" i="100"/>
  <c r="AY343" i="100"/>
  <c r="AY359" i="100"/>
  <c r="AV358" i="100"/>
  <c r="AW358" i="100"/>
  <c r="AX358" i="100"/>
  <c r="AV363" i="100"/>
  <c r="AW363" i="100"/>
  <c r="AX363" i="100"/>
  <c r="AY363" i="100"/>
  <c r="AM286" i="100"/>
  <c r="AK307" i="100"/>
  <c r="AK323" i="100"/>
  <c r="AK339" i="100"/>
  <c r="AM350" i="100"/>
  <c r="AK355" i="100"/>
  <c r="AM366" i="100"/>
  <c r="AK371" i="100"/>
  <c r="AL323" i="100"/>
  <c r="AL339" i="100"/>
  <c r="AJ344" i="100"/>
  <c r="AN350" i="100"/>
  <c r="AL355" i="100"/>
  <c r="AJ360" i="100"/>
  <c r="AN366" i="100"/>
  <c r="AL371" i="100"/>
  <c r="AU373" i="99"/>
  <c r="AT373" i="99"/>
  <c r="AS373" i="99"/>
  <c r="AQ373" i="99"/>
  <c r="AP373" i="99"/>
  <c r="AI373" i="99"/>
  <c r="AH373" i="99"/>
  <c r="AG373" i="99"/>
  <c r="AF373" i="99"/>
  <c r="AE373" i="99"/>
  <c r="AD373" i="99"/>
  <c r="AC373" i="99"/>
  <c r="AB373" i="99"/>
  <c r="AA373" i="99"/>
  <c r="B373" i="99"/>
  <c r="AZ373" i="99" s="1"/>
  <c r="AX372" i="99"/>
  <c r="AW372" i="99"/>
  <c r="AV372" i="99"/>
  <c r="AU372" i="99"/>
  <c r="AT372" i="99"/>
  <c r="AS372" i="99"/>
  <c r="AQ372" i="99"/>
  <c r="AP372" i="99"/>
  <c r="AI372" i="99"/>
  <c r="AH372" i="99"/>
  <c r="AG372" i="99"/>
  <c r="AF372" i="99"/>
  <c r="AE372" i="99"/>
  <c r="AD372" i="99"/>
  <c r="AC372" i="99"/>
  <c r="AB372" i="99"/>
  <c r="AA372" i="99"/>
  <c r="B372" i="99"/>
  <c r="AU371" i="99"/>
  <c r="AT371" i="99"/>
  <c r="AS371" i="99"/>
  <c r="AQ371" i="99"/>
  <c r="AP371" i="99"/>
  <c r="AO371" i="99"/>
  <c r="AI371" i="99"/>
  <c r="AH371" i="99"/>
  <c r="AG371" i="99"/>
  <c r="AF371" i="99"/>
  <c r="AE371" i="99"/>
  <c r="AD371" i="99"/>
  <c r="AC371" i="99"/>
  <c r="AB371" i="99"/>
  <c r="AA371" i="99"/>
  <c r="B371" i="99"/>
  <c r="AZ370" i="99"/>
  <c r="AY370" i="99"/>
  <c r="AW370" i="99"/>
  <c r="AV370" i="99"/>
  <c r="AU370" i="99"/>
  <c r="AT370" i="99"/>
  <c r="AS370" i="99"/>
  <c r="AQ370" i="99"/>
  <c r="AP370" i="99"/>
  <c r="AO370" i="99"/>
  <c r="AN370" i="99"/>
  <c r="AK370" i="99"/>
  <c r="AJ370" i="99"/>
  <c r="AI370" i="99"/>
  <c r="AH370" i="99"/>
  <c r="AG370" i="99"/>
  <c r="AF370" i="99"/>
  <c r="AE370" i="99"/>
  <c r="AD370" i="99"/>
  <c r="AC370" i="99"/>
  <c r="AB370" i="99"/>
  <c r="AA370" i="99"/>
  <c r="B370" i="99"/>
  <c r="AX370" i="99" s="1"/>
  <c r="AV369" i="99"/>
  <c r="AU369" i="99"/>
  <c r="AT369" i="99"/>
  <c r="AS369" i="99"/>
  <c r="AQ369" i="99"/>
  <c r="AP369" i="99"/>
  <c r="AO369" i="99"/>
  <c r="AN369" i="99"/>
  <c r="AM369" i="99"/>
  <c r="AL369" i="99"/>
  <c r="AJ369" i="99"/>
  <c r="AI369" i="99"/>
  <c r="AH369" i="99"/>
  <c r="AG369" i="99"/>
  <c r="AF369" i="99"/>
  <c r="AE369" i="99"/>
  <c r="AD369" i="99"/>
  <c r="AC369" i="99"/>
  <c r="AB369" i="99"/>
  <c r="AA369" i="99"/>
  <c r="B369" i="99"/>
  <c r="AZ369" i="99" s="1"/>
  <c r="AZ368" i="99"/>
  <c r="AX368" i="99"/>
  <c r="AW368" i="99"/>
  <c r="AV368" i="99"/>
  <c r="AU368" i="99"/>
  <c r="AT368" i="99"/>
  <c r="AS368" i="99"/>
  <c r="AQ368" i="99"/>
  <c r="AP368" i="99"/>
  <c r="AO368" i="99"/>
  <c r="AN368" i="99"/>
  <c r="AM368" i="99"/>
  <c r="AL368" i="99"/>
  <c r="AK368" i="99"/>
  <c r="AJ368" i="99"/>
  <c r="AI368" i="99"/>
  <c r="AH368" i="99"/>
  <c r="AG368" i="99"/>
  <c r="AF368" i="99"/>
  <c r="AE368" i="99"/>
  <c r="AD368" i="99"/>
  <c r="AC368" i="99"/>
  <c r="AB368" i="99"/>
  <c r="AA368" i="99"/>
  <c r="B368" i="99"/>
  <c r="AY368" i="99" s="1"/>
  <c r="AZ367" i="99"/>
  <c r="AY367" i="99"/>
  <c r="AX367" i="99"/>
  <c r="AW367" i="99"/>
  <c r="AU367" i="99"/>
  <c r="AT367" i="99"/>
  <c r="AS367" i="99"/>
  <c r="AQ367" i="99"/>
  <c r="AP367" i="99"/>
  <c r="AI367" i="99"/>
  <c r="AH367" i="99"/>
  <c r="AG367" i="99"/>
  <c r="AF367" i="99"/>
  <c r="AE367" i="99"/>
  <c r="AD367" i="99"/>
  <c r="AC367" i="99"/>
  <c r="AB367" i="99"/>
  <c r="AA367" i="99"/>
  <c r="B367" i="99"/>
  <c r="AU366" i="99"/>
  <c r="AT366" i="99"/>
  <c r="AS366" i="99"/>
  <c r="AQ366" i="99"/>
  <c r="AP366" i="99"/>
  <c r="AI366" i="99"/>
  <c r="AH366" i="99"/>
  <c r="AG366" i="99"/>
  <c r="AF366" i="99"/>
  <c r="AE366" i="99"/>
  <c r="AD366" i="99"/>
  <c r="AC366" i="99"/>
  <c r="AB366" i="99"/>
  <c r="AA366" i="99"/>
  <c r="B366" i="99"/>
  <c r="AZ365" i="99"/>
  <c r="AY365" i="99"/>
  <c r="AX365" i="99"/>
  <c r="AW365" i="99"/>
  <c r="AV365" i="99"/>
  <c r="AU365" i="99"/>
  <c r="AT365" i="99"/>
  <c r="AS365" i="99"/>
  <c r="AQ365" i="99"/>
  <c r="AP365" i="99"/>
  <c r="AM365" i="99"/>
  <c r="AL365" i="99"/>
  <c r="AK365" i="99"/>
  <c r="AJ365" i="99"/>
  <c r="AI365" i="99"/>
  <c r="AH365" i="99"/>
  <c r="AG365" i="99"/>
  <c r="AF365" i="99"/>
  <c r="AE365" i="99"/>
  <c r="AD365" i="99"/>
  <c r="AC365" i="99"/>
  <c r="AB365" i="99"/>
  <c r="AA365" i="99"/>
  <c r="B365" i="99"/>
  <c r="AO365" i="99" s="1"/>
  <c r="AZ364" i="99"/>
  <c r="AX364" i="99"/>
  <c r="AW364" i="99"/>
  <c r="AV364" i="99"/>
  <c r="AU364" i="99"/>
  <c r="AT364" i="99"/>
  <c r="AS364" i="99"/>
  <c r="AQ364" i="99"/>
  <c r="AP364" i="99"/>
  <c r="AO364" i="99"/>
  <c r="AN364" i="99"/>
  <c r="AL364" i="99"/>
  <c r="AK364" i="99"/>
  <c r="AJ364" i="99"/>
  <c r="AI364" i="99"/>
  <c r="AH364" i="99"/>
  <c r="AG364" i="99"/>
  <c r="AF364" i="99"/>
  <c r="AE364" i="99"/>
  <c r="AD364" i="99"/>
  <c r="AC364" i="99"/>
  <c r="AB364" i="99"/>
  <c r="AA364" i="99"/>
  <c r="B364" i="99"/>
  <c r="AY364" i="99" s="1"/>
  <c r="AU363" i="99"/>
  <c r="AT363" i="99"/>
  <c r="AS363" i="99"/>
  <c r="AQ363" i="99"/>
  <c r="AP363" i="99"/>
  <c r="AO363" i="99"/>
  <c r="AN363" i="99"/>
  <c r="AL363" i="99"/>
  <c r="AK363" i="99"/>
  <c r="AJ363" i="99"/>
  <c r="AI363" i="99"/>
  <c r="AH363" i="99"/>
  <c r="AG363" i="99"/>
  <c r="AF363" i="99"/>
  <c r="AE363" i="99"/>
  <c r="AD363" i="99"/>
  <c r="AC363" i="99"/>
  <c r="AB363" i="99"/>
  <c r="AA363" i="99"/>
  <c r="B363" i="99"/>
  <c r="AU362" i="99"/>
  <c r="AT362" i="99"/>
  <c r="AS362" i="99"/>
  <c r="AQ362" i="99"/>
  <c r="AP362" i="99"/>
  <c r="AI362" i="99"/>
  <c r="AH362" i="99"/>
  <c r="AG362" i="99"/>
  <c r="AF362" i="99"/>
  <c r="AE362" i="99"/>
  <c r="AD362" i="99"/>
  <c r="AC362" i="99"/>
  <c r="AB362" i="99"/>
  <c r="AA362" i="99"/>
  <c r="B362" i="99"/>
  <c r="AY361" i="99"/>
  <c r="AU361" i="99"/>
  <c r="AT361" i="99"/>
  <c r="AS361" i="99"/>
  <c r="AQ361" i="99"/>
  <c r="AP361" i="99"/>
  <c r="AI361" i="99"/>
  <c r="AH361" i="99"/>
  <c r="AG361" i="99"/>
  <c r="AF361" i="99"/>
  <c r="AE361" i="99"/>
  <c r="AD361" i="99"/>
  <c r="AC361" i="99"/>
  <c r="AB361" i="99"/>
  <c r="AA361" i="99"/>
  <c r="B361" i="99"/>
  <c r="AZ361" i="99" s="1"/>
  <c r="AZ360" i="99"/>
  <c r="AY360" i="99"/>
  <c r="AX360" i="99"/>
  <c r="AW360" i="99"/>
  <c r="AU360" i="99"/>
  <c r="AT360" i="99"/>
  <c r="AS360" i="99"/>
  <c r="AQ360" i="99"/>
  <c r="AP360" i="99"/>
  <c r="AO360" i="99"/>
  <c r="AN360" i="99"/>
  <c r="AM360" i="99"/>
  <c r="AL360" i="99"/>
  <c r="AK360" i="99"/>
  <c r="AJ360" i="99"/>
  <c r="AI360" i="99"/>
  <c r="AH360" i="99"/>
  <c r="AG360" i="99"/>
  <c r="AF360" i="99"/>
  <c r="AE360" i="99"/>
  <c r="AD360" i="99"/>
  <c r="AC360" i="99"/>
  <c r="AB360" i="99"/>
  <c r="AA360" i="99"/>
  <c r="B360" i="99"/>
  <c r="AV360" i="99" s="1"/>
  <c r="AZ359" i="99"/>
  <c r="AY359" i="99"/>
  <c r="AX359" i="99"/>
  <c r="AW359" i="99"/>
  <c r="AU359" i="99"/>
  <c r="AT359" i="99"/>
  <c r="AS359" i="99"/>
  <c r="AQ359" i="99"/>
  <c r="AP359" i="99"/>
  <c r="AN359" i="99"/>
  <c r="AM359" i="99"/>
  <c r="AL359" i="99"/>
  <c r="AI359" i="99"/>
  <c r="AH359" i="99"/>
  <c r="AG359" i="99"/>
  <c r="AF359" i="99"/>
  <c r="AE359" i="99"/>
  <c r="AD359" i="99"/>
  <c r="AC359" i="99"/>
  <c r="AB359" i="99"/>
  <c r="AA359" i="99"/>
  <c r="B359" i="99"/>
  <c r="AV359" i="99" s="1"/>
  <c r="AU358" i="99"/>
  <c r="AT358" i="99"/>
  <c r="AS358" i="99"/>
  <c r="AQ358" i="99"/>
  <c r="AP358" i="99"/>
  <c r="AN358" i="99"/>
  <c r="AM358" i="99"/>
  <c r="AL358" i="99"/>
  <c r="AI358" i="99"/>
  <c r="AH358" i="99"/>
  <c r="AG358" i="99"/>
  <c r="AF358" i="99"/>
  <c r="AE358" i="99"/>
  <c r="AD358" i="99"/>
  <c r="AC358" i="99"/>
  <c r="AB358" i="99"/>
  <c r="AA358" i="99"/>
  <c r="B358" i="99"/>
  <c r="AU357" i="99"/>
  <c r="AT357" i="99"/>
  <c r="AS357" i="99"/>
  <c r="AQ357" i="99"/>
  <c r="AP357" i="99"/>
  <c r="AI357" i="99"/>
  <c r="AH357" i="99"/>
  <c r="AG357" i="99"/>
  <c r="AF357" i="99"/>
  <c r="AE357" i="99"/>
  <c r="AD357" i="99"/>
  <c r="AC357" i="99"/>
  <c r="AB357" i="99"/>
  <c r="AA357" i="99"/>
  <c r="B357" i="99"/>
  <c r="AX356" i="99"/>
  <c r="AU356" i="99"/>
  <c r="AT356" i="99"/>
  <c r="AS356" i="99"/>
  <c r="AQ356" i="99"/>
  <c r="AP356" i="99"/>
  <c r="AI356" i="99"/>
  <c r="AH356" i="99"/>
  <c r="AG356" i="99"/>
  <c r="AF356" i="99"/>
  <c r="AE356" i="99"/>
  <c r="AD356" i="99"/>
  <c r="AC356" i="99"/>
  <c r="AB356" i="99"/>
  <c r="AA356" i="99"/>
  <c r="B356" i="99"/>
  <c r="AZ355" i="99"/>
  <c r="AY355" i="99"/>
  <c r="AW355" i="99"/>
  <c r="AV355" i="99"/>
  <c r="AU355" i="99"/>
  <c r="AT355" i="99"/>
  <c r="AS355" i="99"/>
  <c r="AQ355" i="99"/>
  <c r="AP355" i="99"/>
  <c r="AO355" i="99"/>
  <c r="AN355" i="99"/>
  <c r="AI355" i="99"/>
  <c r="AH355" i="99"/>
  <c r="AG355" i="99"/>
  <c r="AF355" i="99"/>
  <c r="AE355" i="99"/>
  <c r="AD355" i="99"/>
  <c r="AC355" i="99"/>
  <c r="AB355" i="99"/>
  <c r="AA355" i="99"/>
  <c r="B355" i="99"/>
  <c r="AZ354" i="99"/>
  <c r="AY354" i="99"/>
  <c r="AX354" i="99"/>
  <c r="AW354" i="99"/>
  <c r="AV354" i="99"/>
  <c r="AU354" i="99"/>
  <c r="AT354" i="99"/>
  <c r="AS354" i="99"/>
  <c r="AQ354" i="99"/>
  <c r="AP354" i="99"/>
  <c r="AO354" i="99"/>
  <c r="AN354" i="99"/>
  <c r="AK354" i="99"/>
  <c r="AJ354" i="99"/>
  <c r="AI354" i="99"/>
  <c r="AH354" i="99"/>
  <c r="AG354" i="99"/>
  <c r="AF354" i="99"/>
  <c r="AE354" i="99"/>
  <c r="AD354" i="99"/>
  <c r="AC354" i="99"/>
  <c r="AB354" i="99"/>
  <c r="AA354" i="99"/>
  <c r="B354" i="99"/>
  <c r="AM354" i="99" s="1"/>
  <c r="AV353" i="99"/>
  <c r="AU353" i="99"/>
  <c r="AT353" i="99"/>
  <c r="AS353" i="99"/>
  <c r="AQ353" i="99"/>
  <c r="AP353" i="99"/>
  <c r="AO353" i="99"/>
  <c r="AN353" i="99"/>
  <c r="AM353" i="99"/>
  <c r="AL353" i="99"/>
  <c r="AJ353" i="99"/>
  <c r="AI353" i="99"/>
  <c r="AH353" i="99"/>
  <c r="AG353" i="99"/>
  <c r="AF353" i="99"/>
  <c r="AE353" i="99"/>
  <c r="AD353" i="99"/>
  <c r="AC353" i="99"/>
  <c r="AB353" i="99"/>
  <c r="AA353" i="99"/>
  <c r="B353" i="99"/>
  <c r="AZ353" i="99" s="1"/>
  <c r="AZ352" i="99"/>
  <c r="AX352" i="99"/>
  <c r="AW352" i="99"/>
  <c r="AV352" i="99"/>
  <c r="AU352" i="99"/>
  <c r="AT352" i="99"/>
  <c r="AS352" i="99"/>
  <c r="AQ352" i="99"/>
  <c r="AP352" i="99"/>
  <c r="AO352" i="99"/>
  <c r="AN352" i="99"/>
  <c r="AM352" i="99"/>
  <c r="AL352" i="99"/>
  <c r="AK352" i="99"/>
  <c r="AJ352" i="99"/>
  <c r="AI352" i="99"/>
  <c r="AH352" i="99"/>
  <c r="AG352" i="99"/>
  <c r="AF352" i="99"/>
  <c r="AE352" i="99"/>
  <c r="AD352" i="99"/>
  <c r="AC352" i="99"/>
  <c r="AB352" i="99"/>
  <c r="AA352" i="99"/>
  <c r="B352" i="99"/>
  <c r="AY352" i="99" s="1"/>
  <c r="AU351" i="99"/>
  <c r="AT351" i="99"/>
  <c r="AS351" i="99"/>
  <c r="AQ351" i="99"/>
  <c r="AP351" i="99"/>
  <c r="AI351" i="99"/>
  <c r="AH351" i="99"/>
  <c r="AG351" i="99"/>
  <c r="AF351" i="99"/>
  <c r="AE351" i="99"/>
  <c r="AD351" i="99"/>
  <c r="AC351" i="99"/>
  <c r="AB351" i="99"/>
  <c r="AA351" i="99"/>
  <c r="B351" i="99"/>
  <c r="AY350" i="99"/>
  <c r="AU350" i="99"/>
  <c r="AT350" i="99"/>
  <c r="AS350" i="99"/>
  <c r="AQ350" i="99"/>
  <c r="AP350" i="99"/>
  <c r="AI350" i="99"/>
  <c r="AH350" i="99"/>
  <c r="AG350" i="99"/>
  <c r="AF350" i="99"/>
  <c r="AE350" i="99"/>
  <c r="AD350" i="99"/>
  <c r="AC350" i="99"/>
  <c r="AB350" i="99"/>
  <c r="AA350" i="99"/>
  <c r="B350" i="99"/>
  <c r="AZ349" i="99"/>
  <c r="AY349" i="99"/>
  <c r="AX349" i="99"/>
  <c r="AW349" i="99"/>
  <c r="AV349" i="99"/>
  <c r="AU349" i="99"/>
  <c r="AT349" i="99"/>
  <c r="AS349" i="99"/>
  <c r="AQ349" i="99"/>
  <c r="AP349" i="99"/>
  <c r="AM349" i="99"/>
  <c r="AL349" i="99"/>
  <c r="AK349" i="99"/>
  <c r="AJ349" i="99"/>
  <c r="AI349" i="99"/>
  <c r="AH349" i="99"/>
  <c r="AG349" i="99"/>
  <c r="AF349" i="99"/>
  <c r="AE349" i="99"/>
  <c r="AD349" i="99"/>
  <c r="AC349" i="99"/>
  <c r="AB349" i="99"/>
  <c r="AA349" i="99"/>
  <c r="B349" i="99"/>
  <c r="AO349" i="99" s="1"/>
  <c r="AZ348" i="99"/>
  <c r="AX348" i="99"/>
  <c r="AW348" i="99"/>
  <c r="AV348" i="99"/>
  <c r="AU348" i="99"/>
  <c r="AT348" i="99"/>
  <c r="AS348" i="99"/>
  <c r="AQ348" i="99"/>
  <c r="AP348" i="99"/>
  <c r="AO348" i="99"/>
  <c r="AN348" i="99"/>
  <c r="AL348" i="99"/>
  <c r="AK348" i="99"/>
  <c r="AJ348" i="99"/>
  <c r="AI348" i="99"/>
  <c r="AH348" i="99"/>
  <c r="AG348" i="99"/>
  <c r="AF348" i="99"/>
  <c r="AE348" i="99"/>
  <c r="AD348" i="99"/>
  <c r="AC348" i="99"/>
  <c r="AB348" i="99"/>
  <c r="AA348" i="99"/>
  <c r="B348" i="99"/>
  <c r="AY348" i="99" s="1"/>
  <c r="AU347" i="99"/>
  <c r="AT347" i="99"/>
  <c r="AS347" i="99"/>
  <c r="AQ347" i="99"/>
  <c r="AP347" i="99"/>
  <c r="AI347" i="99"/>
  <c r="AH347" i="99"/>
  <c r="AG347" i="99"/>
  <c r="AF347" i="99"/>
  <c r="AE347" i="99"/>
  <c r="AD347" i="99"/>
  <c r="AC347" i="99"/>
  <c r="AB347" i="99"/>
  <c r="AA347" i="99"/>
  <c r="B347" i="99"/>
  <c r="AZ346" i="99"/>
  <c r="AY346" i="99"/>
  <c r="AU346" i="99"/>
  <c r="AT346" i="99"/>
  <c r="AS346" i="99"/>
  <c r="AQ346" i="99"/>
  <c r="AP346" i="99"/>
  <c r="AK346" i="99"/>
  <c r="AJ346" i="99"/>
  <c r="AI346" i="99"/>
  <c r="AH346" i="99"/>
  <c r="AG346" i="99"/>
  <c r="AF346" i="99"/>
  <c r="AE346" i="99"/>
  <c r="AD346" i="99"/>
  <c r="AC346" i="99"/>
  <c r="AB346" i="99"/>
  <c r="AA346" i="99"/>
  <c r="B346" i="99"/>
  <c r="AZ345" i="99"/>
  <c r="AV345" i="99"/>
  <c r="AU345" i="99"/>
  <c r="AT345" i="99"/>
  <c r="AS345" i="99"/>
  <c r="AQ345" i="99"/>
  <c r="AP345" i="99"/>
  <c r="AI345" i="99"/>
  <c r="AH345" i="99"/>
  <c r="AG345" i="99"/>
  <c r="AF345" i="99"/>
  <c r="AE345" i="99"/>
  <c r="AD345" i="99"/>
  <c r="AC345" i="99"/>
  <c r="AB345" i="99"/>
  <c r="AA345" i="99"/>
  <c r="B345" i="99"/>
  <c r="AZ344" i="99"/>
  <c r="AY344" i="99"/>
  <c r="AX344" i="99"/>
  <c r="AW344" i="99"/>
  <c r="AU344" i="99"/>
  <c r="AT344" i="99"/>
  <c r="AS344" i="99"/>
  <c r="AQ344" i="99"/>
  <c r="AP344" i="99"/>
  <c r="AO344" i="99"/>
  <c r="AN344" i="99"/>
  <c r="AM344" i="99"/>
  <c r="AL344" i="99"/>
  <c r="AK344" i="99"/>
  <c r="AJ344" i="99"/>
  <c r="AI344" i="99"/>
  <c r="AH344" i="99"/>
  <c r="AG344" i="99"/>
  <c r="AF344" i="99"/>
  <c r="AE344" i="99"/>
  <c r="AD344" i="99"/>
  <c r="AC344" i="99"/>
  <c r="AB344" i="99"/>
  <c r="AA344" i="99"/>
  <c r="B344" i="99"/>
  <c r="AV344" i="99" s="1"/>
  <c r="AZ343" i="99"/>
  <c r="AY343" i="99"/>
  <c r="AX343" i="99"/>
  <c r="AW343" i="99"/>
  <c r="AU343" i="99"/>
  <c r="AT343" i="99"/>
  <c r="AS343" i="99"/>
  <c r="AQ343" i="99"/>
  <c r="AP343" i="99"/>
  <c r="AN343" i="99"/>
  <c r="AM343" i="99"/>
  <c r="AL343" i="99"/>
  <c r="AI343" i="99"/>
  <c r="AH343" i="99"/>
  <c r="AG343" i="99"/>
  <c r="AF343" i="99"/>
  <c r="AE343" i="99"/>
  <c r="AD343" i="99"/>
  <c r="AC343" i="99"/>
  <c r="AB343" i="99"/>
  <c r="AA343" i="99"/>
  <c r="B343" i="99"/>
  <c r="AV343" i="99" s="1"/>
  <c r="AU342" i="99"/>
  <c r="AT342" i="99"/>
  <c r="AS342" i="99"/>
  <c r="AQ342" i="99"/>
  <c r="AP342" i="99"/>
  <c r="AI342" i="99"/>
  <c r="AH342" i="99"/>
  <c r="AG342" i="99"/>
  <c r="AF342" i="99"/>
  <c r="AE342" i="99"/>
  <c r="AD342" i="99"/>
  <c r="AC342" i="99"/>
  <c r="AB342" i="99"/>
  <c r="AA342" i="99"/>
  <c r="B342" i="99"/>
  <c r="AU341" i="99"/>
  <c r="AT341" i="99"/>
  <c r="AS341" i="99"/>
  <c r="AQ341" i="99"/>
  <c r="AP341" i="99"/>
  <c r="AI341" i="99"/>
  <c r="AH341" i="99"/>
  <c r="AG341" i="99"/>
  <c r="AF341" i="99"/>
  <c r="AE341" i="99"/>
  <c r="AD341" i="99"/>
  <c r="AC341" i="99"/>
  <c r="AB341" i="99"/>
  <c r="AA341" i="99"/>
  <c r="B341" i="99"/>
  <c r="AX340" i="99"/>
  <c r="AW340" i="99"/>
  <c r="AV340" i="99"/>
  <c r="AU340" i="99"/>
  <c r="AT340" i="99"/>
  <c r="AS340" i="99"/>
  <c r="AQ340" i="99"/>
  <c r="AP340" i="99"/>
  <c r="AI340" i="99"/>
  <c r="AH340" i="99"/>
  <c r="AG340" i="99"/>
  <c r="AF340" i="99"/>
  <c r="AE340" i="99"/>
  <c r="AD340" i="99"/>
  <c r="AC340" i="99"/>
  <c r="AB340" i="99"/>
  <c r="AA340" i="99"/>
  <c r="B340" i="99"/>
  <c r="AV339" i="99"/>
  <c r="AU339" i="99"/>
  <c r="AT339" i="99"/>
  <c r="AS339" i="99"/>
  <c r="AQ339" i="99"/>
  <c r="AP339" i="99"/>
  <c r="AI339" i="99"/>
  <c r="AH339" i="99"/>
  <c r="AG339" i="99"/>
  <c r="AF339" i="99"/>
  <c r="AE339" i="99"/>
  <c r="AD339" i="99"/>
  <c r="AC339" i="99"/>
  <c r="AB339" i="99"/>
  <c r="AA339" i="99"/>
  <c r="B339" i="99"/>
  <c r="AZ338" i="99"/>
  <c r="AY338" i="99"/>
  <c r="AX338" i="99"/>
  <c r="AW338" i="99"/>
  <c r="AV338" i="99"/>
  <c r="AU338" i="99"/>
  <c r="AT338" i="99"/>
  <c r="AS338" i="99"/>
  <c r="AQ338" i="99"/>
  <c r="AP338" i="99"/>
  <c r="AO338" i="99"/>
  <c r="AN338" i="99"/>
  <c r="AM338" i="99"/>
  <c r="AL338" i="99"/>
  <c r="AK338" i="99"/>
  <c r="AJ338" i="99"/>
  <c r="AI338" i="99"/>
  <c r="AH338" i="99"/>
  <c r="AG338" i="99"/>
  <c r="AF338" i="99"/>
  <c r="AE338" i="99"/>
  <c r="AD338" i="99"/>
  <c r="AC338" i="99"/>
  <c r="AB338" i="99"/>
  <c r="AA338" i="99"/>
  <c r="B338" i="99"/>
  <c r="AZ337" i="99"/>
  <c r="AX337" i="99"/>
  <c r="AV337" i="99"/>
  <c r="AU337" i="99"/>
  <c r="AT337" i="99"/>
  <c r="AS337" i="99"/>
  <c r="AQ337" i="99"/>
  <c r="AP337" i="99"/>
  <c r="AO337" i="99"/>
  <c r="AN337" i="99"/>
  <c r="AM337" i="99"/>
  <c r="AL337" i="99"/>
  <c r="AJ337" i="99"/>
  <c r="AI337" i="99"/>
  <c r="AH337" i="99"/>
  <c r="AG337" i="99"/>
  <c r="AF337" i="99"/>
  <c r="AE337" i="99"/>
  <c r="AD337" i="99"/>
  <c r="AC337" i="99"/>
  <c r="AB337" i="99"/>
  <c r="AA337" i="99"/>
  <c r="B337" i="99"/>
  <c r="AY337" i="99" s="1"/>
  <c r="AZ336" i="99"/>
  <c r="AX336" i="99"/>
  <c r="AW336" i="99"/>
  <c r="AV336" i="99"/>
  <c r="AU336" i="99"/>
  <c r="AT336" i="99"/>
  <c r="AS336" i="99"/>
  <c r="AQ336" i="99"/>
  <c r="AP336" i="99"/>
  <c r="AO336" i="99"/>
  <c r="AN336" i="99"/>
  <c r="AM336" i="99"/>
  <c r="AL336" i="99"/>
  <c r="AK336" i="99"/>
  <c r="AJ336" i="99"/>
  <c r="AI336" i="99"/>
  <c r="AH336" i="99"/>
  <c r="AG336" i="99"/>
  <c r="AF336" i="99"/>
  <c r="AE336" i="99"/>
  <c r="AD336" i="99"/>
  <c r="AC336" i="99"/>
  <c r="AB336" i="99"/>
  <c r="AA336" i="99"/>
  <c r="B336" i="99"/>
  <c r="AY336" i="99" s="1"/>
  <c r="AU335" i="99"/>
  <c r="AT335" i="99"/>
  <c r="AS335" i="99"/>
  <c r="AQ335" i="99"/>
  <c r="AP335" i="99"/>
  <c r="AI335" i="99"/>
  <c r="AH335" i="99"/>
  <c r="AG335" i="99"/>
  <c r="AF335" i="99"/>
  <c r="AE335" i="99"/>
  <c r="AD335" i="99"/>
  <c r="AC335" i="99"/>
  <c r="AB335" i="99"/>
  <c r="AA335" i="99"/>
  <c r="B335" i="99"/>
  <c r="AY334" i="99"/>
  <c r="AW334" i="99"/>
  <c r="AU334" i="99"/>
  <c r="AT334" i="99"/>
  <c r="AS334" i="99"/>
  <c r="AQ334" i="99"/>
  <c r="AP334" i="99"/>
  <c r="AI334" i="99"/>
  <c r="AH334" i="99"/>
  <c r="AG334" i="99"/>
  <c r="AF334" i="99"/>
  <c r="AE334" i="99"/>
  <c r="AD334" i="99"/>
  <c r="AC334" i="99"/>
  <c r="AB334" i="99"/>
  <c r="AA334" i="99"/>
  <c r="B334" i="99"/>
  <c r="AX334" i="99" s="1"/>
  <c r="AZ333" i="99"/>
  <c r="AY333" i="99"/>
  <c r="AX333" i="99"/>
  <c r="AW333" i="99"/>
  <c r="AV333" i="99"/>
  <c r="AU333" i="99"/>
  <c r="AT333" i="99"/>
  <c r="AS333" i="99"/>
  <c r="AQ333" i="99"/>
  <c r="AP333" i="99"/>
  <c r="AO333" i="99"/>
  <c r="AN333" i="99"/>
  <c r="AM333" i="99"/>
  <c r="AL333" i="99"/>
  <c r="AK333" i="99"/>
  <c r="AJ333" i="99"/>
  <c r="AI333" i="99"/>
  <c r="AH333" i="99"/>
  <c r="AG333" i="99"/>
  <c r="AF333" i="99"/>
  <c r="AE333" i="99"/>
  <c r="AD333" i="99"/>
  <c r="AC333" i="99"/>
  <c r="AB333" i="99"/>
  <c r="AA333" i="99"/>
  <c r="B333" i="99"/>
  <c r="AZ332" i="99"/>
  <c r="AX332" i="99"/>
  <c r="AW332" i="99"/>
  <c r="AV332" i="99"/>
  <c r="AU332" i="99"/>
  <c r="AT332" i="99"/>
  <c r="AS332" i="99"/>
  <c r="AQ332" i="99"/>
  <c r="AP332" i="99"/>
  <c r="AO332" i="99"/>
  <c r="AN332" i="99"/>
  <c r="AL332" i="99"/>
  <c r="AK332" i="99"/>
  <c r="AJ332" i="99"/>
  <c r="AI332" i="99"/>
  <c r="AH332" i="99"/>
  <c r="AG332" i="99"/>
  <c r="AF332" i="99"/>
  <c r="AE332" i="99"/>
  <c r="AD332" i="99"/>
  <c r="AC332" i="99"/>
  <c r="AB332" i="99"/>
  <c r="AA332" i="99"/>
  <c r="B332" i="99"/>
  <c r="AY332" i="99" s="1"/>
  <c r="AU331" i="99"/>
  <c r="AT331" i="99"/>
  <c r="AS331" i="99"/>
  <c r="AQ331" i="99"/>
  <c r="AP331" i="99"/>
  <c r="AO331" i="99"/>
  <c r="AN331" i="99"/>
  <c r="AL331" i="99"/>
  <c r="AI331" i="99"/>
  <c r="AH331" i="99"/>
  <c r="AG331" i="99"/>
  <c r="AF331" i="99"/>
  <c r="AE331" i="99"/>
  <c r="AD331" i="99"/>
  <c r="AC331" i="99"/>
  <c r="AB331" i="99"/>
  <c r="AA331" i="99"/>
  <c r="B331" i="99"/>
  <c r="AU330" i="99"/>
  <c r="AT330" i="99"/>
  <c r="AS330" i="99"/>
  <c r="AQ330" i="99"/>
  <c r="AP330" i="99"/>
  <c r="AI330" i="99"/>
  <c r="AH330" i="99"/>
  <c r="AG330" i="99"/>
  <c r="AF330" i="99"/>
  <c r="AE330" i="99"/>
  <c r="AD330" i="99"/>
  <c r="AC330" i="99"/>
  <c r="AB330" i="99"/>
  <c r="AA330" i="99"/>
  <c r="B330" i="99"/>
  <c r="AZ329" i="99"/>
  <c r="AU329" i="99"/>
  <c r="AT329" i="99"/>
  <c r="AS329" i="99"/>
  <c r="AQ329" i="99"/>
  <c r="AP329" i="99"/>
  <c r="AI329" i="99"/>
  <c r="AH329" i="99"/>
  <c r="AG329" i="99"/>
  <c r="AF329" i="99"/>
  <c r="AE329" i="99"/>
  <c r="AD329" i="99"/>
  <c r="AC329" i="99"/>
  <c r="AB329" i="99"/>
  <c r="AA329" i="99"/>
  <c r="B329" i="99"/>
  <c r="AZ328" i="99"/>
  <c r="AY328" i="99"/>
  <c r="AX328" i="99"/>
  <c r="AW328" i="99"/>
  <c r="AU328" i="99"/>
  <c r="AT328" i="99"/>
  <c r="AS328" i="99"/>
  <c r="AQ328" i="99"/>
  <c r="AP328" i="99"/>
  <c r="AO328" i="99"/>
  <c r="AN328" i="99"/>
  <c r="AM328" i="99"/>
  <c r="AL328" i="99"/>
  <c r="AK328" i="99"/>
  <c r="AJ328" i="99"/>
  <c r="AI328" i="99"/>
  <c r="AH328" i="99"/>
  <c r="AG328" i="99"/>
  <c r="AF328" i="99"/>
  <c r="AE328" i="99"/>
  <c r="AD328" i="99"/>
  <c r="AC328" i="99"/>
  <c r="AB328" i="99"/>
  <c r="AA328" i="99"/>
  <c r="B328" i="99"/>
  <c r="AV328" i="99" s="1"/>
  <c r="AZ327" i="99"/>
  <c r="AY327" i="99"/>
  <c r="AX327" i="99"/>
  <c r="AW327" i="99"/>
  <c r="AV327" i="99"/>
  <c r="AU327" i="99"/>
  <c r="AT327" i="99"/>
  <c r="AS327" i="99"/>
  <c r="AQ327" i="99"/>
  <c r="AP327" i="99"/>
  <c r="AN327" i="99"/>
  <c r="AM327" i="99"/>
  <c r="AL327" i="99"/>
  <c r="AI327" i="99"/>
  <c r="AH327" i="99"/>
  <c r="AG327" i="99"/>
  <c r="AF327" i="99"/>
  <c r="AE327" i="99"/>
  <c r="AD327" i="99"/>
  <c r="AC327" i="99"/>
  <c r="AB327" i="99"/>
  <c r="AA327" i="99"/>
  <c r="B327" i="99"/>
  <c r="AO327" i="99" s="1"/>
  <c r="AU326" i="99"/>
  <c r="AT326" i="99"/>
  <c r="AS326" i="99"/>
  <c r="AQ326" i="99"/>
  <c r="AP326" i="99"/>
  <c r="AI326" i="99"/>
  <c r="AH326" i="99"/>
  <c r="AG326" i="99"/>
  <c r="AF326" i="99"/>
  <c r="AE326" i="99"/>
  <c r="AD326" i="99"/>
  <c r="AC326" i="99"/>
  <c r="AB326" i="99"/>
  <c r="AA326" i="99"/>
  <c r="B326" i="99"/>
  <c r="AU325" i="99"/>
  <c r="AT325" i="99"/>
  <c r="AS325" i="99"/>
  <c r="AQ325" i="99"/>
  <c r="AP325" i="99"/>
  <c r="AM325" i="99"/>
  <c r="AL325" i="99"/>
  <c r="AK325" i="99"/>
  <c r="AJ325" i="99"/>
  <c r="AI325" i="99"/>
  <c r="AH325" i="99"/>
  <c r="AG325" i="99"/>
  <c r="AF325" i="99"/>
  <c r="AE325" i="99"/>
  <c r="AD325" i="99"/>
  <c r="AC325" i="99"/>
  <c r="AB325" i="99"/>
  <c r="AA325" i="99"/>
  <c r="B325" i="99"/>
  <c r="AX324" i="99"/>
  <c r="AV324" i="99"/>
  <c r="AU324" i="99"/>
  <c r="AT324" i="99"/>
  <c r="AS324" i="99"/>
  <c r="AQ324" i="99"/>
  <c r="AP324" i="99"/>
  <c r="AI324" i="99"/>
  <c r="AH324" i="99"/>
  <c r="AG324" i="99"/>
  <c r="AF324" i="99"/>
  <c r="AE324" i="99"/>
  <c r="AD324" i="99"/>
  <c r="AC324" i="99"/>
  <c r="AB324" i="99"/>
  <c r="AA324" i="99"/>
  <c r="B324" i="99"/>
  <c r="AU323" i="99"/>
  <c r="AT323" i="99"/>
  <c r="AS323" i="99"/>
  <c r="AQ323" i="99"/>
  <c r="AP323" i="99"/>
  <c r="AI323" i="99"/>
  <c r="AH323" i="99"/>
  <c r="AG323" i="99"/>
  <c r="AF323" i="99"/>
  <c r="AE323" i="99"/>
  <c r="AD323" i="99"/>
  <c r="AC323" i="99"/>
  <c r="AB323" i="99"/>
  <c r="AA323" i="99"/>
  <c r="B323" i="99"/>
  <c r="AZ322" i="99"/>
  <c r="AY322" i="99"/>
  <c r="AX322" i="99"/>
  <c r="AW322" i="99"/>
  <c r="AV322" i="99"/>
  <c r="AU322" i="99"/>
  <c r="AT322" i="99"/>
  <c r="AS322" i="99"/>
  <c r="AQ322" i="99"/>
  <c r="AP322" i="99"/>
  <c r="AO322" i="99"/>
  <c r="AN322" i="99"/>
  <c r="AK322" i="99"/>
  <c r="AJ322" i="99"/>
  <c r="AI322" i="99"/>
  <c r="AH322" i="99"/>
  <c r="AG322" i="99"/>
  <c r="AF322" i="99"/>
  <c r="AE322" i="99"/>
  <c r="AD322" i="99"/>
  <c r="AC322" i="99"/>
  <c r="AB322" i="99"/>
  <c r="AA322" i="99"/>
  <c r="B322" i="99"/>
  <c r="AM322" i="99" s="1"/>
  <c r="AZ321" i="99"/>
  <c r="AY321" i="99"/>
  <c r="AX321" i="99"/>
  <c r="AV321" i="99"/>
  <c r="AU321" i="99"/>
  <c r="AT321" i="99"/>
  <c r="AS321" i="99"/>
  <c r="AQ321" i="99"/>
  <c r="AP321" i="99"/>
  <c r="AO321" i="99"/>
  <c r="AN321" i="99"/>
  <c r="AM321" i="99"/>
  <c r="AL321" i="99"/>
  <c r="AJ321" i="99"/>
  <c r="AI321" i="99"/>
  <c r="AH321" i="99"/>
  <c r="AG321" i="99"/>
  <c r="AF321" i="99"/>
  <c r="AE321" i="99"/>
  <c r="AD321" i="99"/>
  <c r="AC321" i="99"/>
  <c r="AB321" i="99"/>
  <c r="AA321" i="99"/>
  <c r="B321" i="99"/>
  <c r="AW321" i="99" s="1"/>
  <c r="AZ320" i="99"/>
  <c r="AY320" i="99"/>
  <c r="AW320" i="99"/>
  <c r="AV320" i="99"/>
  <c r="AU320" i="99"/>
  <c r="AT320" i="99"/>
  <c r="AS320" i="99"/>
  <c r="AQ320" i="99"/>
  <c r="AP320" i="99"/>
  <c r="AO320" i="99"/>
  <c r="AN320" i="99"/>
  <c r="AM320" i="99"/>
  <c r="AL320" i="99"/>
  <c r="AK320" i="99"/>
  <c r="AJ320" i="99"/>
  <c r="AI320" i="99"/>
  <c r="AH320" i="99"/>
  <c r="AG320" i="99"/>
  <c r="AF320" i="99"/>
  <c r="AE320" i="99"/>
  <c r="AD320" i="99"/>
  <c r="AC320" i="99"/>
  <c r="AB320" i="99"/>
  <c r="AA320" i="99"/>
  <c r="B320" i="99"/>
  <c r="AX320" i="99" s="1"/>
  <c r="AZ319" i="99"/>
  <c r="AY319" i="99"/>
  <c r="AX319" i="99"/>
  <c r="AW319" i="99"/>
  <c r="AU319" i="99"/>
  <c r="AT319" i="99"/>
  <c r="AS319" i="99"/>
  <c r="AQ319" i="99"/>
  <c r="AP319" i="99"/>
  <c r="AI319" i="99"/>
  <c r="AH319" i="99"/>
  <c r="AG319" i="99"/>
  <c r="AF319" i="99"/>
  <c r="AE319" i="99"/>
  <c r="AD319" i="99"/>
  <c r="AC319" i="99"/>
  <c r="AB319" i="99"/>
  <c r="AA319" i="99"/>
  <c r="B319" i="99"/>
  <c r="AU318" i="99"/>
  <c r="AT318" i="99"/>
  <c r="AS318" i="99"/>
  <c r="AQ318" i="99"/>
  <c r="AP318" i="99"/>
  <c r="AI318" i="99"/>
  <c r="AH318" i="99"/>
  <c r="AG318" i="99"/>
  <c r="AF318" i="99"/>
  <c r="AE318" i="99"/>
  <c r="AD318" i="99"/>
  <c r="AC318" i="99"/>
  <c r="AB318" i="99"/>
  <c r="AA318" i="99"/>
  <c r="B318" i="99"/>
  <c r="AY317" i="99"/>
  <c r="AU317" i="99"/>
  <c r="AT317" i="99"/>
  <c r="AS317" i="99"/>
  <c r="AQ317" i="99"/>
  <c r="AP317" i="99"/>
  <c r="AM317" i="99"/>
  <c r="AK317" i="99"/>
  <c r="AI317" i="99"/>
  <c r="AH317" i="99"/>
  <c r="AG317" i="99"/>
  <c r="AF317" i="99"/>
  <c r="AE317" i="99"/>
  <c r="AD317" i="99"/>
  <c r="AC317" i="99"/>
  <c r="AB317" i="99"/>
  <c r="AA317" i="99"/>
  <c r="B317" i="99"/>
  <c r="AZ316" i="99"/>
  <c r="AX316" i="99"/>
  <c r="AW316" i="99"/>
  <c r="AV316" i="99"/>
  <c r="AU316" i="99"/>
  <c r="AT316" i="99"/>
  <c r="AS316" i="99"/>
  <c r="AQ316" i="99"/>
  <c r="AP316" i="99"/>
  <c r="AO316" i="99"/>
  <c r="AN316" i="99"/>
  <c r="AL316" i="99"/>
  <c r="AK316" i="99"/>
  <c r="AJ316" i="99"/>
  <c r="AI316" i="99"/>
  <c r="AH316" i="99"/>
  <c r="AG316" i="99"/>
  <c r="AF316" i="99"/>
  <c r="AE316" i="99"/>
  <c r="AD316" i="99"/>
  <c r="AC316" i="99"/>
  <c r="AB316" i="99"/>
  <c r="AA316" i="99"/>
  <c r="B316" i="99"/>
  <c r="AY316" i="99" s="1"/>
  <c r="AU315" i="99"/>
  <c r="AT315" i="99"/>
  <c r="AS315" i="99"/>
  <c r="AQ315" i="99"/>
  <c r="AP315" i="99"/>
  <c r="AO315" i="99"/>
  <c r="AN315" i="99"/>
  <c r="AL315" i="99"/>
  <c r="AK315" i="99"/>
  <c r="AJ315" i="99"/>
  <c r="AI315" i="99"/>
  <c r="AH315" i="99"/>
  <c r="AG315" i="99"/>
  <c r="AF315" i="99"/>
  <c r="AE315" i="99"/>
  <c r="AD315" i="99"/>
  <c r="AC315" i="99"/>
  <c r="AB315" i="99"/>
  <c r="AA315" i="99"/>
  <c r="B315" i="99"/>
  <c r="AU314" i="99"/>
  <c r="AT314" i="99"/>
  <c r="AS314" i="99"/>
  <c r="AQ314" i="99"/>
  <c r="AP314" i="99"/>
  <c r="AK314" i="99"/>
  <c r="AI314" i="99"/>
  <c r="AH314" i="99"/>
  <c r="AG314" i="99"/>
  <c r="AF314" i="99"/>
  <c r="AE314" i="99"/>
  <c r="AD314" i="99"/>
  <c r="AC314" i="99"/>
  <c r="AB314" i="99"/>
  <c r="AA314" i="99"/>
  <c r="B314" i="99"/>
  <c r="AZ313" i="99"/>
  <c r="AY313" i="99"/>
  <c r="AV313" i="99"/>
  <c r="AU313" i="99"/>
  <c r="AT313" i="99"/>
  <c r="AS313" i="99"/>
  <c r="AQ313" i="99"/>
  <c r="AP313" i="99"/>
  <c r="AI313" i="99"/>
  <c r="AH313" i="99"/>
  <c r="AG313" i="99"/>
  <c r="AF313" i="99"/>
  <c r="AE313" i="99"/>
  <c r="AD313" i="99"/>
  <c r="AC313" i="99"/>
  <c r="AB313" i="99"/>
  <c r="AA313" i="99"/>
  <c r="B313" i="99"/>
  <c r="AZ312" i="99"/>
  <c r="AY312" i="99"/>
  <c r="AX312" i="99"/>
  <c r="AW312" i="99"/>
  <c r="AU312" i="99"/>
  <c r="AT312" i="99"/>
  <c r="AS312" i="99"/>
  <c r="AQ312" i="99"/>
  <c r="AP312" i="99"/>
  <c r="AO312" i="99"/>
  <c r="AN312" i="99"/>
  <c r="AM312" i="99"/>
  <c r="AL312" i="99"/>
  <c r="AK312" i="99"/>
  <c r="AJ312" i="99"/>
  <c r="AI312" i="99"/>
  <c r="AH312" i="99"/>
  <c r="AG312" i="99"/>
  <c r="AF312" i="99"/>
  <c r="AE312" i="99"/>
  <c r="AD312" i="99"/>
  <c r="AC312" i="99"/>
  <c r="AB312" i="99"/>
  <c r="AA312" i="99"/>
  <c r="B312" i="99"/>
  <c r="AV312" i="99" s="1"/>
  <c r="AZ311" i="99"/>
  <c r="AY311" i="99"/>
  <c r="AX311" i="99"/>
  <c r="AW311" i="99"/>
  <c r="AV311" i="99"/>
  <c r="AU311" i="99"/>
  <c r="AT311" i="99"/>
  <c r="AS311" i="99"/>
  <c r="AQ311" i="99"/>
  <c r="AP311" i="99"/>
  <c r="AN311" i="99"/>
  <c r="AM311" i="99"/>
  <c r="AL311" i="99"/>
  <c r="AI311" i="99"/>
  <c r="AH311" i="99"/>
  <c r="AG311" i="99"/>
  <c r="AF311" i="99"/>
  <c r="AE311" i="99"/>
  <c r="AD311" i="99"/>
  <c r="AC311" i="99"/>
  <c r="AB311" i="99"/>
  <c r="AA311" i="99"/>
  <c r="B311" i="99"/>
  <c r="AO311" i="99" s="1"/>
  <c r="AW310" i="99"/>
  <c r="AU310" i="99"/>
  <c r="AT310" i="99"/>
  <c r="AS310" i="99"/>
  <c r="AQ310" i="99"/>
  <c r="AP310" i="99"/>
  <c r="AN310" i="99"/>
  <c r="AM310" i="99"/>
  <c r="AI310" i="99"/>
  <c r="AH310" i="99"/>
  <c r="AG310" i="99"/>
  <c r="AF310" i="99"/>
  <c r="AE310" i="99"/>
  <c r="AD310" i="99"/>
  <c r="AC310" i="99"/>
  <c r="AB310" i="99"/>
  <c r="AA310" i="99"/>
  <c r="B310" i="99"/>
  <c r="AU309" i="99"/>
  <c r="AT309" i="99"/>
  <c r="AS309" i="99"/>
  <c r="AQ309" i="99"/>
  <c r="AP309" i="99"/>
  <c r="AI309" i="99"/>
  <c r="AH309" i="99"/>
  <c r="AG309" i="99"/>
  <c r="AF309" i="99"/>
  <c r="AE309" i="99"/>
  <c r="AD309" i="99"/>
  <c r="AC309" i="99"/>
  <c r="AB309" i="99"/>
  <c r="AA309" i="99"/>
  <c r="B309" i="99"/>
  <c r="AU308" i="99"/>
  <c r="AT308" i="99"/>
  <c r="AS308" i="99"/>
  <c r="AQ308" i="99"/>
  <c r="AP308" i="99"/>
  <c r="AI308" i="99"/>
  <c r="AH308" i="99"/>
  <c r="AG308" i="99"/>
  <c r="AF308" i="99"/>
  <c r="AE308" i="99"/>
  <c r="AD308" i="99"/>
  <c r="AC308" i="99"/>
  <c r="AB308" i="99"/>
  <c r="AA308" i="99"/>
  <c r="B308" i="99"/>
  <c r="AZ307" i="99"/>
  <c r="AY307" i="99"/>
  <c r="AW307" i="99"/>
  <c r="AV307" i="99"/>
  <c r="AU307" i="99"/>
  <c r="AT307" i="99"/>
  <c r="AS307" i="99"/>
  <c r="AQ307" i="99"/>
  <c r="AP307" i="99"/>
  <c r="AO307" i="99"/>
  <c r="AN307" i="99"/>
  <c r="AI307" i="99"/>
  <c r="AH307" i="99"/>
  <c r="AG307" i="99"/>
  <c r="AF307" i="99"/>
  <c r="AE307" i="99"/>
  <c r="AD307" i="99"/>
  <c r="AC307" i="99"/>
  <c r="AB307" i="99"/>
  <c r="AA307" i="99"/>
  <c r="B307" i="99"/>
  <c r="AZ306" i="99"/>
  <c r="AY306" i="99"/>
  <c r="AX306" i="99"/>
  <c r="AW306" i="99"/>
  <c r="AV306" i="99"/>
  <c r="AU306" i="99"/>
  <c r="AT306" i="99"/>
  <c r="AS306" i="99"/>
  <c r="AQ306" i="99"/>
  <c r="AP306" i="99"/>
  <c r="AO306" i="99"/>
  <c r="AN306" i="99"/>
  <c r="AK306" i="99"/>
  <c r="AJ306" i="99"/>
  <c r="AI306" i="99"/>
  <c r="AH306" i="99"/>
  <c r="AG306" i="99"/>
  <c r="AF306" i="99"/>
  <c r="AE306" i="99"/>
  <c r="AD306" i="99"/>
  <c r="AC306" i="99"/>
  <c r="AB306" i="99"/>
  <c r="AA306" i="99"/>
  <c r="B306" i="99"/>
  <c r="AM306" i="99" s="1"/>
  <c r="AZ305" i="99"/>
  <c r="AY305" i="99"/>
  <c r="AX305" i="99"/>
  <c r="AV305" i="99"/>
  <c r="AU305" i="99"/>
  <c r="AT305" i="99"/>
  <c r="AS305" i="99"/>
  <c r="AQ305" i="99"/>
  <c r="AP305" i="99"/>
  <c r="AO305" i="99"/>
  <c r="AN305" i="99"/>
  <c r="AM305" i="99"/>
  <c r="AL305" i="99"/>
  <c r="AJ305" i="99"/>
  <c r="AI305" i="99"/>
  <c r="AH305" i="99"/>
  <c r="AG305" i="99"/>
  <c r="AF305" i="99"/>
  <c r="AE305" i="99"/>
  <c r="AD305" i="99"/>
  <c r="AC305" i="99"/>
  <c r="AB305" i="99"/>
  <c r="AA305" i="99"/>
  <c r="B305" i="99"/>
  <c r="AW305" i="99" s="1"/>
  <c r="AZ304" i="99"/>
  <c r="AY304" i="99"/>
  <c r="AX304" i="99"/>
  <c r="AW304" i="99"/>
  <c r="AV304" i="99"/>
  <c r="AU304" i="99"/>
  <c r="AT304" i="99"/>
  <c r="AS304" i="99"/>
  <c r="AQ304" i="99"/>
  <c r="AP304" i="99"/>
  <c r="AO304" i="99"/>
  <c r="AN304" i="99"/>
  <c r="AM304" i="99"/>
  <c r="AL304" i="99"/>
  <c r="AK304" i="99"/>
  <c r="AJ304" i="99"/>
  <c r="AI304" i="99"/>
  <c r="AH304" i="99"/>
  <c r="AG304" i="99"/>
  <c r="AF304" i="99"/>
  <c r="AE304" i="99"/>
  <c r="AD304" i="99"/>
  <c r="AC304" i="99"/>
  <c r="AB304" i="99"/>
  <c r="AA304" i="99"/>
  <c r="B304" i="99"/>
  <c r="AZ303" i="99"/>
  <c r="AY303" i="99"/>
  <c r="AX303" i="99"/>
  <c r="AU303" i="99"/>
  <c r="AT303" i="99"/>
  <c r="AS303" i="99"/>
  <c r="AQ303" i="99"/>
  <c r="AP303" i="99"/>
  <c r="AL303" i="99"/>
  <c r="AI303" i="99"/>
  <c r="AH303" i="99"/>
  <c r="AG303" i="99"/>
  <c r="AF303" i="99"/>
  <c r="AE303" i="99"/>
  <c r="AD303" i="99"/>
  <c r="AC303" i="99"/>
  <c r="AB303" i="99"/>
  <c r="AA303" i="99"/>
  <c r="B303" i="99"/>
  <c r="AW303" i="99" s="1"/>
  <c r="AU302" i="99"/>
  <c r="AT302" i="99"/>
  <c r="AS302" i="99"/>
  <c r="AQ302" i="99"/>
  <c r="AP302" i="99"/>
  <c r="AI302" i="99"/>
  <c r="AH302" i="99"/>
  <c r="AG302" i="99"/>
  <c r="AF302" i="99"/>
  <c r="AE302" i="99"/>
  <c r="AD302" i="99"/>
  <c r="AC302" i="99"/>
  <c r="AB302" i="99"/>
  <c r="AA302" i="99"/>
  <c r="B302" i="99"/>
  <c r="AY301" i="99"/>
  <c r="AX301" i="99"/>
  <c r="AW301" i="99"/>
  <c r="AV301" i="99"/>
  <c r="AU301" i="99"/>
  <c r="AT301" i="99"/>
  <c r="AS301" i="99"/>
  <c r="AQ301" i="99"/>
  <c r="AP301" i="99"/>
  <c r="AI301" i="99"/>
  <c r="AH301" i="99"/>
  <c r="AG301" i="99"/>
  <c r="AF301" i="99"/>
  <c r="AE301" i="99"/>
  <c r="AD301" i="99"/>
  <c r="AC301" i="99"/>
  <c r="AB301" i="99"/>
  <c r="AA301" i="99"/>
  <c r="B301" i="99"/>
  <c r="AZ300" i="99"/>
  <c r="AX300" i="99"/>
  <c r="AW300" i="99"/>
  <c r="AV300" i="99"/>
  <c r="AU300" i="99"/>
  <c r="AT300" i="99"/>
  <c r="AS300" i="99"/>
  <c r="AQ300" i="99"/>
  <c r="AP300" i="99"/>
  <c r="AO300" i="99"/>
  <c r="AN300" i="99"/>
  <c r="AL300" i="99"/>
  <c r="AK300" i="99"/>
  <c r="AJ300" i="99"/>
  <c r="AI300" i="99"/>
  <c r="AH300" i="99"/>
  <c r="AG300" i="99"/>
  <c r="AF300" i="99"/>
  <c r="AE300" i="99"/>
  <c r="AD300" i="99"/>
  <c r="AC300" i="99"/>
  <c r="AB300" i="99"/>
  <c r="AA300" i="99"/>
  <c r="B300" i="99"/>
  <c r="AY300" i="99" s="1"/>
  <c r="AU299" i="99"/>
  <c r="AT299" i="99"/>
  <c r="AS299" i="99"/>
  <c r="AQ299" i="99"/>
  <c r="AP299" i="99"/>
  <c r="AN299" i="99"/>
  <c r="AK299" i="99"/>
  <c r="AI299" i="99"/>
  <c r="AH299" i="99"/>
  <c r="AG299" i="99"/>
  <c r="AF299" i="99"/>
  <c r="AE299" i="99"/>
  <c r="AD299" i="99"/>
  <c r="AC299" i="99"/>
  <c r="AB299" i="99"/>
  <c r="AA299" i="99"/>
  <c r="B299" i="99"/>
  <c r="AZ298" i="99"/>
  <c r="AU298" i="99"/>
  <c r="AT298" i="99"/>
  <c r="AS298" i="99"/>
  <c r="AQ298" i="99"/>
  <c r="AP298" i="99"/>
  <c r="AI298" i="99"/>
  <c r="AH298" i="99"/>
  <c r="AG298" i="99"/>
  <c r="AF298" i="99"/>
  <c r="AE298" i="99"/>
  <c r="AD298" i="99"/>
  <c r="AC298" i="99"/>
  <c r="AB298" i="99"/>
  <c r="AA298" i="99"/>
  <c r="B298" i="99"/>
  <c r="AZ297" i="99"/>
  <c r="AY297" i="99"/>
  <c r="AV297" i="99"/>
  <c r="AU297" i="99"/>
  <c r="AT297" i="99"/>
  <c r="AS297" i="99"/>
  <c r="AQ297" i="99"/>
  <c r="AP297" i="99"/>
  <c r="AI297" i="99"/>
  <c r="AH297" i="99"/>
  <c r="AG297" i="99"/>
  <c r="AF297" i="99"/>
  <c r="AE297" i="99"/>
  <c r="AD297" i="99"/>
  <c r="AC297" i="99"/>
  <c r="AB297" i="99"/>
  <c r="AA297" i="99"/>
  <c r="B297" i="99"/>
  <c r="AZ296" i="99"/>
  <c r="AY296" i="99"/>
  <c r="AX296" i="99"/>
  <c r="AW296" i="99"/>
  <c r="AU296" i="99"/>
  <c r="AT296" i="99"/>
  <c r="AS296" i="99"/>
  <c r="AQ296" i="99"/>
  <c r="AP296" i="99"/>
  <c r="AO296" i="99"/>
  <c r="AN296" i="99"/>
  <c r="AM296" i="99"/>
  <c r="AL296" i="99"/>
  <c r="AK296" i="99"/>
  <c r="AJ296" i="99"/>
  <c r="AI296" i="99"/>
  <c r="AH296" i="99"/>
  <c r="AG296" i="99"/>
  <c r="AF296" i="99"/>
  <c r="AE296" i="99"/>
  <c r="AD296" i="99"/>
  <c r="AC296" i="99"/>
  <c r="AB296" i="99"/>
  <c r="AA296" i="99"/>
  <c r="B296" i="99"/>
  <c r="AV296" i="99" s="1"/>
  <c r="AZ295" i="99"/>
  <c r="AY295" i="99"/>
  <c r="AX295" i="99"/>
  <c r="AW295" i="99"/>
  <c r="AU295" i="99"/>
  <c r="AT295" i="99"/>
  <c r="AS295" i="99"/>
  <c r="AQ295" i="99"/>
  <c r="AP295" i="99"/>
  <c r="AN295" i="99"/>
  <c r="AM295" i="99"/>
  <c r="AL295" i="99"/>
  <c r="AI295" i="99"/>
  <c r="AH295" i="99"/>
  <c r="AG295" i="99"/>
  <c r="AF295" i="99"/>
  <c r="AE295" i="99"/>
  <c r="AD295" i="99"/>
  <c r="AC295" i="99"/>
  <c r="AB295" i="99"/>
  <c r="AA295" i="99"/>
  <c r="B295" i="99"/>
  <c r="AV295" i="99" s="1"/>
  <c r="AW294" i="99"/>
  <c r="AV294" i="99"/>
  <c r="AU294" i="99"/>
  <c r="AT294" i="99"/>
  <c r="AS294" i="99"/>
  <c r="AQ294" i="99"/>
  <c r="AP294" i="99"/>
  <c r="AN294" i="99"/>
  <c r="AM294" i="99"/>
  <c r="AL294" i="99"/>
  <c r="AK294" i="99"/>
  <c r="AJ294" i="99"/>
  <c r="AI294" i="99"/>
  <c r="AH294" i="99"/>
  <c r="AG294" i="99"/>
  <c r="AF294" i="99"/>
  <c r="AE294" i="99"/>
  <c r="AD294" i="99"/>
  <c r="AC294" i="99"/>
  <c r="AB294" i="99"/>
  <c r="AA294" i="99"/>
  <c r="B294" i="99"/>
  <c r="AU293" i="99"/>
  <c r="AT293" i="99"/>
  <c r="AS293" i="99"/>
  <c r="AQ293" i="99"/>
  <c r="AP293" i="99"/>
  <c r="AK293" i="99"/>
  <c r="AI293" i="99"/>
  <c r="AH293" i="99"/>
  <c r="AG293" i="99"/>
  <c r="AF293" i="99"/>
  <c r="AE293" i="99"/>
  <c r="AD293" i="99"/>
  <c r="AC293" i="99"/>
  <c r="AB293" i="99"/>
  <c r="AA293" i="99"/>
  <c r="B293" i="99"/>
  <c r="AX292" i="99"/>
  <c r="AW292" i="99"/>
  <c r="AV292" i="99"/>
  <c r="AU292" i="99"/>
  <c r="AT292" i="99"/>
  <c r="AS292" i="99"/>
  <c r="AQ292" i="99"/>
  <c r="AP292" i="99"/>
  <c r="AI292" i="99"/>
  <c r="AH292" i="99"/>
  <c r="AG292" i="99"/>
  <c r="AF292" i="99"/>
  <c r="AE292" i="99"/>
  <c r="AD292" i="99"/>
  <c r="AC292" i="99"/>
  <c r="AB292" i="99"/>
  <c r="AA292" i="99"/>
  <c r="B292" i="99"/>
  <c r="AZ291" i="99"/>
  <c r="AY291" i="99"/>
  <c r="AW291" i="99"/>
  <c r="AV291" i="99"/>
  <c r="AU291" i="99"/>
  <c r="AT291" i="99"/>
  <c r="AS291" i="99"/>
  <c r="AQ291" i="99"/>
  <c r="AP291" i="99"/>
  <c r="AO291" i="99"/>
  <c r="AN291" i="99"/>
  <c r="AI291" i="99"/>
  <c r="AH291" i="99"/>
  <c r="AG291" i="99"/>
  <c r="AF291" i="99"/>
  <c r="AE291" i="99"/>
  <c r="AD291" i="99"/>
  <c r="AC291" i="99"/>
  <c r="AB291" i="99"/>
  <c r="AA291" i="99"/>
  <c r="B291" i="99"/>
  <c r="AZ290" i="99"/>
  <c r="AY290" i="99"/>
  <c r="AX290" i="99"/>
  <c r="AW290" i="99"/>
  <c r="AV290" i="99"/>
  <c r="AU290" i="99"/>
  <c r="AT290" i="99"/>
  <c r="AS290" i="99"/>
  <c r="AQ290" i="99"/>
  <c r="AP290" i="99"/>
  <c r="AO290" i="99"/>
  <c r="AN290" i="99"/>
  <c r="AK290" i="99"/>
  <c r="AJ290" i="99"/>
  <c r="AI290" i="99"/>
  <c r="AH290" i="99"/>
  <c r="AG290" i="99"/>
  <c r="AF290" i="99"/>
  <c r="AE290" i="99"/>
  <c r="AD290" i="99"/>
  <c r="AC290" i="99"/>
  <c r="AB290" i="99"/>
  <c r="AA290" i="99"/>
  <c r="B290" i="99"/>
  <c r="AM290" i="99" s="1"/>
  <c r="AY289" i="99"/>
  <c r="AX289" i="99"/>
  <c r="AV289" i="99"/>
  <c r="AU289" i="99"/>
  <c r="AT289" i="99"/>
  <c r="AS289" i="99"/>
  <c r="AQ289" i="99"/>
  <c r="AP289" i="99"/>
  <c r="AO289" i="99"/>
  <c r="AN289" i="99"/>
  <c r="AM289" i="99"/>
  <c r="AL289" i="99"/>
  <c r="AJ289" i="99"/>
  <c r="AI289" i="99"/>
  <c r="AH289" i="99"/>
  <c r="AG289" i="99"/>
  <c r="AF289" i="99"/>
  <c r="AE289" i="99"/>
  <c r="AD289" i="99"/>
  <c r="AC289" i="99"/>
  <c r="AB289" i="99"/>
  <c r="AA289" i="99"/>
  <c r="B289" i="99"/>
  <c r="AZ289" i="99" s="1"/>
  <c r="AZ288" i="99"/>
  <c r="AY288" i="99"/>
  <c r="AX288" i="99"/>
  <c r="AW288" i="99"/>
  <c r="AV288" i="99"/>
  <c r="AU288" i="99"/>
  <c r="AT288" i="99"/>
  <c r="AS288" i="99"/>
  <c r="AQ288" i="99"/>
  <c r="AP288" i="99"/>
  <c r="AO288" i="99"/>
  <c r="AN288" i="99"/>
  <c r="AM288" i="99"/>
  <c r="AL288" i="99"/>
  <c r="AK288" i="99"/>
  <c r="AJ288" i="99"/>
  <c r="AI288" i="99"/>
  <c r="AH288" i="99"/>
  <c r="AG288" i="99"/>
  <c r="AF288" i="99"/>
  <c r="AE288" i="99"/>
  <c r="AD288" i="99"/>
  <c r="AC288" i="99"/>
  <c r="AB288" i="99"/>
  <c r="AA288" i="99"/>
  <c r="B288" i="99"/>
  <c r="AU287" i="99"/>
  <c r="AT287" i="99"/>
  <c r="AS287" i="99"/>
  <c r="AQ287" i="99"/>
  <c r="AP287" i="99"/>
  <c r="AI287" i="99"/>
  <c r="AH287" i="99"/>
  <c r="AG287" i="99"/>
  <c r="AF287" i="99"/>
  <c r="AE287" i="99"/>
  <c r="AD287" i="99"/>
  <c r="AC287" i="99"/>
  <c r="AB287" i="99"/>
  <c r="AA287" i="99"/>
  <c r="B287" i="99"/>
  <c r="AU286" i="99"/>
  <c r="AT286" i="99"/>
  <c r="AS286" i="99"/>
  <c r="AQ286" i="99"/>
  <c r="AP286" i="99"/>
  <c r="AI286" i="99"/>
  <c r="AH286" i="99"/>
  <c r="AG286" i="99"/>
  <c r="AF286" i="99"/>
  <c r="AE286" i="99"/>
  <c r="AD286" i="99"/>
  <c r="AC286" i="99"/>
  <c r="AB286" i="99"/>
  <c r="AA286" i="99"/>
  <c r="B286" i="99"/>
  <c r="AY285" i="99"/>
  <c r="AX285" i="99"/>
  <c r="AW285" i="99"/>
  <c r="AV285" i="99"/>
  <c r="AU285" i="99"/>
  <c r="AT285" i="99"/>
  <c r="AS285" i="99"/>
  <c r="AQ285" i="99"/>
  <c r="AP285" i="99"/>
  <c r="AM285" i="99"/>
  <c r="AL285" i="99"/>
  <c r="AK285" i="99"/>
  <c r="AJ285" i="99"/>
  <c r="AI285" i="99"/>
  <c r="AH285" i="99"/>
  <c r="AG285" i="99"/>
  <c r="AF285" i="99"/>
  <c r="AE285" i="99"/>
  <c r="AD285" i="99"/>
  <c r="AC285" i="99"/>
  <c r="AB285" i="99"/>
  <c r="AA285" i="99"/>
  <c r="B285" i="99"/>
  <c r="AZ284" i="99"/>
  <c r="AX284" i="99"/>
  <c r="AW284" i="99"/>
  <c r="AV284" i="99"/>
  <c r="AU284" i="99"/>
  <c r="AT284" i="99"/>
  <c r="AS284" i="99"/>
  <c r="AQ284" i="99"/>
  <c r="AP284" i="99"/>
  <c r="AO284" i="99"/>
  <c r="AN284" i="99"/>
  <c r="AL284" i="99"/>
  <c r="AK284" i="99"/>
  <c r="AJ284" i="99"/>
  <c r="AI284" i="99"/>
  <c r="AH284" i="99"/>
  <c r="AG284" i="99"/>
  <c r="AF284" i="99"/>
  <c r="AE284" i="99"/>
  <c r="AD284" i="99"/>
  <c r="AC284" i="99"/>
  <c r="AB284" i="99"/>
  <c r="AA284" i="99"/>
  <c r="B284" i="99"/>
  <c r="AY284" i="99" s="1"/>
  <c r="AU283" i="99"/>
  <c r="AT283" i="99"/>
  <c r="AS283" i="99"/>
  <c r="AQ283" i="99"/>
  <c r="AP283" i="99"/>
  <c r="AN283" i="99"/>
  <c r="AK283" i="99"/>
  <c r="AJ283" i="99"/>
  <c r="AI283" i="99"/>
  <c r="AH283" i="99"/>
  <c r="AG283" i="99"/>
  <c r="AF283" i="99"/>
  <c r="AE283" i="99"/>
  <c r="AD283" i="99"/>
  <c r="AC283" i="99"/>
  <c r="AB283" i="99"/>
  <c r="AA283" i="99"/>
  <c r="B283" i="99"/>
  <c r="AY282" i="99"/>
  <c r="AU282" i="99"/>
  <c r="AT282" i="99"/>
  <c r="AS282" i="99"/>
  <c r="AQ282" i="99"/>
  <c r="AP282" i="99"/>
  <c r="AN282" i="99"/>
  <c r="AM282" i="99"/>
  <c r="AK282" i="99"/>
  <c r="AJ282" i="99"/>
  <c r="AI282" i="99"/>
  <c r="AH282" i="99"/>
  <c r="AG282" i="99"/>
  <c r="AF282" i="99"/>
  <c r="AE282" i="99"/>
  <c r="AD282" i="99"/>
  <c r="AC282" i="99"/>
  <c r="AB282" i="99"/>
  <c r="AA282" i="99"/>
  <c r="B282" i="99"/>
  <c r="AZ282" i="99" s="1"/>
  <c r="AU281" i="99"/>
  <c r="AT281" i="99"/>
  <c r="AS281" i="99"/>
  <c r="AQ281" i="99"/>
  <c r="AP281" i="99"/>
  <c r="AI281" i="99"/>
  <c r="AH281" i="99"/>
  <c r="AG281" i="99"/>
  <c r="AF281" i="99"/>
  <c r="AE281" i="99"/>
  <c r="AD281" i="99"/>
  <c r="AC281" i="99"/>
  <c r="AB281" i="99"/>
  <c r="AA281" i="99"/>
  <c r="B281" i="99"/>
  <c r="AZ280" i="99"/>
  <c r="AY280" i="99"/>
  <c r="AX280" i="99"/>
  <c r="AW280" i="99"/>
  <c r="AU280" i="99"/>
  <c r="AT280" i="99"/>
  <c r="AS280" i="99"/>
  <c r="AQ280" i="99"/>
  <c r="AP280" i="99"/>
  <c r="AO280" i="99"/>
  <c r="AN280" i="99"/>
  <c r="AM280" i="99"/>
  <c r="AL280" i="99"/>
  <c r="AK280" i="99"/>
  <c r="AJ280" i="99"/>
  <c r="AI280" i="99"/>
  <c r="AH280" i="99"/>
  <c r="AG280" i="99"/>
  <c r="AF280" i="99"/>
  <c r="AE280" i="99"/>
  <c r="AD280" i="99"/>
  <c r="AC280" i="99"/>
  <c r="AB280" i="99"/>
  <c r="AA280" i="99"/>
  <c r="B280" i="99"/>
  <c r="AV280" i="99" s="1"/>
  <c r="AZ279" i="99"/>
  <c r="AY279" i="99"/>
  <c r="AX279" i="99"/>
  <c r="AW279" i="99"/>
  <c r="AU279" i="99"/>
  <c r="AT279" i="99"/>
  <c r="AS279" i="99"/>
  <c r="AQ279" i="99"/>
  <c r="AP279" i="99"/>
  <c r="AN279" i="99"/>
  <c r="AM279" i="99"/>
  <c r="AL279" i="99"/>
  <c r="AK279" i="99"/>
  <c r="AI279" i="99"/>
  <c r="AH279" i="99"/>
  <c r="AG279" i="99"/>
  <c r="AF279" i="99"/>
  <c r="AE279" i="99"/>
  <c r="AD279" i="99"/>
  <c r="AC279" i="99"/>
  <c r="AB279" i="99"/>
  <c r="AA279" i="99"/>
  <c r="B279" i="99"/>
  <c r="AV279" i="99" s="1"/>
  <c r="AW278" i="99"/>
  <c r="AV278" i="99"/>
  <c r="AU278" i="99"/>
  <c r="AT278" i="99"/>
  <c r="AS278" i="99"/>
  <c r="AQ278" i="99"/>
  <c r="AP278" i="99"/>
  <c r="AN278" i="99"/>
  <c r="AM278" i="99"/>
  <c r="AL278" i="99"/>
  <c r="AK278" i="99"/>
  <c r="AJ278" i="99"/>
  <c r="AI278" i="99"/>
  <c r="AH278" i="99"/>
  <c r="AG278" i="99"/>
  <c r="AF278" i="99"/>
  <c r="AE278" i="99"/>
  <c r="AD278" i="99"/>
  <c r="AC278" i="99"/>
  <c r="AB278" i="99"/>
  <c r="AA278" i="99"/>
  <c r="B278" i="99"/>
  <c r="AU277" i="99"/>
  <c r="AT277" i="99"/>
  <c r="AS277" i="99"/>
  <c r="AQ277" i="99"/>
  <c r="AP277" i="99"/>
  <c r="AO277" i="99"/>
  <c r="AL277" i="99"/>
  <c r="AK277" i="99"/>
  <c r="AI277" i="99"/>
  <c r="AH277" i="99"/>
  <c r="AG277" i="99"/>
  <c r="AF277" i="99"/>
  <c r="AE277" i="99"/>
  <c r="AD277" i="99"/>
  <c r="AC277" i="99"/>
  <c r="AB277" i="99"/>
  <c r="AA277" i="99"/>
  <c r="B277" i="99"/>
  <c r="AZ276" i="99"/>
  <c r="AX276" i="99"/>
  <c r="AW276" i="99"/>
  <c r="AV276" i="99"/>
  <c r="AU276" i="99"/>
  <c r="AT276" i="99"/>
  <c r="AS276" i="99"/>
  <c r="AQ276" i="99"/>
  <c r="AP276" i="99"/>
  <c r="AJ276" i="99"/>
  <c r="AI276" i="99"/>
  <c r="AH276" i="99"/>
  <c r="AG276" i="99"/>
  <c r="AF276" i="99"/>
  <c r="AE276" i="99"/>
  <c r="AD276" i="99"/>
  <c r="AC276" i="99"/>
  <c r="AB276" i="99"/>
  <c r="AA276" i="99"/>
  <c r="B276" i="99"/>
  <c r="AU275" i="99"/>
  <c r="AT275" i="99"/>
  <c r="AS275" i="99"/>
  <c r="AQ275" i="99"/>
  <c r="AP275" i="99"/>
  <c r="AO275" i="99"/>
  <c r="AI275" i="99"/>
  <c r="AH275" i="99"/>
  <c r="AG275" i="99"/>
  <c r="AF275" i="99"/>
  <c r="AE275" i="99"/>
  <c r="AD275" i="99"/>
  <c r="AC275" i="99"/>
  <c r="AB275" i="99"/>
  <c r="AA275" i="99"/>
  <c r="B275" i="99"/>
  <c r="AZ274" i="99"/>
  <c r="AY274" i="99"/>
  <c r="AX274" i="99"/>
  <c r="AW274" i="99"/>
  <c r="AV274" i="99"/>
  <c r="AU274" i="99"/>
  <c r="AT274" i="99"/>
  <c r="AS274" i="99"/>
  <c r="AQ274" i="99"/>
  <c r="AP274" i="99"/>
  <c r="AO274" i="99"/>
  <c r="AN274" i="99"/>
  <c r="AM274" i="99"/>
  <c r="AK274" i="99"/>
  <c r="AJ274" i="99"/>
  <c r="AI274" i="99"/>
  <c r="AH274" i="99"/>
  <c r="AG274" i="99"/>
  <c r="AF274" i="99"/>
  <c r="AE274" i="99"/>
  <c r="AD274" i="99"/>
  <c r="AC274" i="99"/>
  <c r="AB274" i="99"/>
  <c r="AA274" i="99"/>
  <c r="B274" i="99"/>
  <c r="AL274" i="99" s="1"/>
  <c r="AY273" i="99"/>
  <c r="AX273" i="99"/>
  <c r="AV273" i="99"/>
  <c r="AU273" i="99"/>
  <c r="AT273" i="99"/>
  <c r="AS273" i="99"/>
  <c r="AQ273" i="99"/>
  <c r="AP273" i="99"/>
  <c r="AO273" i="99"/>
  <c r="AN273" i="99"/>
  <c r="AL273" i="99"/>
  <c r="AJ273" i="99"/>
  <c r="AI273" i="99"/>
  <c r="AH273" i="99"/>
  <c r="AG273" i="99"/>
  <c r="AF273" i="99"/>
  <c r="AE273" i="99"/>
  <c r="AD273" i="99"/>
  <c r="AC273" i="99"/>
  <c r="AB273" i="99"/>
  <c r="AA273" i="99"/>
  <c r="B273" i="99"/>
  <c r="AZ272" i="99"/>
  <c r="AY272" i="99"/>
  <c r="AX272" i="99"/>
  <c r="AW272" i="99"/>
  <c r="AV272" i="99"/>
  <c r="AU272" i="99"/>
  <c r="AT272" i="99"/>
  <c r="AS272" i="99"/>
  <c r="AQ272" i="99"/>
  <c r="AP272" i="99"/>
  <c r="AO272" i="99"/>
  <c r="AN272" i="99"/>
  <c r="AM272" i="99"/>
  <c r="AL272" i="99"/>
  <c r="AK272" i="99"/>
  <c r="AJ272" i="99"/>
  <c r="AI272" i="99"/>
  <c r="AH272" i="99"/>
  <c r="AG272" i="99"/>
  <c r="AF272" i="99"/>
  <c r="AE272" i="99"/>
  <c r="AD272" i="99"/>
  <c r="AC272" i="99"/>
  <c r="AB272" i="99"/>
  <c r="AA272" i="99"/>
  <c r="B272" i="99"/>
  <c r="AU271" i="99"/>
  <c r="AT271" i="99"/>
  <c r="AS271" i="99"/>
  <c r="AQ271" i="99"/>
  <c r="AP271" i="99"/>
  <c r="AI271" i="99"/>
  <c r="AH271" i="99"/>
  <c r="AG271" i="99"/>
  <c r="AF271" i="99"/>
  <c r="AE271" i="99"/>
  <c r="AD271" i="99"/>
  <c r="AC271" i="99"/>
  <c r="AB271" i="99"/>
  <c r="AA271" i="99"/>
  <c r="B271" i="99"/>
  <c r="AY270" i="99"/>
  <c r="AU270" i="99"/>
  <c r="AT270" i="99"/>
  <c r="AS270" i="99"/>
  <c r="AQ270" i="99"/>
  <c r="AP270" i="99"/>
  <c r="AI270" i="99"/>
  <c r="AH270" i="99"/>
  <c r="AG270" i="99"/>
  <c r="AF270" i="99"/>
  <c r="AE270" i="99"/>
  <c r="AD270" i="99"/>
  <c r="AC270" i="99"/>
  <c r="AB270" i="99"/>
  <c r="AA270" i="99"/>
  <c r="B270" i="99"/>
  <c r="AY269" i="99"/>
  <c r="AV269" i="99"/>
  <c r="AU269" i="99"/>
  <c r="AT269" i="99"/>
  <c r="AS269" i="99"/>
  <c r="AQ269" i="99"/>
  <c r="AP269" i="99"/>
  <c r="AO269" i="99"/>
  <c r="AM269" i="99"/>
  <c r="AL269" i="99"/>
  <c r="AK269" i="99"/>
  <c r="AI269" i="99"/>
  <c r="AH269" i="99"/>
  <c r="AG269" i="99"/>
  <c r="AF269" i="99"/>
  <c r="AE269" i="99"/>
  <c r="AD269" i="99"/>
  <c r="AC269" i="99"/>
  <c r="AB269" i="99"/>
  <c r="AA269" i="99"/>
  <c r="B269" i="99"/>
  <c r="AX269" i="99" s="1"/>
  <c r="AZ268" i="99"/>
  <c r="AX268" i="99"/>
  <c r="AW268" i="99"/>
  <c r="AV268" i="99"/>
  <c r="AU268" i="99"/>
  <c r="AT268" i="99"/>
  <c r="AS268" i="99"/>
  <c r="AQ268" i="99"/>
  <c r="AP268" i="99"/>
  <c r="AO268" i="99"/>
  <c r="AN268" i="99"/>
  <c r="AL268" i="99"/>
  <c r="AK268" i="99"/>
  <c r="AJ268" i="99"/>
  <c r="AI268" i="99"/>
  <c r="AH268" i="99"/>
  <c r="AG268" i="99"/>
  <c r="AF268" i="99"/>
  <c r="AE268" i="99"/>
  <c r="AD268" i="99"/>
  <c r="AC268" i="99"/>
  <c r="AB268" i="99"/>
  <c r="AA268" i="99"/>
  <c r="B268" i="99"/>
  <c r="AY268" i="99" s="1"/>
  <c r="AU267" i="99"/>
  <c r="AT267" i="99"/>
  <c r="AS267" i="99"/>
  <c r="AQ267" i="99"/>
  <c r="AP267" i="99"/>
  <c r="AI267" i="99"/>
  <c r="AH267" i="99"/>
  <c r="AG267" i="99"/>
  <c r="AF267" i="99"/>
  <c r="AE267" i="99"/>
  <c r="AD267" i="99"/>
  <c r="AC267" i="99"/>
  <c r="AB267" i="99"/>
  <c r="AA267" i="99"/>
  <c r="B267" i="99"/>
  <c r="AZ266" i="99"/>
  <c r="AY266" i="99"/>
  <c r="AW266" i="99"/>
  <c r="AU266" i="99"/>
  <c r="AT266" i="99"/>
  <c r="AS266" i="99"/>
  <c r="AQ266" i="99"/>
  <c r="AP266" i="99"/>
  <c r="AO266" i="99"/>
  <c r="AI266" i="99"/>
  <c r="AH266" i="99"/>
  <c r="AG266" i="99"/>
  <c r="AF266" i="99"/>
  <c r="AE266" i="99"/>
  <c r="AD266" i="99"/>
  <c r="AC266" i="99"/>
  <c r="AB266" i="99"/>
  <c r="AA266" i="99"/>
  <c r="B266" i="99"/>
  <c r="AZ265" i="99"/>
  <c r="AY265" i="99"/>
  <c r="AX265" i="99"/>
  <c r="AV265" i="99"/>
  <c r="AU265" i="99"/>
  <c r="AT265" i="99"/>
  <c r="AS265" i="99"/>
  <c r="AQ265" i="99"/>
  <c r="AP265" i="99"/>
  <c r="AI265" i="99"/>
  <c r="AH265" i="99"/>
  <c r="AG265" i="99"/>
  <c r="AF265" i="99"/>
  <c r="AE265" i="99"/>
  <c r="AD265" i="99"/>
  <c r="AC265" i="99"/>
  <c r="AB265" i="99"/>
  <c r="AA265" i="99"/>
  <c r="B265" i="99"/>
  <c r="AZ264" i="99"/>
  <c r="AY264" i="99"/>
  <c r="AX264" i="99"/>
  <c r="AW264" i="99"/>
  <c r="AU264" i="99"/>
  <c r="AT264" i="99"/>
  <c r="AS264" i="99"/>
  <c r="AQ264" i="99"/>
  <c r="AP264" i="99"/>
  <c r="AO264" i="99"/>
  <c r="AN264" i="99"/>
  <c r="AM264" i="99"/>
  <c r="AL264" i="99"/>
  <c r="AJ264" i="99"/>
  <c r="AI264" i="99"/>
  <c r="AH264" i="99"/>
  <c r="AG264" i="99"/>
  <c r="AF264" i="99"/>
  <c r="AE264" i="99"/>
  <c r="AD264" i="99"/>
  <c r="AC264" i="99"/>
  <c r="AB264" i="99"/>
  <c r="AA264" i="99"/>
  <c r="B264" i="99"/>
  <c r="AK264" i="99" s="1"/>
  <c r="AZ263" i="99"/>
  <c r="AY263" i="99"/>
  <c r="AX263" i="99"/>
  <c r="AW263" i="99"/>
  <c r="AU263" i="99"/>
  <c r="AT263" i="99"/>
  <c r="AS263" i="99"/>
  <c r="AQ263" i="99"/>
  <c r="AP263" i="99"/>
  <c r="AN263" i="99"/>
  <c r="AM263" i="99"/>
  <c r="AL263" i="99"/>
  <c r="AK263" i="99"/>
  <c r="AI263" i="99"/>
  <c r="AH263" i="99"/>
  <c r="AG263" i="99"/>
  <c r="AF263" i="99"/>
  <c r="AE263" i="99"/>
  <c r="AD263" i="99"/>
  <c r="AC263" i="99"/>
  <c r="AB263" i="99"/>
  <c r="AA263" i="99"/>
  <c r="B263" i="99"/>
  <c r="AV263" i="99" s="1"/>
  <c r="AU262" i="99"/>
  <c r="AT262" i="99"/>
  <c r="AS262" i="99"/>
  <c r="AQ262" i="99"/>
  <c r="AP262" i="99"/>
  <c r="AI262" i="99"/>
  <c r="AH262" i="99"/>
  <c r="AG262" i="99"/>
  <c r="AF262" i="99"/>
  <c r="AE262" i="99"/>
  <c r="AD262" i="99"/>
  <c r="AC262" i="99"/>
  <c r="AB262" i="99"/>
  <c r="AA262" i="99"/>
  <c r="B262" i="99"/>
  <c r="AU261" i="99"/>
  <c r="AT261" i="99"/>
  <c r="AS261" i="99"/>
  <c r="AQ261" i="99"/>
  <c r="AP261" i="99"/>
  <c r="AO261" i="99"/>
  <c r="AL261" i="99"/>
  <c r="AK261" i="99"/>
  <c r="AJ261" i="99"/>
  <c r="AI261" i="99"/>
  <c r="AH261" i="99"/>
  <c r="AG261" i="99"/>
  <c r="AF261" i="99"/>
  <c r="AE261" i="99"/>
  <c r="AD261" i="99"/>
  <c r="AC261" i="99"/>
  <c r="AB261" i="99"/>
  <c r="AA261" i="99"/>
  <c r="B261" i="99"/>
  <c r="AZ260" i="99"/>
  <c r="AU260" i="99"/>
  <c r="AT260" i="99"/>
  <c r="AS260" i="99"/>
  <c r="AQ260" i="99"/>
  <c r="AP260" i="99"/>
  <c r="AI260" i="99"/>
  <c r="AH260" i="99"/>
  <c r="AG260" i="99"/>
  <c r="AF260" i="99"/>
  <c r="AE260" i="99"/>
  <c r="AD260" i="99"/>
  <c r="AC260" i="99"/>
  <c r="AB260" i="99"/>
  <c r="AA260" i="99"/>
  <c r="B260" i="99"/>
  <c r="AZ259" i="99"/>
  <c r="AY259" i="99"/>
  <c r="AW259" i="99"/>
  <c r="AV259" i="99"/>
  <c r="AU259" i="99"/>
  <c r="AT259" i="99"/>
  <c r="AS259" i="99"/>
  <c r="AQ259" i="99"/>
  <c r="AP259" i="99"/>
  <c r="AO259" i="99"/>
  <c r="AN259" i="99"/>
  <c r="AL259" i="99"/>
  <c r="AI259" i="99"/>
  <c r="AH259" i="99"/>
  <c r="AG259" i="99"/>
  <c r="AF259" i="99"/>
  <c r="AE259" i="99"/>
  <c r="AD259" i="99"/>
  <c r="AC259" i="99"/>
  <c r="AB259" i="99"/>
  <c r="AA259" i="99"/>
  <c r="B259" i="99"/>
  <c r="AZ258" i="99"/>
  <c r="AY258" i="99"/>
  <c r="AX258" i="99"/>
  <c r="AW258" i="99"/>
  <c r="AV258" i="99"/>
  <c r="AU258" i="99"/>
  <c r="AT258" i="99"/>
  <c r="AS258" i="99"/>
  <c r="AQ258" i="99"/>
  <c r="AP258" i="99"/>
  <c r="AO258" i="99"/>
  <c r="AN258" i="99"/>
  <c r="AM258" i="99"/>
  <c r="AK258" i="99"/>
  <c r="AJ258" i="99"/>
  <c r="AI258" i="99"/>
  <c r="AH258" i="99"/>
  <c r="AG258" i="99"/>
  <c r="AF258" i="99"/>
  <c r="AE258" i="99"/>
  <c r="AD258" i="99"/>
  <c r="AC258" i="99"/>
  <c r="AB258" i="99"/>
  <c r="AA258" i="99"/>
  <c r="B258" i="99"/>
  <c r="AL258" i="99" s="1"/>
  <c r="AU257" i="99"/>
  <c r="AT257" i="99"/>
  <c r="AS257" i="99"/>
  <c r="AQ257" i="99"/>
  <c r="AP257" i="99"/>
  <c r="AN257" i="99"/>
  <c r="AL257" i="99"/>
  <c r="AI257" i="99"/>
  <c r="AH257" i="99"/>
  <c r="AG257" i="99"/>
  <c r="AF257" i="99"/>
  <c r="AE257" i="99"/>
  <c r="AD257" i="99"/>
  <c r="AC257" i="99"/>
  <c r="AB257" i="99"/>
  <c r="AA257" i="99"/>
  <c r="B257" i="99"/>
  <c r="AZ256" i="99"/>
  <c r="AY256" i="99"/>
  <c r="AX256" i="99"/>
  <c r="AW256" i="99"/>
  <c r="AV256" i="99"/>
  <c r="AU256" i="99"/>
  <c r="AT256" i="99"/>
  <c r="AS256" i="99"/>
  <c r="AQ256" i="99"/>
  <c r="AP256" i="99"/>
  <c r="AO256" i="99"/>
  <c r="AN256" i="99"/>
  <c r="AM256" i="99"/>
  <c r="AL256" i="99"/>
  <c r="AK256" i="99"/>
  <c r="AJ256" i="99"/>
  <c r="AI256" i="99"/>
  <c r="AH256" i="99"/>
  <c r="AG256" i="99"/>
  <c r="AF256" i="99"/>
  <c r="AE256" i="99"/>
  <c r="AD256" i="99"/>
  <c r="AC256" i="99"/>
  <c r="AB256" i="99"/>
  <c r="AA256" i="99"/>
  <c r="B256" i="99"/>
  <c r="AX255" i="99"/>
  <c r="AU255" i="99"/>
  <c r="AT255" i="99"/>
  <c r="AS255" i="99"/>
  <c r="AQ255" i="99"/>
  <c r="AP255" i="99"/>
  <c r="AO255" i="99"/>
  <c r="AM255" i="99"/>
  <c r="AL255" i="99"/>
  <c r="AI255" i="99"/>
  <c r="AH255" i="99"/>
  <c r="AG255" i="99"/>
  <c r="AF255" i="99"/>
  <c r="AE255" i="99"/>
  <c r="AD255" i="99"/>
  <c r="AC255" i="99"/>
  <c r="AB255" i="99"/>
  <c r="AA255" i="99"/>
  <c r="B255" i="99"/>
  <c r="AZ255" i="99" s="1"/>
  <c r="AU254" i="99"/>
  <c r="AT254" i="99"/>
  <c r="AS254" i="99"/>
  <c r="AQ254" i="99"/>
  <c r="AP254" i="99"/>
  <c r="AI254" i="99"/>
  <c r="AH254" i="99"/>
  <c r="AG254" i="99"/>
  <c r="AF254" i="99"/>
  <c r="AE254" i="99"/>
  <c r="AD254" i="99"/>
  <c r="AC254" i="99"/>
  <c r="AB254" i="99"/>
  <c r="AA254" i="99"/>
  <c r="B254" i="99"/>
  <c r="AY253" i="99"/>
  <c r="AU253" i="99"/>
  <c r="AT253" i="99"/>
  <c r="AS253" i="99"/>
  <c r="AQ253" i="99"/>
  <c r="AP253" i="99"/>
  <c r="AI253" i="99"/>
  <c r="AH253" i="99"/>
  <c r="AG253" i="99"/>
  <c r="AF253" i="99"/>
  <c r="AE253" i="99"/>
  <c r="AD253" i="99"/>
  <c r="AC253" i="99"/>
  <c r="AB253" i="99"/>
  <c r="AA253" i="99"/>
  <c r="B253" i="99"/>
  <c r="AZ252" i="99"/>
  <c r="AY252" i="99"/>
  <c r="AX252" i="99"/>
  <c r="AW252" i="99"/>
  <c r="AV252" i="99"/>
  <c r="AU252" i="99"/>
  <c r="AT252" i="99"/>
  <c r="AS252" i="99"/>
  <c r="AQ252" i="99"/>
  <c r="AP252" i="99"/>
  <c r="AO252" i="99"/>
  <c r="AN252" i="99"/>
  <c r="AL252" i="99"/>
  <c r="AK252" i="99"/>
  <c r="AJ252" i="99"/>
  <c r="AI252" i="99"/>
  <c r="AH252" i="99"/>
  <c r="AG252" i="99"/>
  <c r="AF252" i="99"/>
  <c r="AE252" i="99"/>
  <c r="AD252" i="99"/>
  <c r="AC252" i="99"/>
  <c r="AB252" i="99"/>
  <c r="AA252" i="99"/>
  <c r="B252" i="99"/>
  <c r="AM252" i="99" s="1"/>
  <c r="AX251" i="99"/>
  <c r="AV251" i="99"/>
  <c r="AU251" i="99"/>
  <c r="AT251" i="99"/>
  <c r="AS251" i="99"/>
  <c r="AQ251" i="99"/>
  <c r="AP251" i="99"/>
  <c r="AO251" i="99"/>
  <c r="AN251" i="99"/>
  <c r="AL251" i="99"/>
  <c r="AK251" i="99"/>
  <c r="AJ251" i="99"/>
  <c r="AI251" i="99"/>
  <c r="AH251" i="99"/>
  <c r="AG251" i="99"/>
  <c r="AF251" i="99"/>
  <c r="AE251" i="99"/>
  <c r="AD251" i="99"/>
  <c r="AC251" i="99"/>
  <c r="AB251" i="99"/>
  <c r="AA251" i="99"/>
  <c r="B251" i="99"/>
  <c r="AY250" i="99"/>
  <c r="AU250" i="99"/>
  <c r="AT250" i="99"/>
  <c r="AS250" i="99"/>
  <c r="AQ250" i="99"/>
  <c r="AP250" i="99"/>
  <c r="AO250" i="99"/>
  <c r="AI250" i="99"/>
  <c r="AH250" i="99"/>
  <c r="AG250" i="99"/>
  <c r="AF250" i="99"/>
  <c r="AE250" i="99"/>
  <c r="AD250" i="99"/>
  <c r="AC250" i="99"/>
  <c r="AB250" i="99"/>
  <c r="AA250" i="99"/>
  <c r="B250" i="99"/>
  <c r="AU249" i="99"/>
  <c r="AT249" i="99"/>
  <c r="AS249" i="99"/>
  <c r="AQ249" i="99"/>
  <c r="AP249" i="99"/>
  <c r="AI249" i="99"/>
  <c r="AH249" i="99"/>
  <c r="AG249" i="99"/>
  <c r="AF249" i="99"/>
  <c r="AE249" i="99"/>
  <c r="AD249" i="99"/>
  <c r="AC249" i="99"/>
  <c r="AB249" i="99"/>
  <c r="AA249" i="99"/>
  <c r="B249" i="99"/>
  <c r="AU248" i="99"/>
  <c r="AT248" i="99"/>
  <c r="AS248" i="99"/>
  <c r="AQ248" i="99"/>
  <c r="AP248" i="99"/>
  <c r="AI248" i="99"/>
  <c r="AH248" i="99"/>
  <c r="AG248" i="99"/>
  <c r="AF248" i="99"/>
  <c r="AE248" i="99"/>
  <c r="AD248" i="99"/>
  <c r="AC248" i="99"/>
  <c r="AB248" i="99"/>
  <c r="AA248" i="99"/>
  <c r="B248" i="99"/>
  <c r="AY247" i="99"/>
  <c r="AX247" i="99"/>
  <c r="AW247" i="99"/>
  <c r="AU247" i="99"/>
  <c r="AT247" i="99"/>
  <c r="AS247" i="99"/>
  <c r="AQ247" i="99"/>
  <c r="AP247" i="99"/>
  <c r="AN247" i="99"/>
  <c r="AM247" i="99"/>
  <c r="AL247" i="99"/>
  <c r="AK247" i="99"/>
  <c r="AI247" i="99"/>
  <c r="AH247" i="99"/>
  <c r="AG247" i="99"/>
  <c r="AF247" i="99"/>
  <c r="AE247" i="99"/>
  <c r="AD247" i="99"/>
  <c r="AC247" i="99"/>
  <c r="AB247" i="99"/>
  <c r="AA247" i="99"/>
  <c r="B247" i="99"/>
  <c r="AZ247" i="99" s="1"/>
  <c r="AU246" i="99"/>
  <c r="AT246" i="99"/>
  <c r="AS246" i="99"/>
  <c r="AQ246" i="99"/>
  <c r="AP246" i="99"/>
  <c r="AM246" i="99"/>
  <c r="AK246" i="99"/>
  <c r="AI246" i="99"/>
  <c r="AH246" i="99"/>
  <c r="AG246" i="99"/>
  <c r="AF246" i="99"/>
  <c r="AE246" i="99"/>
  <c r="AD246" i="99"/>
  <c r="AC246" i="99"/>
  <c r="AB246" i="99"/>
  <c r="AA246" i="99"/>
  <c r="B246" i="99"/>
  <c r="AY245" i="99"/>
  <c r="AU245" i="99"/>
  <c r="AT245" i="99"/>
  <c r="AS245" i="99"/>
  <c r="AQ245" i="99"/>
  <c r="AP245" i="99"/>
  <c r="AO245" i="99"/>
  <c r="AN245" i="99"/>
  <c r="AM245" i="99"/>
  <c r="AL245" i="99"/>
  <c r="AK245" i="99"/>
  <c r="AJ245" i="99"/>
  <c r="AI245" i="99"/>
  <c r="AH245" i="99"/>
  <c r="AG245" i="99"/>
  <c r="AF245" i="99"/>
  <c r="AE245" i="99"/>
  <c r="AD245" i="99"/>
  <c r="AC245" i="99"/>
  <c r="AB245" i="99"/>
  <c r="AA245" i="99"/>
  <c r="B245" i="99"/>
  <c r="AZ244" i="99"/>
  <c r="AX244" i="99"/>
  <c r="AW244" i="99"/>
  <c r="AV244" i="99"/>
  <c r="AU244" i="99"/>
  <c r="AT244" i="99"/>
  <c r="AS244" i="99"/>
  <c r="AQ244" i="99"/>
  <c r="AP244" i="99"/>
  <c r="AM244" i="99"/>
  <c r="AK244" i="99"/>
  <c r="AJ244" i="99"/>
  <c r="AI244" i="99"/>
  <c r="AH244" i="99"/>
  <c r="AG244" i="99"/>
  <c r="AF244" i="99"/>
  <c r="AE244" i="99"/>
  <c r="AD244" i="99"/>
  <c r="AC244" i="99"/>
  <c r="AB244" i="99"/>
  <c r="AA244" i="99"/>
  <c r="B244" i="99"/>
  <c r="AN244" i="99" s="1"/>
  <c r="AU243" i="99"/>
  <c r="AT243" i="99"/>
  <c r="AS243" i="99"/>
  <c r="AQ243" i="99"/>
  <c r="AP243" i="99"/>
  <c r="AI243" i="99"/>
  <c r="AH243" i="99"/>
  <c r="AG243" i="99"/>
  <c r="AF243" i="99"/>
  <c r="AE243" i="99"/>
  <c r="AD243" i="99"/>
  <c r="AC243" i="99"/>
  <c r="AB243" i="99"/>
  <c r="AA243" i="99"/>
  <c r="B243" i="99"/>
  <c r="AZ242" i="99"/>
  <c r="AY242" i="99"/>
  <c r="AX242" i="99"/>
  <c r="AW242" i="99"/>
  <c r="AV242" i="99"/>
  <c r="AU242" i="99"/>
  <c r="AT242" i="99"/>
  <c r="AS242" i="99"/>
  <c r="AQ242" i="99"/>
  <c r="AP242" i="99"/>
  <c r="AO242" i="99"/>
  <c r="AN242" i="99"/>
  <c r="AM242" i="99"/>
  <c r="AK242" i="99"/>
  <c r="AJ242" i="99"/>
  <c r="AI242" i="99"/>
  <c r="AH242" i="99"/>
  <c r="AG242" i="99"/>
  <c r="AF242" i="99"/>
  <c r="AE242" i="99"/>
  <c r="AD242" i="99"/>
  <c r="AC242" i="99"/>
  <c r="AB242" i="99"/>
  <c r="AA242" i="99"/>
  <c r="B242" i="99"/>
  <c r="AL242" i="99" s="1"/>
  <c r="AZ241" i="99"/>
  <c r="AY241" i="99"/>
  <c r="AV241" i="99"/>
  <c r="AU241" i="99"/>
  <c r="AT241" i="99"/>
  <c r="AS241" i="99"/>
  <c r="AQ241" i="99"/>
  <c r="AP241" i="99"/>
  <c r="AI241" i="99"/>
  <c r="AH241" i="99"/>
  <c r="AG241" i="99"/>
  <c r="AF241" i="99"/>
  <c r="AE241" i="99"/>
  <c r="AD241" i="99"/>
  <c r="AC241" i="99"/>
  <c r="AB241" i="99"/>
  <c r="AA241" i="99"/>
  <c r="B241" i="99"/>
  <c r="AZ240" i="99"/>
  <c r="AY240" i="99"/>
  <c r="AW240" i="99"/>
  <c r="AV240" i="99"/>
  <c r="AU240" i="99"/>
  <c r="AT240" i="99"/>
  <c r="AS240" i="99"/>
  <c r="AQ240" i="99"/>
  <c r="AP240" i="99"/>
  <c r="AO240" i="99"/>
  <c r="AN240" i="99"/>
  <c r="AM240" i="99"/>
  <c r="AL240" i="99"/>
  <c r="AK240" i="99"/>
  <c r="AJ240" i="99"/>
  <c r="AI240" i="99"/>
  <c r="AH240" i="99"/>
  <c r="AG240" i="99"/>
  <c r="AF240" i="99"/>
  <c r="AE240" i="99"/>
  <c r="AD240" i="99"/>
  <c r="AC240" i="99"/>
  <c r="AB240" i="99"/>
  <c r="AA240" i="99"/>
  <c r="B240" i="99"/>
  <c r="AX240" i="99" s="1"/>
  <c r="AU239" i="99"/>
  <c r="AT239" i="99"/>
  <c r="AS239" i="99"/>
  <c r="AQ239" i="99"/>
  <c r="AP239" i="99"/>
  <c r="AI239" i="99"/>
  <c r="AH239" i="99"/>
  <c r="AG239" i="99"/>
  <c r="AF239" i="99"/>
  <c r="AE239" i="99"/>
  <c r="AD239" i="99"/>
  <c r="AC239" i="99"/>
  <c r="AB239" i="99"/>
  <c r="AA239" i="99"/>
  <c r="B239" i="99"/>
  <c r="AU238" i="99"/>
  <c r="AT238" i="99"/>
  <c r="AS238" i="99"/>
  <c r="AQ238" i="99"/>
  <c r="AP238" i="99"/>
  <c r="AN238" i="99"/>
  <c r="AJ238" i="99"/>
  <c r="AI238" i="99"/>
  <c r="AH238" i="99"/>
  <c r="AG238" i="99"/>
  <c r="AF238" i="99"/>
  <c r="AE238" i="99"/>
  <c r="AD238" i="99"/>
  <c r="AC238" i="99"/>
  <c r="AB238" i="99"/>
  <c r="AA238" i="99"/>
  <c r="B238" i="99"/>
  <c r="AX237" i="99"/>
  <c r="AW237" i="99"/>
  <c r="AV237" i="99"/>
  <c r="AU237" i="99"/>
  <c r="AT237" i="99"/>
  <c r="AS237" i="99"/>
  <c r="AQ237" i="99"/>
  <c r="AP237" i="99"/>
  <c r="AO237" i="99"/>
  <c r="AM237" i="99"/>
  <c r="AI237" i="99"/>
  <c r="AH237" i="99"/>
  <c r="AG237" i="99"/>
  <c r="AF237" i="99"/>
  <c r="AE237" i="99"/>
  <c r="AD237" i="99"/>
  <c r="AC237" i="99"/>
  <c r="AB237" i="99"/>
  <c r="AA237" i="99"/>
  <c r="B237" i="99"/>
  <c r="AY237" i="99" s="1"/>
  <c r="AZ236" i="99"/>
  <c r="AY236" i="99"/>
  <c r="AX236" i="99"/>
  <c r="AW236" i="99"/>
  <c r="AV236" i="99"/>
  <c r="AU236" i="99"/>
  <c r="AT236" i="99"/>
  <c r="AS236" i="99"/>
  <c r="AQ236" i="99"/>
  <c r="AP236" i="99"/>
  <c r="AO236" i="99"/>
  <c r="AN236" i="99"/>
  <c r="AL236" i="99"/>
  <c r="AK236" i="99"/>
  <c r="AJ236" i="99"/>
  <c r="AI236" i="99"/>
  <c r="AH236" i="99"/>
  <c r="AG236" i="99"/>
  <c r="AF236" i="99"/>
  <c r="AE236" i="99"/>
  <c r="AD236" i="99"/>
  <c r="AC236" i="99"/>
  <c r="AB236" i="99"/>
  <c r="AA236" i="99"/>
  <c r="B236" i="99"/>
  <c r="AM236" i="99" s="1"/>
  <c r="AX235" i="99"/>
  <c r="AU235" i="99"/>
  <c r="AT235" i="99"/>
  <c r="AS235" i="99"/>
  <c r="AQ235" i="99"/>
  <c r="AP235" i="99"/>
  <c r="AO235" i="99"/>
  <c r="AL235" i="99"/>
  <c r="AK235" i="99"/>
  <c r="AJ235" i="99"/>
  <c r="AI235" i="99"/>
  <c r="AH235" i="99"/>
  <c r="AG235" i="99"/>
  <c r="AF235" i="99"/>
  <c r="AE235" i="99"/>
  <c r="AD235" i="99"/>
  <c r="AC235" i="99"/>
  <c r="AB235" i="99"/>
  <c r="AA235" i="99"/>
  <c r="B235" i="99"/>
  <c r="AZ234" i="99"/>
  <c r="AY234" i="99"/>
  <c r="AW234" i="99"/>
  <c r="AU234" i="99"/>
  <c r="AT234" i="99"/>
  <c r="AS234" i="99"/>
  <c r="AQ234" i="99"/>
  <c r="AP234" i="99"/>
  <c r="AO234" i="99"/>
  <c r="AN234" i="99"/>
  <c r="AM234" i="99"/>
  <c r="AK234" i="99"/>
  <c r="AJ234" i="99"/>
  <c r="AI234" i="99"/>
  <c r="AH234" i="99"/>
  <c r="AG234" i="99"/>
  <c r="AF234" i="99"/>
  <c r="AE234" i="99"/>
  <c r="AD234" i="99"/>
  <c r="AC234" i="99"/>
  <c r="AB234" i="99"/>
  <c r="AA234" i="99"/>
  <c r="B234" i="99"/>
  <c r="AY233" i="99"/>
  <c r="AX233" i="99"/>
  <c r="AU233" i="99"/>
  <c r="AT233" i="99"/>
  <c r="AS233" i="99"/>
  <c r="AQ233" i="99"/>
  <c r="AP233" i="99"/>
  <c r="AL233" i="99"/>
  <c r="AK233" i="99"/>
  <c r="AI233" i="99"/>
  <c r="AH233" i="99"/>
  <c r="AG233" i="99"/>
  <c r="AF233" i="99"/>
  <c r="AE233" i="99"/>
  <c r="AD233" i="99"/>
  <c r="AC233" i="99"/>
  <c r="AB233" i="99"/>
  <c r="AA233" i="99"/>
  <c r="B233" i="99"/>
  <c r="AZ233" i="99" s="1"/>
  <c r="AZ232" i="99"/>
  <c r="AX232" i="99"/>
  <c r="AW232" i="99"/>
  <c r="AU232" i="99"/>
  <c r="AT232" i="99"/>
  <c r="AS232" i="99"/>
  <c r="AQ232" i="99"/>
  <c r="AP232" i="99"/>
  <c r="AO232" i="99"/>
  <c r="AN232" i="99"/>
  <c r="AM232" i="99"/>
  <c r="AL232" i="99"/>
  <c r="AJ232" i="99"/>
  <c r="AI232" i="99"/>
  <c r="AH232" i="99"/>
  <c r="AG232" i="99"/>
  <c r="AF232" i="99"/>
  <c r="AE232" i="99"/>
  <c r="AD232" i="99"/>
  <c r="AC232" i="99"/>
  <c r="AB232" i="99"/>
  <c r="AA232" i="99"/>
  <c r="B232" i="99"/>
  <c r="AY232" i="99" s="1"/>
  <c r="AU231" i="99"/>
  <c r="AT231" i="99"/>
  <c r="AS231" i="99"/>
  <c r="AQ231" i="99"/>
  <c r="AP231" i="99"/>
  <c r="AK231" i="99"/>
  <c r="AI231" i="99"/>
  <c r="AH231" i="99"/>
  <c r="AG231" i="99"/>
  <c r="AF231" i="99"/>
  <c r="AE231" i="99"/>
  <c r="AD231" i="99"/>
  <c r="AC231" i="99"/>
  <c r="AB231" i="99"/>
  <c r="AA231" i="99"/>
  <c r="B231" i="99"/>
  <c r="AX230" i="99"/>
  <c r="AW230" i="99"/>
  <c r="AV230" i="99"/>
  <c r="AU230" i="99"/>
  <c r="AT230" i="99"/>
  <c r="AS230" i="99"/>
  <c r="AQ230" i="99"/>
  <c r="AP230" i="99"/>
  <c r="AI230" i="99"/>
  <c r="AH230" i="99"/>
  <c r="AG230" i="99"/>
  <c r="AF230" i="99"/>
  <c r="AE230" i="99"/>
  <c r="AD230" i="99"/>
  <c r="AC230" i="99"/>
  <c r="AB230" i="99"/>
  <c r="AA230" i="99"/>
  <c r="B230" i="99"/>
  <c r="AY229" i="99"/>
  <c r="AU229" i="99"/>
  <c r="AT229" i="99"/>
  <c r="AS229" i="99"/>
  <c r="AQ229" i="99"/>
  <c r="AP229" i="99"/>
  <c r="AO229" i="99"/>
  <c r="AN229" i="99"/>
  <c r="AL229" i="99"/>
  <c r="AK229" i="99"/>
  <c r="AJ229" i="99"/>
  <c r="AI229" i="99"/>
  <c r="AH229" i="99"/>
  <c r="AG229" i="99"/>
  <c r="AF229" i="99"/>
  <c r="AE229" i="99"/>
  <c r="AD229" i="99"/>
  <c r="AC229" i="99"/>
  <c r="AB229" i="99"/>
  <c r="AA229" i="99"/>
  <c r="B229" i="99"/>
  <c r="AM229" i="99" s="1"/>
  <c r="AZ228" i="99"/>
  <c r="AW228" i="99"/>
  <c r="AV228" i="99"/>
  <c r="AU228" i="99"/>
  <c r="AT228" i="99"/>
  <c r="AS228" i="99"/>
  <c r="AQ228" i="99"/>
  <c r="AP228" i="99"/>
  <c r="AI228" i="99"/>
  <c r="AH228" i="99"/>
  <c r="AG228" i="99"/>
  <c r="AF228" i="99"/>
  <c r="AE228" i="99"/>
  <c r="AD228" i="99"/>
  <c r="AC228" i="99"/>
  <c r="AB228" i="99"/>
  <c r="AA228" i="99"/>
  <c r="B228" i="99"/>
  <c r="AZ227" i="99"/>
  <c r="AY227" i="99"/>
  <c r="AU227" i="99"/>
  <c r="AT227" i="99"/>
  <c r="AS227" i="99"/>
  <c r="AQ227" i="99"/>
  <c r="AP227" i="99"/>
  <c r="AO227" i="99"/>
  <c r="AL227" i="99"/>
  <c r="AJ227" i="99"/>
  <c r="AI227" i="99"/>
  <c r="AH227" i="99"/>
  <c r="AG227" i="99"/>
  <c r="AF227" i="99"/>
  <c r="AE227" i="99"/>
  <c r="AD227" i="99"/>
  <c r="AC227" i="99"/>
  <c r="AB227" i="99"/>
  <c r="AA227" i="99"/>
  <c r="B227" i="99"/>
  <c r="AZ226" i="99"/>
  <c r="AY226" i="99"/>
  <c r="AX226" i="99"/>
  <c r="AW226" i="99"/>
  <c r="AV226" i="99"/>
  <c r="AU226" i="99"/>
  <c r="AT226" i="99"/>
  <c r="AS226" i="99"/>
  <c r="AQ226" i="99"/>
  <c r="AP226" i="99"/>
  <c r="AO226" i="99"/>
  <c r="AN226" i="99"/>
  <c r="AM226" i="99"/>
  <c r="AK226" i="99"/>
  <c r="AJ226" i="99"/>
  <c r="AI226" i="99"/>
  <c r="AH226" i="99"/>
  <c r="AG226" i="99"/>
  <c r="AF226" i="99"/>
  <c r="AE226" i="99"/>
  <c r="AD226" i="99"/>
  <c r="AC226" i="99"/>
  <c r="AB226" i="99"/>
  <c r="AA226" i="99"/>
  <c r="B226" i="99"/>
  <c r="AL226" i="99" s="1"/>
  <c r="AZ225" i="99"/>
  <c r="AX225" i="99"/>
  <c r="AW225" i="99"/>
  <c r="AV225" i="99"/>
  <c r="AU225" i="99"/>
  <c r="AT225" i="99"/>
  <c r="AS225" i="99"/>
  <c r="AQ225" i="99"/>
  <c r="AP225" i="99"/>
  <c r="AO225" i="99"/>
  <c r="AM225" i="99"/>
  <c r="AL225" i="99"/>
  <c r="AJ225" i="99"/>
  <c r="AI225" i="99"/>
  <c r="AH225" i="99"/>
  <c r="AG225" i="99"/>
  <c r="AF225" i="99"/>
  <c r="AE225" i="99"/>
  <c r="AD225" i="99"/>
  <c r="AC225" i="99"/>
  <c r="AB225" i="99"/>
  <c r="AA225" i="99"/>
  <c r="B225" i="99"/>
  <c r="AK225" i="99" s="1"/>
  <c r="AZ224" i="99"/>
  <c r="AY224" i="99"/>
  <c r="AW224" i="99"/>
  <c r="AV224" i="99"/>
  <c r="AU224" i="99"/>
  <c r="AT224" i="99"/>
  <c r="AS224" i="99"/>
  <c r="AQ224" i="99"/>
  <c r="AP224" i="99"/>
  <c r="AO224" i="99"/>
  <c r="AN224" i="99"/>
  <c r="AM224" i="99"/>
  <c r="AL224" i="99"/>
  <c r="AK224" i="99"/>
  <c r="AJ224" i="99"/>
  <c r="AI224" i="99"/>
  <c r="AH224" i="99"/>
  <c r="AG224" i="99"/>
  <c r="AF224" i="99"/>
  <c r="AE224" i="99"/>
  <c r="AD224" i="99"/>
  <c r="AC224" i="99"/>
  <c r="AB224" i="99"/>
  <c r="AA224" i="99"/>
  <c r="B224" i="99"/>
  <c r="AX224" i="99" s="1"/>
  <c r="AU223" i="99"/>
  <c r="AT223" i="99"/>
  <c r="AS223" i="99"/>
  <c r="AQ223" i="99"/>
  <c r="AP223" i="99"/>
  <c r="AO223" i="99"/>
  <c r="AM223" i="99"/>
  <c r="AK223" i="99"/>
  <c r="AI223" i="99"/>
  <c r="AH223" i="99"/>
  <c r="AG223" i="99"/>
  <c r="AF223" i="99"/>
  <c r="AE223" i="99"/>
  <c r="AD223" i="99"/>
  <c r="AC223" i="99"/>
  <c r="AB223" i="99"/>
  <c r="AA223" i="99"/>
  <c r="B223" i="99"/>
  <c r="AU222" i="99"/>
  <c r="AT222" i="99"/>
  <c r="AS222" i="99"/>
  <c r="AQ222" i="99"/>
  <c r="AP222" i="99"/>
  <c r="AI222" i="99"/>
  <c r="AH222" i="99"/>
  <c r="AG222" i="99"/>
  <c r="AF222" i="99"/>
  <c r="AE222" i="99"/>
  <c r="AD222" i="99"/>
  <c r="AC222" i="99"/>
  <c r="AB222" i="99"/>
  <c r="AA222" i="99"/>
  <c r="B222" i="99"/>
  <c r="AY221" i="99"/>
  <c r="AW221" i="99"/>
  <c r="AU221" i="99"/>
  <c r="AT221" i="99"/>
  <c r="AS221" i="99"/>
  <c r="AQ221" i="99"/>
  <c r="AP221" i="99"/>
  <c r="AM221" i="99"/>
  <c r="AI221" i="99"/>
  <c r="AH221" i="99"/>
  <c r="AG221" i="99"/>
  <c r="AF221" i="99"/>
  <c r="AE221" i="99"/>
  <c r="AD221" i="99"/>
  <c r="AC221" i="99"/>
  <c r="AB221" i="99"/>
  <c r="AA221" i="99"/>
  <c r="B221" i="99"/>
  <c r="AZ220" i="99"/>
  <c r="AY220" i="99"/>
  <c r="AX220" i="99"/>
  <c r="AV220" i="99"/>
  <c r="AU220" i="99"/>
  <c r="AT220" i="99"/>
  <c r="AS220" i="99"/>
  <c r="AQ220" i="99"/>
  <c r="AP220" i="99"/>
  <c r="AO220" i="99"/>
  <c r="AN220" i="99"/>
  <c r="AL220" i="99"/>
  <c r="AK220" i="99"/>
  <c r="AJ220" i="99"/>
  <c r="AI220" i="99"/>
  <c r="AH220" i="99"/>
  <c r="AG220" i="99"/>
  <c r="AF220" i="99"/>
  <c r="AE220" i="99"/>
  <c r="AD220" i="99"/>
  <c r="AC220" i="99"/>
  <c r="AB220" i="99"/>
  <c r="AA220" i="99"/>
  <c r="B220" i="99"/>
  <c r="AM220" i="99" s="1"/>
  <c r="AU219" i="99"/>
  <c r="AT219" i="99"/>
  <c r="AS219" i="99"/>
  <c r="AQ219" i="99"/>
  <c r="AP219" i="99"/>
  <c r="AN219" i="99"/>
  <c r="AL219" i="99"/>
  <c r="AI219" i="99"/>
  <c r="AH219" i="99"/>
  <c r="AG219" i="99"/>
  <c r="AF219" i="99"/>
  <c r="AE219" i="99"/>
  <c r="AD219" i="99"/>
  <c r="AC219" i="99"/>
  <c r="AB219" i="99"/>
  <c r="AA219" i="99"/>
  <c r="B219" i="99"/>
  <c r="AY218" i="99"/>
  <c r="AW218" i="99"/>
  <c r="AV218" i="99"/>
  <c r="AU218" i="99"/>
  <c r="AT218" i="99"/>
  <c r="AS218" i="99"/>
  <c r="AQ218" i="99"/>
  <c r="AP218" i="99"/>
  <c r="AK218" i="99"/>
  <c r="AJ218" i="99"/>
  <c r="AI218" i="99"/>
  <c r="AH218" i="99"/>
  <c r="AG218" i="99"/>
  <c r="AF218" i="99"/>
  <c r="AE218" i="99"/>
  <c r="AD218" i="99"/>
  <c r="AC218" i="99"/>
  <c r="AB218" i="99"/>
  <c r="AA218" i="99"/>
  <c r="B218" i="99"/>
  <c r="AZ217" i="99"/>
  <c r="AY217" i="99"/>
  <c r="AX217" i="99"/>
  <c r="AV217" i="99"/>
  <c r="AU217" i="99"/>
  <c r="AT217" i="99"/>
  <c r="AS217" i="99"/>
  <c r="AQ217" i="99"/>
  <c r="AP217" i="99"/>
  <c r="AO217" i="99"/>
  <c r="AN217" i="99"/>
  <c r="AL217" i="99"/>
  <c r="AK217" i="99"/>
  <c r="AI217" i="99"/>
  <c r="AH217" i="99"/>
  <c r="AG217" i="99"/>
  <c r="AF217" i="99"/>
  <c r="AE217" i="99"/>
  <c r="AD217" i="99"/>
  <c r="AC217" i="99"/>
  <c r="AB217" i="99"/>
  <c r="AA217" i="99"/>
  <c r="B217" i="99"/>
  <c r="AZ216" i="99"/>
  <c r="AY216" i="99"/>
  <c r="AW216" i="99"/>
  <c r="AU216" i="99"/>
  <c r="AT216" i="99"/>
  <c r="AS216" i="99"/>
  <c r="AQ216" i="99"/>
  <c r="AP216" i="99"/>
  <c r="AO216" i="99"/>
  <c r="AN216" i="99"/>
  <c r="AM216" i="99"/>
  <c r="AL216" i="99"/>
  <c r="AJ216" i="99"/>
  <c r="AI216" i="99"/>
  <c r="AH216" i="99"/>
  <c r="AG216" i="99"/>
  <c r="AF216" i="99"/>
  <c r="AE216" i="99"/>
  <c r="AD216" i="99"/>
  <c r="AC216" i="99"/>
  <c r="AB216" i="99"/>
  <c r="AA216" i="99"/>
  <c r="B216" i="99"/>
  <c r="AX216" i="99" s="1"/>
  <c r="AV215" i="99"/>
  <c r="AU215" i="99"/>
  <c r="AT215" i="99"/>
  <c r="AS215" i="99"/>
  <c r="AQ215" i="99"/>
  <c r="AP215" i="99"/>
  <c r="AM215" i="99"/>
  <c r="AK215" i="99"/>
  <c r="AI215" i="99"/>
  <c r="AH215" i="99"/>
  <c r="AG215" i="99"/>
  <c r="AF215" i="99"/>
  <c r="AE215" i="99"/>
  <c r="AD215" i="99"/>
  <c r="AC215" i="99"/>
  <c r="AB215" i="99"/>
  <c r="AA215" i="99"/>
  <c r="B215" i="99"/>
  <c r="AU214" i="99"/>
  <c r="AT214" i="99"/>
  <c r="AS214" i="99"/>
  <c r="AQ214" i="99"/>
  <c r="AP214" i="99"/>
  <c r="AI214" i="99"/>
  <c r="AH214" i="99"/>
  <c r="AG214" i="99"/>
  <c r="AF214" i="99"/>
  <c r="AE214" i="99"/>
  <c r="AD214" i="99"/>
  <c r="AC214" i="99"/>
  <c r="AB214" i="99"/>
  <c r="AA214" i="99"/>
  <c r="B214" i="99"/>
  <c r="AY213" i="99"/>
  <c r="AU213" i="99"/>
  <c r="AT213" i="99"/>
  <c r="AS213" i="99"/>
  <c r="AQ213" i="99"/>
  <c r="AP213" i="99"/>
  <c r="AL213" i="99"/>
  <c r="AK213" i="99"/>
  <c r="AI213" i="99"/>
  <c r="AH213" i="99"/>
  <c r="AG213" i="99"/>
  <c r="AF213" i="99"/>
  <c r="AE213" i="99"/>
  <c r="AD213" i="99"/>
  <c r="AC213" i="99"/>
  <c r="AB213" i="99"/>
  <c r="AA213" i="99"/>
  <c r="B213" i="99"/>
  <c r="AZ212" i="99"/>
  <c r="AW212" i="99"/>
  <c r="AU212" i="99"/>
  <c r="AT212" i="99"/>
  <c r="AS212" i="99"/>
  <c r="AQ212" i="99"/>
  <c r="AP212" i="99"/>
  <c r="AN212" i="99"/>
  <c r="AM212" i="99"/>
  <c r="AK212" i="99"/>
  <c r="AJ212" i="99"/>
  <c r="AI212" i="99"/>
  <c r="AH212" i="99"/>
  <c r="AG212" i="99"/>
  <c r="AF212" i="99"/>
  <c r="AE212" i="99"/>
  <c r="AD212" i="99"/>
  <c r="AC212" i="99"/>
  <c r="AB212" i="99"/>
  <c r="AA212" i="99"/>
  <c r="B212" i="99"/>
  <c r="AX212" i="99" s="1"/>
  <c r="AU211" i="99"/>
  <c r="AT211" i="99"/>
  <c r="AS211" i="99"/>
  <c r="AQ211" i="99"/>
  <c r="AP211" i="99"/>
  <c r="AI211" i="99"/>
  <c r="AH211" i="99"/>
  <c r="AG211" i="99"/>
  <c r="AF211" i="99"/>
  <c r="AE211" i="99"/>
  <c r="AD211" i="99"/>
  <c r="AC211" i="99"/>
  <c r="AB211" i="99"/>
  <c r="AA211" i="99"/>
  <c r="B211" i="99"/>
  <c r="AZ210" i="99"/>
  <c r="AY210" i="99"/>
  <c r="AX210" i="99"/>
  <c r="AU210" i="99"/>
  <c r="AT210" i="99"/>
  <c r="AS210" i="99"/>
  <c r="AQ210" i="99"/>
  <c r="AP210" i="99"/>
  <c r="AI210" i="99"/>
  <c r="AH210" i="99"/>
  <c r="AG210" i="99"/>
  <c r="AF210" i="99"/>
  <c r="AE210" i="99"/>
  <c r="AD210" i="99"/>
  <c r="AC210" i="99"/>
  <c r="AB210" i="99"/>
  <c r="AA210" i="99"/>
  <c r="B210" i="99"/>
  <c r="AZ209" i="99"/>
  <c r="AY209" i="99"/>
  <c r="AX209" i="99"/>
  <c r="AW209" i="99"/>
  <c r="AV209" i="99"/>
  <c r="AU209" i="99"/>
  <c r="AT209" i="99"/>
  <c r="AS209" i="99"/>
  <c r="AQ209" i="99"/>
  <c r="AP209" i="99"/>
  <c r="AO209" i="99"/>
  <c r="AN209" i="99"/>
  <c r="AM209" i="99"/>
  <c r="AL209" i="99"/>
  <c r="AJ209" i="99"/>
  <c r="AI209" i="99"/>
  <c r="AH209" i="99"/>
  <c r="AG209" i="99"/>
  <c r="AF209" i="99"/>
  <c r="AE209" i="99"/>
  <c r="AD209" i="99"/>
  <c r="AC209" i="99"/>
  <c r="AB209" i="99"/>
  <c r="AA209" i="99"/>
  <c r="B209" i="99"/>
  <c r="AK209" i="99" s="1"/>
  <c r="AZ208" i="99"/>
  <c r="AY208" i="99"/>
  <c r="AW208" i="99"/>
  <c r="AV208" i="99"/>
  <c r="AU208" i="99"/>
  <c r="AT208" i="99"/>
  <c r="AS208" i="99"/>
  <c r="AQ208" i="99"/>
  <c r="AP208" i="99"/>
  <c r="AO208" i="99"/>
  <c r="AN208" i="99"/>
  <c r="AM208" i="99"/>
  <c r="AL208" i="99"/>
  <c r="AK208" i="99"/>
  <c r="AJ208" i="99"/>
  <c r="AI208" i="99"/>
  <c r="AH208" i="99"/>
  <c r="AG208" i="99"/>
  <c r="AF208" i="99"/>
  <c r="AE208" i="99"/>
  <c r="AD208" i="99"/>
  <c r="AC208" i="99"/>
  <c r="AB208" i="99"/>
  <c r="AA208" i="99"/>
  <c r="B208" i="99"/>
  <c r="AX208" i="99" s="1"/>
  <c r="AU207" i="99"/>
  <c r="AT207" i="99"/>
  <c r="AS207" i="99"/>
  <c r="AQ207" i="99"/>
  <c r="AP207" i="99"/>
  <c r="AL207" i="99"/>
  <c r="AI207" i="99"/>
  <c r="AH207" i="99"/>
  <c r="AG207" i="99"/>
  <c r="AF207" i="99"/>
  <c r="AE207" i="99"/>
  <c r="AD207" i="99"/>
  <c r="AC207" i="99"/>
  <c r="AB207" i="99"/>
  <c r="AA207" i="99"/>
  <c r="B207" i="99"/>
  <c r="AY206" i="99"/>
  <c r="AX206" i="99"/>
  <c r="AU206" i="99"/>
  <c r="AT206" i="99"/>
  <c r="AS206" i="99"/>
  <c r="AQ206" i="99"/>
  <c r="AP206" i="99"/>
  <c r="AN206" i="99"/>
  <c r="AL206" i="99"/>
  <c r="AJ206" i="99"/>
  <c r="AI206" i="99"/>
  <c r="AH206" i="99"/>
  <c r="AG206" i="99"/>
  <c r="AF206" i="99"/>
  <c r="AE206" i="99"/>
  <c r="AD206" i="99"/>
  <c r="AC206" i="99"/>
  <c r="AB206" i="99"/>
  <c r="AA206" i="99"/>
  <c r="B206" i="99"/>
  <c r="AZ205" i="99"/>
  <c r="AY205" i="99"/>
  <c r="AX205" i="99"/>
  <c r="AW205" i="99"/>
  <c r="AV205" i="99"/>
  <c r="AU205" i="99"/>
  <c r="AT205" i="99"/>
  <c r="AS205" i="99"/>
  <c r="AQ205" i="99"/>
  <c r="AP205" i="99"/>
  <c r="AO205" i="99"/>
  <c r="AL205" i="99"/>
  <c r="AI205" i="99"/>
  <c r="AH205" i="99"/>
  <c r="AG205" i="99"/>
  <c r="AF205" i="99"/>
  <c r="AE205" i="99"/>
  <c r="AD205" i="99"/>
  <c r="AC205" i="99"/>
  <c r="AB205" i="99"/>
  <c r="AA205" i="99"/>
  <c r="B205" i="99"/>
  <c r="AN205" i="99" s="1"/>
  <c r="AV204" i="99"/>
  <c r="AU204" i="99"/>
  <c r="AT204" i="99"/>
  <c r="AS204" i="99"/>
  <c r="AQ204" i="99"/>
  <c r="AP204" i="99"/>
  <c r="AO204" i="99"/>
  <c r="AK204" i="99"/>
  <c r="AJ204" i="99"/>
  <c r="AI204" i="99"/>
  <c r="AH204" i="99"/>
  <c r="AG204" i="99"/>
  <c r="AF204" i="99"/>
  <c r="AE204" i="99"/>
  <c r="AD204" i="99"/>
  <c r="AC204" i="99"/>
  <c r="AB204" i="99"/>
  <c r="AA204" i="99"/>
  <c r="B204" i="99"/>
  <c r="AU203" i="99"/>
  <c r="AT203" i="99"/>
  <c r="AS203" i="99"/>
  <c r="AQ203" i="99"/>
  <c r="AP203" i="99"/>
  <c r="AI203" i="99"/>
  <c r="AH203" i="99"/>
  <c r="AG203" i="99"/>
  <c r="AF203" i="99"/>
  <c r="AE203" i="99"/>
  <c r="AD203" i="99"/>
  <c r="AC203" i="99"/>
  <c r="AB203" i="99"/>
  <c r="AA203" i="99"/>
  <c r="B203" i="99"/>
  <c r="AU202" i="99"/>
  <c r="AT202" i="99"/>
  <c r="AS202" i="99"/>
  <c r="AQ202" i="99"/>
  <c r="AP202" i="99"/>
  <c r="AO202" i="99"/>
  <c r="AN202" i="99"/>
  <c r="AL202" i="99"/>
  <c r="AJ202" i="99"/>
  <c r="AI202" i="99"/>
  <c r="AH202" i="99"/>
  <c r="AG202" i="99"/>
  <c r="AF202" i="99"/>
  <c r="AE202" i="99"/>
  <c r="AD202" i="99"/>
  <c r="AC202" i="99"/>
  <c r="AB202" i="99"/>
  <c r="AA202" i="99"/>
  <c r="B202" i="99"/>
  <c r="AU201" i="99"/>
  <c r="AT201" i="99"/>
  <c r="AS201" i="99"/>
  <c r="AQ201" i="99"/>
  <c r="AP201" i="99"/>
  <c r="AI201" i="99"/>
  <c r="AH201" i="99"/>
  <c r="AG201" i="99"/>
  <c r="AF201" i="99"/>
  <c r="AE201" i="99"/>
  <c r="AD201" i="99"/>
  <c r="AC201" i="99"/>
  <c r="AB201" i="99"/>
  <c r="AA201" i="99"/>
  <c r="B201" i="99"/>
  <c r="AZ200" i="99"/>
  <c r="AY200" i="99"/>
  <c r="AU200" i="99"/>
  <c r="AT200" i="99"/>
  <c r="AS200" i="99"/>
  <c r="AQ200" i="99"/>
  <c r="AP200" i="99"/>
  <c r="AL200" i="99"/>
  <c r="AK200" i="99"/>
  <c r="AI200" i="99"/>
  <c r="AH200" i="99"/>
  <c r="AG200" i="99"/>
  <c r="AF200" i="99"/>
  <c r="AE200" i="99"/>
  <c r="AD200" i="99"/>
  <c r="AC200" i="99"/>
  <c r="AB200" i="99"/>
  <c r="AA200" i="99"/>
  <c r="B200" i="99"/>
  <c r="AZ199" i="99"/>
  <c r="AX199" i="99"/>
  <c r="AV199" i="99"/>
  <c r="AU199" i="99"/>
  <c r="AT199" i="99"/>
  <c r="AS199" i="99"/>
  <c r="AQ199" i="99"/>
  <c r="AP199" i="99"/>
  <c r="AL199" i="99"/>
  <c r="AK199" i="99"/>
  <c r="AI199" i="99"/>
  <c r="AH199" i="99"/>
  <c r="AG199" i="99"/>
  <c r="AF199" i="99"/>
  <c r="AE199" i="99"/>
  <c r="AD199" i="99"/>
  <c r="AC199" i="99"/>
  <c r="AB199" i="99"/>
  <c r="AA199" i="99"/>
  <c r="B199" i="99"/>
  <c r="AY199" i="99" s="1"/>
  <c r="AU198" i="99"/>
  <c r="AT198" i="99"/>
  <c r="AS198" i="99"/>
  <c r="AQ198" i="99"/>
  <c r="AP198" i="99"/>
  <c r="AI198" i="99"/>
  <c r="AH198" i="99"/>
  <c r="AG198" i="99"/>
  <c r="AF198" i="99"/>
  <c r="AE198" i="99"/>
  <c r="AD198" i="99"/>
  <c r="AC198" i="99"/>
  <c r="AB198" i="99"/>
  <c r="AA198" i="99"/>
  <c r="B198" i="99"/>
  <c r="AZ197" i="99"/>
  <c r="AY197" i="99"/>
  <c r="AX197" i="99"/>
  <c r="AW197" i="99"/>
  <c r="AU197" i="99"/>
  <c r="AT197" i="99"/>
  <c r="AS197" i="99"/>
  <c r="AQ197" i="99"/>
  <c r="AP197" i="99"/>
  <c r="AO197" i="99"/>
  <c r="AN197" i="99"/>
  <c r="AM197" i="99"/>
  <c r="AK197" i="99"/>
  <c r="AJ197" i="99"/>
  <c r="AI197" i="99"/>
  <c r="AH197" i="99"/>
  <c r="AG197" i="99"/>
  <c r="AF197" i="99"/>
  <c r="AE197" i="99"/>
  <c r="AD197" i="99"/>
  <c r="AC197" i="99"/>
  <c r="AB197" i="99"/>
  <c r="AA197" i="99"/>
  <c r="B197" i="99"/>
  <c r="AV197" i="99" s="1"/>
  <c r="AZ196" i="99"/>
  <c r="AY196" i="99"/>
  <c r="AX196" i="99"/>
  <c r="AW196" i="99"/>
  <c r="AV196" i="99"/>
  <c r="AU196" i="99"/>
  <c r="AT196" i="99"/>
  <c r="AS196" i="99"/>
  <c r="AQ196" i="99"/>
  <c r="AP196" i="99"/>
  <c r="AN196" i="99"/>
  <c r="AK196" i="99"/>
  <c r="AJ196" i="99"/>
  <c r="AI196" i="99"/>
  <c r="AH196" i="99"/>
  <c r="AG196" i="99"/>
  <c r="AF196" i="99"/>
  <c r="AE196" i="99"/>
  <c r="AD196" i="99"/>
  <c r="AC196" i="99"/>
  <c r="AB196" i="99"/>
  <c r="AA196" i="99"/>
  <c r="B196" i="99"/>
  <c r="AO196" i="99" s="1"/>
  <c r="AZ195" i="99"/>
  <c r="AY195" i="99"/>
  <c r="AX195" i="99"/>
  <c r="AV195" i="99"/>
  <c r="AU195" i="99"/>
  <c r="AT195" i="99"/>
  <c r="AS195" i="99"/>
  <c r="AQ195" i="99"/>
  <c r="AP195" i="99"/>
  <c r="AO195" i="99"/>
  <c r="AN195" i="99"/>
  <c r="AL195" i="99"/>
  <c r="AK195" i="99"/>
  <c r="AJ195" i="99"/>
  <c r="AI195" i="99"/>
  <c r="AH195" i="99"/>
  <c r="AG195" i="99"/>
  <c r="AF195" i="99"/>
  <c r="AE195" i="99"/>
  <c r="AD195" i="99"/>
  <c r="AC195" i="99"/>
  <c r="AB195" i="99"/>
  <c r="AA195" i="99"/>
  <c r="B195" i="99"/>
  <c r="AY194" i="99"/>
  <c r="AW194" i="99"/>
  <c r="AV194" i="99"/>
  <c r="AU194" i="99"/>
  <c r="AT194" i="99"/>
  <c r="AS194" i="99"/>
  <c r="AQ194" i="99"/>
  <c r="AP194" i="99"/>
  <c r="AO194" i="99"/>
  <c r="AN194" i="99"/>
  <c r="AM194" i="99"/>
  <c r="AL194" i="99"/>
  <c r="AK194" i="99"/>
  <c r="AJ194" i="99"/>
  <c r="AI194" i="99"/>
  <c r="AH194" i="99"/>
  <c r="AG194" i="99"/>
  <c r="AF194" i="99"/>
  <c r="AE194" i="99"/>
  <c r="AD194" i="99"/>
  <c r="AC194" i="99"/>
  <c r="AB194" i="99"/>
  <c r="AA194" i="99"/>
  <c r="B194" i="99"/>
  <c r="AX194" i="99" s="1"/>
  <c r="AU193" i="99"/>
  <c r="AT193" i="99"/>
  <c r="AS193" i="99"/>
  <c r="AQ193" i="99"/>
  <c r="AP193" i="99"/>
  <c r="AK193" i="99"/>
  <c r="AI193" i="99"/>
  <c r="AH193" i="99"/>
  <c r="AG193" i="99"/>
  <c r="AF193" i="99"/>
  <c r="AE193" i="99"/>
  <c r="AD193" i="99"/>
  <c r="AC193" i="99"/>
  <c r="AB193" i="99"/>
  <c r="AA193" i="99"/>
  <c r="B193" i="99"/>
  <c r="AW192" i="99"/>
  <c r="AV192" i="99"/>
  <c r="AU192" i="99"/>
  <c r="AT192" i="99"/>
  <c r="AS192" i="99"/>
  <c r="AQ192" i="99"/>
  <c r="AP192" i="99"/>
  <c r="AI192" i="99"/>
  <c r="AH192" i="99"/>
  <c r="AG192" i="99"/>
  <c r="AF192" i="99"/>
  <c r="AE192" i="99"/>
  <c r="AD192" i="99"/>
  <c r="AC192" i="99"/>
  <c r="AB192" i="99"/>
  <c r="AA192" i="99"/>
  <c r="B192" i="99"/>
  <c r="AZ191" i="99"/>
  <c r="AY191" i="99"/>
  <c r="AX191" i="99"/>
  <c r="AW191" i="99"/>
  <c r="AV191" i="99"/>
  <c r="AU191" i="99"/>
  <c r="AT191" i="99"/>
  <c r="AS191" i="99"/>
  <c r="AQ191" i="99"/>
  <c r="AP191" i="99"/>
  <c r="AO191" i="99"/>
  <c r="AN191" i="99"/>
  <c r="AM191" i="99"/>
  <c r="AJ191" i="99"/>
  <c r="AI191" i="99"/>
  <c r="AH191" i="99"/>
  <c r="AG191" i="99"/>
  <c r="AF191" i="99"/>
  <c r="AE191" i="99"/>
  <c r="AD191" i="99"/>
  <c r="AC191" i="99"/>
  <c r="AB191" i="99"/>
  <c r="AA191" i="99"/>
  <c r="B191" i="99"/>
  <c r="AU190" i="99"/>
  <c r="AT190" i="99"/>
  <c r="AS190" i="99"/>
  <c r="AQ190" i="99"/>
  <c r="AP190" i="99"/>
  <c r="AI190" i="99"/>
  <c r="AH190" i="99"/>
  <c r="AG190" i="99"/>
  <c r="AF190" i="99"/>
  <c r="AE190" i="99"/>
  <c r="AD190" i="99"/>
  <c r="AC190" i="99"/>
  <c r="AB190" i="99"/>
  <c r="AA190" i="99"/>
  <c r="B190" i="99"/>
  <c r="AU189" i="99"/>
  <c r="AT189" i="99"/>
  <c r="AS189" i="99"/>
  <c r="AQ189" i="99"/>
  <c r="AP189" i="99"/>
  <c r="AI189" i="99"/>
  <c r="AH189" i="99"/>
  <c r="AG189" i="99"/>
  <c r="AF189" i="99"/>
  <c r="AE189" i="99"/>
  <c r="AD189" i="99"/>
  <c r="AC189" i="99"/>
  <c r="AB189" i="99"/>
  <c r="AA189" i="99"/>
  <c r="B189" i="99"/>
  <c r="AZ188" i="99"/>
  <c r="AX188" i="99"/>
  <c r="AV188" i="99"/>
  <c r="AU188" i="99"/>
  <c r="AT188" i="99"/>
  <c r="AS188" i="99"/>
  <c r="AQ188" i="99"/>
  <c r="AP188" i="99"/>
  <c r="AI188" i="99"/>
  <c r="AH188" i="99"/>
  <c r="AG188" i="99"/>
  <c r="AF188" i="99"/>
  <c r="AE188" i="99"/>
  <c r="AD188" i="99"/>
  <c r="AC188" i="99"/>
  <c r="AB188" i="99"/>
  <c r="AA188" i="99"/>
  <c r="B188" i="99"/>
  <c r="AZ187" i="99"/>
  <c r="AX187" i="99"/>
  <c r="AW187" i="99"/>
  <c r="AU187" i="99"/>
  <c r="AT187" i="99"/>
  <c r="AS187" i="99"/>
  <c r="AQ187" i="99"/>
  <c r="AP187" i="99"/>
  <c r="AO187" i="99"/>
  <c r="AN187" i="99"/>
  <c r="AL187" i="99"/>
  <c r="AI187" i="99"/>
  <c r="AH187" i="99"/>
  <c r="AG187" i="99"/>
  <c r="AF187" i="99"/>
  <c r="AE187" i="99"/>
  <c r="AD187" i="99"/>
  <c r="AC187" i="99"/>
  <c r="AB187" i="99"/>
  <c r="AA187" i="99"/>
  <c r="B187" i="99"/>
  <c r="AU186" i="99"/>
  <c r="AT186" i="99"/>
  <c r="AS186" i="99"/>
  <c r="AQ186" i="99"/>
  <c r="AP186" i="99"/>
  <c r="AJ186" i="99"/>
  <c r="AI186" i="99"/>
  <c r="AH186" i="99"/>
  <c r="AG186" i="99"/>
  <c r="AF186" i="99"/>
  <c r="AE186" i="99"/>
  <c r="AD186" i="99"/>
  <c r="AC186" i="99"/>
  <c r="AB186" i="99"/>
  <c r="AA186" i="99"/>
  <c r="B186" i="99"/>
  <c r="AZ185" i="99"/>
  <c r="AY185" i="99"/>
  <c r="AX185" i="99"/>
  <c r="AU185" i="99"/>
  <c r="AT185" i="99"/>
  <c r="AS185" i="99"/>
  <c r="AQ185" i="99"/>
  <c r="AP185" i="99"/>
  <c r="AI185" i="99"/>
  <c r="AH185" i="99"/>
  <c r="AG185" i="99"/>
  <c r="AF185" i="99"/>
  <c r="AE185" i="99"/>
  <c r="AD185" i="99"/>
  <c r="AC185" i="99"/>
  <c r="AB185" i="99"/>
  <c r="AA185" i="99"/>
  <c r="B185" i="99"/>
  <c r="AZ184" i="99"/>
  <c r="AY184" i="99"/>
  <c r="AX184" i="99"/>
  <c r="AW184" i="99"/>
  <c r="AV184" i="99"/>
  <c r="AU184" i="99"/>
  <c r="AT184" i="99"/>
  <c r="AS184" i="99"/>
  <c r="AQ184" i="99"/>
  <c r="AP184" i="99"/>
  <c r="AM184" i="99"/>
  <c r="AI184" i="99"/>
  <c r="AH184" i="99"/>
  <c r="AG184" i="99"/>
  <c r="AF184" i="99"/>
  <c r="AE184" i="99"/>
  <c r="AD184" i="99"/>
  <c r="AC184" i="99"/>
  <c r="AB184" i="99"/>
  <c r="AA184" i="99"/>
  <c r="B184" i="99"/>
  <c r="AX183" i="99"/>
  <c r="AW183" i="99"/>
  <c r="AV183" i="99"/>
  <c r="AU183" i="99"/>
  <c r="AT183" i="99"/>
  <c r="AS183" i="99"/>
  <c r="AQ183" i="99"/>
  <c r="AP183" i="99"/>
  <c r="AO183" i="99"/>
  <c r="AN183" i="99"/>
  <c r="AI183" i="99"/>
  <c r="AH183" i="99"/>
  <c r="AG183" i="99"/>
  <c r="AF183" i="99"/>
  <c r="AE183" i="99"/>
  <c r="AD183" i="99"/>
  <c r="AC183" i="99"/>
  <c r="AB183" i="99"/>
  <c r="AA183" i="99"/>
  <c r="B183" i="99"/>
  <c r="AU182" i="99"/>
  <c r="AT182" i="99"/>
  <c r="AS182" i="99"/>
  <c r="AQ182" i="99"/>
  <c r="AP182" i="99"/>
  <c r="AI182" i="99"/>
  <c r="AH182" i="99"/>
  <c r="AG182" i="99"/>
  <c r="AF182" i="99"/>
  <c r="AE182" i="99"/>
  <c r="AD182" i="99"/>
  <c r="AC182" i="99"/>
  <c r="AB182" i="99"/>
  <c r="AA182" i="99"/>
  <c r="B182" i="99"/>
  <c r="AZ181" i="99"/>
  <c r="AX181" i="99"/>
  <c r="AW181" i="99"/>
  <c r="AU181" i="99"/>
  <c r="AT181" i="99"/>
  <c r="AS181" i="99"/>
  <c r="AQ181" i="99"/>
  <c r="AP181" i="99"/>
  <c r="AO181" i="99"/>
  <c r="AN181" i="99"/>
  <c r="AM181" i="99"/>
  <c r="AL181" i="99"/>
  <c r="AK181" i="99"/>
  <c r="AJ181" i="99"/>
  <c r="AI181" i="99"/>
  <c r="AH181" i="99"/>
  <c r="AG181" i="99"/>
  <c r="AF181" i="99"/>
  <c r="AE181" i="99"/>
  <c r="AD181" i="99"/>
  <c r="AC181" i="99"/>
  <c r="AB181" i="99"/>
  <c r="AA181" i="99"/>
  <c r="B181" i="99"/>
  <c r="AV181" i="99" s="1"/>
  <c r="AZ180" i="99"/>
  <c r="AY180" i="99"/>
  <c r="AX180" i="99"/>
  <c r="AV180" i="99"/>
  <c r="AU180" i="99"/>
  <c r="AT180" i="99"/>
  <c r="AS180" i="99"/>
  <c r="AQ180" i="99"/>
  <c r="AP180" i="99"/>
  <c r="AI180" i="99"/>
  <c r="AH180" i="99"/>
  <c r="AG180" i="99"/>
  <c r="AF180" i="99"/>
  <c r="AE180" i="99"/>
  <c r="AD180" i="99"/>
  <c r="AC180" i="99"/>
  <c r="AB180" i="99"/>
  <c r="AA180" i="99"/>
  <c r="B180" i="99"/>
  <c r="AY179" i="99"/>
  <c r="AV179" i="99"/>
  <c r="AU179" i="99"/>
  <c r="AT179" i="99"/>
  <c r="AS179" i="99"/>
  <c r="AQ179" i="99"/>
  <c r="AP179" i="99"/>
  <c r="AO179" i="99"/>
  <c r="AM179" i="99"/>
  <c r="AK179" i="99"/>
  <c r="AJ179" i="99"/>
  <c r="AI179" i="99"/>
  <c r="AH179" i="99"/>
  <c r="AG179" i="99"/>
  <c r="AF179" i="99"/>
  <c r="AE179" i="99"/>
  <c r="AD179" i="99"/>
  <c r="AC179" i="99"/>
  <c r="AB179" i="99"/>
  <c r="AA179" i="99"/>
  <c r="B179" i="99"/>
  <c r="AZ178" i="99"/>
  <c r="AY178" i="99"/>
  <c r="AW178" i="99"/>
  <c r="AV178" i="99"/>
  <c r="AU178" i="99"/>
  <c r="AT178" i="99"/>
  <c r="AS178" i="99"/>
  <c r="AQ178" i="99"/>
  <c r="AP178" i="99"/>
  <c r="AO178" i="99"/>
  <c r="AN178" i="99"/>
  <c r="AM178" i="99"/>
  <c r="AK178" i="99"/>
  <c r="AJ178" i="99"/>
  <c r="AI178" i="99"/>
  <c r="AH178" i="99"/>
  <c r="AG178" i="99"/>
  <c r="AF178" i="99"/>
  <c r="AE178" i="99"/>
  <c r="AD178" i="99"/>
  <c r="AC178" i="99"/>
  <c r="AB178" i="99"/>
  <c r="AA178" i="99"/>
  <c r="B178" i="99"/>
  <c r="AX178" i="99" s="1"/>
  <c r="AU177" i="99"/>
  <c r="AT177" i="99"/>
  <c r="AS177" i="99"/>
  <c r="AQ177" i="99"/>
  <c r="AP177" i="99"/>
  <c r="AO177" i="99"/>
  <c r="AI177" i="99"/>
  <c r="AH177" i="99"/>
  <c r="AG177" i="99"/>
  <c r="AF177" i="99"/>
  <c r="AE177" i="99"/>
  <c r="AD177" i="99"/>
  <c r="AC177" i="99"/>
  <c r="AB177" i="99"/>
  <c r="AA177" i="99"/>
  <c r="B177" i="99"/>
  <c r="AZ176" i="99"/>
  <c r="AY176" i="99"/>
  <c r="AX176" i="99"/>
  <c r="AW176" i="99"/>
  <c r="AV176" i="99"/>
  <c r="AU176" i="99"/>
  <c r="AT176" i="99"/>
  <c r="AS176" i="99"/>
  <c r="AQ176" i="99"/>
  <c r="AP176" i="99"/>
  <c r="AN176" i="99"/>
  <c r="AM176" i="99"/>
  <c r="AL176" i="99"/>
  <c r="AK176" i="99"/>
  <c r="AJ176" i="99"/>
  <c r="AI176" i="99"/>
  <c r="AH176" i="99"/>
  <c r="AG176" i="99"/>
  <c r="AF176" i="99"/>
  <c r="AE176" i="99"/>
  <c r="AD176" i="99"/>
  <c r="AC176" i="99"/>
  <c r="AB176" i="99"/>
  <c r="AA176" i="99"/>
  <c r="B176" i="99"/>
  <c r="AO176" i="99" s="1"/>
  <c r="AZ175" i="99"/>
  <c r="AY175" i="99"/>
  <c r="AX175" i="99"/>
  <c r="AW175" i="99"/>
  <c r="AV175" i="99"/>
  <c r="AU175" i="99"/>
  <c r="AT175" i="99"/>
  <c r="AS175" i="99"/>
  <c r="AQ175" i="99"/>
  <c r="AP175" i="99"/>
  <c r="AO175" i="99"/>
  <c r="AN175" i="99"/>
  <c r="AI175" i="99"/>
  <c r="AH175" i="99"/>
  <c r="AG175" i="99"/>
  <c r="AF175" i="99"/>
  <c r="AE175" i="99"/>
  <c r="AD175" i="99"/>
  <c r="AC175" i="99"/>
  <c r="AB175" i="99"/>
  <c r="AA175" i="99"/>
  <c r="B175" i="99"/>
  <c r="AK175" i="99" s="1"/>
  <c r="AZ174" i="99"/>
  <c r="AY174" i="99"/>
  <c r="AW174" i="99"/>
  <c r="AV174" i="99"/>
  <c r="AU174" i="99"/>
  <c r="AT174" i="99"/>
  <c r="AS174" i="99"/>
  <c r="AQ174" i="99"/>
  <c r="AP174" i="99"/>
  <c r="AO174" i="99"/>
  <c r="AN174" i="99"/>
  <c r="AM174" i="99"/>
  <c r="AL174" i="99"/>
  <c r="AK174" i="99"/>
  <c r="AJ174" i="99"/>
  <c r="AI174" i="99"/>
  <c r="AH174" i="99"/>
  <c r="AG174" i="99"/>
  <c r="AF174" i="99"/>
  <c r="AE174" i="99"/>
  <c r="AD174" i="99"/>
  <c r="AC174" i="99"/>
  <c r="AB174" i="99"/>
  <c r="AA174" i="99"/>
  <c r="B174" i="99"/>
  <c r="AX174" i="99" s="1"/>
  <c r="AY173" i="99"/>
  <c r="AX173" i="99"/>
  <c r="AV173" i="99"/>
  <c r="AU173" i="99"/>
  <c r="AT173" i="99"/>
  <c r="AS173" i="99"/>
  <c r="AQ173" i="99"/>
  <c r="AP173" i="99"/>
  <c r="AO173" i="99"/>
  <c r="AN173" i="99"/>
  <c r="AM173" i="99"/>
  <c r="AL173" i="99"/>
  <c r="AK173" i="99"/>
  <c r="AJ173" i="99"/>
  <c r="AI173" i="99"/>
  <c r="AH173" i="99"/>
  <c r="AG173" i="99"/>
  <c r="AF173" i="99"/>
  <c r="AE173" i="99"/>
  <c r="AD173" i="99"/>
  <c r="AC173" i="99"/>
  <c r="AB173" i="99"/>
  <c r="AA173" i="99"/>
  <c r="B173" i="99"/>
  <c r="AW173" i="99" s="1"/>
  <c r="AU172" i="99"/>
  <c r="AT172" i="99"/>
  <c r="AS172" i="99"/>
  <c r="AQ172" i="99"/>
  <c r="AP172" i="99"/>
  <c r="AN172" i="99"/>
  <c r="AI172" i="99"/>
  <c r="AH172" i="99"/>
  <c r="AG172" i="99"/>
  <c r="AF172" i="99"/>
  <c r="AE172" i="99"/>
  <c r="AD172" i="99"/>
  <c r="AC172" i="99"/>
  <c r="AB172" i="99"/>
  <c r="AA172" i="99"/>
  <c r="B172" i="99"/>
  <c r="AZ171" i="99"/>
  <c r="AY171" i="99"/>
  <c r="AX171" i="99"/>
  <c r="AW171" i="99"/>
  <c r="AU171" i="99"/>
  <c r="AT171" i="99"/>
  <c r="AS171" i="99"/>
  <c r="AQ171" i="99"/>
  <c r="AP171" i="99"/>
  <c r="AI171" i="99"/>
  <c r="AH171" i="99"/>
  <c r="AG171" i="99"/>
  <c r="AF171" i="99"/>
  <c r="AE171" i="99"/>
  <c r="AD171" i="99"/>
  <c r="AC171" i="99"/>
  <c r="AB171" i="99"/>
  <c r="AA171" i="99"/>
  <c r="B171" i="99"/>
  <c r="AZ170" i="99"/>
  <c r="AY170" i="99"/>
  <c r="AW170" i="99"/>
  <c r="AV170" i="99"/>
  <c r="AU170" i="99"/>
  <c r="AT170" i="99"/>
  <c r="AS170" i="99"/>
  <c r="AQ170" i="99"/>
  <c r="AP170" i="99"/>
  <c r="AO170" i="99"/>
  <c r="AL170" i="99"/>
  <c r="AK170" i="99"/>
  <c r="AJ170" i="99"/>
  <c r="AI170" i="99"/>
  <c r="AH170" i="99"/>
  <c r="AG170" i="99"/>
  <c r="AF170" i="99"/>
  <c r="AE170" i="99"/>
  <c r="AD170" i="99"/>
  <c r="AC170" i="99"/>
  <c r="AB170" i="99"/>
  <c r="AA170" i="99"/>
  <c r="B170" i="99"/>
  <c r="AY169" i="99"/>
  <c r="AW169" i="99"/>
  <c r="AV169" i="99"/>
  <c r="AU169" i="99"/>
  <c r="AT169" i="99"/>
  <c r="AS169" i="99"/>
  <c r="AQ169" i="99"/>
  <c r="AP169" i="99"/>
  <c r="AO169" i="99"/>
  <c r="AN169" i="99"/>
  <c r="AM169" i="99"/>
  <c r="AK169" i="99"/>
  <c r="AI169" i="99"/>
  <c r="AH169" i="99"/>
  <c r="AG169" i="99"/>
  <c r="AF169" i="99"/>
  <c r="AE169" i="99"/>
  <c r="AD169" i="99"/>
  <c r="AC169" i="99"/>
  <c r="AB169" i="99"/>
  <c r="AA169" i="99"/>
  <c r="B169" i="99"/>
  <c r="AZ169" i="99" s="1"/>
  <c r="AU168" i="99"/>
  <c r="AT168" i="99"/>
  <c r="AS168" i="99"/>
  <c r="AQ168" i="99"/>
  <c r="AP168" i="99"/>
  <c r="AM168" i="99"/>
  <c r="AI168" i="99"/>
  <c r="AH168" i="99"/>
  <c r="AG168" i="99"/>
  <c r="AF168" i="99"/>
  <c r="AE168" i="99"/>
  <c r="AD168" i="99"/>
  <c r="AC168" i="99"/>
  <c r="AB168" i="99"/>
  <c r="AA168" i="99"/>
  <c r="B168" i="99"/>
  <c r="AZ167" i="99"/>
  <c r="AX167" i="99"/>
  <c r="AW167" i="99"/>
  <c r="AV167" i="99"/>
  <c r="AU167" i="99"/>
  <c r="AT167" i="99"/>
  <c r="AS167" i="99"/>
  <c r="AQ167" i="99"/>
  <c r="AP167" i="99"/>
  <c r="AO167" i="99"/>
  <c r="AN167" i="99"/>
  <c r="AM167" i="99"/>
  <c r="AL167" i="99"/>
  <c r="AJ167" i="99"/>
  <c r="AI167" i="99"/>
  <c r="AH167" i="99"/>
  <c r="AG167" i="99"/>
  <c r="AF167" i="99"/>
  <c r="AE167" i="99"/>
  <c r="AD167" i="99"/>
  <c r="AC167" i="99"/>
  <c r="AB167" i="99"/>
  <c r="AA167" i="99"/>
  <c r="B167" i="99"/>
  <c r="AK167" i="99" s="1"/>
  <c r="AZ166" i="99"/>
  <c r="AY166" i="99"/>
  <c r="AX166" i="99"/>
  <c r="AW166" i="99"/>
  <c r="AV166" i="99"/>
  <c r="AU166" i="99"/>
  <c r="AT166" i="99"/>
  <c r="AS166" i="99"/>
  <c r="AQ166" i="99"/>
  <c r="AP166" i="99"/>
  <c r="AI166" i="99"/>
  <c r="AH166" i="99"/>
  <c r="AG166" i="99"/>
  <c r="AF166" i="99"/>
  <c r="AE166" i="99"/>
  <c r="AD166" i="99"/>
  <c r="AC166" i="99"/>
  <c r="AB166" i="99"/>
  <c r="AA166" i="99"/>
  <c r="B166" i="99"/>
  <c r="AO166" i="99" s="1"/>
  <c r="AZ165" i="99"/>
  <c r="AW165" i="99"/>
  <c r="AV165" i="99"/>
  <c r="AU165" i="99"/>
  <c r="AT165" i="99"/>
  <c r="AS165" i="99"/>
  <c r="AQ165" i="99"/>
  <c r="AP165" i="99"/>
  <c r="AN165" i="99"/>
  <c r="AL165" i="99"/>
  <c r="AK165" i="99"/>
  <c r="AJ165" i="99"/>
  <c r="AI165" i="99"/>
  <c r="AH165" i="99"/>
  <c r="AG165" i="99"/>
  <c r="AF165" i="99"/>
  <c r="AE165" i="99"/>
  <c r="AD165" i="99"/>
  <c r="AC165" i="99"/>
  <c r="AB165" i="99"/>
  <c r="AA165" i="99"/>
  <c r="B165" i="99"/>
  <c r="AY164" i="99"/>
  <c r="AV164" i="99"/>
  <c r="AU164" i="99"/>
  <c r="AT164" i="99"/>
  <c r="AS164" i="99"/>
  <c r="AQ164" i="99"/>
  <c r="AP164" i="99"/>
  <c r="AO164" i="99"/>
  <c r="AN164" i="99"/>
  <c r="AM164" i="99"/>
  <c r="AL164" i="99"/>
  <c r="AJ164" i="99"/>
  <c r="AI164" i="99"/>
  <c r="AH164" i="99"/>
  <c r="AG164" i="99"/>
  <c r="AF164" i="99"/>
  <c r="AE164" i="99"/>
  <c r="AD164" i="99"/>
  <c r="AC164" i="99"/>
  <c r="AB164" i="99"/>
  <c r="AA164" i="99"/>
  <c r="B164" i="99"/>
  <c r="AZ164" i="99" s="1"/>
  <c r="AU163" i="99"/>
  <c r="AT163" i="99"/>
  <c r="AS163" i="99"/>
  <c r="AQ163" i="99"/>
  <c r="AP163" i="99"/>
  <c r="AH163" i="99"/>
  <c r="AG163" i="99"/>
  <c r="AF163" i="99"/>
  <c r="AE163" i="99"/>
  <c r="AD163" i="99"/>
  <c r="AC163" i="99"/>
  <c r="AB163" i="99"/>
  <c r="AA163" i="99"/>
  <c r="B163" i="99"/>
  <c r="AK163" i="99" s="1"/>
  <c r="AU162" i="99"/>
  <c r="AS162" i="99"/>
  <c r="AQ162" i="99"/>
  <c r="AP162" i="99"/>
  <c r="AH162" i="99"/>
  <c r="AG162" i="99"/>
  <c r="AF162" i="99"/>
  <c r="AE162" i="99"/>
  <c r="AI162" i="99" s="1"/>
  <c r="AD162" i="99"/>
  <c r="AC162" i="99"/>
  <c r="AB162" i="99"/>
  <c r="AA162" i="99"/>
  <c r="B162" i="99"/>
  <c r="AY162" i="99" s="1"/>
  <c r="AU161" i="99"/>
  <c r="AS161" i="99"/>
  <c r="AQ161" i="99"/>
  <c r="AP161" i="99"/>
  <c r="AN161" i="99"/>
  <c r="AJ161" i="99"/>
  <c r="AH161" i="99"/>
  <c r="AG161" i="99"/>
  <c r="AF161" i="99"/>
  <c r="AI161" i="99" s="1"/>
  <c r="AE161" i="99"/>
  <c r="AD161" i="99"/>
  <c r="AC161" i="99"/>
  <c r="AB161" i="99"/>
  <c r="AA161" i="99"/>
  <c r="B161" i="99"/>
  <c r="AM161" i="99" s="1"/>
  <c r="AU160" i="99"/>
  <c r="AS160" i="99"/>
  <c r="AQ160" i="99"/>
  <c r="AP160" i="99"/>
  <c r="AH160" i="99"/>
  <c r="AG160" i="99"/>
  <c r="AF160" i="99"/>
  <c r="AE160" i="99"/>
  <c r="AD160" i="99"/>
  <c r="AC160" i="99"/>
  <c r="AB160" i="99"/>
  <c r="AA160" i="99"/>
  <c r="B160" i="99"/>
  <c r="AY160" i="99" s="1"/>
  <c r="AU159" i="99"/>
  <c r="AS159" i="99"/>
  <c r="AQ159" i="99"/>
  <c r="AP159" i="99"/>
  <c r="AH159" i="99"/>
  <c r="AG159" i="99"/>
  <c r="AF159" i="99"/>
  <c r="AE159" i="99"/>
  <c r="AI159" i="99" s="1"/>
  <c r="AD159" i="99"/>
  <c r="AC159" i="99"/>
  <c r="AB159" i="99"/>
  <c r="AA159" i="99"/>
  <c r="B159" i="99"/>
  <c r="AY159" i="99" s="1"/>
  <c r="AU158" i="99"/>
  <c r="AS158" i="99"/>
  <c r="AQ158" i="99"/>
  <c r="AP158" i="99"/>
  <c r="AH158" i="99"/>
  <c r="AG158" i="99"/>
  <c r="AF158" i="99"/>
  <c r="AE158" i="99"/>
  <c r="AD158" i="99"/>
  <c r="AC158" i="99"/>
  <c r="AB158" i="99"/>
  <c r="AA158" i="99"/>
  <c r="B158" i="99"/>
  <c r="AU157" i="99"/>
  <c r="AS157" i="99"/>
  <c r="AQ157" i="99"/>
  <c r="AP157" i="99"/>
  <c r="AH157" i="99"/>
  <c r="AG157" i="99"/>
  <c r="AF157" i="99"/>
  <c r="AE157" i="99"/>
  <c r="AD157" i="99"/>
  <c r="AC157" i="99"/>
  <c r="AB157" i="99"/>
  <c r="AA157" i="99"/>
  <c r="B157" i="99"/>
  <c r="AU156" i="99"/>
  <c r="AS156" i="99"/>
  <c r="AQ156" i="99"/>
  <c r="AP156" i="99"/>
  <c r="AH156" i="99"/>
  <c r="AG156" i="99"/>
  <c r="AF156" i="99"/>
  <c r="AE156" i="99"/>
  <c r="AD156" i="99"/>
  <c r="AC156" i="99"/>
  <c r="AB156" i="99"/>
  <c r="AA156" i="99"/>
  <c r="B156" i="99"/>
  <c r="AX156" i="99" s="1"/>
  <c r="AU155" i="99"/>
  <c r="AS155" i="99"/>
  <c r="AQ155" i="99"/>
  <c r="AP155" i="99"/>
  <c r="AH155" i="99"/>
  <c r="AG155" i="99"/>
  <c r="AF155" i="99"/>
  <c r="AE155" i="99"/>
  <c r="AD155" i="99"/>
  <c r="AC155" i="99"/>
  <c r="AB155" i="99"/>
  <c r="AA155" i="99"/>
  <c r="B155" i="99"/>
  <c r="AY155" i="99" s="1"/>
  <c r="AY154" i="99"/>
  <c r="AU154" i="99"/>
  <c r="AS154" i="99"/>
  <c r="AQ154" i="99"/>
  <c r="AP154" i="99"/>
  <c r="AT154" i="99" s="1"/>
  <c r="AZ154" i="99" s="1"/>
  <c r="AM154" i="99"/>
  <c r="AL154" i="99"/>
  <c r="AK154" i="99"/>
  <c r="AH154" i="99"/>
  <c r="AG154" i="99"/>
  <c r="AF154" i="99"/>
  <c r="AE154" i="99"/>
  <c r="AD154" i="99"/>
  <c r="AC154" i="99"/>
  <c r="AB154" i="99"/>
  <c r="AA154" i="99"/>
  <c r="B154" i="99"/>
  <c r="AN154" i="99" s="1"/>
  <c r="AU153" i="99"/>
  <c r="AS153" i="99"/>
  <c r="AQ153" i="99"/>
  <c r="AP153" i="99"/>
  <c r="AT153" i="99" s="1"/>
  <c r="AH153" i="99"/>
  <c r="AG153" i="99"/>
  <c r="AF153" i="99"/>
  <c r="AE153" i="99"/>
  <c r="AD153" i="99"/>
  <c r="AC153" i="99"/>
  <c r="AB153" i="99"/>
  <c r="AA153" i="99"/>
  <c r="B153" i="99"/>
  <c r="AJ153" i="99" s="1"/>
  <c r="AW152" i="99"/>
  <c r="AU152" i="99"/>
  <c r="AS152" i="99"/>
  <c r="AQ152" i="99"/>
  <c r="AP152" i="99"/>
  <c r="AH152" i="99"/>
  <c r="AG152" i="99"/>
  <c r="AF152" i="99"/>
  <c r="AE152" i="99"/>
  <c r="AD152" i="99"/>
  <c r="AC152" i="99"/>
  <c r="AB152" i="99"/>
  <c r="AA152" i="99"/>
  <c r="B152" i="99"/>
  <c r="AY152" i="99" s="1"/>
  <c r="AU151" i="99"/>
  <c r="AS151" i="99"/>
  <c r="AQ151" i="99"/>
  <c r="AP151" i="99"/>
  <c r="AH151" i="99"/>
  <c r="AG151" i="99"/>
  <c r="AF151" i="99"/>
  <c r="AE151" i="99"/>
  <c r="AD151" i="99"/>
  <c r="AC151" i="99"/>
  <c r="AB151" i="99"/>
  <c r="AA151" i="99"/>
  <c r="B151" i="99"/>
  <c r="AV151" i="99" s="1"/>
  <c r="AU150" i="99"/>
  <c r="AS150" i="99"/>
  <c r="AQ150" i="99"/>
  <c r="AP150" i="99"/>
  <c r="AT150" i="99" s="1"/>
  <c r="AH150" i="99"/>
  <c r="AG150" i="99"/>
  <c r="AF150" i="99"/>
  <c r="AE150" i="99"/>
  <c r="AD150" i="99"/>
  <c r="AC150" i="99"/>
  <c r="AB150" i="99"/>
  <c r="AA150" i="99"/>
  <c r="B150" i="99"/>
  <c r="AX150" i="99" s="1"/>
  <c r="AY149" i="99"/>
  <c r="AW149" i="99"/>
  <c r="AU149" i="99"/>
  <c r="AS149" i="99"/>
  <c r="AQ149" i="99"/>
  <c r="AP149" i="99"/>
  <c r="AN149" i="99"/>
  <c r="AH149" i="99"/>
  <c r="AG149" i="99"/>
  <c r="AF149" i="99"/>
  <c r="AE149" i="99"/>
  <c r="AI149" i="99" s="1"/>
  <c r="AO149" i="99" s="1"/>
  <c r="AD149" i="99"/>
  <c r="AC149" i="99"/>
  <c r="AB149" i="99"/>
  <c r="AA149" i="99"/>
  <c r="B149" i="99"/>
  <c r="AJ149" i="99" s="1"/>
  <c r="AU148" i="99"/>
  <c r="AS148" i="99"/>
  <c r="AQ148" i="99"/>
  <c r="AP148" i="99"/>
  <c r="AH148" i="99"/>
  <c r="AG148" i="99"/>
  <c r="AF148" i="99"/>
  <c r="AE148" i="99"/>
  <c r="AD148" i="99"/>
  <c r="AC148" i="99"/>
  <c r="AB148" i="99"/>
  <c r="AA148" i="99"/>
  <c r="B148" i="99"/>
  <c r="AY148" i="99" s="1"/>
  <c r="AU147" i="99"/>
  <c r="AS147" i="99"/>
  <c r="AQ147" i="99"/>
  <c r="AP147" i="99"/>
  <c r="AT147" i="99" s="1"/>
  <c r="AH147" i="99"/>
  <c r="AG147" i="99"/>
  <c r="AF147" i="99"/>
  <c r="AE147" i="99"/>
  <c r="AD147" i="99"/>
  <c r="AC147" i="99"/>
  <c r="AB147" i="99"/>
  <c r="AA147" i="99"/>
  <c r="B147" i="99"/>
  <c r="AU146" i="99"/>
  <c r="AS146" i="99"/>
  <c r="AQ146" i="99"/>
  <c r="AP146" i="99"/>
  <c r="AH146" i="99"/>
  <c r="AG146" i="99"/>
  <c r="AF146" i="99"/>
  <c r="AE146" i="99"/>
  <c r="AD146" i="99"/>
  <c r="AC146" i="99"/>
  <c r="AB146" i="99"/>
  <c r="AA146" i="99"/>
  <c r="B146" i="99"/>
  <c r="AY145" i="99"/>
  <c r="AX145" i="99"/>
  <c r="AU145" i="99"/>
  <c r="AS145" i="99"/>
  <c r="AQ145" i="99"/>
  <c r="AP145" i="99"/>
  <c r="AT145" i="99" s="1"/>
  <c r="AH145" i="99"/>
  <c r="AG145" i="99"/>
  <c r="AF145" i="99"/>
  <c r="AE145" i="99"/>
  <c r="AD145" i="99"/>
  <c r="AC145" i="99"/>
  <c r="AB145" i="99"/>
  <c r="AA145" i="99"/>
  <c r="B145" i="99"/>
  <c r="AN145" i="99" s="1"/>
  <c r="AU144" i="99"/>
  <c r="AS144" i="99"/>
  <c r="AQ144" i="99"/>
  <c r="AP144" i="99"/>
  <c r="AT144" i="99" s="1"/>
  <c r="AH144" i="99"/>
  <c r="AG144" i="99"/>
  <c r="AF144" i="99"/>
  <c r="AE144" i="99"/>
  <c r="AD144" i="99"/>
  <c r="AC144" i="99"/>
  <c r="AB144" i="99"/>
  <c r="AA144" i="99"/>
  <c r="B144" i="99"/>
  <c r="AY144" i="99" s="1"/>
  <c r="AU143" i="99"/>
  <c r="AS143" i="99"/>
  <c r="AQ143" i="99"/>
  <c r="AP143" i="99"/>
  <c r="AH143" i="99"/>
  <c r="AG143" i="99"/>
  <c r="AF143" i="99"/>
  <c r="AE143" i="99"/>
  <c r="AD143" i="99"/>
  <c r="AC143" i="99"/>
  <c r="AB143" i="99"/>
  <c r="AA143" i="99"/>
  <c r="B143" i="99"/>
  <c r="AY143" i="99" s="1"/>
  <c r="AU142" i="99"/>
  <c r="AS142" i="99"/>
  <c r="AQ142" i="99"/>
  <c r="AP142" i="99"/>
  <c r="AT142" i="99" s="1"/>
  <c r="AH142" i="99"/>
  <c r="AG142" i="99"/>
  <c r="AF142" i="99"/>
  <c r="AE142" i="99"/>
  <c r="AD142" i="99"/>
  <c r="AC142" i="99"/>
  <c r="AB142" i="99"/>
  <c r="AA142" i="99"/>
  <c r="B142" i="99"/>
  <c r="AX142" i="99" s="1"/>
  <c r="AU141" i="99"/>
  <c r="AS141" i="99"/>
  <c r="AQ141" i="99"/>
  <c r="AP141" i="99"/>
  <c r="AH141" i="99"/>
  <c r="AG141" i="99"/>
  <c r="AF141" i="99"/>
  <c r="AE141" i="99"/>
  <c r="AD141" i="99"/>
  <c r="AC141" i="99"/>
  <c r="AB141" i="99"/>
  <c r="AA141" i="99"/>
  <c r="B141" i="99"/>
  <c r="AM141" i="99" s="1"/>
  <c r="AU140" i="99"/>
  <c r="AS140" i="99"/>
  <c r="AQ140" i="99"/>
  <c r="AP140" i="99"/>
  <c r="AH140" i="99"/>
  <c r="AG140" i="99"/>
  <c r="AF140" i="99"/>
  <c r="AE140" i="99"/>
  <c r="AD140" i="99"/>
  <c r="AC140" i="99"/>
  <c r="AB140" i="99"/>
  <c r="AA140" i="99"/>
  <c r="B140" i="99"/>
  <c r="AU139" i="99"/>
  <c r="AS139" i="99"/>
  <c r="AQ139" i="99"/>
  <c r="AP139" i="99"/>
  <c r="AH139" i="99"/>
  <c r="AG139" i="99"/>
  <c r="AF139" i="99"/>
  <c r="AE139" i="99"/>
  <c r="AD139" i="99"/>
  <c r="AC139" i="99"/>
  <c r="AB139" i="99"/>
  <c r="AA139" i="99"/>
  <c r="B139" i="99"/>
  <c r="AY139" i="99" s="1"/>
  <c r="AX138" i="99"/>
  <c r="AU138" i="99"/>
  <c r="AV138" i="99" s="1"/>
  <c r="AS138" i="99"/>
  <c r="AQ138" i="99"/>
  <c r="AP138" i="99"/>
  <c r="AH138" i="99"/>
  <c r="AG138" i="99"/>
  <c r="AF138" i="99"/>
  <c r="AE138" i="99"/>
  <c r="AD138" i="99"/>
  <c r="AC138" i="99"/>
  <c r="AB138" i="99"/>
  <c r="AA138" i="99"/>
  <c r="B138" i="99"/>
  <c r="AY138" i="99" s="1"/>
  <c r="AU137" i="99"/>
  <c r="AS137" i="99"/>
  <c r="AQ137" i="99"/>
  <c r="AP137" i="99"/>
  <c r="AH137" i="99"/>
  <c r="AG137" i="99"/>
  <c r="AF137" i="99"/>
  <c r="AE137" i="99"/>
  <c r="AI137" i="99" s="1"/>
  <c r="AO137" i="99" s="1"/>
  <c r="AD137" i="99"/>
  <c r="AC137" i="99"/>
  <c r="AB137" i="99"/>
  <c r="AA137" i="99"/>
  <c r="B137" i="99"/>
  <c r="AL137" i="99" s="1"/>
  <c r="AU136" i="99"/>
  <c r="AS136" i="99"/>
  <c r="AQ136" i="99"/>
  <c r="AP136" i="99"/>
  <c r="AH136" i="99"/>
  <c r="AG136" i="99"/>
  <c r="AF136" i="99"/>
  <c r="AE136" i="99"/>
  <c r="AD136" i="99"/>
  <c r="AC136" i="99"/>
  <c r="AB136" i="99"/>
  <c r="AA136" i="99"/>
  <c r="B136" i="99"/>
  <c r="AY136" i="99" s="1"/>
  <c r="AU135" i="99"/>
  <c r="AS135" i="99"/>
  <c r="AQ135" i="99"/>
  <c r="AP135" i="99"/>
  <c r="AT135" i="99" s="1"/>
  <c r="AH135" i="99"/>
  <c r="AG135" i="99"/>
  <c r="AF135" i="99"/>
  <c r="AE135" i="99"/>
  <c r="AD135" i="99"/>
  <c r="AC135" i="99"/>
  <c r="AB135" i="99"/>
  <c r="AA135" i="99"/>
  <c r="B135" i="99"/>
  <c r="AN135" i="99" s="1"/>
  <c r="AU134" i="99"/>
  <c r="AS134" i="99"/>
  <c r="AQ134" i="99"/>
  <c r="AP134" i="99"/>
  <c r="AH134" i="99"/>
  <c r="AG134" i="99"/>
  <c r="AF134" i="99"/>
  <c r="AE134" i="99"/>
  <c r="AD134" i="99"/>
  <c r="AC134" i="99"/>
  <c r="AB134" i="99"/>
  <c r="AA134" i="99"/>
  <c r="B134" i="99"/>
  <c r="AY133" i="99"/>
  <c r="AU133" i="99"/>
  <c r="AS133" i="99"/>
  <c r="AQ133" i="99"/>
  <c r="AP133" i="99"/>
  <c r="AH133" i="99"/>
  <c r="AG133" i="99"/>
  <c r="AF133" i="99"/>
  <c r="AE133" i="99"/>
  <c r="AI133" i="99" s="1"/>
  <c r="AD133" i="99"/>
  <c r="AC133" i="99"/>
  <c r="AB133" i="99"/>
  <c r="AA133" i="99"/>
  <c r="B133" i="99"/>
  <c r="AW133" i="99" s="1"/>
  <c r="AU132" i="99"/>
  <c r="AS132" i="99"/>
  <c r="AQ132" i="99"/>
  <c r="AP132" i="99"/>
  <c r="AH132" i="99"/>
  <c r="AG132" i="99"/>
  <c r="AF132" i="99"/>
  <c r="AE132" i="99"/>
  <c r="AD132" i="99"/>
  <c r="AC132" i="99"/>
  <c r="AB132" i="99"/>
  <c r="AA132" i="99"/>
  <c r="B132" i="99"/>
  <c r="AY131" i="99"/>
  <c r="AX131" i="99"/>
  <c r="AU131" i="99"/>
  <c r="AS131" i="99"/>
  <c r="AQ131" i="99"/>
  <c r="AP131" i="99"/>
  <c r="AH131" i="99"/>
  <c r="AG131" i="99"/>
  <c r="AF131" i="99"/>
  <c r="AE131" i="99"/>
  <c r="AD131" i="99"/>
  <c r="AC131" i="99"/>
  <c r="AB131" i="99"/>
  <c r="AA131" i="99"/>
  <c r="B131" i="99"/>
  <c r="AU130" i="99"/>
  <c r="AS130" i="99"/>
  <c r="AQ130" i="99"/>
  <c r="AP130" i="99"/>
  <c r="AT130" i="99" s="1"/>
  <c r="AH130" i="99"/>
  <c r="AG130" i="99"/>
  <c r="AF130" i="99"/>
  <c r="AE130" i="99"/>
  <c r="AD130" i="99"/>
  <c r="AC130" i="99"/>
  <c r="AB130" i="99"/>
  <c r="AA130" i="99"/>
  <c r="B130" i="99"/>
  <c r="AW130" i="99" s="1"/>
  <c r="AU129" i="99"/>
  <c r="AS129" i="99"/>
  <c r="AQ129" i="99"/>
  <c r="AP129" i="99"/>
  <c r="AH129" i="99"/>
  <c r="AG129" i="99"/>
  <c r="AF129" i="99"/>
  <c r="AE129" i="99"/>
  <c r="AD129" i="99"/>
  <c r="AC129" i="99"/>
  <c r="AB129" i="99"/>
  <c r="AA129" i="99"/>
  <c r="B129" i="99"/>
  <c r="AU128" i="99"/>
  <c r="AS128" i="99"/>
  <c r="AQ128" i="99"/>
  <c r="AP128" i="99"/>
  <c r="AH128" i="99"/>
  <c r="AG128" i="99"/>
  <c r="AF128" i="99"/>
  <c r="AE128" i="99"/>
  <c r="AD128" i="99"/>
  <c r="AC128" i="99"/>
  <c r="AB128" i="99"/>
  <c r="AA128" i="99"/>
  <c r="B128" i="99"/>
  <c r="AY128" i="99" s="1"/>
  <c r="AU127" i="99"/>
  <c r="AS127" i="99"/>
  <c r="AQ127" i="99"/>
  <c r="AP127" i="99"/>
  <c r="AH127" i="99"/>
  <c r="AG127" i="99"/>
  <c r="AF127" i="99"/>
  <c r="AE127" i="99"/>
  <c r="AD127" i="99"/>
  <c r="AC127" i="99"/>
  <c r="AB127" i="99"/>
  <c r="AA127" i="99"/>
  <c r="B127" i="99"/>
  <c r="AY127" i="99" s="1"/>
  <c r="AU126" i="99"/>
  <c r="AS126" i="99"/>
  <c r="AQ126" i="99"/>
  <c r="AP126" i="99"/>
  <c r="AI126" i="99"/>
  <c r="AH126" i="99"/>
  <c r="AG126" i="99"/>
  <c r="AF126" i="99"/>
  <c r="AE126" i="99"/>
  <c r="AD126" i="99"/>
  <c r="AC126" i="99"/>
  <c r="AB126" i="99"/>
  <c r="AA126" i="99"/>
  <c r="B126" i="99"/>
  <c r="AL126" i="99" s="1"/>
  <c r="AU125" i="99"/>
  <c r="AS125" i="99"/>
  <c r="AT125" i="99" s="1"/>
  <c r="AQ125" i="99"/>
  <c r="AP125" i="99"/>
  <c r="AK125" i="99"/>
  <c r="AH125" i="99"/>
  <c r="AG125" i="99"/>
  <c r="AF125" i="99"/>
  <c r="AE125" i="99"/>
  <c r="AD125" i="99"/>
  <c r="AC125" i="99"/>
  <c r="AB125" i="99"/>
  <c r="AA125" i="99"/>
  <c r="B125" i="99"/>
  <c r="AY125" i="99" s="1"/>
  <c r="AU124" i="99"/>
  <c r="AS124" i="99"/>
  <c r="AT124" i="99" s="1"/>
  <c r="AQ124" i="99"/>
  <c r="AP124" i="99"/>
  <c r="AH124" i="99"/>
  <c r="AG124" i="99"/>
  <c r="AF124" i="99"/>
  <c r="AE124" i="99"/>
  <c r="AD124" i="99"/>
  <c r="AC124" i="99"/>
  <c r="AB124" i="99"/>
  <c r="AA124" i="99"/>
  <c r="B124" i="99"/>
  <c r="AY124" i="99" s="1"/>
  <c r="AU123" i="99"/>
  <c r="AS123" i="99"/>
  <c r="AQ123" i="99"/>
  <c r="AP123" i="99"/>
  <c r="AT123" i="99" s="1"/>
  <c r="AH123" i="99"/>
  <c r="AG123" i="99"/>
  <c r="AF123" i="99"/>
  <c r="AE123" i="99"/>
  <c r="AD123" i="99"/>
  <c r="AC123" i="99"/>
  <c r="AB123" i="99"/>
  <c r="AA123" i="99"/>
  <c r="B123" i="99"/>
  <c r="AU122" i="99"/>
  <c r="AS122" i="99"/>
  <c r="AQ122" i="99"/>
  <c r="AP122" i="99"/>
  <c r="AH122" i="99"/>
  <c r="AG122" i="99"/>
  <c r="AF122" i="99"/>
  <c r="AE122" i="99"/>
  <c r="AD122" i="99"/>
  <c r="AC122" i="99"/>
  <c r="AB122" i="99"/>
  <c r="AA122" i="99"/>
  <c r="B122" i="99"/>
  <c r="AK122" i="99" s="1"/>
  <c r="AU121" i="99"/>
  <c r="AS121" i="99"/>
  <c r="AQ121" i="99"/>
  <c r="AP121" i="99"/>
  <c r="AH121" i="99"/>
  <c r="AG121" i="99"/>
  <c r="AF121" i="99"/>
  <c r="AE121" i="99"/>
  <c r="AD121" i="99"/>
  <c r="AC121" i="99"/>
  <c r="AB121" i="99"/>
  <c r="AA121" i="99"/>
  <c r="B121" i="99"/>
  <c r="AX121" i="99" s="1"/>
  <c r="AX120" i="99"/>
  <c r="AU120" i="99"/>
  <c r="AV120" i="99" s="1"/>
  <c r="AS120" i="99"/>
  <c r="AQ120" i="99"/>
  <c r="AP120" i="99"/>
  <c r="AN120" i="99"/>
  <c r="AL120" i="99"/>
  <c r="AH120" i="99"/>
  <c r="AG120" i="99"/>
  <c r="AF120" i="99"/>
  <c r="AE120" i="99"/>
  <c r="AD120" i="99"/>
  <c r="AC120" i="99"/>
  <c r="AB120" i="99"/>
  <c r="AA120" i="99"/>
  <c r="B120" i="99"/>
  <c r="AY120" i="99" s="1"/>
  <c r="AU119" i="99"/>
  <c r="AS119" i="99"/>
  <c r="AQ119" i="99"/>
  <c r="AP119" i="99"/>
  <c r="AT119" i="99" s="1"/>
  <c r="AH119" i="99"/>
  <c r="AG119" i="99"/>
  <c r="AF119" i="99"/>
  <c r="AE119" i="99"/>
  <c r="AD119" i="99"/>
  <c r="AC119" i="99"/>
  <c r="AB119" i="99"/>
  <c r="AA119" i="99"/>
  <c r="B119" i="99"/>
  <c r="AK119" i="99" s="1"/>
  <c r="AU118" i="99"/>
  <c r="AS118" i="99"/>
  <c r="AQ118" i="99"/>
  <c r="AP118" i="99"/>
  <c r="AH118" i="99"/>
  <c r="AG118" i="99"/>
  <c r="AF118" i="99"/>
  <c r="AE118" i="99"/>
  <c r="AD118" i="99"/>
  <c r="AC118" i="99"/>
  <c r="AB118" i="99"/>
  <c r="AA118" i="99"/>
  <c r="B118" i="99"/>
  <c r="AY118" i="99" s="1"/>
  <c r="AU117" i="99"/>
  <c r="AS117" i="99"/>
  <c r="AQ117" i="99"/>
  <c r="AP117" i="99"/>
  <c r="AH117" i="99"/>
  <c r="AG117" i="99"/>
  <c r="AF117" i="99"/>
  <c r="AE117" i="99"/>
  <c r="AD117" i="99"/>
  <c r="AC117" i="99"/>
  <c r="AB117" i="99"/>
  <c r="AA117" i="99"/>
  <c r="B117" i="99"/>
  <c r="AL117" i="99" s="1"/>
  <c r="AU116" i="99"/>
  <c r="AS116" i="99"/>
  <c r="AQ116" i="99"/>
  <c r="AP116" i="99"/>
  <c r="AT116" i="99" s="1"/>
  <c r="AH116" i="99"/>
  <c r="AG116" i="99"/>
  <c r="AF116" i="99"/>
  <c r="AE116" i="99"/>
  <c r="AD116" i="99"/>
  <c r="AC116" i="99"/>
  <c r="AB116" i="99"/>
  <c r="AA116" i="99"/>
  <c r="B116" i="99"/>
  <c r="AU115" i="99"/>
  <c r="AS115" i="99"/>
  <c r="AQ115" i="99"/>
  <c r="AT115" i="99" s="1"/>
  <c r="AP115" i="99"/>
  <c r="AH115" i="99"/>
  <c r="AG115" i="99"/>
  <c r="AF115" i="99"/>
  <c r="AE115" i="99"/>
  <c r="AD115" i="99"/>
  <c r="AC115" i="99"/>
  <c r="AB115" i="99"/>
  <c r="AA115" i="99"/>
  <c r="B115" i="99"/>
  <c r="AU114" i="99"/>
  <c r="AS114" i="99"/>
  <c r="AQ114" i="99"/>
  <c r="AP114" i="99"/>
  <c r="AT114" i="99" s="1"/>
  <c r="AH114" i="99"/>
  <c r="AG114" i="99"/>
  <c r="AF114" i="99"/>
  <c r="AE114" i="99"/>
  <c r="AD114" i="99"/>
  <c r="AC114" i="99"/>
  <c r="AB114" i="99"/>
  <c r="AA114" i="99"/>
  <c r="B114" i="99"/>
  <c r="AY114" i="99" s="1"/>
  <c r="AU113" i="99"/>
  <c r="AS113" i="99"/>
  <c r="AQ113" i="99"/>
  <c r="AP113" i="99"/>
  <c r="AH113" i="99"/>
  <c r="AG113" i="99"/>
  <c r="AF113" i="99"/>
  <c r="AE113" i="99"/>
  <c r="AD113" i="99"/>
  <c r="AC113" i="99"/>
  <c r="AB113" i="99"/>
  <c r="AA113" i="99"/>
  <c r="B113" i="99"/>
  <c r="AU112" i="99"/>
  <c r="AS112" i="99"/>
  <c r="AQ112" i="99"/>
  <c r="AP112" i="99"/>
  <c r="AH112" i="99"/>
  <c r="AG112" i="99"/>
  <c r="AF112" i="99"/>
  <c r="AE112" i="99"/>
  <c r="AI112" i="99" s="1"/>
  <c r="AD112" i="99"/>
  <c r="AC112" i="99"/>
  <c r="AB112" i="99"/>
  <c r="AA112" i="99"/>
  <c r="B112" i="99"/>
  <c r="AY112" i="99" s="1"/>
  <c r="AU111" i="99"/>
  <c r="AS111" i="99"/>
  <c r="AQ111" i="99"/>
  <c r="AP111" i="99"/>
  <c r="AH111" i="99"/>
  <c r="AG111" i="99"/>
  <c r="AF111" i="99"/>
  <c r="AE111" i="99"/>
  <c r="AD111" i="99"/>
  <c r="AC111" i="99"/>
  <c r="AB111" i="99"/>
  <c r="AA111" i="99"/>
  <c r="B111" i="99"/>
  <c r="AY111" i="99" s="1"/>
  <c r="AU110" i="99"/>
  <c r="AS110" i="99"/>
  <c r="AQ110" i="99"/>
  <c r="AP110" i="99"/>
  <c r="AT110" i="99" s="1"/>
  <c r="AH110" i="99"/>
  <c r="AG110" i="99"/>
  <c r="AF110" i="99"/>
  <c r="AE110" i="99"/>
  <c r="AD110" i="99"/>
  <c r="AC110" i="99"/>
  <c r="AB110" i="99"/>
  <c r="AA110" i="99"/>
  <c r="B110" i="99"/>
  <c r="AY110" i="99" s="1"/>
  <c r="AU109" i="99"/>
  <c r="AS109" i="99"/>
  <c r="AQ109" i="99"/>
  <c r="AP109" i="99"/>
  <c r="AH109" i="99"/>
  <c r="AG109" i="99"/>
  <c r="AF109" i="99"/>
  <c r="AE109" i="99"/>
  <c r="AD109" i="99"/>
  <c r="AC109" i="99"/>
  <c r="AB109" i="99"/>
  <c r="AA109" i="99"/>
  <c r="B109" i="99"/>
  <c r="AU108" i="99"/>
  <c r="AS108" i="99"/>
  <c r="AQ108" i="99"/>
  <c r="AP108" i="99"/>
  <c r="AH108" i="99"/>
  <c r="AG108" i="99"/>
  <c r="AF108" i="99"/>
  <c r="AE108" i="99"/>
  <c r="AD108" i="99"/>
  <c r="AC108" i="99"/>
  <c r="AB108" i="99"/>
  <c r="AA108" i="99"/>
  <c r="B108" i="99"/>
  <c r="AK108" i="99" s="1"/>
  <c r="AU107" i="99"/>
  <c r="AS107" i="99"/>
  <c r="AQ107" i="99"/>
  <c r="AP107" i="99"/>
  <c r="AT107" i="99" s="1"/>
  <c r="AH107" i="99"/>
  <c r="AG107" i="99"/>
  <c r="AF107" i="99"/>
  <c r="AE107" i="99"/>
  <c r="AD107" i="99"/>
  <c r="AC107" i="99"/>
  <c r="AB107" i="99"/>
  <c r="AA107" i="99"/>
  <c r="B107" i="99"/>
  <c r="AY106" i="99"/>
  <c r="AX106" i="99"/>
  <c r="AU106" i="99"/>
  <c r="AS106" i="99"/>
  <c r="AQ106" i="99"/>
  <c r="AT106" i="99" s="1"/>
  <c r="AZ106" i="99" s="1"/>
  <c r="AP106" i="99"/>
  <c r="AN106" i="99"/>
  <c r="AJ106" i="99"/>
  <c r="AH106" i="99"/>
  <c r="AG106" i="99"/>
  <c r="AF106" i="99"/>
  <c r="AE106" i="99"/>
  <c r="AD106" i="99"/>
  <c r="AC106" i="99"/>
  <c r="AB106" i="99"/>
  <c r="AA106" i="99"/>
  <c r="B106" i="99"/>
  <c r="AL106" i="99" s="1"/>
  <c r="AU105" i="99"/>
  <c r="AS105" i="99"/>
  <c r="AQ105" i="99"/>
  <c r="AP105" i="99"/>
  <c r="AH105" i="99"/>
  <c r="AG105" i="99"/>
  <c r="AF105" i="99"/>
  <c r="AE105" i="99"/>
  <c r="AD105" i="99"/>
  <c r="AC105" i="99"/>
  <c r="AB105" i="99"/>
  <c r="AA105" i="99"/>
  <c r="B105" i="99"/>
  <c r="AL105" i="99" s="1"/>
  <c r="AU104" i="99"/>
  <c r="AS104" i="99"/>
  <c r="AQ104" i="99"/>
  <c r="AP104" i="99"/>
  <c r="AH104" i="99"/>
  <c r="AG104" i="99"/>
  <c r="AF104" i="99"/>
  <c r="AE104" i="99"/>
  <c r="AD104" i="99"/>
  <c r="AC104" i="99"/>
  <c r="AB104" i="99"/>
  <c r="AA104" i="99"/>
  <c r="B104" i="99"/>
  <c r="AY104" i="99" s="1"/>
  <c r="AU103" i="99"/>
  <c r="AS103" i="99"/>
  <c r="AQ103" i="99"/>
  <c r="AP103" i="99"/>
  <c r="AH103" i="99"/>
  <c r="AG103" i="99"/>
  <c r="AF103" i="99"/>
  <c r="AE103" i="99"/>
  <c r="AD103" i="99"/>
  <c r="AC103" i="99"/>
  <c r="AB103" i="99"/>
  <c r="AA103" i="99"/>
  <c r="B103" i="99"/>
  <c r="AY103" i="99" s="1"/>
  <c r="AU102" i="99"/>
  <c r="AS102" i="99"/>
  <c r="AQ102" i="99"/>
  <c r="AP102" i="99"/>
  <c r="AH102" i="99"/>
  <c r="AG102" i="99"/>
  <c r="AF102" i="99"/>
  <c r="AE102" i="99"/>
  <c r="AD102" i="99"/>
  <c r="AC102" i="99"/>
  <c r="AB102" i="99"/>
  <c r="AA102" i="99"/>
  <c r="B102" i="99"/>
  <c r="AU101" i="99"/>
  <c r="AS101" i="99"/>
  <c r="AQ101" i="99"/>
  <c r="AP101" i="99"/>
  <c r="AH101" i="99"/>
  <c r="AG101" i="99"/>
  <c r="AF101" i="99"/>
  <c r="AE101" i="99"/>
  <c r="AD101" i="99"/>
  <c r="AC101" i="99"/>
  <c r="AB101" i="99"/>
  <c r="AA101" i="99"/>
  <c r="B101" i="99"/>
  <c r="AU100" i="99"/>
  <c r="AS100" i="99"/>
  <c r="AQ100" i="99"/>
  <c r="AP100" i="99"/>
  <c r="AH100" i="99"/>
  <c r="AG100" i="99"/>
  <c r="AF100" i="99"/>
  <c r="AE100" i="99"/>
  <c r="AD100" i="99"/>
  <c r="AC100" i="99"/>
  <c r="AB100" i="99"/>
  <c r="AA100" i="99"/>
  <c r="B100" i="99"/>
  <c r="AX99" i="99"/>
  <c r="AU99" i="99"/>
  <c r="AS99" i="99"/>
  <c r="AQ99" i="99"/>
  <c r="AP99" i="99"/>
  <c r="AH99" i="99"/>
  <c r="AG99" i="99"/>
  <c r="AF99" i="99"/>
  <c r="AE99" i="99"/>
  <c r="AD99" i="99"/>
  <c r="AC99" i="99"/>
  <c r="AB99" i="99"/>
  <c r="AA99" i="99"/>
  <c r="B99" i="99"/>
  <c r="AY99" i="99" s="1"/>
  <c r="AU98" i="99"/>
  <c r="AS98" i="99"/>
  <c r="AQ98" i="99"/>
  <c r="AP98" i="99"/>
  <c r="AH98" i="99"/>
  <c r="AG98" i="99"/>
  <c r="AF98" i="99"/>
  <c r="AE98" i="99"/>
  <c r="AD98" i="99"/>
  <c r="AC98" i="99"/>
  <c r="AB98" i="99"/>
  <c r="AA98" i="99"/>
  <c r="B98" i="99"/>
  <c r="AY98" i="99" s="1"/>
  <c r="AU97" i="99"/>
  <c r="AS97" i="99"/>
  <c r="AQ97" i="99"/>
  <c r="AP97" i="99"/>
  <c r="AH97" i="99"/>
  <c r="AG97" i="99"/>
  <c r="AF97" i="99"/>
  <c r="AE97" i="99"/>
  <c r="AD97" i="99"/>
  <c r="AC97" i="99"/>
  <c r="AB97" i="99"/>
  <c r="AA97" i="99"/>
  <c r="B97" i="99"/>
  <c r="AU96" i="99"/>
  <c r="AS96" i="99"/>
  <c r="AQ96" i="99"/>
  <c r="AP96" i="99"/>
  <c r="AH96" i="99"/>
  <c r="AG96" i="99"/>
  <c r="AF96" i="99"/>
  <c r="AI96" i="99" s="1"/>
  <c r="AO96" i="99" s="1"/>
  <c r="AE96" i="99"/>
  <c r="AD96" i="99"/>
  <c r="AC96" i="99"/>
  <c r="AB96" i="99"/>
  <c r="AA96" i="99"/>
  <c r="B96" i="99"/>
  <c r="AY96" i="99" s="1"/>
  <c r="AU95" i="99"/>
  <c r="AS95" i="99"/>
  <c r="AQ95" i="99"/>
  <c r="AP95" i="99"/>
  <c r="AH95" i="99"/>
  <c r="AG95" i="99"/>
  <c r="AF95" i="99"/>
  <c r="AE95" i="99"/>
  <c r="AD95" i="99"/>
  <c r="AC95" i="99"/>
  <c r="AB95" i="99"/>
  <c r="AA95" i="99"/>
  <c r="B95" i="99"/>
  <c r="AU94" i="99"/>
  <c r="AS94" i="99"/>
  <c r="AQ94" i="99"/>
  <c r="AT94" i="99" s="1"/>
  <c r="AP94" i="99"/>
  <c r="AH94" i="99"/>
  <c r="AG94" i="99"/>
  <c r="AF94" i="99"/>
  <c r="AE94" i="99"/>
  <c r="AD94" i="99"/>
  <c r="AC94" i="99"/>
  <c r="AB94" i="99"/>
  <c r="AA94" i="99"/>
  <c r="B94" i="99"/>
  <c r="AU93" i="99"/>
  <c r="AS93" i="99"/>
  <c r="AQ93" i="99"/>
  <c r="AP93" i="99"/>
  <c r="AH93" i="99"/>
  <c r="AG93" i="99"/>
  <c r="AF93" i="99"/>
  <c r="AE93" i="99"/>
  <c r="AD93" i="99"/>
  <c r="AC93" i="99"/>
  <c r="AB93" i="99"/>
  <c r="AA93" i="99"/>
  <c r="B93" i="99"/>
  <c r="AX92" i="99"/>
  <c r="AW92" i="99"/>
  <c r="AU92" i="99"/>
  <c r="AS92" i="99"/>
  <c r="AQ92" i="99"/>
  <c r="AP92" i="99"/>
  <c r="AH92" i="99"/>
  <c r="AG92" i="99"/>
  <c r="AF92" i="99"/>
  <c r="AE92" i="99"/>
  <c r="AD92" i="99"/>
  <c r="AC92" i="99"/>
  <c r="AB92" i="99"/>
  <c r="AA92" i="99"/>
  <c r="B92" i="99"/>
  <c r="AV92" i="99" s="1"/>
  <c r="AU91" i="99"/>
  <c r="AS91" i="99"/>
  <c r="AQ91" i="99"/>
  <c r="AP91" i="99"/>
  <c r="AH91" i="99"/>
  <c r="AG91" i="99"/>
  <c r="AF91" i="99"/>
  <c r="AE91" i="99"/>
  <c r="AD91" i="99"/>
  <c r="AC91" i="99"/>
  <c r="AB91" i="99"/>
  <c r="AA91" i="99"/>
  <c r="B91" i="99"/>
  <c r="AL91" i="99" s="1"/>
  <c r="AY90" i="99"/>
  <c r="AU90" i="99"/>
  <c r="AV90" i="99" s="1"/>
  <c r="AS90" i="99"/>
  <c r="AQ90" i="99"/>
  <c r="AP90" i="99"/>
  <c r="AH90" i="99"/>
  <c r="AG90" i="99"/>
  <c r="AF90" i="99"/>
  <c r="AE90" i="99"/>
  <c r="AD90" i="99"/>
  <c r="AC90" i="99"/>
  <c r="AB90" i="99"/>
  <c r="AA90" i="99"/>
  <c r="B90" i="99"/>
  <c r="AW90" i="99" s="1"/>
  <c r="AU89" i="99"/>
  <c r="AS89" i="99"/>
  <c r="AQ89" i="99"/>
  <c r="AP89" i="99"/>
  <c r="AH89" i="99"/>
  <c r="AG89" i="99"/>
  <c r="AF89" i="99"/>
  <c r="AE89" i="99"/>
  <c r="AD89" i="99"/>
  <c r="AC89" i="99"/>
  <c r="AB89" i="99"/>
  <c r="AA89" i="99"/>
  <c r="B89" i="99"/>
  <c r="AX89" i="99" s="1"/>
  <c r="BS88" i="99"/>
  <c r="BM88" i="99"/>
  <c r="AU88" i="99"/>
  <c r="AS88" i="99"/>
  <c r="AQ88" i="99"/>
  <c r="AP88" i="99"/>
  <c r="AH88" i="99"/>
  <c r="AG88" i="99"/>
  <c r="AF88" i="99"/>
  <c r="AE88" i="99"/>
  <c r="AD88" i="99"/>
  <c r="AC88" i="99"/>
  <c r="AB88" i="99"/>
  <c r="AA88" i="99"/>
  <c r="B88" i="99"/>
  <c r="BR88" i="99" s="1"/>
  <c r="BS87" i="99"/>
  <c r="BM87" i="99"/>
  <c r="AU87" i="99"/>
  <c r="AS87" i="99"/>
  <c r="AQ87" i="99"/>
  <c r="AP87" i="99"/>
  <c r="AH87" i="99"/>
  <c r="AG87" i="99"/>
  <c r="AF87" i="99"/>
  <c r="AE87" i="99"/>
  <c r="AD87" i="99"/>
  <c r="AC87" i="99"/>
  <c r="AB87" i="99"/>
  <c r="AA87" i="99"/>
  <c r="B87" i="99"/>
  <c r="AY87" i="99" s="1"/>
  <c r="BS86" i="99"/>
  <c r="BM86" i="99"/>
  <c r="AX86" i="99"/>
  <c r="AU86" i="99"/>
  <c r="AS86" i="99"/>
  <c r="AQ86" i="99"/>
  <c r="AP86" i="99"/>
  <c r="AH86" i="99"/>
  <c r="AG86" i="99"/>
  <c r="AF86" i="99"/>
  <c r="AE86" i="99"/>
  <c r="AI86" i="99" s="1"/>
  <c r="AD86" i="99"/>
  <c r="AC86" i="99"/>
  <c r="AB86" i="99"/>
  <c r="AA86" i="99"/>
  <c r="B86" i="99"/>
  <c r="BR86" i="99" s="1"/>
  <c r="BS85" i="99"/>
  <c r="BM85" i="99"/>
  <c r="AU85" i="99"/>
  <c r="AS85" i="99"/>
  <c r="AQ85" i="99"/>
  <c r="AP85" i="99"/>
  <c r="AH85" i="99"/>
  <c r="AG85" i="99"/>
  <c r="AF85" i="99"/>
  <c r="AE85" i="99"/>
  <c r="AD85" i="99"/>
  <c r="AC85" i="99"/>
  <c r="AB85" i="99"/>
  <c r="AA85" i="99"/>
  <c r="B85" i="99"/>
  <c r="BR85" i="99" s="1"/>
  <c r="BS84" i="99"/>
  <c r="BM84" i="99"/>
  <c r="AX84" i="99"/>
  <c r="AU84" i="99"/>
  <c r="AS84" i="99"/>
  <c r="AQ84" i="99"/>
  <c r="AP84" i="99"/>
  <c r="AH84" i="99"/>
  <c r="AG84" i="99"/>
  <c r="AF84" i="99"/>
  <c r="AE84" i="99"/>
  <c r="AD84" i="99"/>
  <c r="AC84" i="99"/>
  <c r="AB84" i="99"/>
  <c r="AA84" i="99"/>
  <c r="B84" i="99"/>
  <c r="AK84" i="99" s="1"/>
  <c r="BS83" i="99"/>
  <c r="BM83" i="99"/>
  <c r="AU83" i="99"/>
  <c r="AS83" i="99"/>
  <c r="AQ83" i="99"/>
  <c r="AT83" i="99" s="1"/>
  <c r="AP83" i="99"/>
  <c r="AH83" i="99"/>
  <c r="AG83" i="99"/>
  <c r="AF83" i="99"/>
  <c r="AE83" i="99"/>
  <c r="AD83" i="99"/>
  <c r="AC83" i="99"/>
  <c r="AB83" i="99"/>
  <c r="AA83" i="99"/>
  <c r="B83" i="99"/>
  <c r="BR83" i="99" s="1"/>
  <c r="BS82" i="99"/>
  <c r="BR82" i="99"/>
  <c r="BM82" i="99"/>
  <c r="AU82" i="99"/>
  <c r="AS82" i="99"/>
  <c r="AQ82" i="99"/>
  <c r="AP82" i="99"/>
  <c r="AH82" i="99"/>
  <c r="AG82" i="99"/>
  <c r="AF82" i="99"/>
  <c r="AE82" i="99"/>
  <c r="AD82" i="99"/>
  <c r="AC82" i="99"/>
  <c r="AB82" i="99"/>
  <c r="AA82" i="99"/>
  <c r="B82" i="99"/>
  <c r="AN82" i="99" s="1"/>
  <c r="BS81" i="99"/>
  <c r="BM81" i="99"/>
  <c r="AU81" i="99"/>
  <c r="AS81" i="99"/>
  <c r="AQ81" i="99"/>
  <c r="AP81" i="99"/>
  <c r="AH81" i="99"/>
  <c r="AG81" i="99"/>
  <c r="AF81" i="99"/>
  <c r="AE81" i="99"/>
  <c r="AI81" i="99" s="1"/>
  <c r="AD81" i="99"/>
  <c r="AC81" i="99"/>
  <c r="AB81" i="99"/>
  <c r="AA81" i="99"/>
  <c r="B81" i="99"/>
  <c r="BS80" i="99"/>
  <c r="BM80" i="99"/>
  <c r="AU80" i="99"/>
  <c r="AS80" i="99"/>
  <c r="AQ80" i="99"/>
  <c r="AP80" i="99"/>
  <c r="AH80" i="99"/>
  <c r="AG80" i="99"/>
  <c r="AF80" i="99"/>
  <c r="AE80" i="99"/>
  <c r="AD80" i="99"/>
  <c r="AC80" i="99"/>
  <c r="AB80" i="99"/>
  <c r="AA80" i="99"/>
  <c r="B80" i="99"/>
  <c r="BR80" i="99" s="1"/>
  <c r="BS79" i="99"/>
  <c r="BM79" i="99"/>
  <c r="AU79" i="99"/>
  <c r="AS79" i="99"/>
  <c r="AQ79" i="99"/>
  <c r="AP79" i="99"/>
  <c r="AH79" i="99"/>
  <c r="AG79" i="99"/>
  <c r="AF79" i="99"/>
  <c r="AE79" i="99"/>
  <c r="AD79" i="99"/>
  <c r="AC79" i="99"/>
  <c r="AB79" i="99"/>
  <c r="AA79" i="99"/>
  <c r="B79" i="99"/>
  <c r="BS78" i="99"/>
  <c r="BM78" i="99"/>
  <c r="AU78" i="99"/>
  <c r="AS78" i="99"/>
  <c r="AQ78" i="99"/>
  <c r="AP78" i="99"/>
  <c r="AH78" i="99"/>
  <c r="AG78" i="99"/>
  <c r="AF78" i="99"/>
  <c r="AE78" i="99"/>
  <c r="AD78" i="99"/>
  <c r="AC78" i="99"/>
  <c r="AB78" i="99"/>
  <c r="AA78" i="99"/>
  <c r="B78" i="99"/>
  <c r="BS77" i="99"/>
  <c r="BM77" i="99"/>
  <c r="AU77" i="99"/>
  <c r="AS77" i="99"/>
  <c r="AQ77" i="99"/>
  <c r="AP77" i="99"/>
  <c r="AH77" i="99"/>
  <c r="AG77" i="99"/>
  <c r="AF77" i="99"/>
  <c r="AE77" i="99"/>
  <c r="AD77" i="99"/>
  <c r="AC77" i="99"/>
  <c r="AB77" i="99"/>
  <c r="AA77" i="99"/>
  <c r="B77" i="99"/>
  <c r="AL77" i="99" s="1"/>
  <c r="BS76" i="99"/>
  <c r="BR76" i="99"/>
  <c r="BM76" i="99"/>
  <c r="AU76" i="99"/>
  <c r="AS76" i="99"/>
  <c r="AQ76" i="99"/>
  <c r="AP76" i="99"/>
  <c r="AK76" i="99"/>
  <c r="AH76" i="99"/>
  <c r="AG76" i="99"/>
  <c r="AF76" i="99"/>
  <c r="AE76" i="99"/>
  <c r="AD76" i="99"/>
  <c r="AC76" i="99"/>
  <c r="AB76" i="99"/>
  <c r="AA76" i="99"/>
  <c r="B76" i="99"/>
  <c r="AX76" i="99" s="1"/>
  <c r="BS75" i="99"/>
  <c r="BM75" i="99"/>
  <c r="AU75" i="99"/>
  <c r="AS75" i="99"/>
  <c r="AQ75" i="99"/>
  <c r="AP75" i="99"/>
  <c r="AH75" i="99"/>
  <c r="AG75" i="99"/>
  <c r="AF75" i="99"/>
  <c r="AE75" i="99"/>
  <c r="AD75" i="99"/>
  <c r="AC75" i="99"/>
  <c r="AB75" i="99"/>
  <c r="AA75" i="99"/>
  <c r="B75" i="99"/>
  <c r="BR75" i="99" s="1"/>
  <c r="BS74" i="99"/>
  <c r="BM74" i="99"/>
  <c r="AU74" i="99"/>
  <c r="AS74" i="99"/>
  <c r="AQ74" i="99"/>
  <c r="AP74" i="99"/>
  <c r="AH74" i="99"/>
  <c r="AG74" i="99"/>
  <c r="AF74" i="99"/>
  <c r="AI74" i="99" s="1"/>
  <c r="AE74" i="99"/>
  <c r="AD74" i="99"/>
  <c r="AC74" i="99"/>
  <c r="AB74" i="99"/>
  <c r="AA74" i="99"/>
  <c r="B74" i="99"/>
  <c r="AW74" i="99" s="1"/>
  <c r="BS73" i="99"/>
  <c r="BM73" i="99"/>
  <c r="AU73" i="99"/>
  <c r="AS73" i="99"/>
  <c r="AQ73" i="99"/>
  <c r="AP73" i="99"/>
  <c r="AH73" i="99"/>
  <c r="AG73" i="99"/>
  <c r="AF73" i="99"/>
  <c r="AE73" i="99"/>
  <c r="AD73" i="99"/>
  <c r="AC73" i="99"/>
  <c r="AB73" i="99"/>
  <c r="AA73" i="99"/>
  <c r="B73" i="99"/>
  <c r="BR73" i="99" s="1"/>
  <c r="BS72" i="99"/>
  <c r="BR72" i="99"/>
  <c r="BM72" i="99"/>
  <c r="AY72" i="99"/>
  <c r="AX72" i="99"/>
  <c r="AW72" i="99"/>
  <c r="AU72" i="99"/>
  <c r="AS72" i="99"/>
  <c r="AQ72" i="99"/>
  <c r="AP72" i="99"/>
  <c r="AN72" i="99"/>
  <c r="AH72" i="99"/>
  <c r="AG72" i="99"/>
  <c r="AF72" i="99"/>
  <c r="AE72" i="99"/>
  <c r="AD72" i="99"/>
  <c r="AC72" i="99"/>
  <c r="AB72" i="99"/>
  <c r="AA72" i="99"/>
  <c r="B72" i="99"/>
  <c r="AJ72" i="99" s="1"/>
  <c r="BS71" i="99"/>
  <c r="BM71" i="99"/>
  <c r="AU71" i="99"/>
  <c r="AS71" i="99"/>
  <c r="AQ71" i="99"/>
  <c r="AP71" i="99"/>
  <c r="AT71" i="99" s="1"/>
  <c r="AH71" i="99"/>
  <c r="AG71" i="99"/>
  <c r="AF71" i="99"/>
  <c r="AE71" i="99"/>
  <c r="AD71" i="99"/>
  <c r="AC71" i="99"/>
  <c r="AB71" i="99"/>
  <c r="AA71" i="99"/>
  <c r="B71" i="99"/>
  <c r="AW71" i="99" s="1"/>
  <c r="BS70" i="99"/>
  <c r="BM70" i="99"/>
  <c r="AU70" i="99"/>
  <c r="AS70" i="99"/>
  <c r="AQ70" i="99"/>
  <c r="AP70" i="99"/>
  <c r="AT70" i="99" s="1"/>
  <c r="AH70" i="99"/>
  <c r="AG70" i="99"/>
  <c r="AF70" i="99"/>
  <c r="AE70" i="99"/>
  <c r="AI70" i="99" s="1"/>
  <c r="AD70" i="99"/>
  <c r="AC70" i="99"/>
  <c r="AB70" i="99"/>
  <c r="AA70" i="99"/>
  <c r="B70" i="99"/>
  <c r="AY70" i="99" s="1"/>
  <c r="BS69" i="99"/>
  <c r="BM69" i="99"/>
  <c r="AU69" i="99"/>
  <c r="AS69" i="99"/>
  <c r="AQ69" i="99"/>
  <c r="AP69" i="99"/>
  <c r="AH69" i="99"/>
  <c r="AG69" i="99"/>
  <c r="AF69" i="99"/>
  <c r="AE69" i="99"/>
  <c r="AD69" i="99"/>
  <c r="AC69" i="99"/>
  <c r="AB69" i="99"/>
  <c r="AA69" i="99"/>
  <c r="B69" i="99"/>
  <c r="AV69" i="99" s="1"/>
  <c r="BS68" i="99"/>
  <c r="BM68" i="99"/>
  <c r="AX68" i="99"/>
  <c r="AW68" i="99"/>
  <c r="AU68" i="99"/>
  <c r="AV68" i="99" s="1"/>
  <c r="AS68" i="99"/>
  <c r="AQ68" i="99"/>
  <c r="AT68" i="99" s="1"/>
  <c r="AZ68" i="99" s="1"/>
  <c r="AP68" i="99"/>
  <c r="AJ68" i="99"/>
  <c r="AH68" i="99"/>
  <c r="AG68" i="99"/>
  <c r="AF68" i="99"/>
  <c r="AE68" i="99"/>
  <c r="AD68" i="99"/>
  <c r="AC68" i="99"/>
  <c r="AB68" i="99"/>
  <c r="AA68" i="99"/>
  <c r="B68" i="99"/>
  <c r="AM68" i="99" s="1"/>
  <c r="BS67" i="99"/>
  <c r="BM67" i="99"/>
  <c r="AU67" i="99"/>
  <c r="AS67" i="99"/>
  <c r="AQ67" i="99"/>
  <c r="AP67" i="99"/>
  <c r="AH67" i="99"/>
  <c r="AG67" i="99"/>
  <c r="AF67" i="99"/>
  <c r="AE67" i="99"/>
  <c r="AD67" i="99"/>
  <c r="AC67" i="99"/>
  <c r="AB67" i="99"/>
  <c r="AA67" i="99"/>
  <c r="B67" i="99"/>
  <c r="AX67" i="99" s="1"/>
  <c r="BS66" i="99"/>
  <c r="BR66" i="99"/>
  <c r="AX66" i="99"/>
  <c r="AU66" i="99"/>
  <c r="AS66" i="99"/>
  <c r="AQ66" i="99"/>
  <c r="AP66" i="99"/>
  <c r="AH66" i="99"/>
  <c r="AG66" i="99"/>
  <c r="AF66" i="99"/>
  <c r="AE66" i="99"/>
  <c r="AD66" i="99"/>
  <c r="AC66" i="99"/>
  <c r="AB66" i="99"/>
  <c r="AA66" i="99"/>
  <c r="B66" i="99"/>
  <c r="AW66" i="99" s="1"/>
  <c r="BS65" i="99"/>
  <c r="AU65" i="99"/>
  <c r="AS65" i="99"/>
  <c r="AQ65" i="99"/>
  <c r="AP65" i="99"/>
  <c r="AI65" i="99"/>
  <c r="AH65" i="99"/>
  <c r="AG65" i="99"/>
  <c r="AF65" i="99"/>
  <c r="AE65" i="99"/>
  <c r="AD65" i="99"/>
  <c r="AC65" i="99"/>
  <c r="AB65" i="99"/>
  <c r="AA65" i="99"/>
  <c r="B65" i="99"/>
  <c r="AM65" i="99" s="1"/>
  <c r="BS64" i="99"/>
  <c r="AU64" i="99"/>
  <c r="AS64" i="99"/>
  <c r="AQ64" i="99"/>
  <c r="AP64" i="99"/>
  <c r="AJ64" i="99"/>
  <c r="AH64" i="99"/>
  <c r="AG64" i="99"/>
  <c r="AF64" i="99"/>
  <c r="AE64" i="99"/>
  <c r="AI64" i="99" s="1"/>
  <c r="AO64" i="99" s="1"/>
  <c r="AD64" i="99"/>
  <c r="AC64" i="99"/>
  <c r="AB64" i="99"/>
  <c r="AA64" i="99"/>
  <c r="B64" i="99"/>
  <c r="AY64" i="99" s="1"/>
  <c r="BS63" i="99"/>
  <c r="AU63" i="99"/>
  <c r="AS63" i="99"/>
  <c r="AQ63" i="99"/>
  <c r="AP63" i="99"/>
  <c r="AH63" i="99"/>
  <c r="AG63" i="99"/>
  <c r="AF63" i="99"/>
  <c r="AE63" i="99"/>
  <c r="AI63" i="99" s="1"/>
  <c r="AD63" i="99"/>
  <c r="AC63" i="99"/>
  <c r="AB63" i="99"/>
  <c r="AA63" i="99"/>
  <c r="B63" i="99"/>
  <c r="BR63" i="99" s="1"/>
  <c r="BS62" i="99"/>
  <c r="AU62" i="99"/>
  <c r="AS62" i="99"/>
  <c r="AQ62" i="99"/>
  <c r="AP62" i="99"/>
  <c r="AM62" i="99"/>
  <c r="AH62" i="99"/>
  <c r="AG62" i="99"/>
  <c r="AF62" i="99"/>
  <c r="AE62" i="99"/>
  <c r="AI62" i="99" s="1"/>
  <c r="AO62" i="99" s="1"/>
  <c r="AD62" i="99"/>
  <c r="AC62" i="99"/>
  <c r="AB62" i="99"/>
  <c r="AA62" i="99"/>
  <c r="B62" i="99"/>
  <c r="AK62" i="99" s="1"/>
  <c r="BS61" i="99"/>
  <c r="AU61" i="99"/>
  <c r="AS61" i="99"/>
  <c r="AQ61" i="99"/>
  <c r="AP61" i="99"/>
  <c r="AH61" i="99"/>
  <c r="AG61" i="99"/>
  <c r="AF61" i="99"/>
  <c r="AE61" i="99"/>
  <c r="AD61" i="99"/>
  <c r="AC61" i="99"/>
  <c r="AB61" i="99"/>
  <c r="AA61" i="99"/>
  <c r="B61" i="99"/>
  <c r="AL61" i="99" s="1"/>
  <c r="BS60" i="99"/>
  <c r="AU60" i="99"/>
  <c r="AS60" i="99"/>
  <c r="AQ60" i="99"/>
  <c r="AP60" i="99"/>
  <c r="AH60" i="99"/>
  <c r="AG60" i="99"/>
  <c r="AF60" i="99"/>
  <c r="AE60" i="99"/>
  <c r="AI60" i="99" s="1"/>
  <c r="AD60" i="99"/>
  <c r="AC60" i="99"/>
  <c r="AB60" i="99"/>
  <c r="AA60" i="99"/>
  <c r="B60" i="99"/>
  <c r="AN60" i="99" s="1"/>
  <c r="BS59" i="99"/>
  <c r="AU59" i="99"/>
  <c r="AS59" i="99"/>
  <c r="AQ59" i="99"/>
  <c r="AP59" i="99"/>
  <c r="AH59" i="99"/>
  <c r="AG59" i="99"/>
  <c r="AF59" i="99"/>
  <c r="AE59" i="99"/>
  <c r="AD59" i="99"/>
  <c r="AC59" i="99"/>
  <c r="AB59" i="99"/>
  <c r="AA59" i="99"/>
  <c r="B59" i="99"/>
  <c r="AM59" i="99" s="1"/>
  <c r="BS58" i="99"/>
  <c r="BR58" i="99"/>
  <c r="AX58" i="99"/>
  <c r="AW58" i="99"/>
  <c r="AU58" i="99"/>
  <c r="AS58" i="99"/>
  <c r="AQ58" i="99"/>
  <c r="AP58" i="99"/>
  <c r="AH58" i="99"/>
  <c r="AG58" i="99"/>
  <c r="AF58" i="99"/>
  <c r="AE58" i="99"/>
  <c r="AD58" i="99"/>
  <c r="AC58" i="99"/>
  <c r="AB58" i="99"/>
  <c r="AA58" i="99"/>
  <c r="B58" i="99"/>
  <c r="AN58" i="99" s="1"/>
  <c r="BS57" i="99"/>
  <c r="AU57" i="99"/>
  <c r="AS57" i="99"/>
  <c r="AQ57" i="99"/>
  <c r="AP57" i="99"/>
  <c r="AH57" i="99"/>
  <c r="AG57" i="99"/>
  <c r="AF57" i="99"/>
  <c r="AE57" i="99"/>
  <c r="AI57" i="99" s="1"/>
  <c r="AO57" i="99" s="1"/>
  <c r="AD57" i="99"/>
  <c r="AC57" i="99"/>
  <c r="AB57" i="99"/>
  <c r="AA57" i="99"/>
  <c r="B57" i="99"/>
  <c r="BR57" i="99" s="1"/>
  <c r="BS56" i="99"/>
  <c r="AU56" i="99"/>
  <c r="AS56" i="99"/>
  <c r="AQ56" i="99"/>
  <c r="AP56" i="99"/>
  <c r="AH56" i="99"/>
  <c r="AG56" i="99"/>
  <c r="AF56" i="99"/>
  <c r="AE56" i="99"/>
  <c r="AD56" i="99"/>
  <c r="AC56" i="99"/>
  <c r="AB56" i="99"/>
  <c r="AA56" i="99"/>
  <c r="B56" i="99"/>
  <c r="BR56" i="99" s="1"/>
  <c r="BS55" i="99"/>
  <c r="AU55" i="99"/>
  <c r="AS55" i="99"/>
  <c r="AQ55" i="99"/>
  <c r="AP55" i="99"/>
  <c r="AH55" i="99"/>
  <c r="AG55" i="99"/>
  <c r="AF55" i="99"/>
  <c r="AE55" i="99"/>
  <c r="AI55" i="99" s="1"/>
  <c r="AD55" i="99"/>
  <c r="AC55" i="99"/>
  <c r="AB55" i="99"/>
  <c r="AA55" i="99"/>
  <c r="B55" i="99"/>
  <c r="AW55" i="99" s="1"/>
  <c r="BS54" i="99"/>
  <c r="AU54" i="99"/>
  <c r="AS54" i="99"/>
  <c r="AQ54" i="99"/>
  <c r="AP54" i="99"/>
  <c r="AH54" i="99"/>
  <c r="AG54" i="99"/>
  <c r="AF54" i="99"/>
  <c r="AE54" i="99"/>
  <c r="AD54" i="99"/>
  <c r="AC54" i="99"/>
  <c r="AB54" i="99"/>
  <c r="AA54" i="99"/>
  <c r="B54" i="99"/>
  <c r="AK54" i="99" s="1"/>
  <c r="BS53" i="99"/>
  <c r="AU53" i="99"/>
  <c r="AS53" i="99"/>
  <c r="AQ53" i="99"/>
  <c r="AP53" i="99"/>
  <c r="AT53" i="99" s="1"/>
  <c r="AH53" i="99"/>
  <c r="AG53" i="99"/>
  <c r="AF53" i="99"/>
  <c r="AE53" i="99"/>
  <c r="AD53" i="99"/>
  <c r="AC53" i="99"/>
  <c r="AB53" i="99"/>
  <c r="AA53" i="99"/>
  <c r="B53" i="99"/>
  <c r="AL53" i="99" s="1"/>
  <c r="BS52" i="99"/>
  <c r="AU52" i="99"/>
  <c r="AS52" i="99"/>
  <c r="AQ52" i="99"/>
  <c r="AP52" i="99"/>
  <c r="AH52" i="99"/>
  <c r="AG52" i="99"/>
  <c r="AF52" i="99"/>
  <c r="AE52" i="99"/>
  <c r="AD52" i="99"/>
  <c r="AC52" i="99"/>
  <c r="AB52" i="99"/>
  <c r="AA52" i="99"/>
  <c r="B52" i="99"/>
  <c r="BR52" i="99" s="1"/>
  <c r="BS51" i="99"/>
  <c r="AU51" i="99"/>
  <c r="AS51" i="99"/>
  <c r="AQ51" i="99"/>
  <c r="AP51" i="99"/>
  <c r="AH51" i="99"/>
  <c r="AG51" i="99"/>
  <c r="AF51" i="99"/>
  <c r="AE51" i="99"/>
  <c r="AD51" i="99"/>
  <c r="AC51" i="99"/>
  <c r="AB51" i="99"/>
  <c r="AA51" i="99"/>
  <c r="B51" i="99"/>
  <c r="AL51" i="99" s="1"/>
  <c r="BS50" i="99"/>
  <c r="AU50" i="99"/>
  <c r="AS50" i="99"/>
  <c r="AQ50" i="99"/>
  <c r="AP50" i="99"/>
  <c r="AH50" i="99"/>
  <c r="AG50" i="99"/>
  <c r="AF50" i="99"/>
  <c r="AE50" i="99"/>
  <c r="AD50" i="99"/>
  <c r="AC50" i="99"/>
  <c r="AB50" i="99"/>
  <c r="AA50" i="99"/>
  <c r="B50" i="99"/>
  <c r="BR50" i="99" s="1"/>
  <c r="BS49" i="99"/>
  <c r="AU49" i="99"/>
  <c r="AS49" i="99"/>
  <c r="AQ49" i="99"/>
  <c r="AP49" i="99"/>
  <c r="AH49" i="99"/>
  <c r="AG49" i="99"/>
  <c r="AF49" i="99"/>
  <c r="AE49" i="99"/>
  <c r="AI49" i="99" s="1"/>
  <c r="AD49" i="99"/>
  <c r="AC49" i="99"/>
  <c r="AB49" i="99"/>
  <c r="AA49" i="99"/>
  <c r="B49" i="99"/>
  <c r="AW49" i="99" s="1"/>
  <c r="BS48" i="99"/>
  <c r="AU48" i="99"/>
  <c r="AS48" i="99"/>
  <c r="AQ48" i="99"/>
  <c r="AP48" i="99"/>
  <c r="AH48" i="99"/>
  <c r="AG48" i="99"/>
  <c r="AF48" i="99"/>
  <c r="AE48" i="99"/>
  <c r="AD48" i="99"/>
  <c r="AC48" i="99"/>
  <c r="AB48" i="99"/>
  <c r="AA48" i="99"/>
  <c r="B48" i="99"/>
  <c r="AM48" i="99" s="1"/>
  <c r="BS47" i="99"/>
  <c r="AU47" i="99"/>
  <c r="AS47" i="99"/>
  <c r="AQ47" i="99"/>
  <c r="AP47" i="99"/>
  <c r="AH47" i="99"/>
  <c r="AG47" i="99"/>
  <c r="AF47" i="99"/>
  <c r="AE47" i="99"/>
  <c r="AD47" i="99"/>
  <c r="AC47" i="99"/>
  <c r="AB47" i="99"/>
  <c r="AA47" i="99"/>
  <c r="B47" i="99"/>
  <c r="BR47" i="99" s="1"/>
  <c r="BS46" i="99"/>
  <c r="AU46" i="99"/>
  <c r="AS46" i="99"/>
  <c r="AQ46" i="99"/>
  <c r="AP46" i="99"/>
  <c r="AH46" i="99"/>
  <c r="AG46" i="99"/>
  <c r="AF46" i="99"/>
  <c r="AE46" i="99"/>
  <c r="AD46" i="99"/>
  <c r="AC46" i="99"/>
  <c r="AB46" i="99"/>
  <c r="AA46" i="99"/>
  <c r="B46" i="99"/>
  <c r="BS45" i="99"/>
  <c r="AU45" i="99"/>
  <c r="AS45" i="99"/>
  <c r="AQ45" i="99"/>
  <c r="AP45" i="99"/>
  <c r="AH45" i="99"/>
  <c r="AG45" i="99"/>
  <c r="AF45" i="99"/>
  <c r="AE45" i="99"/>
  <c r="AD45" i="99"/>
  <c r="AC45" i="99"/>
  <c r="AB45" i="99"/>
  <c r="AA45" i="99"/>
  <c r="B45" i="99"/>
  <c r="AY45" i="99" s="1"/>
  <c r="BS44" i="99"/>
  <c r="AU44" i="99"/>
  <c r="AS44" i="99"/>
  <c r="AQ44" i="99"/>
  <c r="AP44" i="99"/>
  <c r="AH44" i="99"/>
  <c r="AG44" i="99"/>
  <c r="AF44" i="99"/>
  <c r="AE44" i="99"/>
  <c r="AD44" i="99"/>
  <c r="AC44" i="99"/>
  <c r="AB44" i="99"/>
  <c r="AA44" i="99"/>
  <c r="B44" i="99"/>
  <c r="BR44" i="99" s="1"/>
  <c r="BS43" i="99"/>
  <c r="AU43" i="99"/>
  <c r="AS43" i="99"/>
  <c r="AQ43" i="99"/>
  <c r="AP43" i="99"/>
  <c r="AH43" i="99"/>
  <c r="AG43" i="99"/>
  <c r="AF43" i="99"/>
  <c r="AE43" i="99"/>
  <c r="AD43" i="99"/>
  <c r="AC43" i="99"/>
  <c r="AB43" i="99"/>
  <c r="AA43" i="99"/>
  <c r="B43" i="99"/>
  <c r="BS42" i="99"/>
  <c r="AU42" i="99"/>
  <c r="AS42" i="99"/>
  <c r="AQ42" i="99"/>
  <c r="AP42" i="99"/>
  <c r="AH42" i="99"/>
  <c r="AG42" i="99"/>
  <c r="AF42" i="99"/>
  <c r="AE42" i="99"/>
  <c r="AD42" i="99"/>
  <c r="AC42" i="99"/>
  <c r="AB42" i="99"/>
  <c r="AA42" i="99"/>
  <c r="B42" i="99"/>
  <c r="AY42" i="99" s="1"/>
  <c r="BS41" i="99"/>
  <c r="AU41" i="99"/>
  <c r="AS41" i="99"/>
  <c r="AQ41" i="99"/>
  <c r="AP41" i="99"/>
  <c r="AH41" i="99"/>
  <c r="AG41" i="99"/>
  <c r="AF41" i="99"/>
  <c r="AE41" i="99"/>
  <c r="AD41" i="99"/>
  <c r="AC41" i="99"/>
  <c r="AB41" i="99"/>
  <c r="AA41" i="99"/>
  <c r="B41" i="99"/>
  <c r="BR41" i="99" s="1"/>
  <c r="BS40" i="99"/>
  <c r="AU40" i="99"/>
  <c r="AS40" i="99"/>
  <c r="AQ40" i="99"/>
  <c r="AP40" i="99"/>
  <c r="AH40" i="99"/>
  <c r="AG40" i="99"/>
  <c r="AF40" i="99"/>
  <c r="AE40" i="99"/>
  <c r="AD40" i="99"/>
  <c r="AC40" i="99"/>
  <c r="AB40" i="99"/>
  <c r="AA40" i="99"/>
  <c r="B40" i="99"/>
  <c r="AJ40" i="99" s="1"/>
  <c r="BS39" i="99"/>
  <c r="AU39" i="99"/>
  <c r="AS39" i="99"/>
  <c r="AQ39" i="99"/>
  <c r="AP39" i="99"/>
  <c r="AH39" i="99"/>
  <c r="AG39" i="99"/>
  <c r="AF39" i="99"/>
  <c r="AE39" i="99"/>
  <c r="AD39" i="99"/>
  <c r="AC39" i="99"/>
  <c r="AB39" i="99"/>
  <c r="AA39" i="99"/>
  <c r="B39" i="99"/>
  <c r="AL39" i="99" s="1"/>
  <c r="BS38" i="99"/>
  <c r="AU38" i="99"/>
  <c r="AS38" i="99"/>
  <c r="AQ38" i="99"/>
  <c r="AP38" i="99"/>
  <c r="AH38" i="99"/>
  <c r="AG38" i="99"/>
  <c r="AF38" i="99"/>
  <c r="AE38" i="99"/>
  <c r="AD38" i="99"/>
  <c r="AC38" i="99"/>
  <c r="AB38" i="99"/>
  <c r="AA38" i="99"/>
  <c r="B38" i="99"/>
  <c r="AY38" i="99" s="1"/>
  <c r="BS37" i="99"/>
  <c r="AU37" i="99"/>
  <c r="AS37" i="99"/>
  <c r="AQ37" i="99"/>
  <c r="AP37" i="99"/>
  <c r="AH37" i="99"/>
  <c r="AG37" i="99"/>
  <c r="AF37" i="99"/>
  <c r="AE37" i="99"/>
  <c r="AD37" i="99"/>
  <c r="AC37" i="99"/>
  <c r="AB37" i="99"/>
  <c r="AA37" i="99"/>
  <c r="B37" i="99"/>
  <c r="BR37" i="99" s="1"/>
  <c r="BS36" i="99"/>
  <c r="AU36" i="99"/>
  <c r="AS36" i="99"/>
  <c r="AQ36" i="99"/>
  <c r="AP36" i="99"/>
  <c r="AH36" i="99"/>
  <c r="AG36" i="99"/>
  <c r="AF36" i="99"/>
  <c r="AE36" i="99"/>
  <c r="AD36" i="99"/>
  <c r="AC36" i="99"/>
  <c r="AB36" i="99"/>
  <c r="AA36" i="99"/>
  <c r="B36" i="99"/>
  <c r="AM36" i="99" s="1"/>
  <c r="BS35" i="99"/>
  <c r="AU35" i="99"/>
  <c r="AS35" i="99"/>
  <c r="AQ35" i="99"/>
  <c r="AP35" i="99"/>
  <c r="AH35" i="99"/>
  <c r="AG35" i="99"/>
  <c r="AF35" i="99"/>
  <c r="AE35" i="99"/>
  <c r="AD35" i="99"/>
  <c r="AC35" i="99"/>
  <c r="AB35" i="99"/>
  <c r="AA35" i="99"/>
  <c r="B35" i="99"/>
  <c r="AX35" i="99" s="1"/>
  <c r="BS34" i="99"/>
  <c r="AU34" i="99"/>
  <c r="AS34" i="99"/>
  <c r="AQ34" i="99"/>
  <c r="AP34" i="99"/>
  <c r="AH34" i="99"/>
  <c r="AG34" i="99"/>
  <c r="AF34" i="99"/>
  <c r="AE34" i="99"/>
  <c r="AD34" i="99"/>
  <c r="AC34" i="99"/>
  <c r="AB34" i="99"/>
  <c r="AA34" i="99"/>
  <c r="B34" i="99"/>
  <c r="AY34" i="99" s="1"/>
  <c r="BS33" i="99"/>
  <c r="AU33" i="99"/>
  <c r="AS33" i="99"/>
  <c r="AQ33" i="99"/>
  <c r="AP33" i="99"/>
  <c r="AH33" i="99"/>
  <c r="AG33" i="99"/>
  <c r="AF33" i="99"/>
  <c r="AE33" i="99"/>
  <c r="AD33" i="99"/>
  <c r="AC33" i="99"/>
  <c r="AB33" i="99"/>
  <c r="AA33" i="99"/>
  <c r="B33" i="99"/>
  <c r="AL33" i="99" s="1"/>
  <c r="BS32" i="99"/>
  <c r="BK32" i="99"/>
  <c r="BK33" i="99" s="1"/>
  <c r="BK34" i="99" s="1"/>
  <c r="BK35" i="99" s="1"/>
  <c r="BK36" i="99" s="1"/>
  <c r="BK37" i="99" s="1"/>
  <c r="BK38" i="99" s="1"/>
  <c r="BK39" i="99" s="1"/>
  <c r="BK40" i="99" s="1"/>
  <c r="BK41" i="99" s="1"/>
  <c r="BK42" i="99" s="1"/>
  <c r="BK43" i="99" s="1"/>
  <c r="BK44" i="99" s="1"/>
  <c r="BK45" i="99" s="1"/>
  <c r="BK46" i="99" s="1"/>
  <c r="BK47" i="99" s="1"/>
  <c r="BK48" i="99" s="1"/>
  <c r="BK49" i="99" s="1"/>
  <c r="BK50" i="99" s="1"/>
  <c r="BK51" i="99" s="1"/>
  <c r="BK52" i="99" s="1"/>
  <c r="BK53" i="99" s="1"/>
  <c r="BK54" i="99" s="1"/>
  <c r="BK55" i="99" s="1"/>
  <c r="BK56" i="99" s="1"/>
  <c r="BK57" i="99" s="1"/>
  <c r="BK58" i="99" s="1"/>
  <c r="BK59" i="99" s="1"/>
  <c r="BK60" i="99" s="1"/>
  <c r="BK61" i="99" s="1"/>
  <c r="BK62" i="99" s="1"/>
  <c r="BK63" i="99" s="1"/>
  <c r="BK64" i="99" s="1"/>
  <c r="BK65" i="99" s="1"/>
  <c r="BK66" i="99" s="1"/>
  <c r="BK67" i="99" s="1"/>
  <c r="BK68" i="99" s="1"/>
  <c r="BK69" i="99" s="1"/>
  <c r="BK70" i="99" s="1"/>
  <c r="BK71" i="99" s="1"/>
  <c r="BK72" i="99" s="1"/>
  <c r="BK73" i="99" s="1"/>
  <c r="BK74" i="99" s="1"/>
  <c r="BK75" i="99" s="1"/>
  <c r="BK76" i="99" s="1"/>
  <c r="BK77" i="99" s="1"/>
  <c r="BK78" i="99" s="1"/>
  <c r="BK79" i="99" s="1"/>
  <c r="BK80" i="99" s="1"/>
  <c r="BK81" i="99" s="1"/>
  <c r="BK82" i="99" s="1"/>
  <c r="BK83" i="99" s="1"/>
  <c r="BK84" i="99" s="1"/>
  <c r="BK85" i="99" s="1"/>
  <c r="BK86" i="99" s="1"/>
  <c r="BK87" i="99" s="1"/>
  <c r="BK88" i="99" s="1"/>
  <c r="BK89" i="99" s="1"/>
  <c r="BK90" i="99" s="1"/>
  <c r="BK91" i="99" s="1"/>
  <c r="BK92" i="99" s="1"/>
  <c r="BK93" i="99" s="1"/>
  <c r="BK94" i="99" s="1"/>
  <c r="BK95" i="99" s="1"/>
  <c r="BK96" i="99" s="1"/>
  <c r="BK97" i="99" s="1"/>
  <c r="BK98" i="99" s="1"/>
  <c r="BK99" i="99" s="1"/>
  <c r="BK100" i="99" s="1"/>
  <c r="BK101" i="99" s="1"/>
  <c r="BK102" i="99" s="1"/>
  <c r="BK103" i="99" s="1"/>
  <c r="BK104" i="99" s="1"/>
  <c r="BK105" i="99" s="1"/>
  <c r="BK106" i="99" s="1"/>
  <c r="BK107" i="99" s="1"/>
  <c r="BK108" i="99" s="1"/>
  <c r="BK109" i="99" s="1"/>
  <c r="BK110" i="99" s="1"/>
  <c r="BK111" i="99" s="1"/>
  <c r="BK112" i="99" s="1"/>
  <c r="BK113" i="99" s="1"/>
  <c r="BK114" i="99" s="1"/>
  <c r="BK115" i="99" s="1"/>
  <c r="BK116" i="99" s="1"/>
  <c r="BK117" i="99" s="1"/>
  <c r="BK118" i="99" s="1"/>
  <c r="BK119" i="99" s="1"/>
  <c r="BK120" i="99" s="1"/>
  <c r="BK121" i="99" s="1"/>
  <c r="BK122" i="99" s="1"/>
  <c r="BK123" i="99" s="1"/>
  <c r="BK124" i="99" s="1"/>
  <c r="BK125" i="99" s="1"/>
  <c r="BK126" i="99" s="1"/>
  <c r="BK127" i="99" s="1"/>
  <c r="BK128" i="99" s="1"/>
  <c r="BK129" i="99" s="1"/>
  <c r="BK130" i="99" s="1"/>
  <c r="BK131" i="99" s="1"/>
  <c r="BK132" i="99" s="1"/>
  <c r="BK133" i="99" s="1"/>
  <c r="BK134" i="99" s="1"/>
  <c r="BK135" i="99" s="1"/>
  <c r="BK136" i="99" s="1"/>
  <c r="BK137" i="99" s="1"/>
  <c r="BK138" i="99" s="1"/>
  <c r="BK139" i="99" s="1"/>
  <c r="BK140" i="99" s="1"/>
  <c r="BK141" i="99" s="1"/>
  <c r="BK142" i="99" s="1"/>
  <c r="BK143" i="99" s="1"/>
  <c r="BK144" i="99" s="1"/>
  <c r="BK145" i="99" s="1"/>
  <c r="BK146" i="99" s="1"/>
  <c r="BK147" i="99" s="1"/>
  <c r="BK148" i="99" s="1"/>
  <c r="BK149" i="99" s="1"/>
  <c r="BK150" i="99" s="1"/>
  <c r="BK151" i="99" s="1"/>
  <c r="BK152" i="99" s="1"/>
  <c r="BK153" i="99" s="1"/>
  <c r="BK154" i="99" s="1"/>
  <c r="BK155" i="99" s="1"/>
  <c r="BK156" i="99" s="1"/>
  <c r="BK157" i="99" s="1"/>
  <c r="BK158" i="99" s="1"/>
  <c r="BK159" i="99" s="1"/>
  <c r="BK160" i="99" s="1"/>
  <c r="BK161" i="99" s="1"/>
  <c r="BK162" i="99" s="1"/>
  <c r="BK163" i="99" s="1"/>
  <c r="BK164" i="99" s="1"/>
  <c r="BK165" i="99" s="1"/>
  <c r="BK166" i="99" s="1"/>
  <c r="BK167" i="99" s="1"/>
  <c r="BK168" i="99" s="1"/>
  <c r="BK169" i="99" s="1"/>
  <c r="BK170" i="99" s="1"/>
  <c r="BK171" i="99" s="1"/>
  <c r="BK172" i="99" s="1"/>
  <c r="BK173" i="99" s="1"/>
  <c r="BK174" i="99" s="1"/>
  <c r="BK175" i="99" s="1"/>
  <c r="BK176" i="99" s="1"/>
  <c r="BK177" i="99" s="1"/>
  <c r="BK178" i="99" s="1"/>
  <c r="BK179" i="99" s="1"/>
  <c r="BK180" i="99" s="1"/>
  <c r="BK181" i="99" s="1"/>
  <c r="BK182" i="99" s="1"/>
  <c r="BK183" i="99" s="1"/>
  <c r="BK184" i="99" s="1"/>
  <c r="BK185" i="99" s="1"/>
  <c r="BK186" i="99" s="1"/>
  <c r="BK187" i="99" s="1"/>
  <c r="BK188" i="99" s="1"/>
  <c r="BK189" i="99" s="1"/>
  <c r="BK190" i="99" s="1"/>
  <c r="BK191" i="99" s="1"/>
  <c r="BK192" i="99" s="1"/>
  <c r="BK193" i="99" s="1"/>
  <c r="BK194" i="99" s="1"/>
  <c r="BK195" i="99" s="1"/>
  <c r="BK196" i="99" s="1"/>
  <c r="AU32" i="99"/>
  <c r="AS32" i="99"/>
  <c r="AQ32" i="99"/>
  <c r="AP32" i="99"/>
  <c r="AH32" i="99"/>
  <c r="AG32" i="99"/>
  <c r="AF32" i="99"/>
  <c r="AE32" i="99"/>
  <c r="AD32" i="99"/>
  <c r="AC32" i="99"/>
  <c r="AB32" i="99"/>
  <c r="AA32" i="99"/>
  <c r="B32" i="99"/>
  <c r="BS31" i="99"/>
  <c r="AU31" i="99"/>
  <c r="AS31" i="99"/>
  <c r="AQ31" i="99"/>
  <c r="AP31" i="99"/>
  <c r="AH31" i="99"/>
  <c r="AG31" i="99"/>
  <c r="AF31" i="99"/>
  <c r="AE31" i="99"/>
  <c r="AD31" i="99"/>
  <c r="AC31" i="99"/>
  <c r="AB31" i="99"/>
  <c r="AA31" i="99"/>
  <c r="B31" i="99"/>
  <c r="BR31" i="99" s="1"/>
  <c r="BS30" i="99"/>
  <c r="AU30" i="99"/>
  <c r="AS30" i="99"/>
  <c r="AQ30" i="99"/>
  <c r="AP30" i="99"/>
  <c r="AH30" i="99"/>
  <c r="AG30" i="99"/>
  <c r="AF30" i="99"/>
  <c r="AE30" i="99"/>
  <c r="AD30" i="99"/>
  <c r="AC30" i="99"/>
  <c r="AB30" i="99"/>
  <c r="AA30" i="99"/>
  <c r="B30" i="99"/>
  <c r="BR30" i="99" s="1"/>
  <c r="BS29" i="99"/>
  <c r="AU29" i="99"/>
  <c r="AS29" i="99"/>
  <c r="AQ29" i="99"/>
  <c r="AP29" i="99"/>
  <c r="AH29" i="99"/>
  <c r="AG29" i="99"/>
  <c r="AF29" i="99"/>
  <c r="AE29" i="99"/>
  <c r="AD29" i="99"/>
  <c r="AC29" i="99"/>
  <c r="AB29" i="99"/>
  <c r="AA29" i="99"/>
  <c r="B29" i="99"/>
  <c r="BR29" i="99" s="1"/>
  <c r="BS28" i="99"/>
  <c r="AU28" i="99"/>
  <c r="AS28" i="99"/>
  <c r="AQ28" i="99"/>
  <c r="AP28" i="99"/>
  <c r="AH28" i="99"/>
  <c r="AG28" i="99"/>
  <c r="AF28" i="99"/>
  <c r="AE28" i="99"/>
  <c r="AD28" i="99"/>
  <c r="AC28" i="99"/>
  <c r="AB28" i="99"/>
  <c r="AA28" i="99"/>
  <c r="B28" i="99"/>
  <c r="AM28" i="99" s="1"/>
  <c r="BS27" i="99"/>
  <c r="AU27" i="99"/>
  <c r="AS27" i="99"/>
  <c r="AQ27" i="99"/>
  <c r="AP27" i="99"/>
  <c r="AH27" i="99"/>
  <c r="AG27" i="99"/>
  <c r="AF27" i="99"/>
  <c r="AE27" i="99"/>
  <c r="AD27" i="99"/>
  <c r="AC27" i="99"/>
  <c r="AB27" i="99"/>
  <c r="AA27" i="99"/>
  <c r="B27" i="99"/>
  <c r="BR27" i="99" s="1"/>
  <c r="BS26" i="99"/>
  <c r="AU26" i="99"/>
  <c r="AS26" i="99"/>
  <c r="AQ26" i="99"/>
  <c r="AP26" i="99"/>
  <c r="AH26" i="99"/>
  <c r="AG26" i="99"/>
  <c r="AF26" i="99"/>
  <c r="AE26" i="99"/>
  <c r="AD26" i="99"/>
  <c r="AC26" i="99"/>
  <c r="AB26" i="99"/>
  <c r="AA26" i="99"/>
  <c r="B26" i="99"/>
  <c r="AM26" i="99" s="1"/>
  <c r="BS25" i="99"/>
  <c r="AU25" i="99"/>
  <c r="AS25" i="99"/>
  <c r="AQ25" i="99"/>
  <c r="AP25" i="99"/>
  <c r="AH25" i="99"/>
  <c r="AG25" i="99"/>
  <c r="AF25" i="99"/>
  <c r="AE25" i="99"/>
  <c r="AD25" i="99"/>
  <c r="AC25" i="99"/>
  <c r="AB25" i="99"/>
  <c r="AA25" i="99"/>
  <c r="B25" i="99"/>
  <c r="AL25" i="99" s="1"/>
  <c r="BS24" i="99"/>
  <c r="AU24" i="99"/>
  <c r="AS24" i="99"/>
  <c r="AQ24" i="99"/>
  <c r="AP24" i="99"/>
  <c r="AH24" i="99"/>
  <c r="AG24" i="99"/>
  <c r="AF24" i="99"/>
  <c r="AE24" i="99"/>
  <c r="AD24" i="99"/>
  <c r="AC24" i="99"/>
  <c r="AB24" i="99"/>
  <c r="AA24" i="99"/>
  <c r="B24" i="99"/>
  <c r="AW24" i="99" s="1"/>
  <c r="BS23" i="99"/>
  <c r="BK23" i="99"/>
  <c r="BK24" i="99" s="1"/>
  <c r="BK25" i="99" s="1"/>
  <c r="BK26" i="99" s="1"/>
  <c r="BK27" i="99" s="1"/>
  <c r="BK28" i="99" s="1"/>
  <c r="BK29" i="99" s="1"/>
  <c r="BK30" i="99" s="1"/>
  <c r="BK31" i="99" s="1"/>
  <c r="AU23" i="99"/>
  <c r="AS23" i="99"/>
  <c r="AQ23" i="99"/>
  <c r="AP23" i="99"/>
  <c r="AH23" i="99"/>
  <c r="AG23" i="99"/>
  <c r="AF23" i="99"/>
  <c r="AE23" i="99"/>
  <c r="AD23" i="99"/>
  <c r="AC23" i="99"/>
  <c r="AB23" i="99"/>
  <c r="AA23" i="99"/>
  <c r="B23" i="99"/>
  <c r="AY23" i="99" s="1"/>
  <c r="BS22" i="99"/>
  <c r="AU22" i="99"/>
  <c r="AS22" i="99"/>
  <c r="AQ22" i="99"/>
  <c r="AP22" i="99"/>
  <c r="AH22" i="99"/>
  <c r="AG22" i="99"/>
  <c r="AF22" i="99"/>
  <c r="AE22" i="99"/>
  <c r="AD22" i="99"/>
  <c r="AC22" i="99"/>
  <c r="AB22" i="99"/>
  <c r="AA22" i="99"/>
  <c r="B22" i="99"/>
  <c r="BS21" i="99"/>
  <c r="AU21" i="99"/>
  <c r="AS21" i="99"/>
  <c r="AQ21" i="99"/>
  <c r="AP21" i="99"/>
  <c r="AH21" i="99"/>
  <c r="AG21" i="99"/>
  <c r="AF21" i="99"/>
  <c r="AE21" i="99"/>
  <c r="AD21" i="99"/>
  <c r="AC21" i="99"/>
  <c r="AB21" i="99"/>
  <c r="AA21" i="99"/>
  <c r="B21" i="99"/>
  <c r="BR21" i="99" s="1"/>
  <c r="BS20" i="99"/>
  <c r="AU20" i="99"/>
  <c r="AS20" i="99"/>
  <c r="AQ20" i="99"/>
  <c r="AP20" i="99"/>
  <c r="AH20" i="99"/>
  <c r="AG20" i="99"/>
  <c r="AF20" i="99"/>
  <c r="AE20" i="99"/>
  <c r="AD20" i="99"/>
  <c r="AC20" i="99"/>
  <c r="AB20" i="99"/>
  <c r="AA20" i="99"/>
  <c r="B20" i="99"/>
  <c r="AM20" i="99" s="1"/>
  <c r="BS19" i="99"/>
  <c r="AU19" i="99"/>
  <c r="AS19" i="99"/>
  <c r="AQ19" i="99"/>
  <c r="AP19" i="99"/>
  <c r="AH19" i="99"/>
  <c r="AG19" i="99"/>
  <c r="AF19" i="99"/>
  <c r="AE19" i="99"/>
  <c r="AD19" i="99"/>
  <c r="AC19" i="99"/>
  <c r="AB19" i="99"/>
  <c r="AA19" i="99"/>
  <c r="B19" i="99"/>
  <c r="AJ19" i="99" s="1"/>
  <c r="BS18" i="99"/>
  <c r="AU18" i="99"/>
  <c r="AS18" i="99"/>
  <c r="AQ18" i="99"/>
  <c r="AP18" i="99"/>
  <c r="AH18" i="99"/>
  <c r="AG18" i="99"/>
  <c r="AF18" i="99"/>
  <c r="AE18" i="99"/>
  <c r="AD18" i="99"/>
  <c r="AC18" i="99"/>
  <c r="AB18" i="99"/>
  <c r="AA18" i="99"/>
  <c r="B18" i="99"/>
  <c r="BR18" i="99" s="1"/>
  <c r="BS17" i="99"/>
  <c r="AU17" i="99"/>
  <c r="AS17" i="99"/>
  <c r="AQ17" i="99"/>
  <c r="AP17" i="99"/>
  <c r="AT17" i="99" s="1"/>
  <c r="AH17" i="99"/>
  <c r="AG17" i="99"/>
  <c r="AF17" i="99"/>
  <c r="AE17" i="99"/>
  <c r="AD17" i="99"/>
  <c r="AC17" i="99"/>
  <c r="AB17" i="99"/>
  <c r="AA17" i="99"/>
  <c r="B17" i="99"/>
  <c r="AM17" i="99" s="1"/>
  <c r="BS16" i="99"/>
  <c r="AU16" i="99"/>
  <c r="AS16" i="99"/>
  <c r="AQ16" i="99"/>
  <c r="AP16" i="99"/>
  <c r="AH16" i="99"/>
  <c r="AG16" i="99"/>
  <c r="AF16" i="99"/>
  <c r="AE16" i="99"/>
  <c r="AD16" i="99"/>
  <c r="AC16" i="99"/>
  <c r="AB16" i="99"/>
  <c r="AA16" i="99"/>
  <c r="B16" i="99"/>
  <c r="AN16" i="99" s="1"/>
  <c r="BS15" i="99"/>
  <c r="BK15" i="99"/>
  <c r="BK16" i="99" s="1"/>
  <c r="BK17" i="99" s="1"/>
  <c r="BK18" i="99" s="1"/>
  <c r="BK19" i="99" s="1"/>
  <c r="BK20" i="99" s="1"/>
  <c r="BK21" i="99" s="1"/>
  <c r="BK22" i="99" s="1"/>
  <c r="AU15" i="99"/>
  <c r="AS15" i="99"/>
  <c r="AQ15" i="99"/>
  <c r="AP15" i="99"/>
  <c r="AH15" i="99"/>
  <c r="AG15" i="99"/>
  <c r="AF15" i="99"/>
  <c r="AE15" i="99"/>
  <c r="AD15" i="99"/>
  <c r="AC15" i="99"/>
  <c r="AB15" i="99"/>
  <c r="AA15" i="99"/>
  <c r="B15" i="99"/>
  <c r="AK15" i="99" s="1"/>
  <c r="BS14" i="99"/>
  <c r="BJ14" i="99"/>
  <c r="BJ15" i="99" s="1"/>
  <c r="AU14" i="99"/>
  <c r="AD14" i="99"/>
  <c r="AC14" i="99"/>
  <c r="AB14" i="99"/>
  <c r="AA14" i="99"/>
  <c r="B14" i="99"/>
  <c r="BR14" i="99" s="1"/>
  <c r="BL11" i="99"/>
  <c r="BP16" i="102" l="1"/>
  <c r="G12" i="20"/>
  <c r="BJ20" i="103"/>
  <c r="BL19" i="103"/>
  <c r="BO16" i="102"/>
  <c r="BQ16" i="102" s="1"/>
  <c r="BJ18" i="102"/>
  <c r="BN17" i="102"/>
  <c r="BL17" i="102"/>
  <c r="BZ14" i="100"/>
  <c r="BJ20" i="100"/>
  <c r="BL19" i="100"/>
  <c r="AT72" i="99"/>
  <c r="AI118" i="99"/>
  <c r="AT102" i="99"/>
  <c r="AI93" i="99"/>
  <c r="AT143" i="99"/>
  <c r="AT127" i="99"/>
  <c r="AI91" i="99"/>
  <c r="AI98" i="99"/>
  <c r="AT93" i="99"/>
  <c r="AT100" i="99"/>
  <c r="AI107" i="99"/>
  <c r="AT134" i="99"/>
  <c r="AK61" i="99"/>
  <c r="AI123" i="99"/>
  <c r="AI132" i="99"/>
  <c r="AI148" i="99"/>
  <c r="AT152" i="99"/>
  <c r="AZ152" i="99" s="1"/>
  <c r="AK130" i="99"/>
  <c r="AL65" i="99"/>
  <c r="AV61" i="99"/>
  <c r="AK103" i="99"/>
  <c r="AL130" i="99"/>
  <c r="AI119" i="99"/>
  <c r="AO119" i="99" s="1"/>
  <c r="AX17" i="99"/>
  <c r="AX55" i="99"/>
  <c r="AJ83" i="99"/>
  <c r="AI101" i="99"/>
  <c r="AL103" i="99"/>
  <c r="AN130" i="99"/>
  <c r="AT139" i="99"/>
  <c r="AZ139" i="99" s="1"/>
  <c r="AT81" i="99"/>
  <c r="AK83" i="99"/>
  <c r="AM103" i="99"/>
  <c r="AI110" i="99"/>
  <c r="AO110" i="99" s="1"/>
  <c r="AZ130" i="99"/>
  <c r="AM137" i="99"/>
  <c r="AJ144" i="99"/>
  <c r="AT157" i="99"/>
  <c r="AN65" i="99"/>
  <c r="AW51" i="99"/>
  <c r="AI73" i="99"/>
  <c r="AM83" i="99"/>
  <c r="AN103" i="99"/>
  <c r="AI117" i="99"/>
  <c r="AL128" i="99"/>
  <c r="AN137" i="99"/>
  <c r="AK144" i="99"/>
  <c r="AY51" i="99"/>
  <c r="BR65" i="99"/>
  <c r="AT85" i="99"/>
  <c r="AV96" i="99"/>
  <c r="AM128" i="99"/>
  <c r="AT137" i="99"/>
  <c r="AL144" i="99"/>
  <c r="AK146" i="99"/>
  <c r="AW96" i="99"/>
  <c r="AZ140" i="99"/>
  <c r="AM144" i="99"/>
  <c r="AI155" i="99"/>
  <c r="AT75" i="99"/>
  <c r="AX96" i="99"/>
  <c r="AJ110" i="99"/>
  <c r="AV121" i="99"/>
  <c r="AY130" i="99"/>
  <c r="AN144" i="99"/>
  <c r="AI160" i="99"/>
  <c r="AO160" i="99" s="1"/>
  <c r="AT162" i="99"/>
  <c r="AK65" i="99"/>
  <c r="AJ103" i="99"/>
  <c r="AV77" i="99"/>
  <c r="AV97" i="99"/>
  <c r="AM110" i="99"/>
  <c r="AW121" i="99"/>
  <c r="AV131" i="99"/>
  <c r="AZ144" i="99"/>
  <c r="AW77" i="99"/>
  <c r="AV103" i="99"/>
  <c r="AN110" i="99"/>
  <c r="AY121" i="99"/>
  <c r="AN126" i="99"/>
  <c r="AW137" i="99"/>
  <c r="AI56" i="99"/>
  <c r="AY77" i="99"/>
  <c r="AV117" i="99"/>
  <c r="AT155" i="99"/>
  <c r="AK160" i="99"/>
  <c r="AV95" i="99"/>
  <c r="AT99" i="99"/>
  <c r="AZ99" i="99" s="1"/>
  <c r="AW117" i="99"/>
  <c r="AT126" i="99"/>
  <c r="AV144" i="99"/>
  <c r="AN61" i="99"/>
  <c r="AJ108" i="99"/>
  <c r="AX117" i="99"/>
  <c r="AW144" i="99"/>
  <c r="AT64" i="99"/>
  <c r="AZ64" i="99" s="1"/>
  <c r="AI66" i="99"/>
  <c r="AI97" i="99"/>
  <c r="AT108" i="99"/>
  <c r="AN51" i="99"/>
  <c r="AI82" i="99"/>
  <c r="AM106" i="99"/>
  <c r="AT133" i="99"/>
  <c r="AT90" i="99"/>
  <c r="AZ90" i="99" s="1"/>
  <c r="AZ100" i="99"/>
  <c r="AJ120" i="99"/>
  <c r="AI129" i="99"/>
  <c r="AT149" i="99"/>
  <c r="AX151" i="99"/>
  <c r="AK72" i="99"/>
  <c r="AZ93" i="99"/>
  <c r="AT131" i="99"/>
  <c r="AY151" i="99"/>
  <c r="AT158" i="99"/>
  <c r="AM72" i="99"/>
  <c r="AX90" i="99"/>
  <c r="AT113" i="99"/>
  <c r="AM120" i="99"/>
  <c r="AZ151" i="99"/>
  <c r="AO67" i="99"/>
  <c r="BR64" i="99"/>
  <c r="AL71" i="99"/>
  <c r="AX54" i="99"/>
  <c r="AX61" i="99"/>
  <c r="AT66" i="99"/>
  <c r="AM71" i="99"/>
  <c r="AK96" i="99"/>
  <c r="AJ117" i="99"/>
  <c r="AW120" i="99"/>
  <c r="AI125" i="99"/>
  <c r="AO125" i="99" s="1"/>
  <c r="AX130" i="99"/>
  <c r="AW138" i="99"/>
  <c r="AT159" i="99"/>
  <c r="AK161" i="99"/>
  <c r="AV54" i="99"/>
  <c r="AY54" i="99"/>
  <c r="AJ58" i="99"/>
  <c r="AX69" i="99"/>
  <c r="AI88" i="99"/>
  <c r="AK117" i="99"/>
  <c r="AW64" i="99"/>
  <c r="AT44" i="99"/>
  <c r="AY61" i="99"/>
  <c r="AT84" i="99"/>
  <c r="AL96" i="99"/>
  <c r="AL58" i="99"/>
  <c r="AY69" i="99"/>
  <c r="AI75" i="99"/>
  <c r="AL86" i="99"/>
  <c r="AI94" i="99"/>
  <c r="AM96" i="99"/>
  <c r="AV104" i="99"/>
  <c r="AV106" i="99"/>
  <c r="AM117" i="99"/>
  <c r="AI135" i="99"/>
  <c r="AI141" i="99"/>
  <c r="AI145" i="99"/>
  <c r="AK149" i="99"/>
  <c r="AI153" i="99"/>
  <c r="BR54" i="99"/>
  <c r="AT56" i="99"/>
  <c r="AM58" i="99"/>
  <c r="BR61" i="99"/>
  <c r="AT63" i="99"/>
  <c r="AI68" i="99"/>
  <c r="AO68" i="99" s="1"/>
  <c r="AW84" i="99"/>
  <c r="AO86" i="99"/>
  <c r="AI92" i="99"/>
  <c r="AN96" i="99"/>
  <c r="AW104" i="99"/>
  <c r="AW106" i="99"/>
  <c r="AZ110" i="99"/>
  <c r="AN117" i="99"/>
  <c r="AJ125" i="99"/>
  <c r="AI127" i="99"/>
  <c r="AM149" i="99"/>
  <c r="AK151" i="99"/>
  <c r="AI53" i="99"/>
  <c r="AO53" i="99" s="1"/>
  <c r="AT58" i="99"/>
  <c r="AZ58" i="99" s="1"/>
  <c r="AI77" i="99"/>
  <c r="AY84" i="99"/>
  <c r="AT88" i="99"/>
  <c r="AI113" i="99"/>
  <c r="AM125" i="99"/>
  <c r="AI83" i="99"/>
  <c r="AT98" i="99"/>
  <c r="AT117" i="99"/>
  <c r="AZ117" i="99" s="1"/>
  <c r="AJ137" i="99"/>
  <c r="AK141" i="99"/>
  <c r="AZ149" i="99"/>
  <c r="AT151" i="99"/>
  <c r="AV161" i="99"/>
  <c r="AT86" i="99"/>
  <c r="AI90" i="99"/>
  <c r="AT96" i="99"/>
  <c r="AZ96" i="99" s="1"/>
  <c r="AT51" i="99"/>
  <c r="AZ51" i="99" s="1"/>
  <c r="AJ53" i="99"/>
  <c r="AV58" i="99"/>
  <c r="AN68" i="99"/>
  <c r="BR84" i="99"/>
  <c r="AI121" i="99"/>
  <c r="AT129" i="99"/>
  <c r="AI131" i="99"/>
  <c r="AK137" i="99"/>
  <c r="AI139" i="99"/>
  <c r="AW161" i="99"/>
  <c r="AI79" i="99"/>
  <c r="AI103" i="99"/>
  <c r="AO103" i="99" s="1"/>
  <c r="AZ125" i="99"/>
  <c r="AW151" i="99"/>
  <c r="AX161" i="99"/>
  <c r="AT60" i="99"/>
  <c r="AZ60" i="99" s="1"/>
  <c r="AT77" i="99"/>
  <c r="AT92" i="99"/>
  <c r="AZ92" i="99" s="1"/>
  <c r="AY161" i="99"/>
  <c r="AT79" i="99"/>
  <c r="AI105" i="99"/>
  <c r="AI109" i="99"/>
  <c r="AO109" i="99" s="1"/>
  <c r="AY117" i="99"/>
  <c r="AT121" i="99"/>
  <c r="AI41" i="99"/>
  <c r="AI72" i="99"/>
  <c r="AI111" i="99"/>
  <c r="AI67" i="99"/>
  <c r="AX77" i="99"/>
  <c r="AY92" i="99"/>
  <c r="AT109" i="99"/>
  <c r="AI116" i="99"/>
  <c r="AL62" i="99"/>
  <c r="AI85" i="99"/>
  <c r="AI95" i="99"/>
  <c r="AT111" i="99"/>
  <c r="AV137" i="99"/>
  <c r="AI144" i="99"/>
  <c r="AO144" i="99" s="1"/>
  <c r="AI158" i="99"/>
  <c r="AJ160" i="99"/>
  <c r="AT55" i="99"/>
  <c r="AN62" i="99"/>
  <c r="AI89" i="99"/>
  <c r="AO89" i="99" s="1"/>
  <c r="AI99" i="99"/>
  <c r="AI128" i="99"/>
  <c r="AO128" i="99" s="1"/>
  <c r="AI130" i="99"/>
  <c r="AO130" i="99" s="1"/>
  <c r="AW131" i="99"/>
  <c r="AI136" i="99"/>
  <c r="AO136" i="99" s="1"/>
  <c r="AX137" i="99"/>
  <c r="AI156" i="99"/>
  <c r="AM160" i="99"/>
  <c r="AY68" i="99"/>
  <c r="BR77" i="99"/>
  <c r="AJ57" i="99"/>
  <c r="AT62" i="99"/>
  <c r="AZ62" i="99" s="1"/>
  <c r="AV65" i="99"/>
  <c r="AK67" i="99"/>
  <c r="AL72" i="99"/>
  <c r="AT103" i="99"/>
  <c r="AZ103" i="99" s="1"/>
  <c r="AY137" i="99"/>
  <c r="AI150" i="99"/>
  <c r="AN160" i="99"/>
  <c r="AY65" i="99"/>
  <c r="AN67" i="99"/>
  <c r="BR68" i="99"/>
  <c r="AI76" i="99"/>
  <c r="AO76" i="99" s="1"/>
  <c r="AW83" i="99"/>
  <c r="AT95" i="99"/>
  <c r="AT101" i="99"/>
  <c r="AI120" i="99"/>
  <c r="AI152" i="99"/>
  <c r="AJ154" i="99"/>
  <c r="AI124" i="99"/>
  <c r="AJ89" i="99"/>
  <c r="AM126" i="99"/>
  <c r="AK128" i="99"/>
  <c r="AJ130" i="99"/>
  <c r="AJ136" i="99"/>
  <c r="AI142" i="99"/>
  <c r="AO142" i="99" s="1"/>
  <c r="AY55" i="99"/>
  <c r="AI52" i="99"/>
  <c r="AO52" i="99" s="1"/>
  <c r="AW62" i="99"/>
  <c r="AL64" i="99"/>
  <c r="AK89" i="99"/>
  <c r="AK136" i="99"/>
  <c r="AI140" i="99"/>
  <c r="AJ146" i="99"/>
  <c r="AT156" i="99"/>
  <c r="AI61" i="99"/>
  <c r="AO61" i="99" s="1"/>
  <c r="AX62" i="99"/>
  <c r="AT87" i="99"/>
  <c r="AL89" i="99"/>
  <c r="AO118" i="99"/>
  <c r="AL136" i="99"/>
  <c r="AK64" i="99"/>
  <c r="AI54" i="99"/>
  <c r="AO54" i="99" s="1"/>
  <c r="BR55" i="99"/>
  <c r="AM64" i="99"/>
  <c r="AT67" i="99"/>
  <c r="AZ67" i="99" s="1"/>
  <c r="AO126" i="99"/>
  <c r="AI46" i="99"/>
  <c r="AO46" i="99" s="1"/>
  <c r="AT59" i="99"/>
  <c r="AJ61" i="99"/>
  <c r="AY62" i="99"/>
  <c r="AN64" i="99"/>
  <c r="AV72" i="99"/>
  <c r="AI78" i="99"/>
  <c r="AI80" i="99"/>
  <c r="AO80" i="99" s="1"/>
  <c r="AM89" i="99"/>
  <c r="AT97" i="99"/>
  <c r="AZ97" i="99" s="1"/>
  <c r="AK120" i="99"/>
  <c r="AI122" i="99"/>
  <c r="AN128" i="99"/>
  <c r="AM130" i="99"/>
  <c r="AN136" i="99"/>
  <c r="AL146" i="99"/>
  <c r="AV156" i="99"/>
  <c r="AV87" i="99"/>
  <c r="AN89" i="99"/>
  <c r="AM146" i="99"/>
  <c r="AW156" i="99"/>
  <c r="AW67" i="99"/>
  <c r="AT48" i="99"/>
  <c r="AT52" i="99"/>
  <c r="AL54" i="99"/>
  <c r="AM61" i="99"/>
  <c r="AY67" i="99"/>
  <c r="AI69" i="99"/>
  <c r="AT76" i="99"/>
  <c r="AT80" i="99"/>
  <c r="AT82" i="99"/>
  <c r="AX87" i="99"/>
  <c r="AT89" i="99"/>
  <c r="AZ89" i="99" s="1"/>
  <c r="AW97" i="99"/>
  <c r="AT118" i="99"/>
  <c r="AZ118" i="99" s="1"/>
  <c r="AT136" i="99"/>
  <c r="AT146" i="99"/>
  <c r="AZ146" i="99" s="1"/>
  <c r="AV154" i="99"/>
  <c r="AY156" i="99"/>
  <c r="AT91" i="99"/>
  <c r="AX97" i="99"/>
  <c r="AI108" i="99"/>
  <c r="AO108" i="99" s="1"/>
  <c r="AT128" i="99"/>
  <c r="AZ128" i="99" s="1"/>
  <c r="AW154" i="99"/>
  <c r="AJ54" i="99"/>
  <c r="AM54" i="99"/>
  <c r="AX59" i="99"/>
  <c r="AI71" i="99"/>
  <c r="AT46" i="99"/>
  <c r="AN54" i="99"/>
  <c r="AY59" i="99"/>
  <c r="AT61" i="99"/>
  <c r="AZ61" i="99" s="1"/>
  <c r="AV64" i="99"/>
  <c r="BR67" i="99"/>
  <c r="AT78" i="99"/>
  <c r="AI84" i="99"/>
  <c r="AY97" i="99"/>
  <c r="AK106" i="99"/>
  <c r="AL110" i="99"/>
  <c r="AT112" i="99"/>
  <c r="AV118" i="99"/>
  <c r="AT120" i="99"/>
  <c r="AZ120" i="99" s="1"/>
  <c r="AV126" i="99"/>
  <c r="AV128" i="99"/>
  <c r="AT138" i="99"/>
  <c r="AT140" i="99"/>
  <c r="AX144" i="99"/>
  <c r="AX152" i="99"/>
  <c r="AX154" i="99"/>
  <c r="AW118" i="99"/>
  <c r="AT122" i="99"/>
  <c r="AZ122" i="99" s="1"/>
  <c r="AW126" i="99"/>
  <c r="AW128" i="99"/>
  <c r="AI58" i="99"/>
  <c r="BR59" i="99"/>
  <c r="AX64" i="99"/>
  <c r="AT69" i="99"/>
  <c r="AZ69" i="99" s="1"/>
  <c r="AW82" i="99"/>
  <c r="AV89" i="99"/>
  <c r="AI102" i="99"/>
  <c r="AO102" i="99" s="1"/>
  <c r="AX118" i="99"/>
  <c r="AX126" i="99"/>
  <c r="AX128" i="99"/>
  <c r="AK71" i="99"/>
  <c r="AW89" i="99"/>
  <c r="AI104" i="99"/>
  <c r="AV130" i="99"/>
  <c r="AT132" i="99"/>
  <c r="AT47" i="99"/>
  <c r="AZ47" i="99" s="1"/>
  <c r="AT54" i="99"/>
  <c r="AW61" i="99"/>
  <c r="AY89" i="99"/>
  <c r="AJ96" i="99"/>
  <c r="AT104" i="99"/>
  <c r="AI115" i="99"/>
  <c r="AI143" i="99"/>
  <c r="AI151" i="99"/>
  <c r="AI157" i="99"/>
  <c r="AT43" i="99"/>
  <c r="AZ43" i="99" s="1"/>
  <c r="AT49" i="99"/>
  <c r="AT41" i="99"/>
  <c r="AY39" i="99"/>
  <c r="AI48" i="99"/>
  <c r="AO48" i="99" s="1"/>
  <c r="AI44" i="99"/>
  <c r="AO44" i="99" s="1"/>
  <c r="AN48" i="99"/>
  <c r="AI43" i="99"/>
  <c r="AZ48" i="99"/>
  <c r="AT25" i="99"/>
  <c r="AZ25" i="99" s="1"/>
  <c r="AI42" i="99"/>
  <c r="AO42" i="99" s="1"/>
  <c r="AV48" i="99"/>
  <c r="AX46" i="99"/>
  <c r="AW48" i="99"/>
  <c r="AX39" i="99"/>
  <c r="AX48" i="99"/>
  <c r="AY48" i="99"/>
  <c r="BR48" i="99"/>
  <c r="AL40" i="99"/>
  <c r="AM40" i="99"/>
  <c r="AN40" i="99"/>
  <c r="AI39" i="99"/>
  <c r="AT40" i="99"/>
  <c r="AZ40" i="99" s="1"/>
  <c r="BR34" i="99"/>
  <c r="AV40" i="99"/>
  <c r="AX49" i="99"/>
  <c r="AJ39" i="99"/>
  <c r="AW40" i="99"/>
  <c r="AJ42" i="99"/>
  <c r="AY49" i="99"/>
  <c r="AK39" i="99"/>
  <c r="AX40" i="99"/>
  <c r="AK42" i="99"/>
  <c r="AM39" i="99"/>
  <c r="AY40" i="99"/>
  <c r="AL42" i="99"/>
  <c r="AJ48" i="99"/>
  <c r="BR49" i="99"/>
  <c r="AK40" i="99"/>
  <c r="AN39" i="99"/>
  <c r="AK48" i="99"/>
  <c r="AT39" i="99"/>
  <c r="AZ39" i="99" s="1"/>
  <c r="BR40" i="99"/>
  <c r="AT42" i="99"/>
  <c r="AZ42" i="99" s="1"/>
  <c r="AW46" i="99"/>
  <c r="AL48" i="99"/>
  <c r="AY46" i="99"/>
  <c r="AT31" i="99"/>
  <c r="AZ31" i="99" s="1"/>
  <c r="AV39" i="99"/>
  <c r="AW39" i="99"/>
  <c r="AI50" i="99"/>
  <c r="AO50" i="99" s="1"/>
  <c r="AI45" i="99"/>
  <c r="AO45" i="99" s="1"/>
  <c r="AT50" i="99"/>
  <c r="AI47" i="99"/>
  <c r="AI40" i="99"/>
  <c r="AO40" i="99" s="1"/>
  <c r="AT45" i="99"/>
  <c r="AZ45" i="99" s="1"/>
  <c r="AI34" i="99"/>
  <c r="AO34" i="99" s="1"/>
  <c r="AV19" i="99"/>
  <c r="AI29" i="99"/>
  <c r="AT35" i="99"/>
  <c r="AZ35" i="99" s="1"/>
  <c r="AN27" i="99"/>
  <c r="AT29" i="99"/>
  <c r="AZ29" i="99" s="1"/>
  <c r="AL19" i="99"/>
  <c r="AM19" i="99"/>
  <c r="AV27" i="99"/>
  <c r="AN19" i="99"/>
  <c r="AW27" i="99"/>
  <c r="AI38" i="99"/>
  <c r="AX19" i="99"/>
  <c r="AT38" i="99"/>
  <c r="AZ38" i="99" s="1"/>
  <c r="AT24" i="99"/>
  <c r="AZ24" i="99" s="1"/>
  <c r="AI37" i="99"/>
  <c r="AO37" i="99" s="1"/>
  <c r="AI27" i="99"/>
  <c r="AO27" i="99" s="1"/>
  <c r="AT37" i="99"/>
  <c r="AZ37" i="99" s="1"/>
  <c r="AJ27" i="99"/>
  <c r="AY37" i="99"/>
  <c r="AK19" i="99"/>
  <c r="AL27" i="99"/>
  <c r="AW19" i="99"/>
  <c r="AT34" i="99"/>
  <c r="AZ34" i="99" s="1"/>
  <c r="AT30" i="99"/>
  <c r="AZ30" i="99" s="1"/>
  <c r="AI35" i="99"/>
  <c r="AO35" i="99" s="1"/>
  <c r="AX27" i="99"/>
  <c r="AY27" i="99"/>
  <c r="BR33" i="99"/>
  <c r="AY33" i="99"/>
  <c r="AI22" i="99"/>
  <c r="AO22" i="99" s="1"/>
  <c r="AV15" i="99"/>
  <c r="AI26" i="99"/>
  <c r="AO26" i="99" s="1"/>
  <c r="AX33" i="99"/>
  <c r="AT26" i="99"/>
  <c r="AZ26" i="99" s="1"/>
  <c r="AV20" i="99"/>
  <c r="AY24" i="99"/>
  <c r="AX24" i="99"/>
  <c r="BR20" i="99"/>
  <c r="AT28" i="99"/>
  <c r="AZ28" i="99" s="1"/>
  <c r="AI25" i="99"/>
  <c r="AO25" i="99" s="1"/>
  <c r="AW20" i="99"/>
  <c r="AI17" i="99"/>
  <c r="AO17" i="99" s="1"/>
  <c r="AJ15" i="99"/>
  <c r="AT19" i="99"/>
  <c r="AZ19" i="99" s="1"/>
  <c r="AI23" i="99"/>
  <c r="AO23" i="99" s="1"/>
  <c r="AI28" i="99"/>
  <c r="AO28" i="99" s="1"/>
  <c r="AI21" i="99"/>
  <c r="AO21" i="99" s="1"/>
  <c r="AI30" i="99"/>
  <c r="AO30" i="99" s="1"/>
  <c r="AI16" i="99"/>
  <c r="AO16" i="99" s="1"/>
  <c r="AN28" i="99"/>
  <c r="AI32" i="99"/>
  <c r="AO32" i="99" s="1"/>
  <c r="AT23" i="99"/>
  <c r="AZ23" i="99" s="1"/>
  <c r="AI18" i="99"/>
  <c r="AO18" i="99" s="1"/>
  <c r="BR19" i="99"/>
  <c r="AT21" i="99"/>
  <c r="AZ21" i="99" s="1"/>
  <c r="AK30" i="99"/>
  <c r="AW28" i="99"/>
  <c r="AT32" i="99"/>
  <c r="AZ32" i="99" s="1"/>
  <c r="AT16" i="99"/>
  <c r="AZ16" i="99" s="1"/>
  <c r="AX28" i="99"/>
  <c r="AI36" i="99"/>
  <c r="AO36" i="99" s="1"/>
  <c r="AT33" i="99"/>
  <c r="AZ33" i="99" s="1"/>
  <c r="AV16" i="99"/>
  <c r="AJ18" i="99"/>
  <c r="AY28" i="99"/>
  <c r="AN18" i="99"/>
  <c r="AX16" i="99"/>
  <c r="BR28" i="99"/>
  <c r="AW16" i="99"/>
  <c r="AT18" i="99"/>
  <c r="AZ18" i="99" s="1"/>
  <c r="AI20" i="99"/>
  <c r="AO20" i="99" s="1"/>
  <c r="AX25" i="99"/>
  <c r="AM27" i="99"/>
  <c r="AJ36" i="99"/>
  <c r="AY25" i="99"/>
  <c r="AK36" i="99"/>
  <c r="AL36" i="99"/>
  <c r="BR25" i="99"/>
  <c r="AN36" i="99"/>
  <c r="AI15" i="99"/>
  <c r="AO15" i="99" s="1"/>
  <c r="AI24" i="99"/>
  <c r="AO24" i="99" s="1"/>
  <c r="AN20" i="99"/>
  <c r="AT27" i="99"/>
  <c r="AZ27" i="99" s="1"/>
  <c r="AY16" i="99"/>
  <c r="AT20" i="99"/>
  <c r="AZ20" i="99" s="1"/>
  <c r="AI33" i="99"/>
  <c r="AO33" i="99" s="1"/>
  <c r="AV36" i="99"/>
  <c r="AW36" i="99"/>
  <c r="AT22" i="99"/>
  <c r="AZ22" i="99" s="1"/>
  <c r="AI31" i="99"/>
  <c r="AO31" i="99" s="1"/>
  <c r="AX36" i="99"/>
  <c r="AT15" i="99"/>
  <c r="AZ15" i="99" s="1"/>
  <c r="AK33" i="99"/>
  <c r="AY36" i="99"/>
  <c r="AX20" i="99"/>
  <c r="AV24" i="99"/>
  <c r="AM33" i="99"/>
  <c r="AI19" i="99"/>
  <c r="AO19" i="99" s="1"/>
  <c r="AY20" i="99"/>
  <c r="AN33" i="99"/>
  <c r="BR36" i="99"/>
  <c r="AL15" i="99"/>
  <c r="AK18" i="99"/>
  <c r="AM42" i="99"/>
  <c r="AX45" i="99"/>
  <c r="AK53" i="99"/>
  <c r="AL57" i="99"/>
  <c r="AN71" i="99"/>
  <c r="AZ86" i="99"/>
  <c r="AN125" i="99"/>
  <c r="AO153" i="99"/>
  <c r="AO122" i="99"/>
  <c r="AN42" i="99"/>
  <c r="AJ60" i="99"/>
  <c r="AO71" i="99"/>
  <c r="AJ80" i="99"/>
  <c r="AJ88" i="99"/>
  <c r="AV99" i="99"/>
  <c r="AJ105" i="99"/>
  <c r="AJ143" i="99"/>
  <c r="AM15" i="99"/>
  <c r="AL18" i="99"/>
  <c r="AZ50" i="99"/>
  <c r="AM53" i="99"/>
  <c r="AM57" i="99"/>
  <c r="AN15" i="99"/>
  <c r="AM18" i="99"/>
  <c r="AY19" i="99"/>
  <c r="AN26" i="99"/>
  <c r="AN53" i="99"/>
  <c r="AO56" i="99"/>
  <c r="AK60" i="99"/>
  <c r="AK80" i="99"/>
  <c r="AV86" i="99"/>
  <c r="AK88" i="99"/>
  <c r="AO95" i="99"/>
  <c r="AW99" i="99"/>
  <c r="AM105" i="99"/>
  <c r="AJ112" i="99"/>
  <c r="AJ122" i="99"/>
  <c r="AM136" i="99"/>
  <c r="AK143" i="99"/>
  <c r="AN146" i="99"/>
  <c r="AL160" i="99"/>
  <c r="AO38" i="99"/>
  <c r="AK44" i="99"/>
  <c r="AV50" i="99"/>
  <c r="AM60" i="99"/>
  <c r="AM80" i="99"/>
  <c r="AM88" i="99"/>
  <c r="AO105" i="99"/>
  <c r="AL112" i="99"/>
  <c r="AL122" i="99"/>
  <c r="AO124" i="99"/>
  <c r="AM143" i="99"/>
  <c r="AK148" i="99"/>
  <c r="AK153" i="99"/>
  <c r="AJ44" i="99"/>
  <c r="AK112" i="99"/>
  <c r="AJ38" i="99"/>
  <c r="AV42" i="99"/>
  <c r="AL44" i="99"/>
  <c r="AW50" i="99"/>
  <c r="AJ52" i="99"/>
  <c r="AV57" i="99"/>
  <c r="AO60" i="99"/>
  <c r="AO70" i="99"/>
  <c r="AN80" i="99"/>
  <c r="AN88" i="99"/>
  <c r="AJ91" i="99"/>
  <c r="AJ98" i="99"/>
  <c r="AM112" i="99"/>
  <c r="AJ114" i="99"/>
  <c r="AL119" i="99"/>
  <c r="AM122" i="99"/>
  <c r="AW125" i="99"/>
  <c r="AZ136" i="99"/>
  <c r="AV139" i="99"/>
  <c r="AN143" i="99"/>
  <c r="AL148" i="99"/>
  <c r="AN153" i="99"/>
  <c r="AL88" i="99"/>
  <c r="AV35" i="99"/>
  <c r="AK38" i="99"/>
  <c r="AW42" i="99"/>
  <c r="AM44" i="99"/>
  <c r="AX47" i="99"/>
  <c r="AK52" i="99"/>
  <c r="AZ53" i="99"/>
  <c r="AJ56" i="99"/>
  <c r="AW57" i="99"/>
  <c r="AJ70" i="99"/>
  <c r="AY71" i="99"/>
  <c r="AZ80" i="99"/>
  <c r="AZ88" i="99"/>
  <c r="AN91" i="99"/>
  <c r="AJ95" i="99"/>
  <c r="AK98" i="99"/>
  <c r="AN112" i="99"/>
  <c r="AK114" i="99"/>
  <c r="AM119" i="99"/>
  <c r="AN122" i="99"/>
  <c r="AX125" i="99"/>
  <c r="AW139" i="99"/>
  <c r="AO143" i="99"/>
  <c r="AM148" i="99"/>
  <c r="AW15" i="99"/>
  <c r="AJ29" i="99"/>
  <c r="AW35" i="99"/>
  <c r="AL38" i="99"/>
  <c r="AX42" i="99"/>
  <c r="AN44" i="99"/>
  <c r="AY47" i="99"/>
  <c r="AL52" i="99"/>
  <c r="AV53" i="99"/>
  <c r="AK56" i="99"/>
  <c r="AX57" i="99"/>
  <c r="AJ63" i="99"/>
  <c r="AV67" i="99"/>
  <c r="AK70" i="99"/>
  <c r="AO91" i="99"/>
  <c r="AK95" i="99"/>
  <c r="AL98" i="99"/>
  <c r="AO112" i="99"/>
  <c r="AL114" i="99"/>
  <c r="AN119" i="99"/>
  <c r="AJ124" i="99"/>
  <c r="AX139" i="99"/>
  <c r="AV146" i="99"/>
  <c r="AN148" i="99"/>
  <c r="AO150" i="99"/>
  <c r="AL80" i="99"/>
  <c r="AX15" i="99"/>
  <c r="AV18" i="99"/>
  <c r="AJ21" i="99"/>
  <c r="AV26" i="99"/>
  <c r="AK29" i="99"/>
  <c r="AM38" i="99"/>
  <c r="AM52" i="99"/>
  <c r="AW53" i="99"/>
  <c r="AL56" i="99"/>
  <c r="AY57" i="99"/>
  <c r="AK63" i="99"/>
  <c r="AL70" i="99"/>
  <c r="AO85" i="99"/>
  <c r="AZ91" i="99"/>
  <c r="AL95" i="99"/>
  <c r="AM98" i="99"/>
  <c r="AV105" i="99"/>
  <c r="AZ112" i="99"/>
  <c r="AM114" i="99"/>
  <c r="AK124" i="99"/>
  <c r="AZ127" i="99"/>
  <c r="AV136" i="99"/>
  <c r="AW146" i="99"/>
  <c r="AO148" i="99"/>
  <c r="AV160" i="99"/>
  <c r="AW18" i="99"/>
  <c r="AL29" i="99"/>
  <c r="AJ34" i="99"/>
  <c r="AN38" i="99"/>
  <c r="BR42" i="99"/>
  <c r="AN52" i="99"/>
  <c r="AX53" i="99"/>
  <c r="AM56" i="99"/>
  <c r="AV60" i="99"/>
  <c r="AL63" i="99"/>
  <c r="AM70" i="99"/>
  <c r="AV80" i="99"/>
  <c r="AV88" i="99"/>
  <c r="AN95" i="99"/>
  <c r="AN98" i="99"/>
  <c r="AW105" i="99"/>
  <c r="AN114" i="99"/>
  <c r="AL124" i="99"/>
  <c r="AW136" i="99"/>
  <c r="AX146" i="99"/>
  <c r="AJ155" i="99"/>
  <c r="AO159" i="99"/>
  <c r="AW160" i="99"/>
  <c r="AK162" i="99"/>
  <c r="AY15" i="99"/>
  <c r="AW26" i="99"/>
  <c r="AX18" i="99"/>
  <c r="AX26" i="99"/>
  <c r="AM29" i="99"/>
  <c r="AK34" i="99"/>
  <c r="AY53" i="99"/>
  <c r="AN56" i="99"/>
  <c r="AJ59" i="99"/>
  <c r="AW60" i="99"/>
  <c r="AM63" i="99"/>
  <c r="AN70" i="99"/>
  <c r="AL73" i="99"/>
  <c r="AW80" i="99"/>
  <c r="AJ82" i="99"/>
  <c r="AW88" i="99"/>
  <c r="AO98" i="99"/>
  <c r="AX105" i="99"/>
  <c r="AJ111" i="99"/>
  <c r="AZ114" i="99"/>
  <c r="AM124" i="99"/>
  <c r="AV127" i="99"/>
  <c r="AX136" i="99"/>
  <c r="AZ143" i="99"/>
  <c r="AO145" i="99"/>
  <c r="AY146" i="99"/>
  <c r="AO152" i="99"/>
  <c r="AK155" i="99"/>
  <c r="AJ159" i="99"/>
  <c r="AX160" i="99"/>
  <c r="AZ162" i="99"/>
  <c r="AL60" i="99"/>
  <c r="AN17" i="99"/>
  <c r="AY18" i="99"/>
  <c r="AN29" i="99"/>
  <c r="AL34" i="99"/>
  <c r="AK59" i="99"/>
  <c r="AX60" i="99"/>
  <c r="AJ66" i="99"/>
  <c r="AO77" i="99"/>
  <c r="AX80" i="99"/>
  <c r="AK82" i="99"/>
  <c r="AX88" i="99"/>
  <c r="AO90" i="99"/>
  <c r="AV91" i="99"/>
  <c r="AZ98" i="99"/>
  <c r="AN102" i="99"/>
  <c r="AY105" i="99"/>
  <c r="AK111" i="99"/>
  <c r="AV112" i="99"/>
  <c r="AV122" i="99"/>
  <c r="AN124" i="99"/>
  <c r="AW127" i="99"/>
  <c r="AJ138" i="99"/>
  <c r="AN155" i="99"/>
  <c r="AK159" i="99"/>
  <c r="AM34" i="99"/>
  <c r="AJ37" i="99"/>
  <c r="AV44" i="99"/>
  <c r="AZ52" i="99"/>
  <c r="AN59" i="99"/>
  <c r="AY60" i="99"/>
  <c r="AK66" i="99"/>
  <c r="AY80" i="99"/>
  <c r="AL82" i="99"/>
  <c r="AZ85" i="99"/>
  <c r="AY88" i="99"/>
  <c r="AW91" i="99"/>
  <c r="AO104" i="99"/>
  <c r="AL111" i="99"/>
  <c r="AW112" i="99"/>
  <c r="AZ119" i="99"/>
  <c r="AW122" i="99"/>
  <c r="AX127" i="99"/>
  <c r="AK138" i="99"/>
  <c r="AV143" i="99"/>
  <c r="AV148" i="99"/>
  <c r="AL159" i="99"/>
  <c r="AO88" i="99"/>
  <c r="AZ17" i="99"/>
  <c r="AN34" i="99"/>
  <c r="AK37" i="99"/>
  <c r="AV38" i="99"/>
  <c r="AW44" i="99"/>
  <c r="AO55" i="99"/>
  <c r="AZ56" i="99"/>
  <c r="AN66" i="99"/>
  <c r="AM82" i="99"/>
  <c r="AX91" i="99"/>
  <c r="AX93" i="99"/>
  <c r="AO97" i="99"/>
  <c r="AJ104" i="99"/>
  <c r="AM111" i="99"/>
  <c r="AX112" i="99"/>
  <c r="AX122" i="99"/>
  <c r="AL138" i="99"/>
  <c r="AW143" i="99"/>
  <c r="AJ152" i="99"/>
  <c r="AM159" i="99"/>
  <c r="AX44" i="99"/>
  <c r="AZ49" i="99"/>
  <c r="AJ55" i="99"/>
  <c r="AV56" i="99"/>
  <c r="AZ59" i="99"/>
  <c r="BR60" i="99"/>
  <c r="AV63" i="99"/>
  <c r="AZ66" i="99"/>
  <c r="AJ69" i="99"/>
  <c r="AV70" i="99"/>
  <c r="AO72" i="99"/>
  <c r="AJ77" i="99"/>
  <c r="AV85" i="99"/>
  <c r="AJ90" i="99"/>
  <c r="AY91" i="99"/>
  <c r="AY93" i="99"/>
  <c r="AJ97" i="99"/>
  <c r="AK104" i="99"/>
  <c r="AN111" i="99"/>
  <c r="AV114" i="99"/>
  <c r="AJ118" i="99"/>
  <c r="AV119" i="99"/>
  <c r="AY122" i="99"/>
  <c r="AJ135" i="99"/>
  <c r="AM138" i="99"/>
  <c r="AJ142" i="99"/>
  <c r="AX143" i="99"/>
  <c r="AK152" i="99"/>
  <c r="AZ155" i="99"/>
  <c r="AN159" i="99"/>
  <c r="AL143" i="99"/>
  <c r="AL37" i="99"/>
  <c r="AJ20" i="99"/>
  <c r="AJ28" i="99"/>
  <c r="AM37" i="99"/>
  <c r="AX38" i="99"/>
  <c r="AY44" i="99"/>
  <c r="AV52" i="99"/>
  <c r="AK55" i="99"/>
  <c r="AW56" i="99"/>
  <c r="AY63" i="99"/>
  <c r="AK69" i="99"/>
  <c r="AW70" i="99"/>
  <c r="AV73" i="99"/>
  <c r="AK77" i="99"/>
  <c r="AW85" i="99"/>
  <c r="AN87" i="99"/>
  <c r="AK90" i="99"/>
  <c r="AK97" i="99"/>
  <c r="AV98" i="99"/>
  <c r="AL104" i="99"/>
  <c r="AO111" i="99"/>
  <c r="AW114" i="99"/>
  <c r="AK118" i="99"/>
  <c r="AW119" i="99"/>
  <c r="AJ131" i="99"/>
  <c r="AM135" i="99"/>
  <c r="AN138" i="99"/>
  <c r="AK142" i="99"/>
  <c r="AV150" i="99"/>
  <c r="AL152" i="99"/>
  <c r="AN105" i="99"/>
  <c r="AW38" i="99"/>
  <c r="AK20" i="99"/>
  <c r="AK28" i="99"/>
  <c r="AV29" i="99"/>
  <c r="AN37" i="99"/>
  <c r="AW52" i="99"/>
  <c r="AL55" i="99"/>
  <c r="AX56" i="99"/>
  <c r="AJ62" i="99"/>
  <c r="AM69" i="99"/>
  <c r="AX70" i="99"/>
  <c r="AY73" i="99"/>
  <c r="AX85" i="99"/>
  <c r="AL90" i="99"/>
  <c r="AL97" i="99"/>
  <c r="AW98" i="99"/>
  <c r="AM104" i="99"/>
  <c r="AX114" i="99"/>
  <c r="AL118" i="99"/>
  <c r="AX119" i="99"/>
  <c r="AJ121" i="99"/>
  <c r="AV124" i="99"/>
  <c r="AK131" i="99"/>
  <c r="AZ138" i="99"/>
  <c r="AL142" i="99"/>
  <c r="AZ145" i="99"/>
  <c r="AW150" i="99"/>
  <c r="AM152" i="99"/>
  <c r="AV155" i="99"/>
  <c r="AJ148" i="99"/>
  <c r="AV17" i="99"/>
  <c r="AL20" i="99"/>
  <c r="AV25" i="99"/>
  <c r="AL28" i="99"/>
  <c r="AW29" i="99"/>
  <c r="AV49" i="99"/>
  <c r="AM51" i="99"/>
  <c r="AX52" i="99"/>
  <c r="AM55" i="99"/>
  <c r="AY56" i="99"/>
  <c r="AV59" i="99"/>
  <c r="AN69" i="99"/>
  <c r="AZ77" i="99"/>
  <c r="AM90" i="99"/>
  <c r="AM97" i="99"/>
  <c r="AX98" i="99"/>
  <c r="AN104" i="99"/>
  <c r="AZ111" i="99"/>
  <c r="AM118" i="99"/>
  <c r="AY119" i="99"/>
  <c r="AZ121" i="99"/>
  <c r="AW124" i="99"/>
  <c r="AN131" i="99"/>
  <c r="AM142" i="99"/>
  <c r="AV145" i="99"/>
  <c r="AN152" i="99"/>
  <c r="AW155" i="99"/>
  <c r="AO29" i="99"/>
  <c r="BR15" i="99"/>
  <c r="AW17" i="99"/>
  <c r="AW25" i="99"/>
  <c r="AX29" i="99"/>
  <c r="AJ33" i="99"/>
  <c r="AV46" i="99"/>
  <c r="AY52" i="99"/>
  <c r="AN55" i="99"/>
  <c r="AW59" i="99"/>
  <c r="AV66" i="99"/>
  <c r="AO69" i="99"/>
  <c r="AZ87" i="99"/>
  <c r="AN90" i="99"/>
  <c r="AN97" i="99"/>
  <c r="AZ104" i="99"/>
  <c r="AN118" i="99"/>
  <c r="AX124" i="99"/>
  <c r="AZ133" i="99"/>
  <c r="AN142" i="99"/>
  <c r="AW145" i="99"/>
  <c r="AX155" i="99"/>
  <c r="AO63" i="99"/>
  <c r="AY29" i="99"/>
  <c r="AV34" i="99"/>
  <c r="AV159" i="99"/>
  <c r="AW34" i="99"/>
  <c r="AV111" i="99"/>
  <c r="AW159" i="99"/>
  <c r="AX34" i="99"/>
  <c r="AV37" i="99"/>
  <c r="AW111" i="99"/>
  <c r="AX111" i="99"/>
  <c r="BY14" i="99"/>
  <c r="AW37" i="99"/>
  <c r="AK27" i="99"/>
  <c r="AV28" i="99"/>
  <c r="AX37" i="99"/>
  <c r="AV51" i="99"/>
  <c r="AK68" i="99"/>
  <c r="AW69" i="99"/>
  <c r="AZ72" i="99"/>
  <c r="AZ84" i="99"/>
  <c r="AX104" i="99"/>
  <c r="AK110" i="99"/>
  <c r="AO115" i="99"/>
  <c r="AO117" i="99"/>
  <c r="AO120" i="99"/>
  <c r="AJ128" i="99"/>
  <c r="AV152" i="99"/>
  <c r="AO161" i="99"/>
  <c r="AY262" i="99"/>
  <c r="AO262" i="99"/>
  <c r="AN262" i="99"/>
  <c r="AZ262" i="99"/>
  <c r="AX262" i="99"/>
  <c r="AW262" i="99"/>
  <c r="AV262" i="99"/>
  <c r="AM262" i="99"/>
  <c r="AK262" i="99"/>
  <c r="AJ262" i="99"/>
  <c r="AL262" i="99"/>
  <c r="AI59" i="99"/>
  <c r="AO59" i="99" s="1"/>
  <c r="AO254" i="99"/>
  <c r="AM254" i="99"/>
  <c r="AL254" i="99"/>
  <c r="AK254" i="99"/>
  <c r="AJ254" i="99"/>
  <c r="AZ254" i="99"/>
  <c r="AY254" i="99"/>
  <c r="AX254" i="99"/>
  <c r="AW254" i="99"/>
  <c r="AN254" i="99"/>
  <c r="AV254" i="99"/>
  <c r="AO249" i="99"/>
  <c r="AN249" i="99"/>
  <c r="AM249" i="99"/>
  <c r="AJ249" i="99"/>
  <c r="AW249" i="99"/>
  <c r="AX249" i="99"/>
  <c r="AV249" i="99"/>
  <c r="AK249" i="99"/>
  <c r="AZ249" i="99"/>
  <c r="AY249" i="99"/>
  <c r="AL249" i="99"/>
  <c r="AM147" i="99"/>
  <c r="AL147" i="99"/>
  <c r="AZ147" i="99"/>
  <c r="AY147" i="99"/>
  <c r="AX147" i="99"/>
  <c r="AW147" i="99"/>
  <c r="AV147" i="99"/>
  <c r="AJ147" i="99"/>
  <c r="AK147" i="99"/>
  <c r="AN147" i="99"/>
  <c r="AO222" i="99"/>
  <c r="AK222" i="99"/>
  <c r="AZ222" i="99"/>
  <c r="AN222" i="99"/>
  <c r="AM222" i="99"/>
  <c r="AL222" i="99"/>
  <c r="AJ222" i="99"/>
  <c r="AX222" i="99"/>
  <c r="AY222" i="99"/>
  <c r="AW222" i="99"/>
  <c r="AV222" i="99"/>
  <c r="AY214" i="99"/>
  <c r="AO214" i="99"/>
  <c r="AN214" i="99"/>
  <c r="AM214" i="99"/>
  <c r="AZ214" i="99"/>
  <c r="AW214" i="99"/>
  <c r="AV214" i="99"/>
  <c r="AL214" i="99"/>
  <c r="AX214" i="99"/>
  <c r="AJ214" i="99"/>
  <c r="AY81" i="99"/>
  <c r="AX81" i="99"/>
  <c r="AW81" i="99"/>
  <c r="AJ81" i="99"/>
  <c r="BR81" i="99"/>
  <c r="AZ81" i="99"/>
  <c r="AV81" i="99"/>
  <c r="AK81" i="99"/>
  <c r="AN81" i="99"/>
  <c r="AO81" i="99"/>
  <c r="AM81" i="99"/>
  <c r="AL81" i="99"/>
  <c r="AM201" i="99"/>
  <c r="AW201" i="99"/>
  <c r="AO201" i="99"/>
  <c r="AN201" i="99"/>
  <c r="AZ201" i="99"/>
  <c r="AY201" i="99"/>
  <c r="AV201" i="99"/>
  <c r="AL201" i="99"/>
  <c r="AK201" i="99"/>
  <c r="AX201" i="99"/>
  <c r="AJ201" i="99"/>
  <c r="AY22" i="99"/>
  <c r="AJ22" i="99"/>
  <c r="AX22" i="99"/>
  <c r="AW22" i="99"/>
  <c r="AV22" i="99"/>
  <c r="AN22" i="99"/>
  <c r="AM22" i="99"/>
  <c r="AL22" i="99"/>
  <c r="AK22" i="99"/>
  <c r="AL31" i="99"/>
  <c r="AY31" i="99"/>
  <c r="AX31" i="99"/>
  <c r="AW31" i="99"/>
  <c r="AV31" i="99"/>
  <c r="AN31" i="99"/>
  <c r="AK31" i="99"/>
  <c r="AJ31" i="99"/>
  <c r="AM31" i="99"/>
  <c r="AJ24" i="99"/>
  <c r="BR24" i="99"/>
  <c r="AN24" i="99"/>
  <c r="AM24" i="99"/>
  <c r="AL24" i="99"/>
  <c r="AK24" i="99"/>
  <c r="AZ158" i="99"/>
  <c r="AY158" i="99"/>
  <c r="AN158" i="99"/>
  <c r="AX158" i="99"/>
  <c r="AW158" i="99"/>
  <c r="AV158" i="99"/>
  <c r="AO158" i="99"/>
  <c r="AK158" i="99"/>
  <c r="AJ158" i="99"/>
  <c r="AM158" i="99"/>
  <c r="AT36" i="99"/>
  <c r="AZ36" i="99" s="1"/>
  <c r="AT105" i="99"/>
  <c r="AZ105" i="99" s="1"/>
  <c r="AI114" i="99"/>
  <c r="AO114" i="99" s="1"/>
  <c r="AK214" i="99"/>
  <c r="AZ14" i="99"/>
  <c r="AO14" i="99"/>
  <c r="AY14" i="99"/>
  <c r="AX14" i="99"/>
  <c r="AW14" i="99"/>
  <c r="AV14" i="99"/>
  <c r="AN14" i="99"/>
  <c r="AM14" i="99"/>
  <c r="AL14" i="99"/>
  <c r="AK14" i="99"/>
  <c r="AJ14" i="99"/>
  <c r="AY21" i="99"/>
  <c r="AV21" i="99"/>
  <c r="AX21" i="99"/>
  <c r="AW21" i="99"/>
  <c r="AM21" i="99"/>
  <c r="AL21" i="99"/>
  <c r="AN21" i="99"/>
  <c r="AK21" i="99"/>
  <c r="AZ190" i="99"/>
  <c r="AN190" i="99"/>
  <c r="AM190" i="99"/>
  <c r="AL190" i="99"/>
  <c r="AK190" i="99"/>
  <c r="AY190" i="99"/>
  <c r="AW190" i="99"/>
  <c r="AV190" i="99"/>
  <c r="AO190" i="99"/>
  <c r="AX190" i="99"/>
  <c r="AJ190" i="99"/>
  <c r="AY94" i="99"/>
  <c r="AZ94" i="99"/>
  <c r="AX94" i="99"/>
  <c r="AW94" i="99"/>
  <c r="AV94" i="99"/>
  <c r="AO94" i="99"/>
  <c r="AN94" i="99"/>
  <c r="AM94" i="99"/>
  <c r="AL94" i="99"/>
  <c r="AK94" i="99"/>
  <c r="AJ94" i="99"/>
  <c r="BJ16" i="99"/>
  <c r="BN15" i="99"/>
  <c r="BL15" i="99"/>
  <c r="AL158" i="99"/>
  <c r="AZ198" i="99"/>
  <c r="AY198" i="99"/>
  <c r="AN198" i="99"/>
  <c r="AL198" i="99"/>
  <c r="AW198" i="99"/>
  <c r="AV198" i="99"/>
  <c r="AO198" i="99"/>
  <c r="AJ198" i="99"/>
  <c r="AX198" i="99"/>
  <c r="AK198" i="99"/>
  <c r="AM198" i="99"/>
  <c r="BR22" i="99"/>
  <c r="AL45" i="99"/>
  <c r="AW45" i="99"/>
  <c r="AV45" i="99"/>
  <c r="AN45" i="99"/>
  <c r="AM45" i="99"/>
  <c r="AK45" i="99"/>
  <c r="AJ45" i="99"/>
  <c r="BR45" i="99"/>
  <c r="AL101" i="99"/>
  <c r="AZ101" i="99"/>
  <c r="AY101" i="99"/>
  <c r="AX101" i="99"/>
  <c r="AW101" i="99"/>
  <c r="AV101" i="99"/>
  <c r="AO101" i="99"/>
  <c r="AN101" i="99"/>
  <c r="AM101" i="99"/>
  <c r="AJ101" i="99"/>
  <c r="AK101" i="99"/>
  <c r="BN14" i="99"/>
  <c r="AY30" i="99"/>
  <c r="AV30" i="99"/>
  <c r="AM30" i="99"/>
  <c r="AW30" i="99"/>
  <c r="AX30" i="99"/>
  <c r="AL30" i="99"/>
  <c r="AN30" i="99"/>
  <c r="AJ30" i="99"/>
  <c r="AL41" i="99"/>
  <c r="AK41" i="99"/>
  <c r="AV41" i="99"/>
  <c r="AJ41" i="99"/>
  <c r="AZ41" i="99"/>
  <c r="AM41" i="99"/>
  <c r="AY41" i="99"/>
  <c r="AW41" i="99"/>
  <c r="AX41" i="99"/>
  <c r="AN41" i="99"/>
  <c r="AO41" i="99"/>
  <c r="BR79" i="99"/>
  <c r="AZ79" i="99"/>
  <c r="AL107" i="99"/>
  <c r="AV107" i="99"/>
  <c r="AO107" i="99"/>
  <c r="AN107" i="99"/>
  <c r="AM107" i="99"/>
  <c r="AK107" i="99"/>
  <c r="AJ132" i="99"/>
  <c r="AZ132" i="99"/>
  <c r="AW132" i="99"/>
  <c r="BR74" i="99"/>
  <c r="AJ78" i="99"/>
  <c r="BR78" i="99"/>
  <c r="AZ137" i="99"/>
  <c r="AZ182" i="99"/>
  <c r="AY182" i="99"/>
  <c r="AX182" i="99"/>
  <c r="AW182" i="99"/>
  <c r="AV182" i="99"/>
  <c r="AO182" i="99"/>
  <c r="AN182" i="99"/>
  <c r="AM182" i="99"/>
  <c r="AK182" i="99"/>
  <c r="AJ182" i="99"/>
  <c r="AZ267" i="99"/>
  <c r="AY267" i="99"/>
  <c r="AX267" i="99"/>
  <c r="AW267" i="99"/>
  <c r="AV267" i="99"/>
  <c r="AM267" i="99"/>
  <c r="AO267" i="99"/>
  <c r="AN267" i="99"/>
  <c r="AL267" i="99"/>
  <c r="AK267" i="99"/>
  <c r="AJ267" i="99"/>
  <c r="BR32" i="99"/>
  <c r="AY35" i="99"/>
  <c r="BR43" i="99"/>
  <c r="AX50" i="99"/>
  <c r="AT65" i="99"/>
  <c r="AZ65" i="99" s="1"/>
  <c r="AM76" i="99"/>
  <c r="AL76" i="99"/>
  <c r="AJ76" i="99"/>
  <c r="AO83" i="99"/>
  <c r="AW86" i="99"/>
  <c r="AW87" i="99"/>
  <c r="AZ116" i="99"/>
  <c r="AY116" i="99"/>
  <c r="AX116" i="99"/>
  <c r="AW116" i="99"/>
  <c r="AV116" i="99"/>
  <c r="AO116" i="99"/>
  <c r="AL116" i="99"/>
  <c r="AK116" i="99"/>
  <c r="AI147" i="99"/>
  <c r="AO147" i="99" s="1"/>
  <c r="AZ203" i="99"/>
  <c r="AX203" i="99"/>
  <c r="AK203" i="99"/>
  <c r="AJ203" i="99"/>
  <c r="AW203" i="99"/>
  <c r="AV203" i="99"/>
  <c r="AO203" i="99"/>
  <c r="AN203" i="99"/>
  <c r="AM203" i="99"/>
  <c r="BR23" i="99"/>
  <c r="AV75" i="99"/>
  <c r="AN75" i="99"/>
  <c r="AM75" i="99"/>
  <c r="AL75" i="99"/>
  <c r="AJ75" i="99"/>
  <c r="AO113" i="99"/>
  <c r="AN113" i="99"/>
  <c r="AM113" i="99"/>
  <c r="AL113" i="99"/>
  <c r="AK113" i="99"/>
  <c r="AJ113" i="99"/>
  <c r="AL123" i="99"/>
  <c r="AZ123" i="99"/>
  <c r="AY123" i="99"/>
  <c r="AX123" i="99"/>
  <c r="AW123" i="99"/>
  <c r="AV123" i="99"/>
  <c r="AO123" i="99"/>
  <c r="AK123" i="99"/>
  <c r="AJ123" i="99"/>
  <c r="AZ129" i="99"/>
  <c r="AY129" i="99"/>
  <c r="AX129" i="99"/>
  <c r="AW129" i="99"/>
  <c r="AV129" i="99"/>
  <c r="AO129" i="99"/>
  <c r="AN129" i="99"/>
  <c r="AM129" i="99"/>
  <c r="AL129" i="99"/>
  <c r="AT141" i="99"/>
  <c r="AZ141" i="99" s="1"/>
  <c r="AZ342" i="99"/>
  <c r="AY342" i="99"/>
  <c r="AX342" i="99"/>
  <c r="AW342" i="99"/>
  <c r="AV342" i="99"/>
  <c r="AO342" i="99"/>
  <c r="AN342" i="99"/>
  <c r="AL342" i="99"/>
  <c r="AK342" i="99"/>
  <c r="AJ342" i="99"/>
  <c r="AY17" i="99"/>
  <c r="AY26" i="99"/>
  <c r="AO39" i="99"/>
  <c r="AZ44" i="99"/>
  <c r="AX51" i="99"/>
  <c r="AT57" i="99"/>
  <c r="AZ57" i="99" s="1"/>
  <c r="AN63" i="99"/>
  <c r="AY85" i="99"/>
  <c r="AY86" i="99"/>
  <c r="AO163" i="99"/>
  <c r="AN163" i="99"/>
  <c r="AZ163" i="99"/>
  <c r="AY163" i="99"/>
  <c r="AX163" i="99"/>
  <c r="AW163" i="99"/>
  <c r="AV163" i="99"/>
  <c r="AM163" i="99"/>
  <c r="AJ163" i="99"/>
  <c r="AM211" i="99"/>
  <c r="AX211" i="99"/>
  <c r="AZ211" i="99"/>
  <c r="AY211" i="99"/>
  <c r="AW211" i="99"/>
  <c r="AO211" i="99"/>
  <c r="AL211" i="99"/>
  <c r="AJ211" i="99"/>
  <c r="AV211" i="99"/>
  <c r="AN211" i="99"/>
  <c r="AK211" i="99"/>
  <c r="AZ326" i="99"/>
  <c r="AY326" i="99"/>
  <c r="AX326" i="99"/>
  <c r="AW326" i="99"/>
  <c r="AV326" i="99"/>
  <c r="AO326" i="99"/>
  <c r="AN326" i="99"/>
  <c r="AM326" i="99"/>
  <c r="AL326" i="99"/>
  <c r="AK326" i="99"/>
  <c r="AJ326" i="99"/>
  <c r="AZ134" i="99"/>
  <c r="AY134" i="99"/>
  <c r="AW134" i="99"/>
  <c r="AV134" i="99"/>
  <c r="AN134" i="99"/>
  <c r="AM134" i="99"/>
  <c r="AK134" i="99"/>
  <c r="AJ134" i="99"/>
  <c r="AV189" i="99"/>
  <c r="AW189" i="99"/>
  <c r="AY189" i="99"/>
  <c r="AX189" i="99"/>
  <c r="AO189" i="99"/>
  <c r="AN189" i="99"/>
  <c r="AM189" i="99"/>
  <c r="AK189" i="99"/>
  <c r="AJ189" i="99"/>
  <c r="AX73" i="99"/>
  <c r="AW73" i="99"/>
  <c r="AN73" i="99"/>
  <c r="AX83" i="99"/>
  <c r="AJ107" i="99"/>
  <c r="AL109" i="99"/>
  <c r="AZ109" i="99"/>
  <c r="AY109" i="99"/>
  <c r="AX109" i="99"/>
  <c r="AW109" i="99"/>
  <c r="AV109" i="99"/>
  <c r="AM109" i="99"/>
  <c r="AK109" i="99"/>
  <c r="AK132" i="99"/>
  <c r="AX157" i="99"/>
  <c r="AV157" i="99"/>
  <c r="AL157" i="99"/>
  <c r="AJ157" i="99"/>
  <c r="AY157" i="99"/>
  <c r="AW157" i="99"/>
  <c r="AO157" i="99"/>
  <c r="AN157" i="99"/>
  <c r="AM157" i="99"/>
  <c r="AT161" i="99"/>
  <c r="AZ161" i="99" s="1"/>
  <c r="AI163" i="99"/>
  <c r="AN221" i="99"/>
  <c r="AZ221" i="99"/>
  <c r="AO221" i="99"/>
  <c r="AJ221" i="99"/>
  <c r="AX221" i="99"/>
  <c r="AV221" i="99"/>
  <c r="AW47" i="99"/>
  <c r="AV47" i="99"/>
  <c r="AN47" i="99"/>
  <c r="AZ131" i="99"/>
  <c r="AL132" i="99"/>
  <c r="AM243" i="99"/>
  <c r="AK243" i="99"/>
  <c r="AJ243" i="99"/>
  <c r="AX243" i="99"/>
  <c r="AY243" i="99"/>
  <c r="AW243" i="99"/>
  <c r="AZ243" i="99"/>
  <c r="AV243" i="99"/>
  <c r="AO243" i="99"/>
  <c r="AL243" i="99"/>
  <c r="AJ23" i="99"/>
  <c r="AK32" i="99"/>
  <c r="BR35" i="99"/>
  <c r="AK43" i="99"/>
  <c r="AL78" i="99"/>
  <c r="AK79" i="99"/>
  <c r="AL93" i="99"/>
  <c r="AW93" i="99"/>
  <c r="AV93" i="99"/>
  <c r="AO93" i="99"/>
  <c r="AN93" i="99"/>
  <c r="AM93" i="99"/>
  <c r="AJ93" i="99"/>
  <c r="AM132" i="99"/>
  <c r="AL182" i="99"/>
  <c r="AJ43" i="99"/>
  <c r="AJ79" i="99"/>
  <c r="AK23" i="99"/>
  <c r="AL32" i="99"/>
  <c r="AL43" i="99"/>
  <c r="AO49" i="99"/>
  <c r="AN49" i="99"/>
  <c r="AN76" i="99"/>
  <c r="AM78" i="99"/>
  <c r="AL79" i="99"/>
  <c r="AI106" i="99"/>
  <c r="AO106" i="99" s="1"/>
  <c r="AJ116" i="99"/>
  <c r="AJ129" i="99"/>
  <c r="AN132" i="99"/>
  <c r="AZ159" i="99"/>
  <c r="AL203" i="99"/>
  <c r="AO318" i="99"/>
  <c r="AN318" i="99"/>
  <c r="AM318" i="99"/>
  <c r="AL318" i="99"/>
  <c r="AK318" i="99"/>
  <c r="AJ318" i="99"/>
  <c r="AZ318" i="99"/>
  <c r="AV318" i="99"/>
  <c r="AY318" i="99"/>
  <c r="AX318" i="99"/>
  <c r="AW318" i="99"/>
  <c r="BR16" i="99"/>
  <c r="AL23" i="99"/>
  <c r="AM32" i="99"/>
  <c r="AM43" i="99"/>
  <c r="AY50" i="99"/>
  <c r="AL50" i="99"/>
  <c r="AK50" i="99"/>
  <c r="AK75" i="99"/>
  <c r="AN78" i="99"/>
  <c r="AM79" i="99"/>
  <c r="AI100" i="99"/>
  <c r="AO100" i="99" s="1"/>
  <c r="AM116" i="99"/>
  <c r="AM123" i="99"/>
  <c r="AK129" i="99"/>
  <c r="AO132" i="99"/>
  <c r="AI134" i="99"/>
  <c r="AO134" i="99" s="1"/>
  <c r="AK248" i="99"/>
  <c r="AV248" i="99"/>
  <c r="AJ248" i="99"/>
  <c r="AY248" i="99"/>
  <c r="AX248" i="99"/>
  <c r="AZ248" i="99"/>
  <c r="AW248" i="99"/>
  <c r="AO248" i="99"/>
  <c r="AN248" i="99"/>
  <c r="AM248" i="99"/>
  <c r="AV271" i="99"/>
  <c r="AO271" i="99"/>
  <c r="AN271" i="99"/>
  <c r="AM271" i="99"/>
  <c r="AJ271" i="99"/>
  <c r="AZ271" i="99"/>
  <c r="AY271" i="99"/>
  <c r="AX271" i="99"/>
  <c r="AW271" i="99"/>
  <c r="AK271" i="99"/>
  <c r="AM342" i="99"/>
  <c r="AV100" i="99"/>
  <c r="AN100" i="99"/>
  <c r="AM100" i="99"/>
  <c r="AL100" i="99"/>
  <c r="AJ100" i="99"/>
  <c r="AJ32" i="99"/>
  <c r="AK78" i="99"/>
  <c r="BR17" i="99"/>
  <c r="AM23" i="99"/>
  <c r="BR26" i="99"/>
  <c r="AN32" i="99"/>
  <c r="AN43" i="99"/>
  <c r="BR51" i="99"/>
  <c r="AO75" i="99"/>
  <c r="AO78" i="99"/>
  <c r="AN79" i="99"/>
  <c r="AY102" i="99"/>
  <c r="AZ102" i="99"/>
  <c r="AX102" i="99"/>
  <c r="AW102" i="99"/>
  <c r="AV102" i="99"/>
  <c r="AM102" i="99"/>
  <c r="AL102" i="99"/>
  <c r="AN116" i="99"/>
  <c r="AN123" i="99"/>
  <c r="AI154" i="99"/>
  <c r="AO154" i="99" s="1"/>
  <c r="AL163" i="99"/>
  <c r="AJ46" i="99"/>
  <c r="AJ74" i="99"/>
  <c r="AN86" i="99"/>
  <c r="AM86" i="99"/>
  <c r="AJ86" i="99"/>
  <c r="AZ95" i="99"/>
  <c r="AY95" i="99"/>
  <c r="AX95" i="99"/>
  <c r="AW95" i="99"/>
  <c r="AM95" i="99"/>
  <c r="AX107" i="99"/>
  <c r="AL115" i="99"/>
  <c r="AZ115" i="99"/>
  <c r="AY115" i="99"/>
  <c r="AX115" i="99"/>
  <c r="AW115" i="99"/>
  <c r="AV115" i="99"/>
  <c r="AN115" i="99"/>
  <c r="AM115" i="99"/>
  <c r="AK115" i="99"/>
  <c r="AJ115" i="99"/>
  <c r="AX186" i="99"/>
  <c r="AZ186" i="99"/>
  <c r="AY186" i="99"/>
  <c r="AO186" i="99"/>
  <c r="AM186" i="99"/>
  <c r="AW186" i="99"/>
  <c r="AV186" i="99"/>
  <c r="AN186" i="99"/>
  <c r="AL186" i="99"/>
  <c r="AK186" i="99"/>
  <c r="AV207" i="99"/>
  <c r="AW207" i="99"/>
  <c r="AN207" i="99"/>
  <c r="AZ207" i="99"/>
  <c r="AY207" i="99"/>
  <c r="AX207" i="99"/>
  <c r="AO207" i="99"/>
  <c r="AM207" i="99"/>
  <c r="AK207" i="99"/>
  <c r="AJ207" i="99"/>
  <c r="AK46" i="99"/>
  <c r="AM67" i="99"/>
  <c r="AL67" i="99"/>
  <c r="AJ67" i="99"/>
  <c r="AL69" i="99"/>
  <c r="BR69" i="99"/>
  <c r="BR70" i="99"/>
  <c r="AZ70" i="99"/>
  <c r="AL74" i="99"/>
  <c r="AK100" i="99"/>
  <c r="AY107" i="99"/>
  <c r="AV113" i="99"/>
  <c r="AL134" i="99"/>
  <c r="BR46" i="99"/>
  <c r="AL87" i="99"/>
  <c r="AJ87" i="99"/>
  <c r="BR87" i="99"/>
  <c r="AJ16" i="99"/>
  <c r="AL46" i="99"/>
  <c r="AJ47" i="99"/>
  <c r="AY66" i="99"/>
  <c r="AO66" i="99"/>
  <c r="AM66" i="99"/>
  <c r="AL66" i="99"/>
  <c r="AN74" i="99"/>
  <c r="AL85" i="99"/>
  <c r="AN85" i="99"/>
  <c r="AM85" i="99"/>
  <c r="AK85" i="99"/>
  <c r="AJ85" i="99"/>
  <c r="AZ107" i="99"/>
  <c r="AW113" i="99"/>
  <c r="AV132" i="99"/>
  <c r="AO139" i="99"/>
  <c r="AM139" i="99"/>
  <c r="AL139" i="99"/>
  <c r="AN139" i="99"/>
  <c r="AK139" i="99"/>
  <c r="AJ139" i="99"/>
  <c r="AK157" i="99"/>
  <c r="AX162" i="99"/>
  <c r="AL162" i="99"/>
  <c r="AJ162" i="99"/>
  <c r="AW162" i="99"/>
  <c r="AV162" i="99"/>
  <c r="AO162" i="99"/>
  <c r="AN162" i="99"/>
  <c r="AM162" i="99"/>
  <c r="AL189" i="99"/>
  <c r="AY203" i="99"/>
  <c r="AL210" i="99"/>
  <c r="AO210" i="99"/>
  <c r="AJ210" i="99"/>
  <c r="AW210" i="99"/>
  <c r="AV210" i="99"/>
  <c r="AN210" i="99"/>
  <c r="AM210" i="99"/>
  <c r="AK210" i="99"/>
  <c r="AW107" i="99"/>
  <c r="AM46" i="99"/>
  <c r="AK47" i="99"/>
  <c r="AI51" i="99"/>
  <c r="AO51" i="99" s="1"/>
  <c r="AZ54" i="99"/>
  <c r="AW54" i="99"/>
  <c r="AJ73" i="99"/>
  <c r="AV76" i="99"/>
  <c r="AL99" i="99"/>
  <c r="AO99" i="99"/>
  <c r="AN99" i="99"/>
  <c r="AM99" i="99"/>
  <c r="AK99" i="99"/>
  <c r="AJ99" i="99"/>
  <c r="AJ109" i="99"/>
  <c r="AX113" i="99"/>
  <c r="AX132" i="99"/>
  <c r="AT160" i="99"/>
  <c r="AZ160" i="99" s="1"/>
  <c r="AM204" i="99"/>
  <c r="AY204" i="99"/>
  <c r="AZ204" i="99"/>
  <c r="AX204" i="99"/>
  <c r="AW204" i="99"/>
  <c r="AN204" i="99"/>
  <c r="AL204" i="99"/>
  <c r="AK221" i="99"/>
  <c r="AN23" i="99"/>
  <c r="BR71" i="99"/>
  <c r="AZ71" i="99"/>
  <c r="AX71" i="99"/>
  <c r="AV71" i="99"/>
  <c r="AK16" i="99"/>
  <c r="AJ25" i="99"/>
  <c r="AL16" i="99"/>
  <c r="AK25" i="99"/>
  <c r="AJ35" i="99"/>
  <c r="BR38" i="99"/>
  <c r="AN46" i="99"/>
  <c r="AL47" i="99"/>
  <c r="AZ55" i="99"/>
  <c r="AV55" i="99"/>
  <c r="AX65" i="99"/>
  <c r="AW65" i="99"/>
  <c r="AO65" i="99"/>
  <c r="AJ65" i="99"/>
  <c r="AK73" i="99"/>
  <c r="AT74" i="99"/>
  <c r="AZ74" i="99" s="1"/>
  <c r="AW75" i="99"/>
  <c r="AW76" i="99"/>
  <c r="AV78" i="99"/>
  <c r="AV84" i="99"/>
  <c r="AO84" i="99"/>
  <c r="AN84" i="99"/>
  <c r="AM84" i="99"/>
  <c r="AL84" i="99"/>
  <c r="AJ84" i="99"/>
  <c r="AI87" i="99"/>
  <c r="AO87" i="99" s="1"/>
  <c r="AK93" i="99"/>
  <c r="AN109" i="99"/>
  <c r="AY113" i="99"/>
  <c r="AO121" i="99"/>
  <c r="AN121" i="99"/>
  <c r="AM121" i="99"/>
  <c r="AL121" i="99"/>
  <c r="AK121" i="99"/>
  <c r="AZ124" i="99"/>
  <c r="AY132" i="99"/>
  <c r="AY140" i="99"/>
  <c r="AL221" i="99"/>
  <c r="AN243" i="99"/>
  <c r="AL140" i="99"/>
  <c r="AO168" i="99"/>
  <c r="AZ168" i="99"/>
  <c r="AY168" i="99"/>
  <c r="AX168" i="99"/>
  <c r="AW168" i="99"/>
  <c r="AV168" i="99"/>
  <c r="AN168" i="99"/>
  <c r="AK168" i="99"/>
  <c r="AJ168" i="99"/>
  <c r="AK35" i="99"/>
  <c r="AM47" i="99"/>
  <c r="AX75" i="99"/>
  <c r="AW78" i="99"/>
  <c r="AV79" i="99"/>
  <c r="AZ83" i="99"/>
  <c r="AY83" i="99"/>
  <c r="AV83" i="99"/>
  <c r="AN83" i="99"/>
  <c r="AL83" i="99"/>
  <c r="AZ108" i="99"/>
  <c r="AY108" i="99"/>
  <c r="AX108" i="99"/>
  <c r="AW108" i="99"/>
  <c r="AV108" i="99"/>
  <c r="AN108" i="99"/>
  <c r="AM108" i="99"/>
  <c r="AL108" i="99"/>
  <c r="AZ113" i="99"/>
  <c r="AV287" i="99"/>
  <c r="AO287" i="99"/>
  <c r="AN287" i="99"/>
  <c r="AM287" i="99"/>
  <c r="AJ287" i="99"/>
  <c r="AZ287" i="99"/>
  <c r="AY287" i="99"/>
  <c r="AX287" i="99"/>
  <c r="AL287" i="99"/>
  <c r="AK287" i="99"/>
  <c r="AW287" i="99"/>
  <c r="AO79" i="99"/>
  <c r="AV43" i="99"/>
  <c r="AJ17" i="99"/>
  <c r="AV23" i="99"/>
  <c r="AN25" i="99"/>
  <c r="AJ26" i="99"/>
  <c r="AW32" i="99"/>
  <c r="AL35" i="99"/>
  <c r="AW43" i="99"/>
  <c r="AO47" i="99"/>
  <c r="AJ49" i="99"/>
  <c r="AN57" i="99"/>
  <c r="AK57" i="99"/>
  <c r="AY58" i="99"/>
  <c r="AO58" i="99"/>
  <c r="AK58" i="99"/>
  <c r="AZ63" i="99"/>
  <c r="AX63" i="99"/>
  <c r="AW63" i="99"/>
  <c r="AM73" i="99"/>
  <c r="AY75" i="99"/>
  <c r="AY76" i="99"/>
  <c r="AX78" i="99"/>
  <c r="AW79" i="99"/>
  <c r="AO92" i="99"/>
  <c r="AN92" i="99"/>
  <c r="AM92" i="99"/>
  <c r="AL92" i="99"/>
  <c r="AK92" i="99"/>
  <c r="AJ92" i="99"/>
  <c r="AX133" i="99"/>
  <c r="AV133" i="99"/>
  <c r="AL133" i="99"/>
  <c r="AO133" i="99"/>
  <c r="AN133" i="99"/>
  <c r="AM133" i="99"/>
  <c r="AK133" i="99"/>
  <c r="AJ133" i="99"/>
  <c r="AN193" i="99"/>
  <c r="AX193" i="99"/>
  <c r="AJ193" i="99"/>
  <c r="AZ193" i="99"/>
  <c r="AY193" i="99"/>
  <c r="AW193" i="99"/>
  <c r="AV193" i="99"/>
  <c r="AO193" i="99"/>
  <c r="AM193" i="99"/>
  <c r="AL193" i="99"/>
  <c r="AX140" i="99"/>
  <c r="AW140" i="99"/>
  <c r="AV140" i="99"/>
  <c r="AO140" i="99"/>
  <c r="AN140" i="99"/>
  <c r="AM140" i="99"/>
  <c r="AK140" i="99"/>
  <c r="AJ140" i="99"/>
  <c r="AO43" i="99"/>
  <c r="AV171" i="99"/>
  <c r="AM171" i="99"/>
  <c r="AJ171" i="99"/>
  <c r="AO171" i="99"/>
  <c r="AN171" i="99"/>
  <c r="AL171" i="99"/>
  <c r="AK171" i="99"/>
  <c r="AW23" i="99"/>
  <c r="AK26" i="99"/>
  <c r="BR39" i="99"/>
  <c r="AX43" i="99"/>
  <c r="AK49" i="99"/>
  <c r="AJ50" i="99"/>
  <c r="AJ51" i="99"/>
  <c r="AO73" i="99"/>
  <c r="AV74" i="99"/>
  <c r="AZ75" i="99"/>
  <c r="AZ76" i="99"/>
  <c r="AY78" i="99"/>
  <c r="AX79" i="99"/>
  <c r="AW100" i="99"/>
  <c r="AX134" i="99"/>
  <c r="AO156" i="99"/>
  <c r="AN156" i="99"/>
  <c r="AM156" i="99"/>
  <c r="AL156" i="99"/>
  <c r="AK156" i="99"/>
  <c r="AJ156" i="99"/>
  <c r="AZ156" i="99"/>
  <c r="AL248" i="99"/>
  <c r="AL271" i="99"/>
  <c r="AZ46" i="99"/>
  <c r="AM25" i="99"/>
  <c r="AK17" i="99"/>
  <c r="AM35" i="99"/>
  <c r="AL17" i="99"/>
  <c r="AX23" i="99"/>
  <c r="AL26" i="99"/>
  <c r="AY32" i="99"/>
  <c r="AV33" i="99"/>
  <c r="AN35" i="99"/>
  <c r="AY43" i="99"/>
  <c r="AL49" i="99"/>
  <c r="AM50" i="99"/>
  <c r="AK51" i="99"/>
  <c r="BR62" i="99"/>
  <c r="AV62" i="99"/>
  <c r="AT73" i="99"/>
  <c r="AZ73" i="99" s="1"/>
  <c r="AZ78" i="99"/>
  <c r="AY79" i="99"/>
  <c r="AY82" i="99"/>
  <c r="AZ82" i="99"/>
  <c r="AX82" i="99"/>
  <c r="AV82" i="99"/>
  <c r="AO82" i="99"/>
  <c r="AK87" i="99"/>
  <c r="AX100" i="99"/>
  <c r="AJ102" i="99"/>
  <c r="AO127" i="99"/>
  <c r="AX141" i="99"/>
  <c r="AV141" i="99"/>
  <c r="AL141" i="99"/>
  <c r="AY141" i="99"/>
  <c r="AW141" i="99"/>
  <c r="AO141" i="99"/>
  <c r="AN141" i="99"/>
  <c r="AJ141" i="99"/>
  <c r="AZ153" i="99"/>
  <c r="AY153" i="99"/>
  <c r="AX153" i="99"/>
  <c r="AW153" i="99"/>
  <c r="AV153" i="99"/>
  <c r="AM153" i="99"/>
  <c r="AL153" i="99"/>
  <c r="AZ157" i="99"/>
  <c r="AZ189" i="99"/>
  <c r="AY74" i="99"/>
  <c r="AX74" i="99"/>
  <c r="AO74" i="99"/>
  <c r="AM74" i="99"/>
  <c r="AK74" i="99"/>
  <c r="AM16" i="99"/>
  <c r="AV32" i="99"/>
  <c r="BL14" i="99"/>
  <c r="AX32" i="99"/>
  <c r="AW33" i="99"/>
  <c r="AM49" i="99"/>
  <c r="AN50" i="99"/>
  <c r="AJ71" i="99"/>
  <c r="AK86" i="99"/>
  <c r="AM87" i="99"/>
  <c r="AY100" i="99"/>
  <c r="AK102" i="99"/>
  <c r="AZ135" i="99"/>
  <c r="AY135" i="99"/>
  <c r="AX135" i="99"/>
  <c r="AW135" i="99"/>
  <c r="AV135" i="99"/>
  <c r="AO135" i="99"/>
  <c r="AL135" i="99"/>
  <c r="AK135" i="99"/>
  <c r="AL168" i="99"/>
  <c r="AO260" i="99"/>
  <c r="AN260" i="99"/>
  <c r="AL260" i="99"/>
  <c r="AY260" i="99"/>
  <c r="AV260" i="99"/>
  <c r="AM260" i="99"/>
  <c r="AJ260" i="99"/>
  <c r="AX260" i="99"/>
  <c r="AW260" i="99"/>
  <c r="AK260" i="99"/>
  <c r="AY172" i="99"/>
  <c r="AX172" i="99"/>
  <c r="AO172" i="99"/>
  <c r="AM172" i="99"/>
  <c r="AN177" i="99"/>
  <c r="AM177" i="99"/>
  <c r="AZ347" i="99"/>
  <c r="AY347" i="99"/>
  <c r="AX347" i="99"/>
  <c r="AW347" i="99"/>
  <c r="AV347" i="99"/>
  <c r="AM347" i="99"/>
  <c r="AO347" i="99"/>
  <c r="AN347" i="99"/>
  <c r="AL347" i="99"/>
  <c r="AK347" i="99"/>
  <c r="AJ347" i="99"/>
  <c r="AO366" i="99"/>
  <c r="AN366" i="99"/>
  <c r="AM366" i="99"/>
  <c r="AL366" i="99"/>
  <c r="AK366" i="99"/>
  <c r="AJ366" i="99"/>
  <c r="AZ366" i="99"/>
  <c r="AV366" i="99"/>
  <c r="AY366" i="99"/>
  <c r="AX366" i="99"/>
  <c r="AW366" i="99"/>
  <c r="AV200" i="99"/>
  <c r="AW200" i="99"/>
  <c r="AZ213" i="99"/>
  <c r="AV213" i="99"/>
  <c r="AW213" i="99"/>
  <c r="AZ219" i="99"/>
  <c r="AW219" i="99"/>
  <c r="AY219" i="99"/>
  <c r="AX219" i="99"/>
  <c r="AV219" i="99"/>
  <c r="AM219" i="99"/>
  <c r="AK219" i="99"/>
  <c r="AW185" i="99"/>
  <c r="AV185" i="99"/>
  <c r="AN185" i="99"/>
  <c r="AK185" i="99"/>
  <c r="AO228" i="99"/>
  <c r="AL228" i="99"/>
  <c r="AY228" i="99"/>
  <c r="AX228" i="99"/>
  <c r="AV239" i="99"/>
  <c r="AN239" i="99"/>
  <c r="AZ239" i="99"/>
  <c r="AY239" i="99"/>
  <c r="AW239" i="99"/>
  <c r="AK239" i="99"/>
  <c r="AJ239" i="99"/>
  <c r="AZ309" i="99"/>
  <c r="AY309" i="99"/>
  <c r="AX309" i="99"/>
  <c r="AW309" i="99"/>
  <c r="AV309" i="99"/>
  <c r="AO309" i="99"/>
  <c r="AN309" i="99"/>
  <c r="AJ309" i="99"/>
  <c r="AM323" i="99"/>
  <c r="AL323" i="99"/>
  <c r="AK323" i="99"/>
  <c r="AJ323" i="99"/>
  <c r="AX323" i="99"/>
  <c r="AO323" i="99"/>
  <c r="AN323" i="99"/>
  <c r="AI146" i="99"/>
  <c r="AO146" i="99" s="1"/>
  <c r="AT148" i="99"/>
  <c r="AZ148" i="99" s="1"/>
  <c r="AY188" i="99"/>
  <c r="AW188" i="99"/>
  <c r="AX298" i="99"/>
  <c r="AW298" i="99"/>
  <c r="AV298" i="99"/>
  <c r="AO298" i="99"/>
  <c r="AL298" i="99"/>
  <c r="AN298" i="99"/>
  <c r="AM298" i="99"/>
  <c r="AK298" i="99"/>
  <c r="AJ298" i="99"/>
  <c r="AZ150" i="99"/>
  <c r="AY150" i="99"/>
  <c r="AW180" i="99"/>
  <c r="AJ180" i="99"/>
  <c r="AO192" i="99"/>
  <c r="AJ192" i="99"/>
  <c r="AZ192" i="99"/>
  <c r="AY192" i="99"/>
  <c r="AX192" i="99"/>
  <c r="AN192" i="99"/>
  <c r="AL192" i="99"/>
  <c r="AO270" i="99"/>
  <c r="AM270" i="99"/>
  <c r="AL270" i="99"/>
  <c r="AK270" i="99"/>
  <c r="AJ270" i="99"/>
  <c r="AZ270" i="99"/>
  <c r="AX270" i="99"/>
  <c r="AW270" i="99"/>
  <c r="AV270" i="99"/>
  <c r="AN270" i="99"/>
  <c r="AZ357" i="99"/>
  <c r="AY357" i="99"/>
  <c r="AX357" i="99"/>
  <c r="AW357" i="99"/>
  <c r="AV357" i="99"/>
  <c r="AO357" i="99"/>
  <c r="AN357" i="99"/>
  <c r="AW103" i="99"/>
  <c r="AV110" i="99"/>
  <c r="AV142" i="99"/>
  <c r="AW148" i="99"/>
  <c r="AX159" i="99"/>
  <c r="AX164" i="99"/>
  <c r="AX169" i="99"/>
  <c r="AJ172" i="99"/>
  <c r="AJ177" i="99"/>
  <c r="AX250" i="99"/>
  <c r="AV250" i="99"/>
  <c r="AZ250" i="99"/>
  <c r="AW250" i="99"/>
  <c r="AN250" i="99"/>
  <c r="AX103" i="99"/>
  <c r="AW110" i="99"/>
  <c r="AW142" i="99"/>
  <c r="AX148" i="99"/>
  <c r="AK172" i="99"/>
  <c r="AK177" i="99"/>
  <c r="AO184" i="99"/>
  <c r="AN184" i="99"/>
  <c r="AX330" i="99"/>
  <c r="AW330" i="99"/>
  <c r="AV330" i="99"/>
  <c r="AO330" i="99"/>
  <c r="AN330" i="99"/>
  <c r="AM330" i="99"/>
  <c r="AL330" i="99"/>
  <c r="AZ330" i="99"/>
  <c r="AY330" i="99"/>
  <c r="AX110" i="99"/>
  <c r="AZ126" i="99"/>
  <c r="AY126" i="99"/>
  <c r="AJ151" i="99"/>
  <c r="AL172" i="99"/>
  <c r="AL177" i="99"/>
  <c r="AJ200" i="99"/>
  <c r="AJ213" i="99"/>
  <c r="AJ219" i="99"/>
  <c r="AZ341" i="99"/>
  <c r="AY341" i="99"/>
  <c r="AX341" i="99"/>
  <c r="AW341" i="99"/>
  <c r="AV341" i="99"/>
  <c r="AO341" i="99"/>
  <c r="AN341" i="99"/>
  <c r="AM341" i="99"/>
  <c r="AL341" i="99"/>
  <c r="AK341" i="99"/>
  <c r="AJ341" i="99"/>
  <c r="AL151" i="99"/>
  <c r="AO215" i="99"/>
  <c r="AJ215" i="99"/>
  <c r="AZ215" i="99"/>
  <c r="AY215" i="99"/>
  <c r="AX215" i="99"/>
  <c r="AW215" i="99"/>
  <c r="AN215" i="99"/>
  <c r="AL215" i="99"/>
  <c r="AX218" i="99"/>
  <c r="AO218" i="99"/>
  <c r="AN218" i="99"/>
  <c r="AM218" i="99"/>
  <c r="AL218" i="99"/>
  <c r="AZ218" i="99"/>
  <c r="AZ253" i="99"/>
  <c r="AN253" i="99"/>
  <c r="AX253" i="99"/>
  <c r="AW253" i="99"/>
  <c r="AV253" i="99"/>
  <c r="AO253" i="99"/>
  <c r="AM253" i="99"/>
  <c r="AL253" i="99"/>
  <c r="AK253" i="99"/>
  <c r="AJ253" i="99"/>
  <c r="AZ261" i="99"/>
  <c r="AX261" i="99"/>
  <c r="AW261" i="99"/>
  <c r="AV261" i="99"/>
  <c r="AN261" i="99"/>
  <c r="AY261" i="99"/>
  <c r="AM261" i="99"/>
  <c r="AO281" i="99"/>
  <c r="AN281" i="99"/>
  <c r="AM281" i="99"/>
  <c r="AL281" i="99"/>
  <c r="AK281" i="99"/>
  <c r="AJ281" i="99"/>
  <c r="AX281" i="99"/>
  <c r="AW281" i="99"/>
  <c r="AZ281" i="99"/>
  <c r="AY281" i="99"/>
  <c r="AV281" i="99"/>
  <c r="AJ145" i="99"/>
  <c r="AM151" i="99"/>
  <c r="AO155" i="99"/>
  <c r="AM155" i="99"/>
  <c r="AL155" i="99"/>
  <c r="AY165" i="99"/>
  <c r="AX165" i="99"/>
  <c r="AO165" i="99"/>
  <c r="AM165" i="99"/>
  <c r="AX170" i="99"/>
  <c r="AN170" i="99"/>
  <c r="AM170" i="99"/>
  <c r="AZ173" i="99"/>
  <c r="AJ185" i="99"/>
  <c r="AK191" i="99"/>
  <c r="AL191" i="99"/>
  <c r="AM200" i="99"/>
  <c r="AM213" i="99"/>
  <c r="AO219" i="99"/>
  <c r="AJ228" i="99"/>
  <c r="AL239" i="99"/>
  <c r="AK309" i="99"/>
  <c r="AV351" i="99"/>
  <c r="AO351" i="99"/>
  <c r="AN351" i="99"/>
  <c r="AM351" i="99"/>
  <c r="AL351" i="99"/>
  <c r="AK351" i="99"/>
  <c r="AJ351" i="99"/>
  <c r="AZ351" i="99"/>
  <c r="AY351" i="99"/>
  <c r="AX351" i="99"/>
  <c r="AW351" i="99"/>
  <c r="AJ127" i="99"/>
  <c r="AK145" i="99"/>
  <c r="AX149" i="99"/>
  <c r="AV149" i="99"/>
  <c r="AL149" i="99"/>
  <c r="AN151" i="99"/>
  <c r="AJ166" i="99"/>
  <c r="AL185" i="99"/>
  <c r="AN200" i="99"/>
  <c r="AX202" i="99"/>
  <c r="AZ202" i="99"/>
  <c r="AY202" i="99"/>
  <c r="AW202" i="99"/>
  <c r="AV202" i="99"/>
  <c r="AM202" i="99"/>
  <c r="AK202" i="99"/>
  <c r="AN213" i="99"/>
  <c r="AK228" i="99"/>
  <c r="AY230" i="99"/>
  <c r="AO230" i="99"/>
  <c r="AN230" i="99"/>
  <c r="AM230" i="99"/>
  <c r="AL230" i="99"/>
  <c r="AK230" i="99"/>
  <c r="AJ230" i="99"/>
  <c r="AZ230" i="99"/>
  <c r="AM239" i="99"/>
  <c r="AL309" i="99"/>
  <c r="AK127" i="99"/>
  <c r="AL145" i="99"/>
  <c r="AO151" i="99"/>
  <c r="AK166" i="99"/>
  <c r="AM185" i="99"/>
  <c r="AO200" i="99"/>
  <c r="AO213" i="99"/>
  <c r="AM228" i="99"/>
  <c r="AO239" i="99"/>
  <c r="AK241" i="99"/>
  <c r="AO241" i="99"/>
  <c r="AN241" i="99"/>
  <c r="AM241" i="99"/>
  <c r="AL241" i="99"/>
  <c r="AJ241" i="99"/>
  <c r="AX241" i="99"/>
  <c r="AW241" i="99"/>
  <c r="AM309" i="99"/>
  <c r="AV335" i="99"/>
  <c r="AO335" i="99"/>
  <c r="AN335" i="99"/>
  <c r="AM335" i="99"/>
  <c r="AL335" i="99"/>
  <c r="AK335" i="99"/>
  <c r="AJ335" i="99"/>
  <c r="AZ335" i="99"/>
  <c r="AY335" i="99"/>
  <c r="AX335" i="99"/>
  <c r="AW335" i="99"/>
  <c r="AV125" i="99"/>
  <c r="AL125" i="99"/>
  <c r="AL127" i="99"/>
  <c r="AI138" i="99"/>
  <c r="AO138" i="99" s="1"/>
  <c r="AM145" i="99"/>
  <c r="AL166" i="99"/>
  <c r="AO185" i="99"/>
  <c r="AM187" i="99"/>
  <c r="AY187" i="99"/>
  <c r="AV187" i="99"/>
  <c r="AK187" i="99"/>
  <c r="AJ187" i="99"/>
  <c r="AJ188" i="99"/>
  <c r="AN228" i="99"/>
  <c r="AM275" i="99"/>
  <c r="AK275" i="99"/>
  <c r="AJ275" i="99"/>
  <c r="AX275" i="99"/>
  <c r="AZ275" i="99"/>
  <c r="AY275" i="99"/>
  <c r="AW275" i="99"/>
  <c r="AV275" i="99"/>
  <c r="AN275" i="99"/>
  <c r="AL275" i="99"/>
  <c r="AO286" i="99"/>
  <c r="AN286" i="99"/>
  <c r="AM286" i="99"/>
  <c r="AL286" i="99"/>
  <c r="AK286" i="99"/>
  <c r="AJ286" i="99"/>
  <c r="AZ286" i="99"/>
  <c r="AV286" i="99"/>
  <c r="AY286" i="99"/>
  <c r="AX286" i="99"/>
  <c r="AW286" i="99"/>
  <c r="AM127" i="99"/>
  <c r="AJ150" i="99"/>
  <c r="AM166" i="99"/>
  <c r="AV172" i="99"/>
  <c r="AV177" i="99"/>
  <c r="AZ179" i="99"/>
  <c r="AX179" i="99"/>
  <c r="AW179" i="99"/>
  <c r="AN179" i="99"/>
  <c r="AL179" i="99"/>
  <c r="AK180" i="99"/>
  <c r="AK188" i="99"/>
  <c r="AK192" i="99"/>
  <c r="AZ235" i="99"/>
  <c r="AW235" i="99"/>
  <c r="AM235" i="99"/>
  <c r="AY235" i="99"/>
  <c r="AV235" i="99"/>
  <c r="AN235" i="99"/>
  <c r="AJ357" i="99"/>
  <c r="AN127" i="99"/>
  <c r="AO131" i="99"/>
  <c r="AM131" i="99"/>
  <c r="AL131" i="99"/>
  <c r="AK150" i="99"/>
  <c r="AN166" i="99"/>
  <c r="AW172" i="99"/>
  <c r="AW177" i="99"/>
  <c r="AL180" i="99"/>
  <c r="AL188" i="99"/>
  <c r="AM192" i="99"/>
  <c r="AJ250" i="99"/>
  <c r="AV323" i="99"/>
  <c r="AK357" i="99"/>
  <c r="AZ142" i="99"/>
  <c r="AY142" i="99"/>
  <c r="AL150" i="99"/>
  <c r="AW164" i="99"/>
  <c r="AK164" i="99"/>
  <c r="AL169" i="99"/>
  <c r="AJ169" i="99"/>
  <c r="AZ172" i="99"/>
  <c r="AJ175" i="99"/>
  <c r="AX177" i="99"/>
  <c r="AM180" i="99"/>
  <c r="AK183" i="99"/>
  <c r="AM183" i="99"/>
  <c r="AL183" i="99"/>
  <c r="AJ183" i="99"/>
  <c r="AZ183" i="99"/>
  <c r="AY183" i="99"/>
  <c r="AJ184" i="99"/>
  <c r="AM188" i="99"/>
  <c r="AK250" i="99"/>
  <c r="AO302" i="99"/>
  <c r="AN302" i="99"/>
  <c r="AM302" i="99"/>
  <c r="AL302" i="99"/>
  <c r="AK302" i="99"/>
  <c r="AJ302" i="99"/>
  <c r="AZ302" i="99"/>
  <c r="AV302" i="99"/>
  <c r="AY302" i="99"/>
  <c r="AX302" i="99"/>
  <c r="AW302" i="99"/>
  <c r="AW323" i="99"/>
  <c r="AJ330" i="99"/>
  <c r="AL357" i="99"/>
  <c r="AL59" i="99"/>
  <c r="AL68" i="99"/>
  <c r="AM77" i="99"/>
  <c r="AK91" i="99"/>
  <c r="AK105" i="99"/>
  <c r="AJ119" i="99"/>
  <c r="AJ126" i="99"/>
  <c r="AM150" i="99"/>
  <c r="AL161" i="99"/>
  <c r="AL175" i="99"/>
  <c r="AY177" i="99"/>
  <c r="AN180" i="99"/>
  <c r="AK184" i="99"/>
  <c r="AN188" i="99"/>
  <c r="AV223" i="99"/>
  <c r="AN223" i="99"/>
  <c r="AZ223" i="99"/>
  <c r="AY223" i="99"/>
  <c r="AX223" i="99"/>
  <c r="AW223" i="99"/>
  <c r="AL223" i="99"/>
  <c r="AJ223" i="99"/>
  <c r="AL250" i="99"/>
  <c r="AO308" i="99"/>
  <c r="AN308" i="99"/>
  <c r="AM308" i="99"/>
  <c r="AL308" i="99"/>
  <c r="AK308" i="99"/>
  <c r="AZ308" i="99"/>
  <c r="AY308" i="99"/>
  <c r="AX308" i="99"/>
  <c r="AW308" i="99"/>
  <c r="AV308" i="99"/>
  <c r="AJ308" i="99"/>
  <c r="AY323" i="99"/>
  <c r="AK330" i="99"/>
  <c r="AM357" i="99"/>
  <c r="BR53" i="99"/>
  <c r="AN77" i="99"/>
  <c r="AM91" i="99"/>
  <c r="AK126" i="99"/>
  <c r="AN150" i="99"/>
  <c r="AM175" i="99"/>
  <c r="AZ177" i="99"/>
  <c r="AO180" i="99"/>
  <c r="AL184" i="99"/>
  <c r="AO188" i="99"/>
  <c r="AX200" i="99"/>
  <c r="AX213" i="99"/>
  <c r="AX239" i="99"/>
  <c r="AM250" i="99"/>
  <c r="AY298" i="99"/>
  <c r="AZ323" i="99"/>
  <c r="AN225" i="99"/>
  <c r="AY246" i="99"/>
  <c r="AO246" i="99"/>
  <c r="AW257" i="99"/>
  <c r="AK257" i="99"/>
  <c r="AZ293" i="99"/>
  <c r="AY293" i="99"/>
  <c r="AX293" i="99"/>
  <c r="AW293" i="99"/>
  <c r="AV293" i="99"/>
  <c r="AN293" i="99"/>
  <c r="AZ299" i="99"/>
  <c r="AY299" i="99"/>
  <c r="AX299" i="99"/>
  <c r="AW299" i="99"/>
  <c r="AV299" i="99"/>
  <c r="AM299" i="99"/>
  <c r="AO324" i="99"/>
  <c r="AN324" i="99"/>
  <c r="AM324" i="99"/>
  <c r="AL324" i="99"/>
  <c r="AK324" i="99"/>
  <c r="AZ324" i="99"/>
  <c r="AY324" i="99"/>
  <c r="AV231" i="99"/>
  <c r="AO231" i="99"/>
  <c r="AJ231" i="99"/>
  <c r="AV233" i="99"/>
  <c r="AO345" i="99"/>
  <c r="AN345" i="99"/>
  <c r="AM345" i="99"/>
  <c r="AL345" i="99"/>
  <c r="AK345" i="99"/>
  <c r="AJ345" i="99"/>
  <c r="AX345" i="99"/>
  <c r="AW345" i="99"/>
  <c r="AV361" i="99"/>
  <c r="AW255" i="99"/>
  <c r="AM199" i="99"/>
  <c r="AL212" i="99"/>
  <c r="AY255" i="99"/>
  <c r="AW269" i="99"/>
  <c r="AZ277" i="99"/>
  <c r="AY277" i="99"/>
  <c r="AX277" i="99"/>
  <c r="AW277" i="99"/>
  <c r="AV277" i="99"/>
  <c r="AN277" i="99"/>
  <c r="AM339" i="99"/>
  <c r="AL339" i="99"/>
  <c r="AK339" i="99"/>
  <c r="AJ339" i="99"/>
  <c r="AX339" i="99"/>
  <c r="AX362" i="99"/>
  <c r="AW362" i="99"/>
  <c r="AV362" i="99"/>
  <c r="AO362" i="99"/>
  <c r="AN362" i="99"/>
  <c r="AM362" i="99"/>
  <c r="AL362" i="99"/>
  <c r="AN199" i="99"/>
  <c r="AO206" i="99"/>
  <c r="AK206" i="99"/>
  <c r="AZ206" i="99"/>
  <c r="AM227" i="99"/>
  <c r="AK227" i="99"/>
  <c r="AX227" i="99"/>
  <c r="AX234" i="99"/>
  <c r="AV234" i="99"/>
  <c r="AO238" i="99"/>
  <c r="AM238" i="99"/>
  <c r="AL238" i="99"/>
  <c r="AK238" i="99"/>
  <c r="AZ238" i="99"/>
  <c r="AZ283" i="99"/>
  <c r="AY283" i="99"/>
  <c r="AX283" i="99"/>
  <c r="AW283" i="99"/>
  <c r="AV283" i="99"/>
  <c r="AM283" i="99"/>
  <c r="AX314" i="99"/>
  <c r="AW314" i="99"/>
  <c r="AV314" i="99"/>
  <c r="AO314" i="99"/>
  <c r="AM314" i="99"/>
  <c r="AL314" i="99"/>
  <c r="AZ317" i="99"/>
  <c r="AO317" i="99"/>
  <c r="AN317" i="99"/>
  <c r="AM371" i="99"/>
  <c r="AL371" i="99"/>
  <c r="AK371" i="99"/>
  <c r="AJ371" i="99"/>
  <c r="AX371" i="99"/>
  <c r="AY225" i="99"/>
  <c r="AZ245" i="99"/>
  <c r="AX245" i="99"/>
  <c r="AW245" i="99"/>
  <c r="AV245" i="99"/>
  <c r="AJ246" i="99"/>
  <c r="AJ257" i="99"/>
  <c r="AZ273" i="99"/>
  <c r="AW273" i="99"/>
  <c r="AK273" i="99"/>
  <c r="AJ293" i="99"/>
  <c r="AJ299" i="99"/>
  <c r="AJ324" i="99"/>
  <c r="AO329" i="99"/>
  <c r="AN329" i="99"/>
  <c r="AM329" i="99"/>
  <c r="AL329" i="99"/>
  <c r="AK329" i="99"/>
  <c r="AJ329" i="99"/>
  <c r="AX329" i="99"/>
  <c r="AW329" i="99"/>
  <c r="AO350" i="99"/>
  <c r="AN350" i="99"/>
  <c r="AM350" i="99"/>
  <c r="AL350" i="99"/>
  <c r="AK350" i="99"/>
  <c r="AJ350" i="99"/>
  <c r="AZ350" i="99"/>
  <c r="AV350" i="99"/>
  <c r="AO356" i="99"/>
  <c r="AN356" i="99"/>
  <c r="AM356" i="99"/>
  <c r="AL356" i="99"/>
  <c r="AK356" i="99"/>
  <c r="AJ356" i="99"/>
  <c r="AZ356" i="99"/>
  <c r="AY356" i="99"/>
  <c r="AW199" i="99"/>
  <c r="AV212" i="99"/>
  <c r="AL231" i="99"/>
  <c r="AL246" i="99"/>
  <c r="AM257" i="99"/>
  <c r="AX266" i="99"/>
  <c r="AV266" i="99"/>
  <c r="AL266" i="99"/>
  <c r="AL293" i="99"/>
  <c r="AL299" i="99"/>
  <c r="AZ301" i="99"/>
  <c r="AO301" i="99"/>
  <c r="AN301" i="99"/>
  <c r="AM231" i="99"/>
  <c r="AZ237" i="99"/>
  <c r="AN237" i="99"/>
  <c r="AO292" i="99"/>
  <c r="AN292" i="99"/>
  <c r="AM292" i="99"/>
  <c r="AL292" i="99"/>
  <c r="AK292" i="99"/>
  <c r="AZ292" i="99"/>
  <c r="AY292" i="99"/>
  <c r="AM293" i="99"/>
  <c r="AV367" i="99"/>
  <c r="AO367" i="99"/>
  <c r="AN367" i="99"/>
  <c r="AM367" i="99"/>
  <c r="AL367" i="99"/>
  <c r="AK367" i="99"/>
  <c r="AJ367" i="99"/>
  <c r="AY167" i="99"/>
  <c r="AY181" i="99"/>
  <c r="AZ194" i="99"/>
  <c r="AW220" i="99"/>
  <c r="AN231" i="99"/>
  <c r="AN246" i="99"/>
  <c r="AO257" i="99"/>
  <c r="AJ277" i="99"/>
  <c r="AO293" i="99"/>
  <c r="AO299" i="99"/>
  <c r="AZ310" i="99"/>
  <c r="AY310" i="99"/>
  <c r="AX310" i="99"/>
  <c r="AV310" i="99"/>
  <c r="AO310" i="99"/>
  <c r="AV319" i="99"/>
  <c r="AO319" i="99"/>
  <c r="AN319" i="99"/>
  <c r="AM319" i="99"/>
  <c r="AK319" i="99"/>
  <c r="AJ319" i="99"/>
  <c r="AN339" i="99"/>
  <c r="AJ362" i="99"/>
  <c r="AV255" i="99"/>
  <c r="AN255" i="99"/>
  <c r="AJ255" i="99"/>
  <c r="AZ269" i="99"/>
  <c r="AN269" i="99"/>
  <c r="AJ314" i="99"/>
  <c r="AJ317" i="99"/>
  <c r="AZ331" i="99"/>
  <c r="AY331" i="99"/>
  <c r="AX331" i="99"/>
  <c r="AW331" i="99"/>
  <c r="AV331" i="99"/>
  <c r="AM331" i="99"/>
  <c r="AO339" i="99"/>
  <c r="AZ358" i="99"/>
  <c r="AY358" i="99"/>
  <c r="AX358" i="99"/>
  <c r="AW358" i="99"/>
  <c r="AV358" i="99"/>
  <c r="AO358" i="99"/>
  <c r="AK362" i="99"/>
  <c r="AN371" i="99"/>
  <c r="AO233" i="99"/>
  <c r="AN233" i="99"/>
  <c r="AM233" i="99"/>
  <c r="AJ233" i="99"/>
  <c r="AW233" i="99"/>
  <c r="AO276" i="99"/>
  <c r="AN276" i="99"/>
  <c r="AM276" i="99"/>
  <c r="AL276" i="99"/>
  <c r="AK276" i="99"/>
  <c r="AY276" i="99"/>
  <c r="AX282" i="99"/>
  <c r="AW282" i="99"/>
  <c r="AV282" i="99"/>
  <c r="AO282" i="99"/>
  <c r="AL282" i="99"/>
  <c r="AL178" i="99"/>
  <c r="AM195" i="99"/>
  <c r="AW195" i="99"/>
  <c r="AL197" i="99"/>
  <c r="AM206" i="99"/>
  <c r="AM217" i="99"/>
  <c r="AJ217" i="99"/>
  <c r="AW217" i="99"/>
  <c r="AN227" i="99"/>
  <c r="AL234" i="99"/>
  <c r="AM259" i="99"/>
  <c r="AK259" i="99"/>
  <c r="AJ259" i="99"/>
  <c r="AX259" i="99"/>
  <c r="AM277" i="99"/>
  <c r="AL283" i="99"/>
  <c r="AZ285" i="99"/>
  <c r="AO285" i="99"/>
  <c r="AN285" i="99"/>
  <c r="AN314" i="99"/>
  <c r="AL317" i="99"/>
  <c r="AW324" i="99"/>
  <c r="AY345" i="99"/>
  <c r="AO361" i="99"/>
  <c r="AN361" i="99"/>
  <c r="AM361" i="99"/>
  <c r="AL361" i="99"/>
  <c r="AK361" i="99"/>
  <c r="AJ361" i="99"/>
  <c r="AX361" i="99"/>
  <c r="AW361" i="99"/>
  <c r="AZ229" i="99"/>
  <c r="AX229" i="99"/>
  <c r="AW229" i="99"/>
  <c r="AV229" i="99"/>
  <c r="AO244" i="99"/>
  <c r="AL244" i="99"/>
  <c r="AY244" i="99"/>
  <c r="AO283" i="99"/>
  <c r="AM307" i="99"/>
  <c r="AL307" i="99"/>
  <c r="AK307" i="99"/>
  <c r="AJ307" i="99"/>
  <c r="AX307" i="99"/>
  <c r="AO313" i="99"/>
  <c r="AN313" i="99"/>
  <c r="AM313" i="99"/>
  <c r="AL313" i="99"/>
  <c r="AK313" i="99"/>
  <c r="AJ313" i="99"/>
  <c r="AX313" i="99"/>
  <c r="AW313" i="99"/>
  <c r="AZ325" i="99"/>
  <c r="AY325" i="99"/>
  <c r="AX325" i="99"/>
  <c r="AW325" i="99"/>
  <c r="AV325" i="99"/>
  <c r="AO325" i="99"/>
  <c r="AN325" i="99"/>
  <c r="AX346" i="99"/>
  <c r="AW346" i="99"/>
  <c r="AV346" i="99"/>
  <c r="AO346" i="99"/>
  <c r="AN346" i="99"/>
  <c r="AM346" i="99"/>
  <c r="AL346" i="99"/>
  <c r="AW231" i="99"/>
  <c r="AV246" i="99"/>
  <c r="AZ251" i="99"/>
  <c r="AY251" i="99"/>
  <c r="AW251" i="99"/>
  <c r="AM251" i="99"/>
  <c r="AV257" i="99"/>
  <c r="AZ294" i="99"/>
  <c r="AY294" i="99"/>
  <c r="AX294" i="99"/>
  <c r="AO294" i="99"/>
  <c r="AX231" i="99"/>
  <c r="AW246" i="99"/>
  <c r="AX257" i="99"/>
  <c r="AV303" i="99"/>
  <c r="AO303" i="99"/>
  <c r="AN303" i="99"/>
  <c r="AM303" i="99"/>
  <c r="AK303" i="99"/>
  <c r="AJ303" i="99"/>
  <c r="AO334" i="99"/>
  <c r="AN334" i="99"/>
  <c r="AM334" i="99"/>
  <c r="AL334" i="99"/>
  <c r="AK334" i="99"/>
  <c r="AJ334" i="99"/>
  <c r="AZ334" i="99"/>
  <c r="AV334" i="99"/>
  <c r="AM355" i="99"/>
  <c r="AL355" i="99"/>
  <c r="AK355" i="99"/>
  <c r="AJ355" i="99"/>
  <c r="AX355" i="99"/>
  <c r="AY362" i="99"/>
  <c r="AL196" i="99"/>
  <c r="AJ205" i="99"/>
  <c r="AY231" i="99"/>
  <c r="AV238" i="99"/>
  <c r="AX246" i="99"/>
  <c r="AY257" i="99"/>
  <c r="AJ266" i="99"/>
  <c r="AM273" i="99"/>
  <c r="AJ301" i="99"/>
  <c r="AW339" i="99"/>
  <c r="AZ362" i="99"/>
  <c r="AV371" i="99"/>
  <c r="AM196" i="99"/>
  <c r="AK205" i="99"/>
  <c r="AZ231" i="99"/>
  <c r="AJ237" i="99"/>
  <c r="AW238" i="99"/>
  <c r="AZ246" i="99"/>
  <c r="AZ257" i="99"/>
  <c r="AK266" i="99"/>
  <c r="AJ292" i="99"/>
  <c r="AK301" i="99"/>
  <c r="AY314" i="99"/>
  <c r="AY339" i="99"/>
  <c r="AZ363" i="99"/>
  <c r="AY363" i="99"/>
  <c r="AX363" i="99"/>
  <c r="AW363" i="99"/>
  <c r="AV363" i="99"/>
  <c r="AM363" i="99"/>
  <c r="AW371" i="99"/>
  <c r="AO199" i="99"/>
  <c r="AJ199" i="99"/>
  <c r="AV206" i="99"/>
  <c r="AO212" i="99"/>
  <c r="AY212" i="99"/>
  <c r="AV227" i="99"/>
  <c r="AK232" i="99"/>
  <c r="AV232" i="99"/>
  <c r="AK237" i="99"/>
  <c r="AX238" i="99"/>
  <c r="AV247" i="99"/>
  <c r="AO247" i="99"/>
  <c r="AJ247" i="99"/>
  <c r="AM266" i="99"/>
  <c r="AZ278" i="99"/>
  <c r="AY278" i="99"/>
  <c r="AX278" i="99"/>
  <c r="AO278" i="99"/>
  <c r="AM291" i="99"/>
  <c r="AL291" i="99"/>
  <c r="AK291" i="99"/>
  <c r="AJ291" i="99"/>
  <c r="AX291" i="99"/>
  <c r="AL301" i="99"/>
  <c r="AJ310" i="99"/>
  <c r="AZ314" i="99"/>
  <c r="AV317" i="99"/>
  <c r="AL319" i="99"/>
  <c r="AZ339" i="99"/>
  <c r="AY371" i="99"/>
  <c r="AM205" i="99"/>
  <c r="AW206" i="99"/>
  <c r="AK216" i="99"/>
  <c r="AV216" i="99"/>
  <c r="AW227" i="99"/>
  <c r="AL237" i="99"/>
  <c r="AY238" i="99"/>
  <c r="AK255" i="99"/>
  <c r="AO265" i="99"/>
  <c r="AN265" i="99"/>
  <c r="AM265" i="99"/>
  <c r="AL265" i="99"/>
  <c r="AK265" i="99"/>
  <c r="AJ265" i="99"/>
  <c r="AW265" i="99"/>
  <c r="AN266" i="99"/>
  <c r="AJ269" i="99"/>
  <c r="AO297" i="99"/>
  <c r="AN297" i="99"/>
  <c r="AM297" i="99"/>
  <c r="AL297" i="99"/>
  <c r="AK297" i="99"/>
  <c r="AJ297" i="99"/>
  <c r="AX297" i="99"/>
  <c r="AW297" i="99"/>
  <c r="AM301" i="99"/>
  <c r="AK310" i="99"/>
  <c r="AZ315" i="99"/>
  <c r="AY315" i="99"/>
  <c r="AX315" i="99"/>
  <c r="AW315" i="99"/>
  <c r="AV315" i="99"/>
  <c r="AM315" i="99"/>
  <c r="AW317" i="99"/>
  <c r="AV329" i="99"/>
  <c r="AJ331" i="99"/>
  <c r="AO340" i="99"/>
  <c r="AN340" i="99"/>
  <c r="AM340" i="99"/>
  <c r="AL340" i="99"/>
  <c r="AK340" i="99"/>
  <c r="AJ340" i="99"/>
  <c r="AZ340" i="99"/>
  <c r="AY340" i="99"/>
  <c r="AW350" i="99"/>
  <c r="AV356" i="99"/>
  <c r="AJ358" i="99"/>
  <c r="AZ371" i="99"/>
  <c r="AL310" i="99"/>
  <c r="AX317" i="99"/>
  <c r="AY329" i="99"/>
  <c r="AK331" i="99"/>
  <c r="AX350" i="99"/>
  <c r="AW356" i="99"/>
  <c r="AK358" i="99"/>
  <c r="AO372" i="99"/>
  <c r="AN372" i="99"/>
  <c r="AM372" i="99"/>
  <c r="AL372" i="99"/>
  <c r="AK372" i="99"/>
  <c r="AJ372" i="99"/>
  <c r="AZ372" i="99"/>
  <c r="AY372" i="99"/>
  <c r="AJ263" i="99"/>
  <c r="AJ279" i="99"/>
  <c r="AL290" i="99"/>
  <c r="AJ295" i="99"/>
  <c r="AL306" i="99"/>
  <c r="AJ311" i="99"/>
  <c r="AL322" i="99"/>
  <c r="AJ327" i="99"/>
  <c r="AJ343" i="99"/>
  <c r="AN349" i="99"/>
  <c r="AL354" i="99"/>
  <c r="AJ359" i="99"/>
  <c r="AN365" i="99"/>
  <c r="AL370" i="99"/>
  <c r="AK295" i="99"/>
  <c r="AK311" i="99"/>
  <c r="AK327" i="99"/>
  <c r="AK343" i="99"/>
  <c r="AK359" i="99"/>
  <c r="AM370" i="99"/>
  <c r="AO263" i="99"/>
  <c r="AV264" i="99"/>
  <c r="AM268" i="99"/>
  <c r="AO279" i="99"/>
  <c r="AM284" i="99"/>
  <c r="AK289" i="99"/>
  <c r="AO295" i="99"/>
  <c r="AM300" i="99"/>
  <c r="AK305" i="99"/>
  <c r="AM316" i="99"/>
  <c r="AK321" i="99"/>
  <c r="AM332" i="99"/>
  <c r="AK337" i="99"/>
  <c r="AO343" i="99"/>
  <c r="AM348" i="99"/>
  <c r="AK353" i="99"/>
  <c r="AO359" i="99"/>
  <c r="AM364" i="99"/>
  <c r="AK369" i="99"/>
  <c r="AJ373" i="99"/>
  <c r="AK373" i="99"/>
  <c r="AL373" i="99"/>
  <c r="AM373" i="99"/>
  <c r="AW289" i="99"/>
  <c r="AW337" i="99"/>
  <c r="AW353" i="99"/>
  <c r="AW369" i="99"/>
  <c r="AN373" i="99"/>
  <c r="AX353" i="99"/>
  <c r="AX369" i="99"/>
  <c r="AO373" i="99"/>
  <c r="AY353" i="99"/>
  <c r="AY369" i="99"/>
  <c r="AV373" i="99"/>
  <c r="AW373" i="99"/>
  <c r="AX373" i="99"/>
  <c r="AY373" i="99"/>
  <c r="AU373" i="98"/>
  <c r="AT373" i="98"/>
  <c r="AS373" i="98"/>
  <c r="AQ373" i="98"/>
  <c r="AP373" i="98"/>
  <c r="AM373" i="98"/>
  <c r="AI373" i="98"/>
  <c r="AH373" i="98"/>
  <c r="AG373" i="98"/>
  <c r="AF373" i="98"/>
  <c r="AE373" i="98"/>
  <c r="AD373" i="98"/>
  <c r="AC373" i="98"/>
  <c r="AB373" i="98"/>
  <c r="AA373" i="98"/>
  <c r="B373" i="98"/>
  <c r="AZ373" i="98" s="1"/>
  <c r="AZ372" i="98"/>
  <c r="AY372" i="98"/>
  <c r="AX372" i="98"/>
  <c r="AW372" i="98"/>
  <c r="AV372" i="98"/>
  <c r="AU372" i="98"/>
  <c r="AT372" i="98"/>
  <c r="AS372" i="98"/>
  <c r="AQ372" i="98"/>
  <c r="AP372" i="98"/>
  <c r="AK372" i="98"/>
  <c r="AI372" i="98"/>
  <c r="AH372" i="98"/>
  <c r="AG372" i="98"/>
  <c r="AF372" i="98"/>
  <c r="AE372" i="98"/>
  <c r="AD372" i="98"/>
  <c r="AC372" i="98"/>
  <c r="AB372" i="98"/>
  <c r="AA372" i="98"/>
  <c r="B372" i="98"/>
  <c r="AO372" i="98" s="1"/>
  <c r="AZ371" i="98"/>
  <c r="AY371" i="98"/>
  <c r="AX371" i="98"/>
  <c r="AW371" i="98"/>
  <c r="AV371" i="98"/>
  <c r="AU371" i="98"/>
  <c r="AT371" i="98"/>
  <c r="AS371" i="98"/>
  <c r="AQ371" i="98"/>
  <c r="AP371" i="98"/>
  <c r="AO371" i="98"/>
  <c r="AN371" i="98"/>
  <c r="AK371" i="98"/>
  <c r="AI371" i="98"/>
  <c r="AH371" i="98"/>
  <c r="AG371" i="98"/>
  <c r="AF371" i="98"/>
  <c r="AE371" i="98"/>
  <c r="AD371" i="98"/>
  <c r="AC371" i="98"/>
  <c r="AB371" i="98"/>
  <c r="AA371" i="98"/>
  <c r="B371" i="98"/>
  <c r="AM371" i="98" s="1"/>
  <c r="AX370" i="98"/>
  <c r="AW370" i="98"/>
  <c r="AV370" i="98"/>
  <c r="AU370" i="98"/>
  <c r="AT370" i="98"/>
  <c r="AS370" i="98"/>
  <c r="AQ370" i="98"/>
  <c r="AP370" i="98"/>
  <c r="AO370" i="98"/>
  <c r="AN370" i="98"/>
  <c r="AM370" i="98"/>
  <c r="AL370" i="98"/>
  <c r="AK370" i="98"/>
  <c r="AJ370" i="98"/>
  <c r="AI370" i="98"/>
  <c r="AH370" i="98"/>
  <c r="AG370" i="98"/>
  <c r="AF370" i="98"/>
  <c r="AE370" i="98"/>
  <c r="AD370" i="98"/>
  <c r="AC370" i="98"/>
  <c r="AB370" i="98"/>
  <c r="AA370" i="98"/>
  <c r="B370" i="98"/>
  <c r="AZ370" i="98" s="1"/>
  <c r="AZ369" i="98"/>
  <c r="AY369" i="98"/>
  <c r="AX369" i="98"/>
  <c r="AW369" i="98"/>
  <c r="AV369" i="98"/>
  <c r="AU369" i="98"/>
  <c r="AT369" i="98"/>
  <c r="AS369" i="98"/>
  <c r="AQ369" i="98"/>
  <c r="AP369" i="98"/>
  <c r="AO369" i="98"/>
  <c r="AN369" i="98"/>
  <c r="AM369" i="98"/>
  <c r="AL369" i="98"/>
  <c r="AK369" i="98"/>
  <c r="AJ369" i="98"/>
  <c r="AI369" i="98"/>
  <c r="AH369" i="98"/>
  <c r="AG369" i="98"/>
  <c r="AF369" i="98"/>
  <c r="AE369" i="98"/>
  <c r="AD369" i="98"/>
  <c r="AC369" i="98"/>
  <c r="AB369" i="98"/>
  <c r="AA369" i="98"/>
  <c r="B369" i="98"/>
  <c r="AU368" i="98"/>
  <c r="AT368" i="98"/>
  <c r="AS368" i="98"/>
  <c r="AQ368" i="98"/>
  <c r="AP368" i="98"/>
  <c r="AO368" i="98"/>
  <c r="AI368" i="98"/>
  <c r="AH368" i="98"/>
  <c r="AG368" i="98"/>
  <c r="AF368" i="98"/>
  <c r="AE368" i="98"/>
  <c r="AD368" i="98"/>
  <c r="AC368" i="98"/>
  <c r="AB368" i="98"/>
  <c r="AA368" i="98"/>
  <c r="B368" i="98"/>
  <c r="AZ368" i="98" s="1"/>
  <c r="AY367" i="98"/>
  <c r="AW367" i="98"/>
  <c r="AU367" i="98"/>
  <c r="AT367" i="98"/>
  <c r="AS367" i="98"/>
  <c r="AQ367" i="98"/>
  <c r="AP367" i="98"/>
  <c r="AM367" i="98"/>
  <c r="AJ367" i="98"/>
  <c r="AI367" i="98"/>
  <c r="AH367" i="98"/>
  <c r="AG367" i="98"/>
  <c r="AF367" i="98"/>
  <c r="AE367" i="98"/>
  <c r="AD367" i="98"/>
  <c r="AC367" i="98"/>
  <c r="AB367" i="98"/>
  <c r="AA367" i="98"/>
  <c r="B367" i="98"/>
  <c r="AV367" i="98" s="1"/>
  <c r="AZ366" i="98"/>
  <c r="AY366" i="98"/>
  <c r="AX366" i="98"/>
  <c r="AW366" i="98"/>
  <c r="AV366" i="98"/>
  <c r="AU366" i="98"/>
  <c r="AT366" i="98"/>
  <c r="AS366" i="98"/>
  <c r="AQ366" i="98"/>
  <c r="AP366" i="98"/>
  <c r="AM366" i="98"/>
  <c r="AI366" i="98"/>
  <c r="AH366" i="98"/>
  <c r="AG366" i="98"/>
  <c r="AF366" i="98"/>
  <c r="AE366" i="98"/>
  <c r="AD366" i="98"/>
  <c r="AC366" i="98"/>
  <c r="AB366" i="98"/>
  <c r="AA366" i="98"/>
  <c r="B366" i="98"/>
  <c r="AO366" i="98" s="1"/>
  <c r="AX365" i="98"/>
  <c r="AW365" i="98"/>
  <c r="AU365" i="98"/>
  <c r="AT365" i="98"/>
  <c r="AS365" i="98"/>
  <c r="AQ365" i="98"/>
  <c r="AP365" i="98"/>
  <c r="AL365" i="98"/>
  <c r="AI365" i="98"/>
  <c r="AH365" i="98"/>
  <c r="AG365" i="98"/>
  <c r="AF365" i="98"/>
  <c r="AE365" i="98"/>
  <c r="AD365" i="98"/>
  <c r="AC365" i="98"/>
  <c r="AB365" i="98"/>
  <c r="AA365" i="98"/>
  <c r="B365" i="98"/>
  <c r="AZ365" i="98" s="1"/>
  <c r="AZ364" i="98"/>
  <c r="AY364" i="98"/>
  <c r="AX364" i="98"/>
  <c r="AU364" i="98"/>
  <c r="AT364" i="98"/>
  <c r="AS364" i="98"/>
  <c r="AQ364" i="98"/>
  <c r="AP364" i="98"/>
  <c r="AO364" i="98"/>
  <c r="AN364" i="98"/>
  <c r="AM364" i="98"/>
  <c r="AL364" i="98"/>
  <c r="AK364" i="98"/>
  <c r="AJ364" i="98"/>
  <c r="AI364" i="98"/>
  <c r="AH364" i="98"/>
  <c r="AG364" i="98"/>
  <c r="AF364" i="98"/>
  <c r="AE364" i="98"/>
  <c r="AD364" i="98"/>
  <c r="AC364" i="98"/>
  <c r="AB364" i="98"/>
  <c r="AA364" i="98"/>
  <c r="B364" i="98"/>
  <c r="AW364" i="98" s="1"/>
  <c r="AU363" i="98"/>
  <c r="AT363" i="98"/>
  <c r="AS363" i="98"/>
  <c r="AQ363" i="98"/>
  <c r="AP363" i="98"/>
  <c r="AK363" i="98"/>
  <c r="AI363" i="98"/>
  <c r="AH363" i="98"/>
  <c r="AG363" i="98"/>
  <c r="AF363" i="98"/>
  <c r="AE363" i="98"/>
  <c r="AD363" i="98"/>
  <c r="AC363" i="98"/>
  <c r="AB363" i="98"/>
  <c r="AA363" i="98"/>
  <c r="B363" i="98"/>
  <c r="AZ363" i="98" s="1"/>
  <c r="AU362" i="98"/>
  <c r="AT362" i="98"/>
  <c r="AS362" i="98"/>
  <c r="AQ362" i="98"/>
  <c r="AP362" i="98"/>
  <c r="AI362" i="98"/>
  <c r="AH362" i="98"/>
  <c r="AG362" i="98"/>
  <c r="AF362" i="98"/>
  <c r="AE362" i="98"/>
  <c r="AD362" i="98"/>
  <c r="AC362" i="98"/>
  <c r="AB362" i="98"/>
  <c r="AA362" i="98"/>
  <c r="B362" i="98"/>
  <c r="AZ361" i="98"/>
  <c r="AY361" i="98"/>
  <c r="AW361" i="98"/>
  <c r="AV361" i="98"/>
  <c r="AU361" i="98"/>
  <c r="AT361" i="98"/>
  <c r="AS361" i="98"/>
  <c r="AQ361" i="98"/>
  <c r="AP361" i="98"/>
  <c r="AO361" i="98"/>
  <c r="AI361" i="98"/>
  <c r="AH361" i="98"/>
  <c r="AG361" i="98"/>
  <c r="AF361" i="98"/>
  <c r="AE361" i="98"/>
  <c r="AD361" i="98"/>
  <c r="AC361" i="98"/>
  <c r="AB361" i="98"/>
  <c r="AA361" i="98"/>
  <c r="B361" i="98"/>
  <c r="AN361" i="98" s="1"/>
  <c r="AZ360" i="98"/>
  <c r="AV360" i="98"/>
  <c r="AU360" i="98"/>
  <c r="AT360" i="98"/>
  <c r="AS360" i="98"/>
  <c r="AQ360" i="98"/>
  <c r="AP360" i="98"/>
  <c r="AI360" i="98"/>
  <c r="AH360" i="98"/>
  <c r="AG360" i="98"/>
  <c r="AF360" i="98"/>
  <c r="AE360" i="98"/>
  <c r="AD360" i="98"/>
  <c r="AC360" i="98"/>
  <c r="AB360" i="98"/>
  <c r="AA360" i="98"/>
  <c r="B360" i="98"/>
  <c r="AK360" i="98" s="1"/>
  <c r="AZ359" i="98"/>
  <c r="AY359" i="98"/>
  <c r="AW359" i="98"/>
  <c r="AV359" i="98"/>
  <c r="AU359" i="98"/>
  <c r="AT359" i="98"/>
  <c r="AS359" i="98"/>
  <c r="AQ359" i="98"/>
  <c r="AP359" i="98"/>
  <c r="AO359" i="98"/>
  <c r="AN359" i="98"/>
  <c r="AM359" i="98"/>
  <c r="AL359" i="98"/>
  <c r="AK359" i="98"/>
  <c r="AJ359" i="98"/>
  <c r="AI359" i="98"/>
  <c r="AH359" i="98"/>
  <c r="AG359" i="98"/>
  <c r="AF359" i="98"/>
  <c r="AE359" i="98"/>
  <c r="AD359" i="98"/>
  <c r="AC359" i="98"/>
  <c r="AB359" i="98"/>
  <c r="AA359" i="98"/>
  <c r="B359" i="98"/>
  <c r="AX359" i="98" s="1"/>
  <c r="AU358" i="98"/>
  <c r="AT358" i="98"/>
  <c r="AS358" i="98"/>
  <c r="AQ358" i="98"/>
  <c r="AP358" i="98"/>
  <c r="AI358" i="98"/>
  <c r="AH358" i="98"/>
  <c r="AG358" i="98"/>
  <c r="AF358" i="98"/>
  <c r="AE358" i="98"/>
  <c r="AD358" i="98"/>
  <c r="AC358" i="98"/>
  <c r="AB358" i="98"/>
  <c r="AA358" i="98"/>
  <c r="B358" i="98"/>
  <c r="AX357" i="98"/>
  <c r="AW357" i="98"/>
  <c r="AU357" i="98"/>
  <c r="AT357" i="98"/>
  <c r="AS357" i="98"/>
  <c r="AQ357" i="98"/>
  <c r="AP357" i="98"/>
  <c r="AO357" i="98"/>
  <c r="AN357" i="98"/>
  <c r="AM357" i="98"/>
  <c r="AL357" i="98"/>
  <c r="AJ357" i="98"/>
  <c r="AI357" i="98"/>
  <c r="AH357" i="98"/>
  <c r="AG357" i="98"/>
  <c r="AF357" i="98"/>
  <c r="AE357" i="98"/>
  <c r="AD357" i="98"/>
  <c r="AC357" i="98"/>
  <c r="AB357" i="98"/>
  <c r="AA357" i="98"/>
  <c r="B357" i="98"/>
  <c r="AZ357" i="98" s="1"/>
  <c r="AU356" i="98"/>
  <c r="AT356" i="98"/>
  <c r="AS356" i="98"/>
  <c r="AQ356" i="98"/>
  <c r="AP356" i="98"/>
  <c r="AJ356" i="98"/>
  <c r="AI356" i="98"/>
  <c r="AH356" i="98"/>
  <c r="AG356" i="98"/>
  <c r="AF356" i="98"/>
  <c r="AE356" i="98"/>
  <c r="AD356" i="98"/>
  <c r="AC356" i="98"/>
  <c r="AB356" i="98"/>
  <c r="AA356" i="98"/>
  <c r="B356" i="98"/>
  <c r="AU355" i="98"/>
  <c r="AT355" i="98"/>
  <c r="AS355" i="98"/>
  <c r="AQ355" i="98"/>
  <c r="AP355" i="98"/>
  <c r="AI355" i="98"/>
  <c r="AH355" i="98"/>
  <c r="AG355" i="98"/>
  <c r="AF355" i="98"/>
  <c r="AE355" i="98"/>
  <c r="AD355" i="98"/>
  <c r="AC355" i="98"/>
  <c r="AB355" i="98"/>
  <c r="AA355" i="98"/>
  <c r="B355" i="98"/>
  <c r="AV354" i="98"/>
  <c r="AU354" i="98"/>
  <c r="AT354" i="98"/>
  <c r="AS354" i="98"/>
  <c r="AQ354" i="98"/>
  <c r="AP354" i="98"/>
  <c r="AI354" i="98"/>
  <c r="AH354" i="98"/>
  <c r="AG354" i="98"/>
  <c r="AF354" i="98"/>
  <c r="AE354" i="98"/>
  <c r="AD354" i="98"/>
  <c r="AC354" i="98"/>
  <c r="AB354" i="98"/>
  <c r="AA354" i="98"/>
  <c r="B354" i="98"/>
  <c r="AZ354" i="98" s="1"/>
  <c r="AZ353" i="98"/>
  <c r="AY353" i="98"/>
  <c r="AX353" i="98"/>
  <c r="AW353" i="98"/>
  <c r="AV353" i="98"/>
  <c r="AU353" i="98"/>
  <c r="AT353" i="98"/>
  <c r="AS353" i="98"/>
  <c r="AQ353" i="98"/>
  <c r="AP353" i="98"/>
  <c r="AO353" i="98"/>
  <c r="AN353" i="98"/>
  <c r="AM353" i="98"/>
  <c r="AL353" i="98"/>
  <c r="AK353" i="98"/>
  <c r="AJ353" i="98"/>
  <c r="AI353" i="98"/>
  <c r="AH353" i="98"/>
  <c r="AG353" i="98"/>
  <c r="AF353" i="98"/>
  <c r="AE353" i="98"/>
  <c r="AD353" i="98"/>
  <c r="AC353" i="98"/>
  <c r="AB353" i="98"/>
  <c r="AA353" i="98"/>
  <c r="B353" i="98"/>
  <c r="AY352" i="98"/>
  <c r="AU352" i="98"/>
  <c r="AT352" i="98"/>
  <c r="AS352" i="98"/>
  <c r="AQ352" i="98"/>
  <c r="AP352" i="98"/>
  <c r="AN352" i="98"/>
  <c r="AL352" i="98"/>
  <c r="AJ352" i="98"/>
  <c r="AI352" i="98"/>
  <c r="AH352" i="98"/>
  <c r="AG352" i="98"/>
  <c r="AF352" i="98"/>
  <c r="AE352" i="98"/>
  <c r="AD352" i="98"/>
  <c r="AC352" i="98"/>
  <c r="AB352" i="98"/>
  <c r="AA352" i="98"/>
  <c r="B352" i="98"/>
  <c r="AZ352" i="98" s="1"/>
  <c r="AW351" i="98"/>
  <c r="AU351" i="98"/>
  <c r="AT351" i="98"/>
  <c r="AS351" i="98"/>
  <c r="AQ351" i="98"/>
  <c r="AP351" i="98"/>
  <c r="AL351" i="98"/>
  <c r="AJ351" i="98"/>
  <c r="AI351" i="98"/>
  <c r="AH351" i="98"/>
  <c r="AG351" i="98"/>
  <c r="AF351" i="98"/>
  <c r="AE351" i="98"/>
  <c r="AD351" i="98"/>
  <c r="AC351" i="98"/>
  <c r="AB351" i="98"/>
  <c r="AA351" i="98"/>
  <c r="B351" i="98"/>
  <c r="AZ350" i="98"/>
  <c r="AY350" i="98"/>
  <c r="AU350" i="98"/>
  <c r="AT350" i="98"/>
  <c r="AS350" i="98"/>
  <c r="AQ350" i="98"/>
  <c r="AP350" i="98"/>
  <c r="AL350" i="98"/>
  <c r="AI350" i="98"/>
  <c r="AH350" i="98"/>
  <c r="AG350" i="98"/>
  <c r="AF350" i="98"/>
  <c r="AE350" i="98"/>
  <c r="AD350" i="98"/>
  <c r="AC350" i="98"/>
  <c r="AB350" i="98"/>
  <c r="AA350" i="98"/>
  <c r="B350" i="98"/>
  <c r="AO350" i="98" s="1"/>
  <c r="AY349" i="98"/>
  <c r="AX349" i="98"/>
  <c r="AW349" i="98"/>
  <c r="AU349" i="98"/>
  <c r="AT349" i="98"/>
  <c r="AS349" i="98"/>
  <c r="AQ349" i="98"/>
  <c r="AP349" i="98"/>
  <c r="AI349" i="98"/>
  <c r="AH349" i="98"/>
  <c r="AG349" i="98"/>
  <c r="AF349" i="98"/>
  <c r="AE349" i="98"/>
  <c r="AD349" i="98"/>
  <c r="AC349" i="98"/>
  <c r="AB349" i="98"/>
  <c r="AA349" i="98"/>
  <c r="B349" i="98"/>
  <c r="AY348" i="98"/>
  <c r="AW348" i="98"/>
  <c r="AU348" i="98"/>
  <c r="AT348" i="98"/>
  <c r="AS348" i="98"/>
  <c r="AQ348" i="98"/>
  <c r="AP348" i="98"/>
  <c r="AN348" i="98"/>
  <c r="AM348" i="98"/>
  <c r="AL348" i="98"/>
  <c r="AI348" i="98"/>
  <c r="AH348" i="98"/>
  <c r="AG348" i="98"/>
  <c r="AF348" i="98"/>
  <c r="AE348" i="98"/>
  <c r="AD348" i="98"/>
  <c r="AC348" i="98"/>
  <c r="AB348" i="98"/>
  <c r="AA348" i="98"/>
  <c r="B348" i="98"/>
  <c r="AW347" i="98"/>
  <c r="AU347" i="98"/>
  <c r="AT347" i="98"/>
  <c r="AS347" i="98"/>
  <c r="AQ347" i="98"/>
  <c r="AP347" i="98"/>
  <c r="AN347" i="98"/>
  <c r="AL347" i="98"/>
  <c r="AK347" i="98"/>
  <c r="AJ347" i="98"/>
  <c r="AI347" i="98"/>
  <c r="AH347" i="98"/>
  <c r="AG347" i="98"/>
  <c r="AF347" i="98"/>
  <c r="AE347" i="98"/>
  <c r="AD347" i="98"/>
  <c r="AC347" i="98"/>
  <c r="AB347" i="98"/>
  <c r="AA347" i="98"/>
  <c r="B347" i="98"/>
  <c r="AZ347" i="98" s="1"/>
  <c r="AY346" i="98"/>
  <c r="AU346" i="98"/>
  <c r="AT346" i="98"/>
  <c r="AS346" i="98"/>
  <c r="AQ346" i="98"/>
  <c r="AP346" i="98"/>
  <c r="AN346" i="98"/>
  <c r="AL346" i="98"/>
  <c r="AJ346" i="98"/>
  <c r="AI346" i="98"/>
  <c r="AH346" i="98"/>
  <c r="AG346" i="98"/>
  <c r="AF346" i="98"/>
  <c r="AE346" i="98"/>
  <c r="AD346" i="98"/>
  <c r="AC346" i="98"/>
  <c r="AB346" i="98"/>
  <c r="AA346" i="98"/>
  <c r="B346" i="98"/>
  <c r="AU345" i="98"/>
  <c r="AT345" i="98"/>
  <c r="AS345" i="98"/>
  <c r="AQ345" i="98"/>
  <c r="AP345" i="98"/>
  <c r="AI345" i="98"/>
  <c r="AH345" i="98"/>
  <c r="AG345" i="98"/>
  <c r="AF345" i="98"/>
  <c r="AE345" i="98"/>
  <c r="AD345" i="98"/>
  <c r="AC345" i="98"/>
  <c r="AB345" i="98"/>
  <c r="AA345" i="98"/>
  <c r="B345" i="98"/>
  <c r="AZ344" i="98"/>
  <c r="AY344" i="98"/>
  <c r="AW344" i="98"/>
  <c r="AV344" i="98"/>
  <c r="AU344" i="98"/>
  <c r="AT344" i="98"/>
  <c r="AS344" i="98"/>
  <c r="AQ344" i="98"/>
  <c r="AP344" i="98"/>
  <c r="AI344" i="98"/>
  <c r="AH344" i="98"/>
  <c r="AG344" i="98"/>
  <c r="AF344" i="98"/>
  <c r="AE344" i="98"/>
  <c r="AD344" i="98"/>
  <c r="AC344" i="98"/>
  <c r="AB344" i="98"/>
  <c r="AA344" i="98"/>
  <c r="B344" i="98"/>
  <c r="AZ343" i="98"/>
  <c r="AY343" i="98"/>
  <c r="AX343" i="98"/>
  <c r="AW343" i="98"/>
  <c r="AU343" i="98"/>
  <c r="AT343" i="98"/>
  <c r="AS343" i="98"/>
  <c r="AQ343" i="98"/>
  <c r="AP343" i="98"/>
  <c r="AO343" i="98"/>
  <c r="AN343" i="98"/>
  <c r="AJ343" i="98"/>
  <c r="AI343" i="98"/>
  <c r="AH343" i="98"/>
  <c r="AG343" i="98"/>
  <c r="AF343" i="98"/>
  <c r="AE343" i="98"/>
  <c r="AD343" i="98"/>
  <c r="AC343" i="98"/>
  <c r="AB343" i="98"/>
  <c r="AA343" i="98"/>
  <c r="B343" i="98"/>
  <c r="AV343" i="98" s="1"/>
  <c r="AU342" i="98"/>
  <c r="AT342" i="98"/>
  <c r="AS342" i="98"/>
  <c r="AQ342" i="98"/>
  <c r="AP342" i="98"/>
  <c r="AI342" i="98"/>
  <c r="AH342" i="98"/>
  <c r="AG342" i="98"/>
  <c r="AF342" i="98"/>
  <c r="AE342" i="98"/>
  <c r="AD342" i="98"/>
  <c r="AC342" i="98"/>
  <c r="AB342" i="98"/>
  <c r="AA342" i="98"/>
  <c r="B342" i="98"/>
  <c r="AY341" i="98"/>
  <c r="AX341" i="98"/>
  <c r="AW341" i="98"/>
  <c r="AU341" i="98"/>
  <c r="AT341" i="98"/>
  <c r="AS341" i="98"/>
  <c r="AQ341" i="98"/>
  <c r="AP341" i="98"/>
  <c r="AO341" i="98"/>
  <c r="AN341" i="98"/>
  <c r="AM341" i="98"/>
  <c r="AL341" i="98"/>
  <c r="AK341" i="98"/>
  <c r="AJ341" i="98"/>
  <c r="AI341" i="98"/>
  <c r="AH341" i="98"/>
  <c r="AG341" i="98"/>
  <c r="AF341" i="98"/>
  <c r="AE341" i="98"/>
  <c r="AD341" i="98"/>
  <c r="AC341" i="98"/>
  <c r="AB341" i="98"/>
  <c r="AA341" i="98"/>
  <c r="B341" i="98"/>
  <c r="AZ341" i="98" s="1"/>
  <c r="AU340" i="98"/>
  <c r="AT340" i="98"/>
  <c r="AS340" i="98"/>
  <c r="AQ340" i="98"/>
  <c r="AP340" i="98"/>
  <c r="AM340" i="98"/>
  <c r="AJ340" i="98"/>
  <c r="AI340" i="98"/>
  <c r="AH340" i="98"/>
  <c r="AG340" i="98"/>
  <c r="AF340" i="98"/>
  <c r="AE340" i="98"/>
  <c r="AD340" i="98"/>
  <c r="AC340" i="98"/>
  <c r="AB340" i="98"/>
  <c r="AA340" i="98"/>
  <c r="B340" i="98"/>
  <c r="AU339" i="98"/>
  <c r="AT339" i="98"/>
  <c r="AS339" i="98"/>
  <c r="AQ339" i="98"/>
  <c r="AP339" i="98"/>
  <c r="AI339" i="98"/>
  <c r="AH339" i="98"/>
  <c r="AG339" i="98"/>
  <c r="AF339" i="98"/>
  <c r="AE339" i="98"/>
  <c r="AD339" i="98"/>
  <c r="AC339" i="98"/>
  <c r="AB339" i="98"/>
  <c r="AA339" i="98"/>
  <c r="B339" i="98"/>
  <c r="AW338" i="98"/>
  <c r="AV338" i="98"/>
  <c r="AU338" i="98"/>
  <c r="AT338" i="98"/>
  <c r="AS338" i="98"/>
  <c r="AQ338" i="98"/>
  <c r="AP338" i="98"/>
  <c r="AK338" i="98"/>
  <c r="AI338" i="98"/>
  <c r="AH338" i="98"/>
  <c r="AG338" i="98"/>
  <c r="AF338" i="98"/>
  <c r="AE338" i="98"/>
  <c r="AD338" i="98"/>
  <c r="AC338" i="98"/>
  <c r="AB338" i="98"/>
  <c r="AA338" i="98"/>
  <c r="B338" i="98"/>
  <c r="AZ338" i="98" s="1"/>
  <c r="AY337" i="98"/>
  <c r="AX337" i="98"/>
  <c r="AW337" i="98"/>
  <c r="AU337" i="98"/>
  <c r="AT337" i="98"/>
  <c r="AS337" i="98"/>
  <c r="AQ337" i="98"/>
  <c r="AP337" i="98"/>
  <c r="AO337" i="98"/>
  <c r="AN337" i="98"/>
  <c r="AL337" i="98"/>
  <c r="AK337" i="98"/>
  <c r="AJ337" i="98"/>
  <c r="AI337" i="98"/>
  <c r="AH337" i="98"/>
  <c r="AG337" i="98"/>
  <c r="AF337" i="98"/>
  <c r="AE337" i="98"/>
  <c r="AD337" i="98"/>
  <c r="AC337" i="98"/>
  <c r="AB337" i="98"/>
  <c r="AA337" i="98"/>
  <c r="B337" i="98"/>
  <c r="AZ337" i="98" s="1"/>
  <c r="AY336" i="98"/>
  <c r="AV336" i="98"/>
  <c r="AU336" i="98"/>
  <c r="AT336" i="98"/>
  <c r="AS336" i="98"/>
  <c r="AQ336" i="98"/>
  <c r="AP336" i="98"/>
  <c r="AN336" i="98"/>
  <c r="AL336" i="98"/>
  <c r="AJ336" i="98"/>
  <c r="AI336" i="98"/>
  <c r="AH336" i="98"/>
  <c r="AG336" i="98"/>
  <c r="AF336" i="98"/>
  <c r="AE336" i="98"/>
  <c r="AD336" i="98"/>
  <c r="AC336" i="98"/>
  <c r="AB336" i="98"/>
  <c r="AA336" i="98"/>
  <c r="B336" i="98"/>
  <c r="AZ336" i="98" s="1"/>
  <c r="AW335" i="98"/>
  <c r="AU335" i="98"/>
  <c r="AT335" i="98"/>
  <c r="AS335" i="98"/>
  <c r="AQ335" i="98"/>
  <c r="AP335" i="98"/>
  <c r="AO335" i="98"/>
  <c r="AL335" i="98"/>
  <c r="AJ335" i="98"/>
  <c r="AI335" i="98"/>
  <c r="AH335" i="98"/>
  <c r="AG335" i="98"/>
  <c r="AF335" i="98"/>
  <c r="AE335" i="98"/>
  <c r="AD335" i="98"/>
  <c r="AC335" i="98"/>
  <c r="AB335" i="98"/>
  <c r="AA335" i="98"/>
  <c r="B335" i="98"/>
  <c r="AZ334" i="98"/>
  <c r="AY334" i="98"/>
  <c r="AU334" i="98"/>
  <c r="AT334" i="98"/>
  <c r="AS334" i="98"/>
  <c r="AQ334" i="98"/>
  <c r="AP334" i="98"/>
  <c r="AL334" i="98"/>
  <c r="AI334" i="98"/>
  <c r="AH334" i="98"/>
  <c r="AG334" i="98"/>
  <c r="AF334" i="98"/>
  <c r="AE334" i="98"/>
  <c r="AD334" i="98"/>
  <c r="AC334" i="98"/>
  <c r="AB334" i="98"/>
  <c r="AA334" i="98"/>
  <c r="B334" i="98"/>
  <c r="AO334" i="98" s="1"/>
  <c r="AY333" i="98"/>
  <c r="AX333" i="98"/>
  <c r="AW333" i="98"/>
  <c r="AU333" i="98"/>
  <c r="AT333" i="98"/>
  <c r="AS333" i="98"/>
  <c r="AQ333" i="98"/>
  <c r="AP333" i="98"/>
  <c r="AI333" i="98"/>
  <c r="AH333" i="98"/>
  <c r="AG333" i="98"/>
  <c r="AF333" i="98"/>
  <c r="AE333" i="98"/>
  <c r="AD333" i="98"/>
  <c r="AC333" i="98"/>
  <c r="AB333" i="98"/>
  <c r="AA333" i="98"/>
  <c r="B333" i="98"/>
  <c r="AU332" i="98"/>
  <c r="AT332" i="98"/>
  <c r="AS332" i="98"/>
  <c r="AQ332" i="98"/>
  <c r="AP332" i="98"/>
  <c r="AI332" i="98"/>
  <c r="AH332" i="98"/>
  <c r="AG332" i="98"/>
  <c r="AF332" i="98"/>
  <c r="AE332" i="98"/>
  <c r="AD332" i="98"/>
  <c r="AC332" i="98"/>
  <c r="AB332" i="98"/>
  <c r="AA332" i="98"/>
  <c r="B332" i="98"/>
  <c r="AX331" i="98"/>
  <c r="AW331" i="98"/>
  <c r="AU331" i="98"/>
  <c r="AT331" i="98"/>
  <c r="AS331" i="98"/>
  <c r="AQ331" i="98"/>
  <c r="AP331" i="98"/>
  <c r="AO331" i="98"/>
  <c r="AN331" i="98"/>
  <c r="AL331" i="98"/>
  <c r="AK331" i="98"/>
  <c r="AJ331" i="98"/>
  <c r="AI331" i="98"/>
  <c r="AH331" i="98"/>
  <c r="AG331" i="98"/>
  <c r="AF331" i="98"/>
  <c r="AE331" i="98"/>
  <c r="AD331" i="98"/>
  <c r="AC331" i="98"/>
  <c r="AB331" i="98"/>
  <c r="AA331" i="98"/>
  <c r="B331" i="98"/>
  <c r="AZ331" i="98" s="1"/>
  <c r="AY330" i="98"/>
  <c r="AU330" i="98"/>
  <c r="AT330" i="98"/>
  <c r="AS330" i="98"/>
  <c r="AQ330" i="98"/>
  <c r="AP330" i="98"/>
  <c r="AN330" i="98"/>
  <c r="AL330" i="98"/>
  <c r="AJ330" i="98"/>
  <c r="AI330" i="98"/>
  <c r="AH330" i="98"/>
  <c r="AG330" i="98"/>
  <c r="AF330" i="98"/>
  <c r="AE330" i="98"/>
  <c r="AD330" i="98"/>
  <c r="AC330" i="98"/>
  <c r="AB330" i="98"/>
  <c r="AA330" i="98"/>
  <c r="B330" i="98"/>
  <c r="AU329" i="98"/>
  <c r="AT329" i="98"/>
  <c r="AS329" i="98"/>
  <c r="AQ329" i="98"/>
  <c r="AP329" i="98"/>
  <c r="AI329" i="98"/>
  <c r="AH329" i="98"/>
  <c r="AG329" i="98"/>
  <c r="AF329" i="98"/>
  <c r="AE329" i="98"/>
  <c r="AD329" i="98"/>
  <c r="AC329" i="98"/>
  <c r="AB329" i="98"/>
  <c r="AA329" i="98"/>
  <c r="B329" i="98"/>
  <c r="AZ328" i="98"/>
  <c r="AY328" i="98"/>
  <c r="AW328" i="98"/>
  <c r="AV328" i="98"/>
  <c r="AU328" i="98"/>
  <c r="AT328" i="98"/>
  <c r="AS328" i="98"/>
  <c r="AQ328" i="98"/>
  <c r="AP328" i="98"/>
  <c r="AI328" i="98"/>
  <c r="AH328" i="98"/>
  <c r="AG328" i="98"/>
  <c r="AF328" i="98"/>
  <c r="AE328" i="98"/>
  <c r="AD328" i="98"/>
  <c r="AC328" i="98"/>
  <c r="AB328" i="98"/>
  <c r="AA328" i="98"/>
  <c r="B328" i="98"/>
  <c r="AZ327" i="98"/>
  <c r="AY327" i="98"/>
  <c r="AX327" i="98"/>
  <c r="AW327" i="98"/>
  <c r="AU327" i="98"/>
  <c r="AT327" i="98"/>
  <c r="AS327" i="98"/>
  <c r="AQ327" i="98"/>
  <c r="AP327" i="98"/>
  <c r="AO327" i="98"/>
  <c r="AN327" i="98"/>
  <c r="AL327" i="98"/>
  <c r="AJ327" i="98"/>
  <c r="AI327" i="98"/>
  <c r="AH327" i="98"/>
  <c r="AG327" i="98"/>
  <c r="AF327" i="98"/>
  <c r="AE327" i="98"/>
  <c r="AD327" i="98"/>
  <c r="AC327" i="98"/>
  <c r="AB327" i="98"/>
  <c r="AA327" i="98"/>
  <c r="B327" i="98"/>
  <c r="AV327" i="98" s="1"/>
  <c r="AU326" i="98"/>
  <c r="AT326" i="98"/>
  <c r="AS326" i="98"/>
  <c r="AQ326" i="98"/>
  <c r="AP326" i="98"/>
  <c r="AI326" i="98"/>
  <c r="AH326" i="98"/>
  <c r="AG326" i="98"/>
  <c r="AF326" i="98"/>
  <c r="AE326" i="98"/>
  <c r="AD326" i="98"/>
  <c r="AC326" i="98"/>
  <c r="AB326" i="98"/>
  <c r="AA326" i="98"/>
  <c r="B326" i="98"/>
  <c r="AY325" i="98"/>
  <c r="AW325" i="98"/>
  <c r="AU325" i="98"/>
  <c r="AT325" i="98"/>
  <c r="AS325" i="98"/>
  <c r="AQ325" i="98"/>
  <c r="AP325" i="98"/>
  <c r="AO325" i="98"/>
  <c r="AN325" i="98"/>
  <c r="AM325" i="98"/>
  <c r="AL325" i="98"/>
  <c r="AK325" i="98"/>
  <c r="AJ325" i="98"/>
  <c r="AI325" i="98"/>
  <c r="AH325" i="98"/>
  <c r="AG325" i="98"/>
  <c r="AF325" i="98"/>
  <c r="AE325" i="98"/>
  <c r="AD325" i="98"/>
  <c r="AC325" i="98"/>
  <c r="AB325" i="98"/>
  <c r="AA325" i="98"/>
  <c r="B325" i="98"/>
  <c r="AZ325" i="98" s="1"/>
  <c r="AU324" i="98"/>
  <c r="AT324" i="98"/>
  <c r="AS324" i="98"/>
  <c r="AQ324" i="98"/>
  <c r="AP324" i="98"/>
  <c r="AM324" i="98"/>
  <c r="AJ324" i="98"/>
  <c r="AI324" i="98"/>
  <c r="AH324" i="98"/>
  <c r="AG324" i="98"/>
  <c r="AF324" i="98"/>
  <c r="AE324" i="98"/>
  <c r="AD324" i="98"/>
  <c r="AC324" i="98"/>
  <c r="AB324" i="98"/>
  <c r="AA324" i="98"/>
  <c r="B324" i="98"/>
  <c r="AU323" i="98"/>
  <c r="AT323" i="98"/>
  <c r="AS323" i="98"/>
  <c r="AQ323" i="98"/>
  <c r="AP323" i="98"/>
  <c r="AN323" i="98"/>
  <c r="AI323" i="98"/>
  <c r="AH323" i="98"/>
  <c r="AG323" i="98"/>
  <c r="AF323" i="98"/>
  <c r="AE323" i="98"/>
  <c r="AD323" i="98"/>
  <c r="AC323" i="98"/>
  <c r="AB323" i="98"/>
  <c r="AA323" i="98"/>
  <c r="B323" i="98"/>
  <c r="AZ322" i="98"/>
  <c r="AW322" i="98"/>
  <c r="AV322" i="98"/>
  <c r="AU322" i="98"/>
  <c r="AT322" i="98"/>
  <c r="AS322" i="98"/>
  <c r="AQ322" i="98"/>
  <c r="AP322" i="98"/>
  <c r="AK322" i="98"/>
  <c r="AI322" i="98"/>
  <c r="AH322" i="98"/>
  <c r="AG322" i="98"/>
  <c r="AF322" i="98"/>
  <c r="AE322" i="98"/>
  <c r="AD322" i="98"/>
  <c r="AC322" i="98"/>
  <c r="AB322" i="98"/>
  <c r="AA322" i="98"/>
  <c r="B322" i="98"/>
  <c r="AY322" i="98" s="1"/>
  <c r="AY321" i="98"/>
  <c r="AX321" i="98"/>
  <c r="AW321" i="98"/>
  <c r="AU321" i="98"/>
  <c r="AT321" i="98"/>
  <c r="AS321" i="98"/>
  <c r="AQ321" i="98"/>
  <c r="AP321" i="98"/>
  <c r="AO321" i="98"/>
  <c r="AN321" i="98"/>
  <c r="AL321" i="98"/>
  <c r="AK321" i="98"/>
  <c r="AJ321" i="98"/>
  <c r="AI321" i="98"/>
  <c r="AH321" i="98"/>
  <c r="AG321" i="98"/>
  <c r="AF321" i="98"/>
  <c r="AE321" i="98"/>
  <c r="AD321" i="98"/>
  <c r="AC321" i="98"/>
  <c r="AB321" i="98"/>
  <c r="AA321" i="98"/>
  <c r="B321" i="98"/>
  <c r="AZ321" i="98" s="1"/>
  <c r="AY320" i="98"/>
  <c r="AV320" i="98"/>
  <c r="AU320" i="98"/>
  <c r="AT320" i="98"/>
  <c r="AS320" i="98"/>
  <c r="AQ320" i="98"/>
  <c r="AP320" i="98"/>
  <c r="AN320" i="98"/>
  <c r="AM320" i="98"/>
  <c r="AL320" i="98"/>
  <c r="AJ320" i="98"/>
  <c r="AI320" i="98"/>
  <c r="AH320" i="98"/>
  <c r="AG320" i="98"/>
  <c r="AF320" i="98"/>
  <c r="AE320" i="98"/>
  <c r="AD320" i="98"/>
  <c r="AC320" i="98"/>
  <c r="AB320" i="98"/>
  <c r="AA320" i="98"/>
  <c r="B320" i="98"/>
  <c r="AZ320" i="98" s="1"/>
  <c r="AU319" i="98"/>
  <c r="AT319" i="98"/>
  <c r="AS319" i="98"/>
  <c r="AQ319" i="98"/>
  <c r="AP319" i="98"/>
  <c r="AO319" i="98"/>
  <c r="AL319" i="98"/>
  <c r="AK319" i="98"/>
  <c r="AJ319" i="98"/>
  <c r="AI319" i="98"/>
  <c r="AH319" i="98"/>
  <c r="AG319" i="98"/>
  <c r="AF319" i="98"/>
  <c r="AE319" i="98"/>
  <c r="AD319" i="98"/>
  <c r="AC319" i="98"/>
  <c r="AB319" i="98"/>
  <c r="AA319" i="98"/>
  <c r="B319" i="98"/>
  <c r="AW319" i="98" s="1"/>
  <c r="AZ318" i="98"/>
  <c r="AY318" i="98"/>
  <c r="AU318" i="98"/>
  <c r="AT318" i="98"/>
  <c r="AS318" i="98"/>
  <c r="AQ318" i="98"/>
  <c r="AP318" i="98"/>
  <c r="AL318" i="98"/>
  <c r="AJ318" i="98"/>
  <c r="AI318" i="98"/>
  <c r="AH318" i="98"/>
  <c r="AG318" i="98"/>
  <c r="AF318" i="98"/>
  <c r="AE318" i="98"/>
  <c r="AD318" i="98"/>
  <c r="AC318" i="98"/>
  <c r="AB318" i="98"/>
  <c r="AA318" i="98"/>
  <c r="B318" i="98"/>
  <c r="AO318" i="98" s="1"/>
  <c r="AY317" i="98"/>
  <c r="AX317" i="98"/>
  <c r="AW317" i="98"/>
  <c r="AU317" i="98"/>
  <c r="AT317" i="98"/>
  <c r="AS317" i="98"/>
  <c r="AQ317" i="98"/>
  <c r="AP317" i="98"/>
  <c r="AI317" i="98"/>
  <c r="AH317" i="98"/>
  <c r="AG317" i="98"/>
  <c r="AF317" i="98"/>
  <c r="AE317" i="98"/>
  <c r="AD317" i="98"/>
  <c r="AC317" i="98"/>
  <c r="AB317" i="98"/>
  <c r="AA317" i="98"/>
  <c r="B317" i="98"/>
  <c r="AZ316" i="98"/>
  <c r="AY316" i="98"/>
  <c r="AW316" i="98"/>
  <c r="AV316" i="98"/>
  <c r="AU316" i="98"/>
  <c r="AT316" i="98"/>
  <c r="AS316" i="98"/>
  <c r="AQ316" i="98"/>
  <c r="AP316" i="98"/>
  <c r="AN316" i="98"/>
  <c r="AM316" i="98"/>
  <c r="AL316" i="98"/>
  <c r="AI316" i="98"/>
  <c r="AH316" i="98"/>
  <c r="AG316" i="98"/>
  <c r="AF316" i="98"/>
  <c r="AE316" i="98"/>
  <c r="AD316" i="98"/>
  <c r="AC316" i="98"/>
  <c r="AB316" i="98"/>
  <c r="AA316" i="98"/>
  <c r="B316" i="98"/>
  <c r="AY315" i="98"/>
  <c r="AX315" i="98"/>
  <c r="AW315" i="98"/>
  <c r="AU315" i="98"/>
  <c r="AT315" i="98"/>
  <c r="AS315" i="98"/>
  <c r="AQ315" i="98"/>
  <c r="AP315" i="98"/>
  <c r="AO315" i="98"/>
  <c r="AN315" i="98"/>
  <c r="AL315" i="98"/>
  <c r="AK315" i="98"/>
  <c r="AJ315" i="98"/>
  <c r="AI315" i="98"/>
  <c r="AH315" i="98"/>
  <c r="AG315" i="98"/>
  <c r="AF315" i="98"/>
  <c r="AE315" i="98"/>
  <c r="AD315" i="98"/>
  <c r="AC315" i="98"/>
  <c r="AB315" i="98"/>
  <c r="AA315" i="98"/>
  <c r="B315" i="98"/>
  <c r="AZ315" i="98" s="1"/>
  <c r="AY314" i="98"/>
  <c r="AU314" i="98"/>
  <c r="AT314" i="98"/>
  <c r="AS314" i="98"/>
  <c r="AQ314" i="98"/>
  <c r="AP314" i="98"/>
  <c r="AI314" i="98"/>
  <c r="AH314" i="98"/>
  <c r="AG314" i="98"/>
  <c r="AF314" i="98"/>
  <c r="AE314" i="98"/>
  <c r="AD314" i="98"/>
  <c r="AC314" i="98"/>
  <c r="AB314" i="98"/>
  <c r="AA314" i="98"/>
  <c r="B314" i="98"/>
  <c r="AU313" i="98"/>
  <c r="AT313" i="98"/>
  <c r="AS313" i="98"/>
  <c r="AQ313" i="98"/>
  <c r="AP313" i="98"/>
  <c r="AN313" i="98"/>
  <c r="AL313" i="98"/>
  <c r="AK313" i="98"/>
  <c r="AI313" i="98"/>
  <c r="AH313" i="98"/>
  <c r="AG313" i="98"/>
  <c r="AF313" i="98"/>
  <c r="AE313" i="98"/>
  <c r="AD313" i="98"/>
  <c r="AC313" i="98"/>
  <c r="AB313" i="98"/>
  <c r="AA313" i="98"/>
  <c r="B313" i="98"/>
  <c r="AU312" i="98"/>
  <c r="AT312" i="98"/>
  <c r="AS312" i="98"/>
  <c r="AQ312" i="98"/>
  <c r="AP312" i="98"/>
  <c r="AI312" i="98"/>
  <c r="AH312" i="98"/>
  <c r="AG312" i="98"/>
  <c r="AF312" i="98"/>
  <c r="AE312" i="98"/>
  <c r="AD312" i="98"/>
  <c r="AC312" i="98"/>
  <c r="AB312" i="98"/>
  <c r="AA312" i="98"/>
  <c r="B312" i="98"/>
  <c r="AY311" i="98"/>
  <c r="AX311" i="98"/>
  <c r="AU311" i="98"/>
  <c r="AT311" i="98"/>
  <c r="AS311" i="98"/>
  <c r="AQ311" i="98"/>
  <c r="AP311" i="98"/>
  <c r="AO311" i="98"/>
  <c r="AN311" i="98"/>
  <c r="AI311" i="98"/>
  <c r="AH311" i="98"/>
  <c r="AG311" i="98"/>
  <c r="AF311" i="98"/>
  <c r="AE311" i="98"/>
  <c r="AD311" i="98"/>
  <c r="AC311" i="98"/>
  <c r="AB311" i="98"/>
  <c r="AA311" i="98"/>
  <c r="B311" i="98"/>
  <c r="AU310" i="98"/>
  <c r="AT310" i="98"/>
  <c r="AS310" i="98"/>
  <c r="AQ310" i="98"/>
  <c r="AP310" i="98"/>
  <c r="AI310" i="98"/>
  <c r="AH310" i="98"/>
  <c r="AG310" i="98"/>
  <c r="AF310" i="98"/>
  <c r="AE310" i="98"/>
  <c r="AD310" i="98"/>
  <c r="AC310" i="98"/>
  <c r="AB310" i="98"/>
  <c r="AA310" i="98"/>
  <c r="B310" i="98"/>
  <c r="AY309" i="98"/>
  <c r="AW309" i="98"/>
  <c r="AU309" i="98"/>
  <c r="AT309" i="98"/>
  <c r="AS309" i="98"/>
  <c r="AQ309" i="98"/>
  <c r="AP309" i="98"/>
  <c r="AO309" i="98"/>
  <c r="AN309" i="98"/>
  <c r="AL309" i="98"/>
  <c r="AK309" i="98"/>
  <c r="AJ309" i="98"/>
  <c r="AI309" i="98"/>
  <c r="AH309" i="98"/>
  <c r="AG309" i="98"/>
  <c r="AF309" i="98"/>
  <c r="AE309" i="98"/>
  <c r="AD309" i="98"/>
  <c r="AC309" i="98"/>
  <c r="AB309" i="98"/>
  <c r="AA309" i="98"/>
  <c r="B309" i="98"/>
  <c r="AZ309" i="98" s="1"/>
  <c r="AU308" i="98"/>
  <c r="AT308" i="98"/>
  <c r="AS308" i="98"/>
  <c r="AQ308" i="98"/>
  <c r="AP308" i="98"/>
  <c r="AN308" i="98"/>
  <c r="AM308" i="98"/>
  <c r="AJ308" i="98"/>
  <c r="AI308" i="98"/>
  <c r="AH308" i="98"/>
  <c r="AG308" i="98"/>
  <c r="AF308" i="98"/>
  <c r="AE308" i="98"/>
  <c r="AD308" i="98"/>
  <c r="AC308" i="98"/>
  <c r="AB308" i="98"/>
  <c r="AA308" i="98"/>
  <c r="B308" i="98"/>
  <c r="AU307" i="98"/>
  <c r="AT307" i="98"/>
  <c r="AS307" i="98"/>
  <c r="AQ307" i="98"/>
  <c r="AP307" i="98"/>
  <c r="AI307" i="98"/>
  <c r="AH307" i="98"/>
  <c r="AG307" i="98"/>
  <c r="AF307" i="98"/>
  <c r="AE307" i="98"/>
  <c r="AD307" i="98"/>
  <c r="AC307" i="98"/>
  <c r="AB307" i="98"/>
  <c r="AA307" i="98"/>
  <c r="B307" i="98"/>
  <c r="AZ306" i="98"/>
  <c r="AW306" i="98"/>
  <c r="AV306" i="98"/>
  <c r="AU306" i="98"/>
  <c r="AT306" i="98"/>
  <c r="AS306" i="98"/>
  <c r="AQ306" i="98"/>
  <c r="AP306" i="98"/>
  <c r="AK306" i="98"/>
  <c r="AI306" i="98"/>
  <c r="AH306" i="98"/>
  <c r="AG306" i="98"/>
  <c r="AF306" i="98"/>
  <c r="AE306" i="98"/>
  <c r="AD306" i="98"/>
  <c r="AC306" i="98"/>
  <c r="AB306" i="98"/>
  <c r="AA306" i="98"/>
  <c r="B306" i="98"/>
  <c r="AY306" i="98" s="1"/>
  <c r="AY305" i="98"/>
  <c r="AX305" i="98"/>
  <c r="AW305" i="98"/>
  <c r="AU305" i="98"/>
  <c r="AT305" i="98"/>
  <c r="AS305" i="98"/>
  <c r="AQ305" i="98"/>
  <c r="AP305" i="98"/>
  <c r="AO305" i="98"/>
  <c r="AN305" i="98"/>
  <c r="AL305" i="98"/>
  <c r="AK305" i="98"/>
  <c r="AJ305" i="98"/>
  <c r="AI305" i="98"/>
  <c r="AH305" i="98"/>
  <c r="AG305" i="98"/>
  <c r="AF305" i="98"/>
  <c r="AE305" i="98"/>
  <c r="AD305" i="98"/>
  <c r="AC305" i="98"/>
  <c r="AB305" i="98"/>
  <c r="AA305" i="98"/>
  <c r="B305" i="98"/>
  <c r="AZ305" i="98" s="1"/>
  <c r="AY304" i="98"/>
  <c r="AW304" i="98"/>
  <c r="AV304" i="98"/>
  <c r="AU304" i="98"/>
  <c r="AT304" i="98"/>
  <c r="AS304" i="98"/>
  <c r="AQ304" i="98"/>
  <c r="AP304" i="98"/>
  <c r="AN304" i="98"/>
  <c r="AM304" i="98"/>
  <c r="AL304" i="98"/>
  <c r="AJ304" i="98"/>
  <c r="AI304" i="98"/>
  <c r="AH304" i="98"/>
  <c r="AG304" i="98"/>
  <c r="AF304" i="98"/>
  <c r="AE304" i="98"/>
  <c r="AD304" i="98"/>
  <c r="AC304" i="98"/>
  <c r="AB304" i="98"/>
  <c r="AA304" i="98"/>
  <c r="B304" i="98"/>
  <c r="AZ304" i="98" s="1"/>
  <c r="AW303" i="98"/>
  <c r="AU303" i="98"/>
  <c r="AT303" i="98"/>
  <c r="AS303" i="98"/>
  <c r="AQ303" i="98"/>
  <c r="AP303" i="98"/>
  <c r="AI303" i="98"/>
  <c r="AH303" i="98"/>
  <c r="AG303" i="98"/>
  <c r="AF303" i="98"/>
  <c r="AE303" i="98"/>
  <c r="AD303" i="98"/>
  <c r="AC303" i="98"/>
  <c r="AB303" i="98"/>
  <c r="AA303" i="98"/>
  <c r="B303" i="98"/>
  <c r="AZ302" i="98"/>
  <c r="AY302" i="98"/>
  <c r="AV302" i="98"/>
  <c r="AU302" i="98"/>
  <c r="AT302" i="98"/>
  <c r="AS302" i="98"/>
  <c r="AQ302" i="98"/>
  <c r="AP302" i="98"/>
  <c r="AL302" i="98"/>
  <c r="AJ302" i="98"/>
  <c r="AI302" i="98"/>
  <c r="AH302" i="98"/>
  <c r="AG302" i="98"/>
  <c r="AF302" i="98"/>
  <c r="AE302" i="98"/>
  <c r="AD302" i="98"/>
  <c r="AC302" i="98"/>
  <c r="AB302" i="98"/>
  <c r="AA302" i="98"/>
  <c r="B302" i="98"/>
  <c r="AO302" i="98" s="1"/>
  <c r="AU301" i="98"/>
  <c r="AT301" i="98"/>
  <c r="AS301" i="98"/>
  <c r="AQ301" i="98"/>
  <c r="AP301" i="98"/>
  <c r="AI301" i="98"/>
  <c r="AH301" i="98"/>
  <c r="AG301" i="98"/>
  <c r="AF301" i="98"/>
  <c r="AE301" i="98"/>
  <c r="AD301" i="98"/>
  <c r="AC301" i="98"/>
  <c r="AB301" i="98"/>
  <c r="AA301" i="98"/>
  <c r="B301" i="98"/>
  <c r="AZ300" i="98"/>
  <c r="AY300" i="98"/>
  <c r="AW300" i="98"/>
  <c r="AV300" i="98"/>
  <c r="AU300" i="98"/>
  <c r="AT300" i="98"/>
  <c r="AS300" i="98"/>
  <c r="AQ300" i="98"/>
  <c r="AP300" i="98"/>
  <c r="AI300" i="98"/>
  <c r="AH300" i="98"/>
  <c r="AG300" i="98"/>
  <c r="AF300" i="98"/>
  <c r="AE300" i="98"/>
  <c r="AD300" i="98"/>
  <c r="AC300" i="98"/>
  <c r="AB300" i="98"/>
  <c r="AA300" i="98"/>
  <c r="B300" i="98"/>
  <c r="AY299" i="98"/>
  <c r="AX299" i="98"/>
  <c r="AW299" i="98"/>
  <c r="AU299" i="98"/>
  <c r="AT299" i="98"/>
  <c r="AS299" i="98"/>
  <c r="AQ299" i="98"/>
  <c r="AP299" i="98"/>
  <c r="AO299" i="98"/>
  <c r="AN299" i="98"/>
  <c r="AL299" i="98"/>
  <c r="AK299" i="98"/>
  <c r="AJ299" i="98"/>
  <c r="AI299" i="98"/>
  <c r="AH299" i="98"/>
  <c r="AG299" i="98"/>
  <c r="AF299" i="98"/>
  <c r="AE299" i="98"/>
  <c r="AD299" i="98"/>
  <c r="AC299" i="98"/>
  <c r="AB299" i="98"/>
  <c r="AA299" i="98"/>
  <c r="B299" i="98"/>
  <c r="AZ299" i="98" s="1"/>
  <c r="AU298" i="98"/>
  <c r="AT298" i="98"/>
  <c r="AS298" i="98"/>
  <c r="AQ298" i="98"/>
  <c r="AP298" i="98"/>
  <c r="AI298" i="98"/>
  <c r="AH298" i="98"/>
  <c r="AG298" i="98"/>
  <c r="AF298" i="98"/>
  <c r="AE298" i="98"/>
  <c r="AD298" i="98"/>
  <c r="AC298" i="98"/>
  <c r="AB298" i="98"/>
  <c r="AA298" i="98"/>
  <c r="B298" i="98"/>
  <c r="AX297" i="98"/>
  <c r="AU297" i="98"/>
  <c r="AT297" i="98"/>
  <c r="AS297" i="98"/>
  <c r="AQ297" i="98"/>
  <c r="AP297" i="98"/>
  <c r="AI297" i="98"/>
  <c r="AH297" i="98"/>
  <c r="AG297" i="98"/>
  <c r="AF297" i="98"/>
  <c r="AE297" i="98"/>
  <c r="AD297" i="98"/>
  <c r="AC297" i="98"/>
  <c r="AB297" i="98"/>
  <c r="AA297" i="98"/>
  <c r="B297" i="98"/>
  <c r="AZ296" i="98"/>
  <c r="AY296" i="98"/>
  <c r="AX296" i="98"/>
  <c r="AW296" i="98"/>
  <c r="AV296" i="98"/>
  <c r="AU296" i="98"/>
  <c r="AT296" i="98"/>
  <c r="AS296" i="98"/>
  <c r="AQ296" i="98"/>
  <c r="AP296" i="98"/>
  <c r="AL296" i="98"/>
  <c r="AI296" i="98"/>
  <c r="AH296" i="98"/>
  <c r="AG296" i="98"/>
  <c r="AF296" i="98"/>
  <c r="AE296" i="98"/>
  <c r="AD296" i="98"/>
  <c r="AC296" i="98"/>
  <c r="AB296" i="98"/>
  <c r="AA296" i="98"/>
  <c r="B296" i="98"/>
  <c r="AU295" i="98"/>
  <c r="AT295" i="98"/>
  <c r="AS295" i="98"/>
  <c r="AQ295" i="98"/>
  <c r="AP295" i="98"/>
  <c r="AI295" i="98"/>
  <c r="AH295" i="98"/>
  <c r="AG295" i="98"/>
  <c r="AF295" i="98"/>
  <c r="AE295" i="98"/>
  <c r="AD295" i="98"/>
  <c r="AC295" i="98"/>
  <c r="AB295" i="98"/>
  <c r="AA295" i="98"/>
  <c r="B295" i="98"/>
  <c r="AZ294" i="98"/>
  <c r="AW294" i="98"/>
  <c r="AV294" i="98"/>
  <c r="AU294" i="98"/>
  <c r="AT294" i="98"/>
  <c r="AS294" i="98"/>
  <c r="AQ294" i="98"/>
  <c r="AP294" i="98"/>
  <c r="AN294" i="98"/>
  <c r="AI294" i="98"/>
  <c r="AH294" i="98"/>
  <c r="AG294" i="98"/>
  <c r="AF294" i="98"/>
  <c r="AE294" i="98"/>
  <c r="AD294" i="98"/>
  <c r="AC294" i="98"/>
  <c r="AB294" i="98"/>
  <c r="AA294" i="98"/>
  <c r="B294" i="98"/>
  <c r="AY293" i="98"/>
  <c r="AW293" i="98"/>
  <c r="AU293" i="98"/>
  <c r="AT293" i="98"/>
  <c r="AS293" i="98"/>
  <c r="AQ293" i="98"/>
  <c r="AP293" i="98"/>
  <c r="AO293" i="98"/>
  <c r="AN293" i="98"/>
  <c r="AM293" i="98"/>
  <c r="AL293" i="98"/>
  <c r="AK293" i="98"/>
  <c r="AJ293" i="98"/>
  <c r="AI293" i="98"/>
  <c r="AH293" i="98"/>
  <c r="AG293" i="98"/>
  <c r="AF293" i="98"/>
  <c r="AE293" i="98"/>
  <c r="AD293" i="98"/>
  <c r="AC293" i="98"/>
  <c r="AB293" i="98"/>
  <c r="AA293" i="98"/>
  <c r="B293" i="98"/>
  <c r="AZ293" i="98" s="1"/>
  <c r="AU292" i="98"/>
  <c r="AT292" i="98"/>
  <c r="AS292" i="98"/>
  <c r="AQ292" i="98"/>
  <c r="AP292" i="98"/>
  <c r="AI292" i="98"/>
  <c r="AH292" i="98"/>
  <c r="AG292" i="98"/>
  <c r="AF292" i="98"/>
  <c r="AE292" i="98"/>
  <c r="AD292" i="98"/>
  <c r="AC292" i="98"/>
  <c r="AB292" i="98"/>
  <c r="AA292" i="98"/>
  <c r="B292" i="98"/>
  <c r="AZ291" i="98"/>
  <c r="AY291" i="98"/>
  <c r="AX291" i="98"/>
  <c r="AW291" i="98"/>
  <c r="AU291" i="98"/>
  <c r="AT291" i="98"/>
  <c r="AS291" i="98"/>
  <c r="AQ291" i="98"/>
  <c r="AP291" i="98"/>
  <c r="AI291" i="98"/>
  <c r="AH291" i="98"/>
  <c r="AG291" i="98"/>
  <c r="AF291" i="98"/>
  <c r="AE291" i="98"/>
  <c r="AD291" i="98"/>
  <c r="AC291" i="98"/>
  <c r="AB291" i="98"/>
  <c r="AA291" i="98"/>
  <c r="B291" i="98"/>
  <c r="AZ290" i="98"/>
  <c r="AY290" i="98"/>
  <c r="AW290" i="98"/>
  <c r="AV290" i="98"/>
  <c r="AU290" i="98"/>
  <c r="AT290" i="98"/>
  <c r="AS290" i="98"/>
  <c r="AQ290" i="98"/>
  <c r="AP290" i="98"/>
  <c r="AM290" i="98"/>
  <c r="AI290" i="98"/>
  <c r="AH290" i="98"/>
  <c r="AG290" i="98"/>
  <c r="AF290" i="98"/>
  <c r="AE290" i="98"/>
  <c r="AD290" i="98"/>
  <c r="AC290" i="98"/>
  <c r="AB290" i="98"/>
  <c r="AA290" i="98"/>
  <c r="B290" i="98"/>
  <c r="AX290" i="98" s="1"/>
  <c r="AY289" i="98"/>
  <c r="AX289" i="98"/>
  <c r="AW289" i="98"/>
  <c r="AV289" i="98"/>
  <c r="AU289" i="98"/>
  <c r="AT289" i="98"/>
  <c r="AS289" i="98"/>
  <c r="AQ289" i="98"/>
  <c r="AP289" i="98"/>
  <c r="AO289" i="98"/>
  <c r="AN289" i="98"/>
  <c r="AM289" i="98"/>
  <c r="AL289" i="98"/>
  <c r="AK289" i="98"/>
  <c r="AJ289" i="98"/>
  <c r="AI289" i="98"/>
  <c r="AH289" i="98"/>
  <c r="AG289" i="98"/>
  <c r="AF289" i="98"/>
  <c r="AE289" i="98"/>
  <c r="AD289" i="98"/>
  <c r="AC289" i="98"/>
  <c r="AB289" i="98"/>
  <c r="AA289" i="98"/>
  <c r="B289" i="98"/>
  <c r="AZ289" i="98" s="1"/>
  <c r="AY288" i="98"/>
  <c r="AW288" i="98"/>
  <c r="AV288" i="98"/>
  <c r="AU288" i="98"/>
  <c r="AT288" i="98"/>
  <c r="AS288" i="98"/>
  <c r="AQ288" i="98"/>
  <c r="AP288" i="98"/>
  <c r="AO288" i="98"/>
  <c r="AN288" i="98"/>
  <c r="AM288" i="98"/>
  <c r="AL288" i="98"/>
  <c r="AJ288" i="98"/>
  <c r="AI288" i="98"/>
  <c r="AH288" i="98"/>
  <c r="AG288" i="98"/>
  <c r="AF288" i="98"/>
  <c r="AE288" i="98"/>
  <c r="AD288" i="98"/>
  <c r="AC288" i="98"/>
  <c r="AB288" i="98"/>
  <c r="AA288" i="98"/>
  <c r="B288" i="98"/>
  <c r="AZ288" i="98" s="1"/>
  <c r="AW287" i="98"/>
  <c r="AU287" i="98"/>
  <c r="AT287" i="98"/>
  <c r="AS287" i="98"/>
  <c r="AQ287" i="98"/>
  <c r="AP287" i="98"/>
  <c r="AO287" i="98"/>
  <c r="AL287" i="98"/>
  <c r="AK287" i="98"/>
  <c r="AJ287" i="98"/>
  <c r="AI287" i="98"/>
  <c r="AH287" i="98"/>
  <c r="AG287" i="98"/>
  <c r="AF287" i="98"/>
  <c r="AE287" i="98"/>
  <c r="AD287" i="98"/>
  <c r="AC287" i="98"/>
  <c r="AB287" i="98"/>
  <c r="AA287" i="98"/>
  <c r="B287" i="98"/>
  <c r="AZ286" i="98"/>
  <c r="AY286" i="98"/>
  <c r="AW286" i="98"/>
  <c r="AV286" i="98"/>
  <c r="AU286" i="98"/>
  <c r="AT286" i="98"/>
  <c r="AS286" i="98"/>
  <c r="AQ286" i="98"/>
  <c r="AP286" i="98"/>
  <c r="AL286" i="98"/>
  <c r="AJ286" i="98"/>
  <c r="AI286" i="98"/>
  <c r="AH286" i="98"/>
  <c r="AG286" i="98"/>
  <c r="AF286" i="98"/>
  <c r="AE286" i="98"/>
  <c r="AD286" i="98"/>
  <c r="AC286" i="98"/>
  <c r="AB286" i="98"/>
  <c r="AA286" i="98"/>
  <c r="B286" i="98"/>
  <c r="AO286" i="98" s="1"/>
  <c r="AY285" i="98"/>
  <c r="AX285" i="98"/>
  <c r="AW285" i="98"/>
  <c r="AV285" i="98"/>
  <c r="AU285" i="98"/>
  <c r="AT285" i="98"/>
  <c r="AS285" i="98"/>
  <c r="AQ285" i="98"/>
  <c r="AP285" i="98"/>
  <c r="AI285" i="98"/>
  <c r="AH285" i="98"/>
  <c r="AG285" i="98"/>
  <c r="AF285" i="98"/>
  <c r="AE285" i="98"/>
  <c r="AD285" i="98"/>
  <c r="AC285" i="98"/>
  <c r="AB285" i="98"/>
  <c r="AA285" i="98"/>
  <c r="B285" i="98"/>
  <c r="AW284" i="98"/>
  <c r="AV284" i="98"/>
  <c r="AU284" i="98"/>
  <c r="AT284" i="98"/>
  <c r="AS284" i="98"/>
  <c r="AQ284" i="98"/>
  <c r="AP284" i="98"/>
  <c r="AO284" i="98"/>
  <c r="AN284" i="98"/>
  <c r="AM284" i="98"/>
  <c r="AL284" i="98"/>
  <c r="AJ284" i="98"/>
  <c r="AI284" i="98"/>
  <c r="AH284" i="98"/>
  <c r="AG284" i="98"/>
  <c r="AF284" i="98"/>
  <c r="AE284" i="98"/>
  <c r="AD284" i="98"/>
  <c r="AC284" i="98"/>
  <c r="AB284" i="98"/>
  <c r="AA284" i="98"/>
  <c r="B284" i="98"/>
  <c r="AK284" i="98" s="1"/>
  <c r="AY283" i="98"/>
  <c r="AX283" i="98"/>
  <c r="AW283" i="98"/>
  <c r="AU283" i="98"/>
  <c r="AT283" i="98"/>
  <c r="AS283" i="98"/>
  <c r="AQ283" i="98"/>
  <c r="AP283" i="98"/>
  <c r="AO283" i="98"/>
  <c r="AN283" i="98"/>
  <c r="AL283" i="98"/>
  <c r="AK283" i="98"/>
  <c r="AJ283" i="98"/>
  <c r="AI283" i="98"/>
  <c r="AH283" i="98"/>
  <c r="AG283" i="98"/>
  <c r="AF283" i="98"/>
  <c r="AE283" i="98"/>
  <c r="AD283" i="98"/>
  <c r="AC283" i="98"/>
  <c r="AB283" i="98"/>
  <c r="AA283" i="98"/>
  <c r="B283" i="98"/>
  <c r="AZ283" i="98" s="1"/>
  <c r="AY282" i="98"/>
  <c r="AW282" i="98"/>
  <c r="AU282" i="98"/>
  <c r="AT282" i="98"/>
  <c r="AS282" i="98"/>
  <c r="AQ282" i="98"/>
  <c r="AP282" i="98"/>
  <c r="AM282" i="98"/>
  <c r="AL282" i="98"/>
  <c r="AK282" i="98"/>
  <c r="AI282" i="98"/>
  <c r="AH282" i="98"/>
  <c r="AG282" i="98"/>
  <c r="AF282" i="98"/>
  <c r="AE282" i="98"/>
  <c r="AD282" i="98"/>
  <c r="AC282" i="98"/>
  <c r="AB282" i="98"/>
  <c r="AA282" i="98"/>
  <c r="B282" i="98"/>
  <c r="AY281" i="98"/>
  <c r="AX281" i="98"/>
  <c r="AV281" i="98"/>
  <c r="AU281" i="98"/>
  <c r="AT281" i="98"/>
  <c r="AS281" i="98"/>
  <c r="AQ281" i="98"/>
  <c r="AP281" i="98"/>
  <c r="AN281" i="98"/>
  <c r="AL281" i="98"/>
  <c r="AK281" i="98"/>
  <c r="AI281" i="98"/>
  <c r="AH281" i="98"/>
  <c r="AG281" i="98"/>
  <c r="AF281" i="98"/>
  <c r="AE281" i="98"/>
  <c r="AD281" i="98"/>
  <c r="AC281" i="98"/>
  <c r="AB281" i="98"/>
  <c r="AA281" i="98"/>
  <c r="B281" i="98"/>
  <c r="AU280" i="98"/>
  <c r="AT280" i="98"/>
  <c r="AS280" i="98"/>
  <c r="AQ280" i="98"/>
  <c r="AP280" i="98"/>
  <c r="AI280" i="98"/>
  <c r="AH280" i="98"/>
  <c r="AG280" i="98"/>
  <c r="AF280" i="98"/>
  <c r="AE280" i="98"/>
  <c r="AD280" i="98"/>
  <c r="AC280" i="98"/>
  <c r="AB280" i="98"/>
  <c r="AA280" i="98"/>
  <c r="B280" i="98"/>
  <c r="AW279" i="98"/>
  <c r="AU279" i="98"/>
  <c r="AT279" i="98"/>
  <c r="AS279" i="98"/>
  <c r="AQ279" i="98"/>
  <c r="AP279" i="98"/>
  <c r="AI279" i="98"/>
  <c r="AH279" i="98"/>
  <c r="AG279" i="98"/>
  <c r="AF279" i="98"/>
  <c r="AE279" i="98"/>
  <c r="AD279" i="98"/>
  <c r="AC279" i="98"/>
  <c r="AB279" i="98"/>
  <c r="AA279" i="98"/>
  <c r="B279" i="98"/>
  <c r="AZ278" i="98"/>
  <c r="AY278" i="98"/>
  <c r="AW278" i="98"/>
  <c r="AV278" i="98"/>
  <c r="AU278" i="98"/>
  <c r="AT278" i="98"/>
  <c r="AS278" i="98"/>
  <c r="AQ278" i="98"/>
  <c r="AP278" i="98"/>
  <c r="AN278" i="98"/>
  <c r="AK278" i="98"/>
  <c r="AI278" i="98"/>
  <c r="AH278" i="98"/>
  <c r="AG278" i="98"/>
  <c r="AF278" i="98"/>
  <c r="AE278" i="98"/>
  <c r="AD278" i="98"/>
  <c r="AC278" i="98"/>
  <c r="AB278" i="98"/>
  <c r="AA278" i="98"/>
  <c r="B278" i="98"/>
  <c r="AY277" i="98"/>
  <c r="AW277" i="98"/>
  <c r="AU277" i="98"/>
  <c r="AT277" i="98"/>
  <c r="AS277" i="98"/>
  <c r="AQ277" i="98"/>
  <c r="AP277" i="98"/>
  <c r="AO277" i="98"/>
  <c r="AN277" i="98"/>
  <c r="AM277" i="98"/>
  <c r="AL277" i="98"/>
  <c r="AK277" i="98"/>
  <c r="AJ277" i="98"/>
  <c r="AI277" i="98"/>
  <c r="AH277" i="98"/>
  <c r="AG277" i="98"/>
  <c r="AF277" i="98"/>
  <c r="AE277" i="98"/>
  <c r="AD277" i="98"/>
  <c r="AC277" i="98"/>
  <c r="AB277" i="98"/>
  <c r="AA277" i="98"/>
  <c r="B277" i="98"/>
  <c r="AU276" i="98"/>
  <c r="AT276" i="98"/>
  <c r="AS276" i="98"/>
  <c r="AQ276" i="98"/>
  <c r="AP276" i="98"/>
  <c r="AI276" i="98"/>
  <c r="AH276" i="98"/>
  <c r="AG276" i="98"/>
  <c r="AF276" i="98"/>
  <c r="AE276" i="98"/>
  <c r="AD276" i="98"/>
  <c r="AC276" i="98"/>
  <c r="AB276" i="98"/>
  <c r="AA276" i="98"/>
  <c r="B276" i="98"/>
  <c r="AZ275" i="98"/>
  <c r="AY275" i="98"/>
  <c r="AX275" i="98"/>
  <c r="AW275" i="98"/>
  <c r="AU275" i="98"/>
  <c r="AT275" i="98"/>
  <c r="AS275" i="98"/>
  <c r="AQ275" i="98"/>
  <c r="AP275" i="98"/>
  <c r="AJ275" i="98"/>
  <c r="AI275" i="98"/>
  <c r="AH275" i="98"/>
  <c r="AG275" i="98"/>
  <c r="AF275" i="98"/>
  <c r="AE275" i="98"/>
  <c r="AD275" i="98"/>
  <c r="AC275" i="98"/>
  <c r="AB275" i="98"/>
  <c r="AA275" i="98"/>
  <c r="B275" i="98"/>
  <c r="AZ274" i="98"/>
  <c r="AY274" i="98"/>
  <c r="AV274" i="98"/>
  <c r="AU274" i="98"/>
  <c r="AT274" i="98"/>
  <c r="AS274" i="98"/>
  <c r="AQ274" i="98"/>
  <c r="AP274" i="98"/>
  <c r="AN274" i="98"/>
  <c r="AM274" i="98"/>
  <c r="AK274" i="98"/>
  <c r="AI274" i="98"/>
  <c r="AH274" i="98"/>
  <c r="AG274" i="98"/>
  <c r="AF274" i="98"/>
  <c r="AE274" i="98"/>
  <c r="AD274" i="98"/>
  <c r="AC274" i="98"/>
  <c r="AB274" i="98"/>
  <c r="AA274" i="98"/>
  <c r="B274" i="98"/>
  <c r="AW274" i="98" s="1"/>
  <c r="AU273" i="98"/>
  <c r="AT273" i="98"/>
  <c r="AS273" i="98"/>
  <c r="AQ273" i="98"/>
  <c r="AP273" i="98"/>
  <c r="AI273" i="98"/>
  <c r="AH273" i="98"/>
  <c r="AG273" i="98"/>
  <c r="AF273" i="98"/>
  <c r="AE273" i="98"/>
  <c r="AD273" i="98"/>
  <c r="AC273" i="98"/>
  <c r="AB273" i="98"/>
  <c r="AA273" i="98"/>
  <c r="B273" i="98"/>
  <c r="AZ272" i="98"/>
  <c r="AY272" i="98"/>
  <c r="AW272" i="98"/>
  <c r="AV272" i="98"/>
  <c r="AU272" i="98"/>
  <c r="AT272" i="98"/>
  <c r="AS272" i="98"/>
  <c r="AQ272" i="98"/>
  <c r="AP272" i="98"/>
  <c r="AO272" i="98"/>
  <c r="AN272" i="98"/>
  <c r="AM272" i="98"/>
  <c r="AL272" i="98"/>
  <c r="AJ272" i="98"/>
  <c r="AI272" i="98"/>
  <c r="AH272" i="98"/>
  <c r="AG272" i="98"/>
  <c r="AF272" i="98"/>
  <c r="AE272" i="98"/>
  <c r="AD272" i="98"/>
  <c r="AC272" i="98"/>
  <c r="AB272" i="98"/>
  <c r="AA272" i="98"/>
  <c r="B272" i="98"/>
  <c r="AX272" i="98" s="1"/>
  <c r="AZ271" i="98"/>
  <c r="AW271" i="98"/>
  <c r="AU271" i="98"/>
  <c r="AT271" i="98"/>
  <c r="AS271" i="98"/>
  <c r="AQ271" i="98"/>
  <c r="AP271" i="98"/>
  <c r="AO271" i="98"/>
  <c r="AJ271" i="98"/>
  <c r="AI271" i="98"/>
  <c r="AH271" i="98"/>
  <c r="AG271" i="98"/>
  <c r="AF271" i="98"/>
  <c r="AE271" i="98"/>
  <c r="AD271" i="98"/>
  <c r="AC271" i="98"/>
  <c r="AB271" i="98"/>
  <c r="AA271" i="98"/>
  <c r="B271" i="98"/>
  <c r="AV270" i="98"/>
  <c r="AU270" i="98"/>
  <c r="AT270" i="98"/>
  <c r="AS270" i="98"/>
  <c r="AQ270" i="98"/>
  <c r="AP270" i="98"/>
  <c r="AI270" i="98"/>
  <c r="AH270" i="98"/>
  <c r="AG270" i="98"/>
  <c r="AF270" i="98"/>
  <c r="AE270" i="98"/>
  <c r="AD270" i="98"/>
  <c r="AC270" i="98"/>
  <c r="AB270" i="98"/>
  <c r="AA270" i="98"/>
  <c r="B270" i="98"/>
  <c r="AU269" i="98"/>
  <c r="AT269" i="98"/>
  <c r="AS269" i="98"/>
  <c r="AQ269" i="98"/>
  <c r="AP269" i="98"/>
  <c r="AI269" i="98"/>
  <c r="AH269" i="98"/>
  <c r="AG269" i="98"/>
  <c r="AF269" i="98"/>
  <c r="AE269" i="98"/>
  <c r="AD269" i="98"/>
  <c r="AC269" i="98"/>
  <c r="AB269" i="98"/>
  <c r="AA269" i="98"/>
  <c r="B269" i="98"/>
  <c r="AU268" i="98"/>
  <c r="AT268" i="98"/>
  <c r="AS268" i="98"/>
  <c r="AQ268" i="98"/>
  <c r="AP268" i="98"/>
  <c r="AI268" i="98"/>
  <c r="AH268" i="98"/>
  <c r="AG268" i="98"/>
  <c r="AF268" i="98"/>
  <c r="AE268" i="98"/>
  <c r="AD268" i="98"/>
  <c r="AC268" i="98"/>
  <c r="AB268" i="98"/>
  <c r="AA268" i="98"/>
  <c r="B268" i="98"/>
  <c r="AY267" i="98"/>
  <c r="AX267" i="98"/>
  <c r="AW267" i="98"/>
  <c r="AU267" i="98"/>
  <c r="AT267" i="98"/>
  <c r="AS267" i="98"/>
  <c r="AQ267" i="98"/>
  <c r="AP267" i="98"/>
  <c r="AO267" i="98"/>
  <c r="AN267" i="98"/>
  <c r="AL267" i="98"/>
  <c r="AK267" i="98"/>
  <c r="AJ267" i="98"/>
  <c r="AI267" i="98"/>
  <c r="AH267" i="98"/>
  <c r="AG267" i="98"/>
  <c r="AF267" i="98"/>
  <c r="AE267" i="98"/>
  <c r="AD267" i="98"/>
  <c r="AC267" i="98"/>
  <c r="AB267" i="98"/>
  <c r="AA267" i="98"/>
  <c r="B267" i="98"/>
  <c r="AZ267" i="98" s="1"/>
  <c r="AU266" i="98"/>
  <c r="AT266" i="98"/>
  <c r="AS266" i="98"/>
  <c r="AQ266" i="98"/>
  <c r="AP266" i="98"/>
  <c r="AI266" i="98"/>
  <c r="AH266" i="98"/>
  <c r="AG266" i="98"/>
  <c r="AF266" i="98"/>
  <c r="AE266" i="98"/>
  <c r="AD266" i="98"/>
  <c r="AC266" i="98"/>
  <c r="AB266" i="98"/>
  <c r="AA266" i="98"/>
  <c r="B266" i="98"/>
  <c r="AU265" i="98"/>
  <c r="AT265" i="98"/>
  <c r="AS265" i="98"/>
  <c r="AQ265" i="98"/>
  <c r="AP265" i="98"/>
  <c r="AI265" i="98"/>
  <c r="AH265" i="98"/>
  <c r="AG265" i="98"/>
  <c r="AF265" i="98"/>
  <c r="AE265" i="98"/>
  <c r="AD265" i="98"/>
  <c r="AC265" i="98"/>
  <c r="AB265" i="98"/>
  <c r="AA265" i="98"/>
  <c r="B265" i="98"/>
  <c r="AZ264" i="98"/>
  <c r="AY264" i="98"/>
  <c r="AX264" i="98"/>
  <c r="AW264" i="98"/>
  <c r="AV264" i="98"/>
  <c r="AU264" i="98"/>
  <c r="AT264" i="98"/>
  <c r="AS264" i="98"/>
  <c r="AQ264" i="98"/>
  <c r="AP264" i="98"/>
  <c r="AO264" i="98"/>
  <c r="AI264" i="98"/>
  <c r="AH264" i="98"/>
  <c r="AG264" i="98"/>
  <c r="AF264" i="98"/>
  <c r="AE264" i="98"/>
  <c r="AD264" i="98"/>
  <c r="AC264" i="98"/>
  <c r="AB264" i="98"/>
  <c r="AA264" i="98"/>
  <c r="B264" i="98"/>
  <c r="AU263" i="98"/>
  <c r="AT263" i="98"/>
  <c r="AS263" i="98"/>
  <c r="AQ263" i="98"/>
  <c r="AP263" i="98"/>
  <c r="AN263" i="98"/>
  <c r="AI263" i="98"/>
  <c r="AH263" i="98"/>
  <c r="AG263" i="98"/>
  <c r="AF263" i="98"/>
  <c r="AE263" i="98"/>
  <c r="AD263" i="98"/>
  <c r="AC263" i="98"/>
  <c r="AB263" i="98"/>
  <c r="AA263" i="98"/>
  <c r="B263" i="98"/>
  <c r="AV262" i="98"/>
  <c r="AU262" i="98"/>
  <c r="AT262" i="98"/>
  <c r="AS262" i="98"/>
  <c r="AQ262" i="98"/>
  <c r="AP262" i="98"/>
  <c r="AJ262" i="98"/>
  <c r="AI262" i="98"/>
  <c r="AH262" i="98"/>
  <c r="AG262" i="98"/>
  <c r="AF262" i="98"/>
  <c r="AE262" i="98"/>
  <c r="AD262" i="98"/>
  <c r="AC262" i="98"/>
  <c r="AB262" i="98"/>
  <c r="AA262" i="98"/>
  <c r="B262" i="98"/>
  <c r="AU261" i="98"/>
  <c r="AT261" i="98"/>
  <c r="AS261" i="98"/>
  <c r="AQ261" i="98"/>
  <c r="AP261" i="98"/>
  <c r="AI261" i="98"/>
  <c r="AH261" i="98"/>
  <c r="AG261" i="98"/>
  <c r="AF261" i="98"/>
  <c r="AE261" i="98"/>
  <c r="AD261" i="98"/>
  <c r="AC261" i="98"/>
  <c r="AB261" i="98"/>
  <c r="AA261" i="98"/>
  <c r="B261" i="98"/>
  <c r="AX260" i="98"/>
  <c r="AU260" i="98"/>
  <c r="AT260" i="98"/>
  <c r="AS260" i="98"/>
  <c r="AQ260" i="98"/>
  <c r="AP260" i="98"/>
  <c r="AN260" i="98"/>
  <c r="AI260" i="98"/>
  <c r="AH260" i="98"/>
  <c r="AG260" i="98"/>
  <c r="AF260" i="98"/>
  <c r="AE260" i="98"/>
  <c r="AD260" i="98"/>
  <c r="AC260" i="98"/>
  <c r="AB260" i="98"/>
  <c r="AA260" i="98"/>
  <c r="B260" i="98"/>
  <c r="AU259" i="98"/>
  <c r="AT259" i="98"/>
  <c r="AS259" i="98"/>
  <c r="AQ259" i="98"/>
  <c r="AP259" i="98"/>
  <c r="AI259" i="98"/>
  <c r="AH259" i="98"/>
  <c r="AG259" i="98"/>
  <c r="AF259" i="98"/>
  <c r="AE259" i="98"/>
  <c r="AD259" i="98"/>
  <c r="AC259" i="98"/>
  <c r="AB259" i="98"/>
  <c r="AA259" i="98"/>
  <c r="B259" i="98"/>
  <c r="AZ258" i="98"/>
  <c r="AY258" i="98"/>
  <c r="AW258" i="98"/>
  <c r="AU258" i="98"/>
  <c r="AT258" i="98"/>
  <c r="AS258" i="98"/>
  <c r="AQ258" i="98"/>
  <c r="AP258" i="98"/>
  <c r="AN258" i="98"/>
  <c r="AM258" i="98"/>
  <c r="AI258" i="98"/>
  <c r="AH258" i="98"/>
  <c r="AG258" i="98"/>
  <c r="AF258" i="98"/>
  <c r="AE258" i="98"/>
  <c r="AD258" i="98"/>
  <c r="AC258" i="98"/>
  <c r="AB258" i="98"/>
  <c r="AA258" i="98"/>
  <c r="B258" i="98"/>
  <c r="AY257" i="98"/>
  <c r="AX257" i="98"/>
  <c r="AW257" i="98"/>
  <c r="AV257" i="98"/>
  <c r="AU257" i="98"/>
  <c r="AT257" i="98"/>
  <c r="AS257" i="98"/>
  <c r="AQ257" i="98"/>
  <c r="AP257" i="98"/>
  <c r="AO257" i="98"/>
  <c r="AN257" i="98"/>
  <c r="AM257" i="98"/>
  <c r="AL257" i="98"/>
  <c r="AI257" i="98"/>
  <c r="AH257" i="98"/>
  <c r="AG257" i="98"/>
  <c r="AF257" i="98"/>
  <c r="AE257" i="98"/>
  <c r="AD257" i="98"/>
  <c r="AC257" i="98"/>
  <c r="AB257" i="98"/>
  <c r="AA257" i="98"/>
  <c r="B257" i="98"/>
  <c r="AZ257" i="98" s="1"/>
  <c r="AU256" i="98"/>
  <c r="AT256" i="98"/>
  <c r="AS256" i="98"/>
  <c r="AQ256" i="98"/>
  <c r="AP256" i="98"/>
  <c r="AI256" i="98"/>
  <c r="AH256" i="98"/>
  <c r="AG256" i="98"/>
  <c r="AF256" i="98"/>
  <c r="AE256" i="98"/>
  <c r="AD256" i="98"/>
  <c r="AC256" i="98"/>
  <c r="AB256" i="98"/>
  <c r="AA256" i="98"/>
  <c r="B256" i="98"/>
  <c r="AU255" i="98"/>
  <c r="AT255" i="98"/>
  <c r="AS255" i="98"/>
  <c r="AQ255" i="98"/>
  <c r="AP255" i="98"/>
  <c r="AI255" i="98"/>
  <c r="AH255" i="98"/>
  <c r="AG255" i="98"/>
  <c r="AF255" i="98"/>
  <c r="AE255" i="98"/>
  <c r="AD255" i="98"/>
  <c r="AC255" i="98"/>
  <c r="AB255" i="98"/>
  <c r="AA255" i="98"/>
  <c r="B255" i="98"/>
  <c r="AZ254" i="98"/>
  <c r="AY254" i="98"/>
  <c r="AW254" i="98"/>
  <c r="AV254" i="98"/>
  <c r="AU254" i="98"/>
  <c r="AT254" i="98"/>
  <c r="AS254" i="98"/>
  <c r="AQ254" i="98"/>
  <c r="AP254" i="98"/>
  <c r="AJ254" i="98"/>
  <c r="AI254" i="98"/>
  <c r="AH254" i="98"/>
  <c r="AG254" i="98"/>
  <c r="AF254" i="98"/>
  <c r="AE254" i="98"/>
  <c r="AD254" i="98"/>
  <c r="AC254" i="98"/>
  <c r="AB254" i="98"/>
  <c r="AA254" i="98"/>
  <c r="B254" i="98"/>
  <c r="AY253" i="98"/>
  <c r="AX253" i="98"/>
  <c r="AV253" i="98"/>
  <c r="AU253" i="98"/>
  <c r="AT253" i="98"/>
  <c r="AS253" i="98"/>
  <c r="AQ253" i="98"/>
  <c r="AP253" i="98"/>
  <c r="AO253" i="98"/>
  <c r="AN253" i="98"/>
  <c r="AM253" i="98"/>
  <c r="AK253" i="98"/>
  <c r="AJ253" i="98"/>
  <c r="AI253" i="98"/>
  <c r="AH253" i="98"/>
  <c r="AG253" i="98"/>
  <c r="AF253" i="98"/>
  <c r="AE253" i="98"/>
  <c r="AD253" i="98"/>
  <c r="AC253" i="98"/>
  <c r="AB253" i="98"/>
  <c r="AA253" i="98"/>
  <c r="B253" i="98"/>
  <c r="AW253" i="98" s="1"/>
  <c r="AZ252" i="98"/>
  <c r="AY252" i="98"/>
  <c r="AX252" i="98"/>
  <c r="AW252" i="98"/>
  <c r="AV252" i="98"/>
  <c r="AU252" i="98"/>
  <c r="AT252" i="98"/>
  <c r="AS252" i="98"/>
  <c r="AQ252" i="98"/>
  <c r="AP252" i="98"/>
  <c r="AO252" i="98"/>
  <c r="AN252" i="98"/>
  <c r="AM252" i="98"/>
  <c r="AL252" i="98"/>
  <c r="AJ252" i="98"/>
  <c r="AI252" i="98"/>
  <c r="AH252" i="98"/>
  <c r="AG252" i="98"/>
  <c r="AF252" i="98"/>
  <c r="AE252" i="98"/>
  <c r="AD252" i="98"/>
  <c r="AC252" i="98"/>
  <c r="AB252" i="98"/>
  <c r="AA252" i="98"/>
  <c r="B252" i="98"/>
  <c r="AK252" i="98" s="1"/>
  <c r="AY251" i="98"/>
  <c r="AX251" i="98"/>
  <c r="AW251" i="98"/>
  <c r="AU251" i="98"/>
  <c r="AT251" i="98"/>
  <c r="AS251" i="98"/>
  <c r="AQ251" i="98"/>
  <c r="AP251" i="98"/>
  <c r="AO251" i="98"/>
  <c r="AN251" i="98"/>
  <c r="AL251" i="98"/>
  <c r="AK251" i="98"/>
  <c r="AJ251" i="98"/>
  <c r="AI251" i="98"/>
  <c r="AH251" i="98"/>
  <c r="AG251" i="98"/>
  <c r="AF251" i="98"/>
  <c r="AE251" i="98"/>
  <c r="AD251" i="98"/>
  <c r="AC251" i="98"/>
  <c r="AB251" i="98"/>
  <c r="AA251" i="98"/>
  <c r="B251" i="98"/>
  <c r="AZ251" i="98" s="1"/>
  <c r="AZ250" i="98"/>
  <c r="AY250" i="98"/>
  <c r="AW250" i="98"/>
  <c r="AV250" i="98"/>
  <c r="AU250" i="98"/>
  <c r="AT250" i="98"/>
  <c r="AS250" i="98"/>
  <c r="AQ250" i="98"/>
  <c r="AP250" i="98"/>
  <c r="AM250" i="98"/>
  <c r="AJ250" i="98"/>
  <c r="AI250" i="98"/>
  <c r="AH250" i="98"/>
  <c r="AG250" i="98"/>
  <c r="AF250" i="98"/>
  <c r="AE250" i="98"/>
  <c r="AD250" i="98"/>
  <c r="AC250" i="98"/>
  <c r="AB250" i="98"/>
  <c r="AA250" i="98"/>
  <c r="B250" i="98"/>
  <c r="AY249" i="98"/>
  <c r="AX249" i="98"/>
  <c r="AV249" i="98"/>
  <c r="AU249" i="98"/>
  <c r="AT249" i="98"/>
  <c r="AS249" i="98"/>
  <c r="AQ249" i="98"/>
  <c r="AP249" i="98"/>
  <c r="AO249" i="98"/>
  <c r="AN249" i="98"/>
  <c r="AL249" i="98"/>
  <c r="AK249" i="98"/>
  <c r="AJ249" i="98"/>
  <c r="AI249" i="98"/>
  <c r="AH249" i="98"/>
  <c r="AG249" i="98"/>
  <c r="AF249" i="98"/>
  <c r="AE249" i="98"/>
  <c r="AD249" i="98"/>
  <c r="AC249" i="98"/>
  <c r="AB249" i="98"/>
  <c r="AA249" i="98"/>
  <c r="B249" i="98"/>
  <c r="AW249" i="98" s="1"/>
  <c r="AV248" i="98"/>
  <c r="AU248" i="98"/>
  <c r="AT248" i="98"/>
  <c r="AS248" i="98"/>
  <c r="AQ248" i="98"/>
  <c r="AP248" i="98"/>
  <c r="AM248" i="98"/>
  <c r="AL248" i="98"/>
  <c r="AJ248" i="98"/>
  <c r="AI248" i="98"/>
  <c r="AH248" i="98"/>
  <c r="AG248" i="98"/>
  <c r="AF248" i="98"/>
  <c r="AE248" i="98"/>
  <c r="AD248" i="98"/>
  <c r="AC248" i="98"/>
  <c r="AB248" i="98"/>
  <c r="AA248" i="98"/>
  <c r="B248" i="98"/>
  <c r="AZ248" i="98" s="1"/>
  <c r="AU247" i="98"/>
  <c r="AT247" i="98"/>
  <c r="AS247" i="98"/>
  <c r="AQ247" i="98"/>
  <c r="AP247" i="98"/>
  <c r="AI247" i="98"/>
  <c r="AH247" i="98"/>
  <c r="AG247" i="98"/>
  <c r="AF247" i="98"/>
  <c r="AE247" i="98"/>
  <c r="AD247" i="98"/>
  <c r="AC247" i="98"/>
  <c r="AB247" i="98"/>
  <c r="AA247" i="98"/>
  <c r="B247" i="98"/>
  <c r="AZ246" i="98"/>
  <c r="AY246" i="98"/>
  <c r="AW246" i="98"/>
  <c r="AV246" i="98"/>
  <c r="AU246" i="98"/>
  <c r="AT246" i="98"/>
  <c r="AS246" i="98"/>
  <c r="AQ246" i="98"/>
  <c r="AP246" i="98"/>
  <c r="AM246" i="98"/>
  <c r="AJ246" i="98"/>
  <c r="AI246" i="98"/>
  <c r="AH246" i="98"/>
  <c r="AG246" i="98"/>
  <c r="AF246" i="98"/>
  <c r="AE246" i="98"/>
  <c r="AD246" i="98"/>
  <c r="AC246" i="98"/>
  <c r="AB246" i="98"/>
  <c r="AA246" i="98"/>
  <c r="B246" i="98"/>
  <c r="AY245" i="98"/>
  <c r="AX245" i="98"/>
  <c r="AU245" i="98"/>
  <c r="AT245" i="98"/>
  <c r="AS245" i="98"/>
  <c r="AQ245" i="98"/>
  <c r="AP245" i="98"/>
  <c r="AO245" i="98"/>
  <c r="AN245" i="98"/>
  <c r="AM245" i="98"/>
  <c r="AL245" i="98"/>
  <c r="AK245" i="98"/>
  <c r="AJ245" i="98"/>
  <c r="AI245" i="98"/>
  <c r="AH245" i="98"/>
  <c r="AG245" i="98"/>
  <c r="AF245" i="98"/>
  <c r="AE245" i="98"/>
  <c r="AD245" i="98"/>
  <c r="AC245" i="98"/>
  <c r="AB245" i="98"/>
  <c r="AA245" i="98"/>
  <c r="B245" i="98"/>
  <c r="AU244" i="98"/>
  <c r="AT244" i="98"/>
  <c r="AS244" i="98"/>
  <c r="AQ244" i="98"/>
  <c r="AP244" i="98"/>
  <c r="AN244" i="98"/>
  <c r="AL244" i="98"/>
  <c r="AJ244" i="98"/>
  <c r="AI244" i="98"/>
  <c r="AH244" i="98"/>
  <c r="AG244" i="98"/>
  <c r="AF244" i="98"/>
  <c r="AE244" i="98"/>
  <c r="AD244" i="98"/>
  <c r="AC244" i="98"/>
  <c r="AB244" i="98"/>
  <c r="AA244" i="98"/>
  <c r="B244" i="98"/>
  <c r="AU243" i="98"/>
  <c r="AT243" i="98"/>
  <c r="AS243" i="98"/>
  <c r="AQ243" i="98"/>
  <c r="AP243" i="98"/>
  <c r="AJ243" i="98"/>
  <c r="AI243" i="98"/>
  <c r="AH243" i="98"/>
  <c r="AG243" i="98"/>
  <c r="AF243" i="98"/>
  <c r="AE243" i="98"/>
  <c r="AD243" i="98"/>
  <c r="AC243" i="98"/>
  <c r="AB243" i="98"/>
  <c r="AA243" i="98"/>
  <c r="B243" i="98"/>
  <c r="AW243" i="98" s="1"/>
  <c r="AZ242" i="98"/>
  <c r="AY242" i="98"/>
  <c r="AW242" i="98"/>
  <c r="AV242" i="98"/>
  <c r="AU242" i="98"/>
  <c r="AT242" i="98"/>
  <c r="AS242" i="98"/>
  <c r="AQ242" i="98"/>
  <c r="AP242" i="98"/>
  <c r="AL242" i="98"/>
  <c r="AI242" i="98"/>
  <c r="AH242" i="98"/>
  <c r="AG242" i="98"/>
  <c r="AF242" i="98"/>
  <c r="AE242" i="98"/>
  <c r="AD242" i="98"/>
  <c r="AC242" i="98"/>
  <c r="AB242" i="98"/>
  <c r="AA242" i="98"/>
  <c r="B242" i="98"/>
  <c r="AX241" i="98"/>
  <c r="AW241" i="98"/>
  <c r="AU241" i="98"/>
  <c r="AT241" i="98"/>
  <c r="AS241" i="98"/>
  <c r="AQ241" i="98"/>
  <c r="AP241" i="98"/>
  <c r="AK241" i="98"/>
  <c r="AI241" i="98"/>
  <c r="AH241" i="98"/>
  <c r="AG241" i="98"/>
  <c r="AF241" i="98"/>
  <c r="AE241" i="98"/>
  <c r="AD241" i="98"/>
  <c r="AC241" i="98"/>
  <c r="AB241" i="98"/>
  <c r="AA241" i="98"/>
  <c r="B241" i="98"/>
  <c r="AU240" i="98"/>
  <c r="AT240" i="98"/>
  <c r="AS240" i="98"/>
  <c r="AQ240" i="98"/>
  <c r="AP240" i="98"/>
  <c r="AO240" i="98"/>
  <c r="AM240" i="98"/>
  <c r="AL240" i="98"/>
  <c r="AJ240" i="98"/>
  <c r="AI240" i="98"/>
  <c r="AH240" i="98"/>
  <c r="AG240" i="98"/>
  <c r="AF240" i="98"/>
  <c r="AE240" i="98"/>
  <c r="AD240" i="98"/>
  <c r="AC240" i="98"/>
  <c r="AB240" i="98"/>
  <c r="AA240" i="98"/>
  <c r="B240" i="98"/>
  <c r="AZ240" i="98" s="1"/>
  <c r="AU239" i="98"/>
  <c r="AT239" i="98"/>
  <c r="AS239" i="98"/>
  <c r="AQ239" i="98"/>
  <c r="AP239" i="98"/>
  <c r="AK239" i="98"/>
  <c r="AI239" i="98"/>
  <c r="AH239" i="98"/>
  <c r="AG239" i="98"/>
  <c r="AF239" i="98"/>
  <c r="AE239" i="98"/>
  <c r="AD239" i="98"/>
  <c r="AC239" i="98"/>
  <c r="AB239" i="98"/>
  <c r="AA239" i="98"/>
  <c r="B239" i="98"/>
  <c r="AZ238" i="98"/>
  <c r="AY238" i="98"/>
  <c r="AW238" i="98"/>
  <c r="AV238" i="98"/>
  <c r="AU238" i="98"/>
  <c r="AT238" i="98"/>
  <c r="AS238" i="98"/>
  <c r="AQ238" i="98"/>
  <c r="AP238" i="98"/>
  <c r="AM238" i="98"/>
  <c r="AI238" i="98"/>
  <c r="AH238" i="98"/>
  <c r="AG238" i="98"/>
  <c r="AF238" i="98"/>
  <c r="AE238" i="98"/>
  <c r="AD238" i="98"/>
  <c r="AC238" i="98"/>
  <c r="AB238" i="98"/>
  <c r="AA238" i="98"/>
  <c r="B238" i="98"/>
  <c r="AU237" i="98"/>
  <c r="AT237" i="98"/>
  <c r="AS237" i="98"/>
  <c r="AQ237" i="98"/>
  <c r="AP237" i="98"/>
  <c r="AI237" i="98"/>
  <c r="AH237" i="98"/>
  <c r="AG237" i="98"/>
  <c r="AF237" i="98"/>
  <c r="AE237" i="98"/>
  <c r="AD237" i="98"/>
  <c r="AC237" i="98"/>
  <c r="AB237" i="98"/>
  <c r="AA237" i="98"/>
  <c r="B237" i="98"/>
  <c r="AZ236" i="98"/>
  <c r="AY236" i="98"/>
  <c r="AX236" i="98"/>
  <c r="AW236" i="98"/>
  <c r="AV236" i="98"/>
  <c r="AU236" i="98"/>
  <c r="AT236" i="98"/>
  <c r="AS236" i="98"/>
  <c r="AQ236" i="98"/>
  <c r="AP236" i="98"/>
  <c r="AO236" i="98"/>
  <c r="AN236" i="98"/>
  <c r="AM236" i="98"/>
  <c r="AL236" i="98"/>
  <c r="AJ236" i="98"/>
  <c r="AI236" i="98"/>
  <c r="AH236" i="98"/>
  <c r="AG236" i="98"/>
  <c r="AF236" i="98"/>
  <c r="AE236" i="98"/>
  <c r="AD236" i="98"/>
  <c r="AC236" i="98"/>
  <c r="AB236" i="98"/>
  <c r="AA236" i="98"/>
  <c r="B236" i="98"/>
  <c r="AK236" i="98" s="1"/>
  <c r="AX235" i="98"/>
  <c r="AU235" i="98"/>
  <c r="AT235" i="98"/>
  <c r="AS235" i="98"/>
  <c r="AQ235" i="98"/>
  <c r="AP235" i="98"/>
  <c r="AK235" i="98"/>
  <c r="AI235" i="98"/>
  <c r="AH235" i="98"/>
  <c r="AG235" i="98"/>
  <c r="AF235" i="98"/>
  <c r="AE235" i="98"/>
  <c r="AD235" i="98"/>
  <c r="AC235" i="98"/>
  <c r="AB235" i="98"/>
  <c r="AA235" i="98"/>
  <c r="B235" i="98"/>
  <c r="AZ234" i="98"/>
  <c r="AY234" i="98"/>
  <c r="AW234" i="98"/>
  <c r="AV234" i="98"/>
  <c r="AU234" i="98"/>
  <c r="AT234" i="98"/>
  <c r="AS234" i="98"/>
  <c r="AQ234" i="98"/>
  <c r="AP234" i="98"/>
  <c r="AM234" i="98"/>
  <c r="AJ234" i="98"/>
  <c r="AI234" i="98"/>
  <c r="AH234" i="98"/>
  <c r="AG234" i="98"/>
  <c r="AF234" i="98"/>
  <c r="AE234" i="98"/>
  <c r="AD234" i="98"/>
  <c r="AC234" i="98"/>
  <c r="AB234" i="98"/>
  <c r="AA234" i="98"/>
  <c r="B234" i="98"/>
  <c r="AY233" i="98"/>
  <c r="AX233" i="98"/>
  <c r="AU233" i="98"/>
  <c r="AT233" i="98"/>
  <c r="AS233" i="98"/>
  <c r="AQ233" i="98"/>
  <c r="AP233" i="98"/>
  <c r="AN233" i="98"/>
  <c r="AL233" i="98"/>
  <c r="AK233" i="98"/>
  <c r="AI233" i="98"/>
  <c r="AH233" i="98"/>
  <c r="AG233" i="98"/>
  <c r="AF233" i="98"/>
  <c r="AE233" i="98"/>
  <c r="AD233" i="98"/>
  <c r="AC233" i="98"/>
  <c r="AB233" i="98"/>
  <c r="AA233" i="98"/>
  <c r="B233" i="98"/>
  <c r="AZ232" i="98"/>
  <c r="AY232" i="98"/>
  <c r="AX232" i="98"/>
  <c r="AW232" i="98"/>
  <c r="AV232" i="98"/>
  <c r="AU232" i="98"/>
  <c r="AT232" i="98"/>
  <c r="AS232" i="98"/>
  <c r="AQ232" i="98"/>
  <c r="AP232" i="98"/>
  <c r="AO232" i="98"/>
  <c r="AN232" i="98"/>
  <c r="AM232" i="98"/>
  <c r="AL232" i="98"/>
  <c r="AJ232" i="98"/>
  <c r="AI232" i="98"/>
  <c r="AH232" i="98"/>
  <c r="AG232" i="98"/>
  <c r="AF232" i="98"/>
  <c r="AE232" i="98"/>
  <c r="AD232" i="98"/>
  <c r="AC232" i="98"/>
  <c r="AB232" i="98"/>
  <c r="AA232" i="98"/>
  <c r="B232" i="98"/>
  <c r="AK232" i="98" s="1"/>
  <c r="AU231" i="98"/>
  <c r="AT231" i="98"/>
  <c r="AS231" i="98"/>
  <c r="AQ231" i="98"/>
  <c r="AP231" i="98"/>
  <c r="AI231" i="98"/>
  <c r="AH231" i="98"/>
  <c r="AG231" i="98"/>
  <c r="AF231" i="98"/>
  <c r="AE231" i="98"/>
  <c r="AD231" i="98"/>
  <c r="AC231" i="98"/>
  <c r="AB231" i="98"/>
  <c r="AA231" i="98"/>
  <c r="B231" i="98"/>
  <c r="AZ230" i="98"/>
  <c r="AU230" i="98"/>
  <c r="AT230" i="98"/>
  <c r="AS230" i="98"/>
  <c r="AQ230" i="98"/>
  <c r="AP230" i="98"/>
  <c r="AN230" i="98"/>
  <c r="AK230" i="98"/>
  <c r="AI230" i="98"/>
  <c r="AH230" i="98"/>
  <c r="AG230" i="98"/>
  <c r="AF230" i="98"/>
  <c r="AE230" i="98"/>
  <c r="AD230" i="98"/>
  <c r="AC230" i="98"/>
  <c r="AB230" i="98"/>
  <c r="AA230" i="98"/>
  <c r="B230" i="98"/>
  <c r="AY229" i="98"/>
  <c r="AX229" i="98"/>
  <c r="AW229" i="98"/>
  <c r="AU229" i="98"/>
  <c r="AT229" i="98"/>
  <c r="AS229" i="98"/>
  <c r="AQ229" i="98"/>
  <c r="AP229" i="98"/>
  <c r="AO229" i="98"/>
  <c r="AN229" i="98"/>
  <c r="AM229" i="98"/>
  <c r="AL229" i="98"/>
  <c r="AK229" i="98"/>
  <c r="AJ229" i="98"/>
  <c r="AI229" i="98"/>
  <c r="AH229" i="98"/>
  <c r="AG229" i="98"/>
  <c r="AF229" i="98"/>
  <c r="AE229" i="98"/>
  <c r="AD229" i="98"/>
  <c r="AC229" i="98"/>
  <c r="AB229" i="98"/>
  <c r="AA229" i="98"/>
  <c r="B229" i="98"/>
  <c r="AZ228" i="98"/>
  <c r="AY228" i="98"/>
  <c r="AX228" i="98"/>
  <c r="AW228" i="98"/>
  <c r="AV228" i="98"/>
  <c r="AU228" i="98"/>
  <c r="AT228" i="98"/>
  <c r="AS228" i="98"/>
  <c r="AQ228" i="98"/>
  <c r="AP228" i="98"/>
  <c r="AN228" i="98"/>
  <c r="AM228" i="98"/>
  <c r="AL228" i="98"/>
  <c r="AJ228" i="98"/>
  <c r="AI228" i="98"/>
  <c r="AH228" i="98"/>
  <c r="AG228" i="98"/>
  <c r="AF228" i="98"/>
  <c r="AE228" i="98"/>
  <c r="AD228" i="98"/>
  <c r="AC228" i="98"/>
  <c r="AB228" i="98"/>
  <c r="AA228" i="98"/>
  <c r="B228" i="98"/>
  <c r="AU227" i="98"/>
  <c r="AT227" i="98"/>
  <c r="AS227" i="98"/>
  <c r="AQ227" i="98"/>
  <c r="AP227" i="98"/>
  <c r="AI227" i="98"/>
  <c r="AH227" i="98"/>
  <c r="AG227" i="98"/>
  <c r="AF227" i="98"/>
  <c r="AE227" i="98"/>
  <c r="AD227" i="98"/>
  <c r="AC227" i="98"/>
  <c r="AB227" i="98"/>
  <c r="AA227" i="98"/>
  <c r="B227" i="98"/>
  <c r="AZ226" i="98"/>
  <c r="AY226" i="98"/>
  <c r="AW226" i="98"/>
  <c r="AV226" i="98"/>
  <c r="AU226" i="98"/>
  <c r="AT226" i="98"/>
  <c r="AS226" i="98"/>
  <c r="AQ226" i="98"/>
  <c r="AP226" i="98"/>
  <c r="AN226" i="98"/>
  <c r="AI226" i="98"/>
  <c r="AH226" i="98"/>
  <c r="AG226" i="98"/>
  <c r="AF226" i="98"/>
  <c r="AE226" i="98"/>
  <c r="AD226" i="98"/>
  <c r="AC226" i="98"/>
  <c r="AB226" i="98"/>
  <c r="AA226" i="98"/>
  <c r="B226" i="98"/>
  <c r="AY225" i="98"/>
  <c r="AX225" i="98"/>
  <c r="AW225" i="98"/>
  <c r="AV225" i="98"/>
  <c r="AU225" i="98"/>
  <c r="AT225" i="98"/>
  <c r="AS225" i="98"/>
  <c r="AQ225" i="98"/>
  <c r="AP225" i="98"/>
  <c r="AO225" i="98"/>
  <c r="AN225" i="98"/>
  <c r="AM225" i="98"/>
  <c r="AL225" i="98"/>
  <c r="AK225" i="98"/>
  <c r="AJ225" i="98"/>
  <c r="AI225" i="98"/>
  <c r="AH225" i="98"/>
  <c r="AG225" i="98"/>
  <c r="AF225" i="98"/>
  <c r="AE225" i="98"/>
  <c r="AD225" i="98"/>
  <c r="AC225" i="98"/>
  <c r="AB225" i="98"/>
  <c r="AA225" i="98"/>
  <c r="B225" i="98"/>
  <c r="AZ225" i="98" s="1"/>
  <c r="AZ224" i="98"/>
  <c r="AY224" i="98"/>
  <c r="AW224" i="98"/>
  <c r="AV224" i="98"/>
  <c r="AU224" i="98"/>
  <c r="AT224" i="98"/>
  <c r="AS224" i="98"/>
  <c r="AQ224" i="98"/>
  <c r="AP224" i="98"/>
  <c r="AO224" i="98"/>
  <c r="AN224" i="98"/>
  <c r="AM224" i="98"/>
  <c r="AL224" i="98"/>
  <c r="AJ224" i="98"/>
  <c r="AI224" i="98"/>
  <c r="AH224" i="98"/>
  <c r="AG224" i="98"/>
  <c r="AF224" i="98"/>
  <c r="AE224" i="98"/>
  <c r="AD224" i="98"/>
  <c r="AC224" i="98"/>
  <c r="AB224" i="98"/>
  <c r="AA224" i="98"/>
  <c r="B224" i="98"/>
  <c r="AZ223" i="98"/>
  <c r="AW223" i="98"/>
  <c r="AU223" i="98"/>
  <c r="AT223" i="98"/>
  <c r="AS223" i="98"/>
  <c r="AQ223" i="98"/>
  <c r="AP223" i="98"/>
  <c r="AN223" i="98"/>
  <c r="AI223" i="98"/>
  <c r="AH223" i="98"/>
  <c r="AG223" i="98"/>
  <c r="AF223" i="98"/>
  <c r="AE223" i="98"/>
  <c r="AD223" i="98"/>
  <c r="AC223" i="98"/>
  <c r="AB223" i="98"/>
  <c r="AA223" i="98"/>
  <c r="B223" i="98"/>
  <c r="AZ222" i="98"/>
  <c r="AY222" i="98"/>
  <c r="AX222" i="98"/>
  <c r="AW222" i="98"/>
  <c r="AV222" i="98"/>
  <c r="AU222" i="98"/>
  <c r="AT222" i="98"/>
  <c r="AS222" i="98"/>
  <c r="AQ222" i="98"/>
  <c r="AP222" i="98"/>
  <c r="AM222" i="98"/>
  <c r="AL222" i="98"/>
  <c r="AJ222" i="98"/>
  <c r="AI222" i="98"/>
  <c r="AH222" i="98"/>
  <c r="AG222" i="98"/>
  <c r="AF222" i="98"/>
  <c r="AE222" i="98"/>
  <c r="AD222" i="98"/>
  <c r="AC222" i="98"/>
  <c r="AB222" i="98"/>
  <c r="AA222" i="98"/>
  <c r="B222" i="98"/>
  <c r="AX221" i="98"/>
  <c r="AW221" i="98"/>
  <c r="AV221" i="98"/>
  <c r="AU221" i="98"/>
  <c r="AT221" i="98"/>
  <c r="AS221" i="98"/>
  <c r="AQ221" i="98"/>
  <c r="AP221" i="98"/>
  <c r="AO221" i="98"/>
  <c r="AN221" i="98"/>
  <c r="AM221" i="98"/>
  <c r="AL221" i="98"/>
  <c r="AK221" i="98"/>
  <c r="AI221" i="98"/>
  <c r="AH221" i="98"/>
  <c r="AG221" i="98"/>
  <c r="AF221" i="98"/>
  <c r="AE221" i="98"/>
  <c r="AD221" i="98"/>
  <c r="AC221" i="98"/>
  <c r="AB221" i="98"/>
  <c r="AA221" i="98"/>
  <c r="B221" i="98"/>
  <c r="AZ221" i="98" s="1"/>
  <c r="AZ220" i="98"/>
  <c r="AY220" i="98"/>
  <c r="AX220" i="98"/>
  <c r="AW220" i="98"/>
  <c r="AV220" i="98"/>
  <c r="AU220" i="98"/>
  <c r="AT220" i="98"/>
  <c r="AS220" i="98"/>
  <c r="AQ220" i="98"/>
  <c r="AP220" i="98"/>
  <c r="AO220" i="98"/>
  <c r="AN220" i="98"/>
  <c r="AM220" i="98"/>
  <c r="AL220" i="98"/>
  <c r="AK220" i="98"/>
  <c r="AJ220" i="98"/>
  <c r="AI220" i="98"/>
  <c r="AH220" i="98"/>
  <c r="AG220" i="98"/>
  <c r="AF220" i="98"/>
  <c r="AE220" i="98"/>
  <c r="AD220" i="98"/>
  <c r="AC220" i="98"/>
  <c r="AB220" i="98"/>
  <c r="AA220" i="98"/>
  <c r="B220" i="98"/>
  <c r="AY219" i="98"/>
  <c r="AX219" i="98"/>
  <c r="AW219" i="98"/>
  <c r="AU219" i="98"/>
  <c r="AT219" i="98"/>
  <c r="AS219" i="98"/>
  <c r="AQ219" i="98"/>
  <c r="AP219" i="98"/>
  <c r="AK219" i="98"/>
  <c r="AJ219" i="98"/>
  <c r="AI219" i="98"/>
  <c r="AH219" i="98"/>
  <c r="AG219" i="98"/>
  <c r="AF219" i="98"/>
  <c r="AE219" i="98"/>
  <c r="AD219" i="98"/>
  <c r="AC219" i="98"/>
  <c r="AB219" i="98"/>
  <c r="AA219" i="98"/>
  <c r="B219" i="98"/>
  <c r="AU218" i="98"/>
  <c r="AT218" i="98"/>
  <c r="AS218" i="98"/>
  <c r="AQ218" i="98"/>
  <c r="AP218" i="98"/>
  <c r="AI218" i="98"/>
  <c r="AH218" i="98"/>
  <c r="AG218" i="98"/>
  <c r="AF218" i="98"/>
  <c r="AE218" i="98"/>
  <c r="AD218" i="98"/>
  <c r="AC218" i="98"/>
  <c r="AB218" i="98"/>
  <c r="AA218" i="98"/>
  <c r="B218" i="98"/>
  <c r="AU217" i="98"/>
  <c r="AT217" i="98"/>
  <c r="AS217" i="98"/>
  <c r="AQ217" i="98"/>
  <c r="AP217" i="98"/>
  <c r="AI217" i="98"/>
  <c r="AH217" i="98"/>
  <c r="AG217" i="98"/>
  <c r="AF217" i="98"/>
  <c r="AE217" i="98"/>
  <c r="AD217" i="98"/>
  <c r="AC217" i="98"/>
  <c r="AB217" i="98"/>
  <c r="AA217" i="98"/>
  <c r="B217" i="98"/>
  <c r="AW216" i="98"/>
  <c r="AV216" i="98"/>
  <c r="AU216" i="98"/>
  <c r="AT216" i="98"/>
  <c r="AS216" i="98"/>
  <c r="AQ216" i="98"/>
  <c r="AP216" i="98"/>
  <c r="AO216" i="98"/>
  <c r="AN216" i="98"/>
  <c r="AM216" i="98"/>
  <c r="AL216" i="98"/>
  <c r="AI216" i="98"/>
  <c r="AH216" i="98"/>
  <c r="AG216" i="98"/>
  <c r="AF216" i="98"/>
  <c r="AE216" i="98"/>
  <c r="AD216" i="98"/>
  <c r="AC216" i="98"/>
  <c r="AB216" i="98"/>
  <c r="AA216" i="98"/>
  <c r="B216" i="98"/>
  <c r="AZ215" i="98"/>
  <c r="AU215" i="98"/>
  <c r="AT215" i="98"/>
  <c r="AS215" i="98"/>
  <c r="AQ215" i="98"/>
  <c r="AP215" i="98"/>
  <c r="AM215" i="98"/>
  <c r="AK215" i="98"/>
  <c r="AJ215" i="98"/>
  <c r="AI215" i="98"/>
  <c r="AH215" i="98"/>
  <c r="AG215" i="98"/>
  <c r="AF215" i="98"/>
  <c r="AE215" i="98"/>
  <c r="AD215" i="98"/>
  <c r="AC215" i="98"/>
  <c r="AB215" i="98"/>
  <c r="AA215" i="98"/>
  <c r="B215" i="98"/>
  <c r="AY215" i="98" s="1"/>
  <c r="AU214" i="98"/>
  <c r="AT214" i="98"/>
  <c r="AS214" i="98"/>
  <c r="AQ214" i="98"/>
  <c r="AP214" i="98"/>
  <c r="AJ214" i="98"/>
  <c r="AI214" i="98"/>
  <c r="AH214" i="98"/>
  <c r="AG214" i="98"/>
  <c r="AF214" i="98"/>
  <c r="AE214" i="98"/>
  <c r="AD214" i="98"/>
  <c r="AC214" i="98"/>
  <c r="AB214" i="98"/>
  <c r="AA214" i="98"/>
  <c r="B214" i="98"/>
  <c r="AU213" i="98"/>
  <c r="AT213" i="98"/>
  <c r="AS213" i="98"/>
  <c r="AQ213" i="98"/>
  <c r="AP213" i="98"/>
  <c r="AL213" i="98"/>
  <c r="AI213" i="98"/>
  <c r="AH213" i="98"/>
  <c r="AG213" i="98"/>
  <c r="AF213" i="98"/>
  <c r="AE213" i="98"/>
  <c r="AD213" i="98"/>
  <c r="AC213" i="98"/>
  <c r="AB213" i="98"/>
  <c r="AA213" i="98"/>
  <c r="B213" i="98"/>
  <c r="AY213" i="98" s="1"/>
  <c r="AU212" i="98"/>
  <c r="AT212" i="98"/>
  <c r="AS212" i="98"/>
  <c r="AQ212" i="98"/>
  <c r="AP212" i="98"/>
  <c r="AI212" i="98"/>
  <c r="AH212" i="98"/>
  <c r="AG212" i="98"/>
  <c r="AF212" i="98"/>
  <c r="AE212" i="98"/>
  <c r="AD212" i="98"/>
  <c r="AC212" i="98"/>
  <c r="AB212" i="98"/>
  <c r="AA212" i="98"/>
  <c r="B212" i="98"/>
  <c r="AZ211" i="98"/>
  <c r="AU211" i="98"/>
  <c r="AT211" i="98"/>
  <c r="AS211" i="98"/>
  <c r="AQ211" i="98"/>
  <c r="AP211" i="98"/>
  <c r="AO211" i="98"/>
  <c r="AL211" i="98"/>
  <c r="AK211" i="98"/>
  <c r="AJ211" i="98"/>
  <c r="AI211" i="98"/>
  <c r="AH211" i="98"/>
  <c r="AG211" i="98"/>
  <c r="AF211" i="98"/>
  <c r="AE211" i="98"/>
  <c r="AD211" i="98"/>
  <c r="AC211" i="98"/>
  <c r="AB211" i="98"/>
  <c r="AA211" i="98"/>
  <c r="B211" i="98"/>
  <c r="AM211" i="98" s="1"/>
  <c r="AU210" i="98"/>
  <c r="AT210" i="98"/>
  <c r="AS210" i="98"/>
  <c r="AQ210" i="98"/>
  <c r="AP210" i="98"/>
  <c r="AL210" i="98"/>
  <c r="AJ210" i="98"/>
  <c r="AI210" i="98"/>
  <c r="AH210" i="98"/>
  <c r="AG210" i="98"/>
  <c r="AF210" i="98"/>
  <c r="AE210" i="98"/>
  <c r="AD210" i="98"/>
  <c r="AC210" i="98"/>
  <c r="AB210" i="98"/>
  <c r="AA210" i="98"/>
  <c r="B210" i="98"/>
  <c r="AW210" i="98" s="1"/>
  <c r="AU209" i="98"/>
  <c r="AT209" i="98"/>
  <c r="AS209" i="98"/>
  <c r="AQ209" i="98"/>
  <c r="AP209" i="98"/>
  <c r="AI209" i="98"/>
  <c r="AH209" i="98"/>
  <c r="AG209" i="98"/>
  <c r="AF209" i="98"/>
  <c r="AE209" i="98"/>
  <c r="AD209" i="98"/>
  <c r="AC209" i="98"/>
  <c r="AB209" i="98"/>
  <c r="AA209" i="98"/>
  <c r="B209" i="98"/>
  <c r="AZ208" i="98"/>
  <c r="AY208" i="98"/>
  <c r="AW208" i="98"/>
  <c r="AV208" i="98"/>
  <c r="AU208" i="98"/>
  <c r="AT208" i="98"/>
  <c r="AS208" i="98"/>
  <c r="AQ208" i="98"/>
  <c r="AP208" i="98"/>
  <c r="AO208" i="98"/>
  <c r="AN208" i="98"/>
  <c r="AM208" i="98"/>
  <c r="AL208" i="98"/>
  <c r="AJ208" i="98"/>
  <c r="AI208" i="98"/>
  <c r="AH208" i="98"/>
  <c r="AG208" i="98"/>
  <c r="AF208" i="98"/>
  <c r="AE208" i="98"/>
  <c r="AD208" i="98"/>
  <c r="AC208" i="98"/>
  <c r="AB208" i="98"/>
  <c r="AA208" i="98"/>
  <c r="B208" i="98"/>
  <c r="AZ207" i="98"/>
  <c r="AY207" i="98"/>
  <c r="AX207" i="98"/>
  <c r="AW207" i="98"/>
  <c r="AU207" i="98"/>
  <c r="AT207" i="98"/>
  <c r="AS207" i="98"/>
  <c r="AQ207" i="98"/>
  <c r="AP207" i="98"/>
  <c r="AO207" i="98"/>
  <c r="AN207" i="98"/>
  <c r="AL207" i="98"/>
  <c r="AK207" i="98"/>
  <c r="AJ207" i="98"/>
  <c r="AI207" i="98"/>
  <c r="AH207" i="98"/>
  <c r="AG207" i="98"/>
  <c r="AF207" i="98"/>
  <c r="AE207" i="98"/>
  <c r="AD207" i="98"/>
  <c r="AC207" i="98"/>
  <c r="AB207" i="98"/>
  <c r="AA207" i="98"/>
  <c r="B207" i="98"/>
  <c r="AZ206" i="98"/>
  <c r="AW206" i="98"/>
  <c r="AU206" i="98"/>
  <c r="AT206" i="98"/>
  <c r="AS206" i="98"/>
  <c r="AQ206" i="98"/>
  <c r="AP206" i="98"/>
  <c r="AI206" i="98"/>
  <c r="AH206" i="98"/>
  <c r="AG206" i="98"/>
  <c r="AF206" i="98"/>
  <c r="AE206" i="98"/>
  <c r="AD206" i="98"/>
  <c r="AC206" i="98"/>
  <c r="AB206" i="98"/>
  <c r="AA206" i="98"/>
  <c r="B206" i="98"/>
  <c r="AY205" i="98"/>
  <c r="AX205" i="98"/>
  <c r="AW205" i="98"/>
  <c r="AV205" i="98"/>
  <c r="AU205" i="98"/>
  <c r="AT205" i="98"/>
  <c r="AS205" i="98"/>
  <c r="AQ205" i="98"/>
  <c r="AP205" i="98"/>
  <c r="AM205" i="98"/>
  <c r="AL205" i="98"/>
  <c r="AK205" i="98"/>
  <c r="AI205" i="98"/>
  <c r="AH205" i="98"/>
  <c r="AG205" i="98"/>
  <c r="AF205" i="98"/>
  <c r="AE205" i="98"/>
  <c r="AD205" i="98"/>
  <c r="AC205" i="98"/>
  <c r="AB205" i="98"/>
  <c r="AA205" i="98"/>
  <c r="B205" i="98"/>
  <c r="AZ205" i="98" s="1"/>
  <c r="AU204" i="98"/>
  <c r="AT204" i="98"/>
  <c r="AS204" i="98"/>
  <c r="AQ204" i="98"/>
  <c r="AP204" i="98"/>
  <c r="AI204" i="98"/>
  <c r="AH204" i="98"/>
  <c r="AG204" i="98"/>
  <c r="AF204" i="98"/>
  <c r="AE204" i="98"/>
  <c r="AD204" i="98"/>
  <c r="AC204" i="98"/>
  <c r="AB204" i="98"/>
  <c r="AA204" i="98"/>
  <c r="B204" i="98"/>
  <c r="AY203" i="98"/>
  <c r="AX203" i="98"/>
  <c r="AW203" i="98"/>
  <c r="AU203" i="98"/>
  <c r="AT203" i="98"/>
  <c r="AS203" i="98"/>
  <c r="AQ203" i="98"/>
  <c r="AP203" i="98"/>
  <c r="AO203" i="98"/>
  <c r="AN203" i="98"/>
  <c r="AL203" i="98"/>
  <c r="AK203" i="98"/>
  <c r="AJ203" i="98"/>
  <c r="AI203" i="98"/>
  <c r="AH203" i="98"/>
  <c r="AG203" i="98"/>
  <c r="AF203" i="98"/>
  <c r="AE203" i="98"/>
  <c r="AD203" i="98"/>
  <c r="AC203" i="98"/>
  <c r="AB203" i="98"/>
  <c r="AA203" i="98"/>
  <c r="B203" i="98"/>
  <c r="AU202" i="98"/>
  <c r="AT202" i="98"/>
  <c r="AS202" i="98"/>
  <c r="AQ202" i="98"/>
  <c r="AP202" i="98"/>
  <c r="AM202" i="98"/>
  <c r="AI202" i="98"/>
  <c r="AH202" i="98"/>
  <c r="AG202" i="98"/>
  <c r="AF202" i="98"/>
  <c r="AE202" i="98"/>
  <c r="AD202" i="98"/>
  <c r="AC202" i="98"/>
  <c r="AB202" i="98"/>
  <c r="AA202" i="98"/>
  <c r="B202" i="98"/>
  <c r="AZ201" i="98"/>
  <c r="AY201" i="98"/>
  <c r="AX201" i="98"/>
  <c r="AW201" i="98"/>
  <c r="AU201" i="98"/>
  <c r="AT201" i="98"/>
  <c r="AS201" i="98"/>
  <c r="AQ201" i="98"/>
  <c r="AP201" i="98"/>
  <c r="AO201" i="98"/>
  <c r="AN201" i="98"/>
  <c r="AI201" i="98"/>
  <c r="AH201" i="98"/>
  <c r="AG201" i="98"/>
  <c r="AF201" i="98"/>
  <c r="AE201" i="98"/>
  <c r="AD201" i="98"/>
  <c r="AC201" i="98"/>
  <c r="AB201" i="98"/>
  <c r="AA201" i="98"/>
  <c r="B201" i="98"/>
  <c r="AZ200" i="98"/>
  <c r="AY200" i="98"/>
  <c r="AX200" i="98"/>
  <c r="AW200" i="98"/>
  <c r="AV200" i="98"/>
  <c r="AU200" i="98"/>
  <c r="AT200" i="98"/>
  <c r="AS200" i="98"/>
  <c r="AQ200" i="98"/>
  <c r="AP200" i="98"/>
  <c r="AO200" i="98"/>
  <c r="AL200" i="98"/>
  <c r="AI200" i="98"/>
  <c r="AH200" i="98"/>
  <c r="AG200" i="98"/>
  <c r="AF200" i="98"/>
  <c r="AE200" i="98"/>
  <c r="AD200" i="98"/>
  <c r="AC200" i="98"/>
  <c r="AB200" i="98"/>
  <c r="AA200" i="98"/>
  <c r="B200" i="98"/>
  <c r="AK200" i="98" s="1"/>
  <c r="AU199" i="98"/>
  <c r="AT199" i="98"/>
  <c r="AS199" i="98"/>
  <c r="AQ199" i="98"/>
  <c r="AP199" i="98"/>
  <c r="AO199" i="98"/>
  <c r="AI199" i="98"/>
  <c r="AH199" i="98"/>
  <c r="AG199" i="98"/>
  <c r="AF199" i="98"/>
  <c r="AE199" i="98"/>
  <c r="AD199" i="98"/>
  <c r="AC199" i="98"/>
  <c r="AB199" i="98"/>
  <c r="AA199" i="98"/>
  <c r="B199" i="98"/>
  <c r="AZ198" i="98"/>
  <c r="AU198" i="98"/>
  <c r="AT198" i="98"/>
  <c r="AS198" i="98"/>
  <c r="AQ198" i="98"/>
  <c r="AP198" i="98"/>
  <c r="AN198" i="98"/>
  <c r="AI198" i="98"/>
  <c r="AH198" i="98"/>
  <c r="AG198" i="98"/>
  <c r="AF198" i="98"/>
  <c r="AE198" i="98"/>
  <c r="AD198" i="98"/>
  <c r="AC198" i="98"/>
  <c r="AB198" i="98"/>
  <c r="AA198" i="98"/>
  <c r="B198" i="98"/>
  <c r="AU197" i="98"/>
  <c r="AT197" i="98"/>
  <c r="AS197" i="98"/>
  <c r="AQ197" i="98"/>
  <c r="AP197" i="98"/>
  <c r="AI197" i="98"/>
  <c r="AH197" i="98"/>
  <c r="AG197" i="98"/>
  <c r="AF197" i="98"/>
  <c r="AE197" i="98"/>
  <c r="AD197" i="98"/>
  <c r="AC197" i="98"/>
  <c r="AB197" i="98"/>
  <c r="AA197" i="98"/>
  <c r="B197" i="98"/>
  <c r="AU196" i="98"/>
  <c r="AT196" i="98"/>
  <c r="AS196" i="98"/>
  <c r="AQ196" i="98"/>
  <c r="AP196" i="98"/>
  <c r="AI196" i="98"/>
  <c r="AH196" i="98"/>
  <c r="AG196" i="98"/>
  <c r="AF196" i="98"/>
  <c r="AE196" i="98"/>
  <c r="AD196" i="98"/>
  <c r="AC196" i="98"/>
  <c r="AB196" i="98"/>
  <c r="AA196" i="98"/>
  <c r="B196" i="98"/>
  <c r="AZ195" i="98"/>
  <c r="AY195" i="98"/>
  <c r="AX195" i="98"/>
  <c r="AW195" i="98"/>
  <c r="AV195" i="98"/>
  <c r="AU195" i="98"/>
  <c r="AT195" i="98"/>
  <c r="AS195" i="98"/>
  <c r="AQ195" i="98"/>
  <c r="AP195" i="98"/>
  <c r="AO195" i="98"/>
  <c r="AN195" i="98"/>
  <c r="AL195" i="98"/>
  <c r="AI195" i="98"/>
  <c r="AH195" i="98"/>
  <c r="AG195" i="98"/>
  <c r="AF195" i="98"/>
  <c r="AE195" i="98"/>
  <c r="AD195" i="98"/>
  <c r="AC195" i="98"/>
  <c r="AB195" i="98"/>
  <c r="AA195" i="98"/>
  <c r="B195" i="98"/>
  <c r="AM195" i="98" s="1"/>
  <c r="AZ194" i="98"/>
  <c r="AX194" i="98"/>
  <c r="AW194" i="98"/>
  <c r="AU194" i="98"/>
  <c r="AT194" i="98"/>
  <c r="AS194" i="98"/>
  <c r="AQ194" i="98"/>
  <c r="AP194" i="98"/>
  <c r="AO194" i="98"/>
  <c r="AN194" i="98"/>
  <c r="AL194" i="98"/>
  <c r="AK194" i="98"/>
  <c r="AJ194" i="98"/>
  <c r="AI194" i="98"/>
  <c r="AH194" i="98"/>
  <c r="AG194" i="98"/>
  <c r="AF194" i="98"/>
  <c r="AE194" i="98"/>
  <c r="AD194" i="98"/>
  <c r="AC194" i="98"/>
  <c r="AB194" i="98"/>
  <c r="AA194" i="98"/>
  <c r="B194" i="98"/>
  <c r="AU193" i="98"/>
  <c r="AT193" i="98"/>
  <c r="AS193" i="98"/>
  <c r="AQ193" i="98"/>
  <c r="AP193" i="98"/>
  <c r="AI193" i="98"/>
  <c r="AH193" i="98"/>
  <c r="AG193" i="98"/>
  <c r="AF193" i="98"/>
  <c r="AE193" i="98"/>
  <c r="AD193" i="98"/>
  <c r="AC193" i="98"/>
  <c r="AB193" i="98"/>
  <c r="AA193" i="98"/>
  <c r="B193" i="98"/>
  <c r="AZ192" i="98"/>
  <c r="AY192" i="98"/>
  <c r="AU192" i="98"/>
  <c r="AT192" i="98"/>
  <c r="AS192" i="98"/>
  <c r="AQ192" i="98"/>
  <c r="AP192" i="98"/>
  <c r="AM192" i="98"/>
  <c r="AK192" i="98"/>
  <c r="AJ192" i="98"/>
  <c r="AI192" i="98"/>
  <c r="AH192" i="98"/>
  <c r="AG192" i="98"/>
  <c r="AF192" i="98"/>
  <c r="AE192" i="98"/>
  <c r="AD192" i="98"/>
  <c r="AC192" i="98"/>
  <c r="AB192" i="98"/>
  <c r="AA192" i="98"/>
  <c r="B192" i="98"/>
  <c r="AX191" i="98"/>
  <c r="AU191" i="98"/>
  <c r="AT191" i="98"/>
  <c r="AS191" i="98"/>
  <c r="AQ191" i="98"/>
  <c r="AP191" i="98"/>
  <c r="AM191" i="98"/>
  <c r="AK191" i="98"/>
  <c r="AI191" i="98"/>
  <c r="AH191" i="98"/>
  <c r="AG191" i="98"/>
  <c r="AF191" i="98"/>
  <c r="AE191" i="98"/>
  <c r="AD191" i="98"/>
  <c r="AC191" i="98"/>
  <c r="AB191" i="98"/>
  <c r="AA191" i="98"/>
  <c r="B191" i="98"/>
  <c r="AY190" i="98"/>
  <c r="AU190" i="98"/>
  <c r="AT190" i="98"/>
  <c r="AS190" i="98"/>
  <c r="AQ190" i="98"/>
  <c r="AP190" i="98"/>
  <c r="AI190" i="98"/>
  <c r="AH190" i="98"/>
  <c r="AG190" i="98"/>
  <c r="AF190" i="98"/>
  <c r="AE190" i="98"/>
  <c r="AD190" i="98"/>
  <c r="AC190" i="98"/>
  <c r="AB190" i="98"/>
  <c r="AA190" i="98"/>
  <c r="B190" i="98"/>
  <c r="AY189" i="98"/>
  <c r="AX189" i="98"/>
  <c r="AW189" i="98"/>
  <c r="AU189" i="98"/>
  <c r="AT189" i="98"/>
  <c r="AS189" i="98"/>
  <c r="AQ189" i="98"/>
  <c r="AP189" i="98"/>
  <c r="AO189" i="98"/>
  <c r="AN189" i="98"/>
  <c r="AK189" i="98"/>
  <c r="AI189" i="98"/>
  <c r="AH189" i="98"/>
  <c r="AG189" i="98"/>
  <c r="AF189" i="98"/>
  <c r="AE189" i="98"/>
  <c r="AD189" i="98"/>
  <c r="AC189" i="98"/>
  <c r="AB189" i="98"/>
  <c r="AA189" i="98"/>
  <c r="B189" i="98"/>
  <c r="AZ188" i="98"/>
  <c r="AY188" i="98"/>
  <c r="AW188" i="98"/>
  <c r="AU188" i="98"/>
  <c r="AT188" i="98"/>
  <c r="AS188" i="98"/>
  <c r="AQ188" i="98"/>
  <c r="AP188" i="98"/>
  <c r="AO188" i="98"/>
  <c r="AN188" i="98"/>
  <c r="AI188" i="98"/>
  <c r="AH188" i="98"/>
  <c r="AG188" i="98"/>
  <c r="AF188" i="98"/>
  <c r="AE188" i="98"/>
  <c r="AD188" i="98"/>
  <c r="AC188" i="98"/>
  <c r="AB188" i="98"/>
  <c r="AA188" i="98"/>
  <c r="B188" i="98"/>
  <c r="AU187" i="98"/>
  <c r="AT187" i="98"/>
  <c r="AS187" i="98"/>
  <c r="AQ187" i="98"/>
  <c r="AP187" i="98"/>
  <c r="AO187" i="98"/>
  <c r="AN187" i="98"/>
  <c r="AL187" i="98"/>
  <c r="AK187" i="98"/>
  <c r="AJ187" i="98"/>
  <c r="AI187" i="98"/>
  <c r="AH187" i="98"/>
  <c r="AG187" i="98"/>
  <c r="AF187" i="98"/>
  <c r="AE187" i="98"/>
  <c r="AD187" i="98"/>
  <c r="AC187" i="98"/>
  <c r="AB187" i="98"/>
  <c r="AA187" i="98"/>
  <c r="B187" i="98"/>
  <c r="AZ187" i="98" s="1"/>
  <c r="AU186" i="98"/>
  <c r="AT186" i="98"/>
  <c r="AS186" i="98"/>
  <c r="AQ186" i="98"/>
  <c r="AP186" i="98"/>
  <c r="AI186" i="98"/>
  <c r="AH186" i="98"/>
  <c r="AG186" i="98"/>
  <c r="AF186" i="98"/>
  <c r="AE186" i="98"/>
  <c r="AD186" i="98"/>
  <c r="AC186" i="98"/>
  <c r="AB186" i="98"/>
  <c r="AA186" i="98"/>
  <c r="B186" i="98"/>
  <c r="AX185" i="98"/>
  <c r="AU185" i="98"/>
  <c r="AT185" i="98"/>
  <c r="AS185" i="98"/>
  <c r="AQ185" i="98"/>
  <c r="AP185" i="98"/>
  <c r="AM185" i="98"/>
  <c r="AI185" i="98"/>
  <c r="AH185" i="98"/>
  <c r="AG185" i="98"/>
  <c r="AF185" i="98"/>
  <c r="AE185" i="98"/>
  <c r="AD185" i="98"/>
  <c r="AC185" i="98"/>
  <c r="AB185" i="98"/>
  <c r="AA185" i="98"/>
  <c r="B185" i="98"/>
  <c r="AW184" i="98"/>
  <c r="AU184" i="98"/>
  <c r="AT184" i="98"/>
  <c r="AS184" i="98"/>
  <c r="AQ184" i="98"/>
  <c r="AP184" i="98"/>
  <c r="AN184" i="98"/>
  <c r="AK184" i="98"/>
  <c r="AJ184" i="98"/>
  <c r="AI184" i="98"/>
  <c r="AH184" i="98"/>
  <c r="AG184" i="98"/>
  <c r="AF184" i="98"/>
  <c r="AE184" i="98"/>
  <c r="AD184" i="98"/>
  <c r="AC184" i="98"/>
  <c r="AB184" i="98"/>
  <c r="AA184" i="98"/>
  <c r="B184" i="98"/>
  <c r="AZ184" i="98" s="1"/>
  <c r="AX183" i="98"/>
  <c r="AU183" i="98"/>
  <c r="AT183" i="98"/>
  <c r="AS183" i="98"/>
  <c r="AQ183" i="98"/>
  <c r="AP183" i="98"/>
  <c r="AN183" i="98"/>
  <c r="AK183" i="98"/>
  <c r="AJ183" i="98"/>
  <c r="AI183" i="98"/>
  <c r="AH183" i="98"/>
  <c r="AG183" i="98"/>
  <c r="AF183" i="98"/>
  <c r="AE183" i="98"/>
  <c r="AD183" i="98"/>
  <c r="AC183" i="98"/>
  <c r="AB183" i="98"/>
  <c r="AA183" i="98"/>
  <c r="B183" i="98"/>
  <c r="AY183" i="98" s="1"/>
  <c r="AU182" i="98"/>
  <c r="AT182" i="98"/>
  <c r="AS182" i="98"/>
  <c r="AQ182" i="98"/>
  <c r="AP182" i="98"/>
  <c r="AI182" i="98"/>
  <c r="AH182" i="98"/>
  <c r="AG182" i="98"/>
  <c r="AF182" i="98"/>
  <c r="AE182" i="98"/>
  <c r="AD182" i="98"/>
  <c r="AC182" i="98"/>
  <c r="AB182" i="98"/>
  <c r="AA182" i="98"/>
  <c r="B182" i="98"/>
  <c r="AY181" i="98"/>
  <c r="AX181" i="98"/>
  <c r="AW181" i="98"/>
  <c r="AU181" i="98"/>
  <c r="AT181" i="98"/>
  <c r="AS181" i="98"/>
  <c r="AQ181" i="98"/>
  <c r="AP181" i="98"/>
  <c r="AO181" i="98"/>
  <c r="AN181" i="98"/>
  <c r="AM181" i="98"/>
  <c r="AL181" i="98"/>
  <c r="AK181" i="98"/>
  <c r="AJ181" i="98"/>
  <c r="AI181" i="98"/>
  <c r="AH181" i="98"/>
  <c r="AG181" i="98"/>
  <c r="AF181" i="98"/>
  <c r="AE181" i="98"/>
  <c r="AD181" i="98"/>
  <c r="AC181" i="98"/>
  <c r="AB181" i="98"/>
  <c r="AA181" i="98"/>
  <c r="B181" i="98"/>
  <c r="AZ180" i="98"/>
  <c r="AW180" i="98"/>
  <c r="AU180" i="98"/>
  <c r="AT180" i="98"/>
  <c r="AS180" i="98"/>
  <c r="AQ180" i="98"/>
  <c r="AP180" i="98"/>
  <c r="AO180" i="98"/>
  <c r="AN180" i="98"/>
  <c r="AL180" i="98"/>
  <c r="AK180" i="98"/>
  <c r="AI180" i="98"/>
  <c r="AH180" i="98"/>
  <c r="AG180" i="98"/>
  <c r="AF180" i="98"/>
  <c r="AE180" i="98"/>
  <c r="AD180" i="98"/>
  <c r="AC180" i="98"/>
  <c r="AB180" i="98"/>
  <c r="AA180" i="98"/>
  <c r="B180" i="98"/>
  <c r="AU179" i="98"/>
  <c r="AT179" i="98"/>
  <c r="AS179" i="98"/>
  <c r="AQ179" i="98"/>
  <c r="AP179" i="98"/>
  <c r="AI179" i="98"/>
  <c r="AH179" i="98"/>
  <c r="AG179" i="98"/>
  <c r="AF179" i="98"/>
  <c r="AE179" i="98"/>
  <c r="AD179" i="98"/>
  <c r="AC179" i="98"/>
  <c r="AB179" i="98"/>
  <c r="AA179" i="98"/>
  <c r="B179" i="98"/>
  <c r="AU178" i="98"/>
  <c r="AT178" i="98"/>
  <c r="AS178" i="98"/>
  <c r="AQ178" i="98"/>
  <c r="AP178" i="98"/>
  <c r="AI178" i="98"/>
  <c r="AH178" i="98"/>
  <c r="AG178" i="98"/>
  <c r="AF178" i="98"/>
  <c r="AE178" i="98"/>
  <c r="AD178" i="98"/>
  <c r="AC178" i="98"/>
  <c r="AB178" i="98"/>
  <c r="AA178" i="98"/>
  <c r="B178" i="98"/>
  <c r="AZ177" i="98"/>
  <c r="AY177" i="98"/>
  <c r="AX177" i="98"/>
  <c r="AW177" i="98"/>
  <c r="AV177" i="98"/>
  <c r="AU177" i="98"/>
  <c r="AT177" i="98"/>
  <c r="AS177" i="98"/>
  <c r="AQ177" i="98"/>
  <c r="AP177" i="98"/>
  <c r="AL177" i="98"/>
  <c r="AK177" i="98"/>
  <c r="AI177" i="98"/>
  <c r="AH177" i="98"/>
  <c r="AG177" i="98"/>
  <c r="AF177" i="98"/>
  <c r="AE177" i="98"/>
  <c r="AD177" i="98"/>
  <c r="AC177" i="98"/>
  <c r="AB177" i="98"/>
  <c r="AA177" i="98"/>
  <c r="B177" i="98"/>
  <c r="AZ176" i="98"/>
  <c r="AY176" i="98"/>
  <c r="AX176" i="98"/>
  <c r="AW176" i="98"/>
  <c r="AV176" i="98"/>
  <c r="AU176" i="98"/>
  <c r="AT176" i="98"/>
  <c r="AS176" i="98"/>
  <c r="AQ176" i="98"/>
  <c r="AP176" i="98"/>
  <c r="AO176" i="98"/>
  <c r="AN176" i="98"/>
  <c r="AK176" i="98"/>
  <c r="AI176" i="98"/>
  <c r="AH176" i="98"/>
  <c r="AG176" i="98"/>
  <c r="AF176" i="98"/>
  <c r="AE176" i="98"/>
  <c r="AD176" i="98"/>
  <c r="AC176" i="98"/>
  <c r="AB176" i="98"/>
  <c r="AA176" i="98"/>
  <c r="B176" i="98"/>
  <c r="AM176" i="98" s="1"/>
  <c r="AZ175" i="98"/>
  <c r="AY175" i="98"/>
  <c r="AX175" i="98"/>
  <c r="AW175" i="98"/>
  <c r="AV175" i="98"/>
  <c r="AU175" i="98"/>
  <c r="AT175" i="98"/>
  <c r="AS175" i="98"/>
  <c r="AQ175" i="98"/>
  <c r="AP175" i="98"/>
  <c r="AO175" i="98"/>
  <c r="AN175" i="98"/>
  <c r="AM175" i="98"/>
  <c r="AL175" i="98"/>
  <c r="AK175" i="98"/>
  <c r="AJ175" i="98"/>
  <c r="AI175" i="98"/>
  <c r="AH175" i="98"/>
  <c r="AG175" i="98"/>
  <c r="AF175" i="98"/>
  <c r="AE175" i="98"/>
  <c r="AD175" i="98"/>
  <c r="AC175" i="98"/>
  <c r="AB175" i="98"/>
  <c r="AA175" i="98"/>
  <c r="B175" i="98"/>
  <c r="AY174" i="98"/>
  <c r="AX174" i="98"/>
  <c r="AW174" i="98"/>
  <c r="AV174" i="98"/>
  <c r="AU174" i="98"/>
  <c r="AT174" i="98"/>
  <c r="AS174" i="98"/>
  <c r="AQ174" i="98"/>
  <c r="AP174" i="98"/>
  <c r="AO174" i="98"/>
  <c r="AN174" i="98"/>
  <c r="AM174" i="98"/>
  <c r="AL174" i="98"/>
  <c r="AK174" i="98"/>
  <c r="AJ174" i="98"/>
  <c r="AI174" i="98"/>
  <c r="AH174" i="98"/>
  <c r="AG174" i="98"/>
  <c r="AF174" i="98"/>
  <c r="AE174" i="98"/>
  <c r="AD174" i="98"/>
  <c r="AC174" i="98"/>
  <c r="AB174" i="98"/>
  <c r="AA174" i="98"/>
  <c r="B174" i="98"/>
  <c r="AZ174" i="98" s="1"/>
  <c r="AU173" i="98"/>
  <c r="AT173" i="98"/>
  <c r="AS173" i="98"/>
  <c r="AQ173" i="98"/>
  <c r="AP173" i="98"/>
  <c r="AN173" i="98"/>
  <c r="AM173" i="98"/>
  <c r="AK173" i="98"/>
  <c r="AJ173" i="98"/>
  <c r="AI173" i="98"/>
  <c r="AH173" i="98"/>
  <c r="AG173" i="98"/>
  <c r="AF173" i="98"/>
  <c r="AE173" i="98"/>
  <c r="AD173" i="98"/>
  <c r="AC173" i="98"/>
  <c r="AB173" i="98"/>
  <c r="AA173" i="98"/>
  <c r="B173" i="98"/>
  <c r="AU172" i="98"/>
  <c r="AT172" i="98"/>
  <c r="AS172" i="98"/>
  <c r="AQ172" i="98"/>
  <c r="AP172" i="98"/>
  <c r="AI172" i="98"/>
  <c r="AH172" i="98"/>
  <c r="AG172" i="98"/>
  <c r="AF172" i="98"/>
  <c r="AE172" i="98"/>
  <c r="AD172" i="98"/>
  <c r="AC172" i="98"/>
  <c r="AB172" i="98"/>
  <c r="AA172" i="98"/>
  <c r="B172" i="98"/>
  <c r="AZ171" i="98"/>
  <c r="AY171" i="98"/>
  <c r="AX171" i="98"/>
  <c r="AW171" i="98"/>
  <c r="AU171" i="98"/>
  <c r="AT171" i="98"/>
  <c r="AS171" i="98"/>
  <c r="AQ171" i="98"/>
  <c r="AP171" i="98"/>
  <c r="AO171" i="98"/>
  <c r="AN171" i="98"/>
  <c r="AJ171" i="98"/>
  <c r="AI171" i="98"/>
  <c r="AH171" i="98"/>
  <c r="AG171" i="98"/>
  <c r="AF171" i="98"/>
  <c r="AE171" i="98"/>
  <c r="AD171" i="98"/>
  <c r="AC171" i="98"/>
  <c r="AB171" i="98"/>
  <c r="AA171" i="98"/>
  <c r="B171" i="98"/>
  <c r="AZ170" i="98"/>
  <c r="AY170" i="98"/>
  <c r="AX170" i="98"/>
  <c r="AW170" i="98"/>
  <c r="AV170" i="98"/>
  <c r="AU170" i="98"/>
  <c r="AT170" i="98"/>
  <c r="AS170" i="98"/>
  <c r="AQ170" i="98"/>
  <c r="AP170" i="98"/>
  <c r="AN170" i="98"/>
  <c r="AJ170" i="98"/>
  <c r="AI170" i="98"/>
  <c r="AH170" i="98"/>
  <c r="AG170" i="98"/>
  <c r="AF170" i="98"/>
  <c r="AE170" i="98"/>
  <c r="AD170" i="98"/>
  <c r="AC170" i="98"/>
  <c r="AB170" i="98"/>
  <c r="AA170" i="98"/>
  <c r="B170" i="98"/>
  <c r="AM170" i="98" s="1"/>
  <c r="AY169" i="98"/>
  <c r="AX169" i="98"/>
  <c r="AW169" i="98"/>
  <c r="AV169" i="98"/>
  <c r="AU169" i="98"/>
  <c r="AT169" i="98"/>
  <c r="AS169" i="98"/>
  <c r="AQ169" i="98"/>
  <c r="AP169" i="98"/>
  <c r="AO169" i="98"/>
  <c r="AM169" i="98"/>
  <c r="AL169" i="98"/>
  <c r="AI169" i="98"/>
  <c r="AH169" i="98"/>
  <c r="AG169" i="98"/>
  <c r="AF169" i="98"/>
  <c r="AE169" i="98"/>
  <c r="AD169" i="98"/>
  <c r="AC169" i="98"/>
  <c r="AB169" i="98"/>
  <c r="AA169" i="98"/>
  <c r="B169" i="98"/>
  <c r="AZ168" i="98"/>
  <c r="AX168" i="98"/>
  <c r="AW168" i="98"/>
  <c r="AU168" i="98"/>
  <c r="AT168" i="98"/>
  <c r="AS168" i="98"/>
  <c r="AQ168" i="98"/>
  <c r="AP168" i="98"/>
  <c r="AO168" i="98"/>
  <c r="AN168" i="98"/>
  <c r="AM168" i="98"/>
  <c r="AL168" i="98"/>
  <c r="AK168" i="98"/>
  <c r="AI168" i="98"/>
  <c r="AH168" i="98"/>
  <c r="AG168" i="98"/>
  <c r="AF168" i="98"/>
  <c r="AE168" i="98"/>
  <c r="AD168" i="98"/>
  <c r="AC168" i="98"/>
  <c r="AB168" i="98"/>
  <c r="AA168" i="98"/>
  <c r="B168" i="98"/>
  <c r="AZ167" i="98"/>
  <c r="AY167" i="98"/>
  <c r="AX167" i="98"/>
  <c r="AW167" i="98"/>
  <c r="AV167" i="98"/>
  <c r="AU167" i="98"/>
  <c r="AT167" i="98"/>
  <c r="AS167" i="98"/>
  <c r="AQ167" i="98"/>
  <c r="AP167" i="98"/>
  <c r="AO167" i="98"/>
  <c r="AN167" i="98"/>
  <c r="AM167" i="98"/>
  <c r="AL167" i="98"/>
  <c r="AK167" i="98"/>
  <c r="AJ167" i="98"/>
  <c r="AI167" i="98"/>
  <c r="AH167" i="98"/>
  <c r="AG167" i="98"/>
  <c r="AF167" i="98"/>
  <c r="AE167" i="98"/>
  <c r="AD167" i="98"/>
  <c r="AC167" i="98"/>
  <c r="AB167" i="98"/>
  <c r="AA167" i="98"/>
  <c r="B167" i="98"/>
  <c r="AU166" i="98"/>
  <c r="AT166" i="98"/>
  <c r="AS166" i="98"/>
  <c r="AQ166" i="98"/>
  <c r="AP166" i="98"/>
  <c r="AI166" i="98"/>
  <c r="AH166" i="98"/>
  <c r="AG166" i="98"/>
  <c r="AF166" i="98"/>
  <c r="AE166" i="98"/>
  <c r="AD166" i="98"/>
  <c r="AC166" i="98"/>
  <c r="AB166" i="98"/>
  <c r="AA166" i="98"/>
  <c r="B166" i="98"/>
  <c r="AX165" i="98"/>
  <c r="AU165" i="98"/>
  <c r="AT165" i="98"/>
  <c r="AS165" i="98"/>
  <c r="AQ165" i="98"/>
  <c r="AP165" i="98"/>
  <c r="AN165" i="98"/>
  <c r="AM165" i="98"/>
  <c r="AJ165" i="98"/>
  <c r="AI165" i="98"/>
  <c r="AH165" i="98"/>
  <c r="AG165" i="98"/>
  <c r="AF165" i="98"/>
  <c r="AE165" i="98"/>
  <c r="AD165" i="98"/>
  <c r="AC165" i="98"/>
  <c r="AB165" i="98"/>
  <c r="AA165" i="98"/>
  <c r="B165" i="98"/>
  <c r="AY164" i="98"/>
  <c r="AX164" i="98"/>
  <c r="AU164" i="98"/>
  <c r="AT164" i="98"/>
  <c r="AS164" i="98"/>
  <c r="AQ164" i="98"/>
  <c r="AP164" i="98"/>
  <c r="AN164" i="98"/>
  <c r="AM164" i="98"/>
  <c r="AL164" i="98"/>
  <c r="AI164" i="98"/>
  <c r="AH164" i="98"/>
  <c r="AG164" i="98"/>
  <c r="AF164" i="98"/>
  <c r="AE164" i="98"/>
  <c r="AD164" i="98"/>
  <c r="AC164" i="98"/>
  <c r="AB164" i="98"/>
  <c r="AA164" i="98"/>
  <c r="B164" i="98"/>
  <c r="AU163" i="98"/>
  <c r="AS163" i="98"/>
  <c r="AQ163" i="98"/>
  <c r="AP163" i="98"/>
  <c r="AT163" i="98" s="1"/>
  <c r="AI163" i="98"/>
  <c r="AH163" i="98"/>
  <c r="AG163" i="98"/>
  <c r="AF163" i="98"/>
  <c r="AE163" i="98"/>
  <c r="AD163" i="98"/>
  <c r="AC163" i="98"/>
  <c r="AB163" i="98"/>
  <c r="AA163" i="98"/>
  <c r="B163" i="98"/>
  <c r="AY163" i="98" s="1"/>
  <c r="AU162" i="98"/>
  <c r="AS162" i="98"/>
  <c r="AQ162" i="98"/>
  <c r="AP162" i="98"/>
  <c r="AH162" i="98"/>
  <c r="AG162" i="98"/>
  <c r="AF162" i="98"/>
  <c r="AE162" i="98"/>
  <c r="AD162" i="98"/>
  <c r="AC162" i="98"/>
  <c r="AB162" i="98"/>
  <c r="AA162" i="98"/>
  <c r="B162" i="98"/>
  <c r="AM162" i="98" s="1"/>
  <c r="AU161" i="98"/>
  <c r="AS161" i="98"/>
  <c r="AQ161" i="98"/>
  <c r="AP161" i="98"/>
  <c r="AH161" i="98"/>
  <c r="AG161" i="98"/>
  <c r="AF161" i="98"/>
  <c r="AE161" i="98"/>
  <c r="AD161" i="98"/>
  <c r="AC161" i="98"/>
  <c r="AB161" i="98"/>
  <c r="AA161" i="98"/>
  <c r="B161" i="98"/>
  <c r="AL161" i="98" s="1"/>
  <c r="AU160" i="98"/>
  <c r="AS160" i="98"/>
  <c r="AQ160" i="98"/>
  <c r="AP160" i="98"/>
  <c r="AH160" i="98"/>
  <c r="AG160" i="98"/>
  <c r="AF160" i="98"/>
  <c r="AE160" i="98"/>
  <c r="AD160" i="98"/>
  <c r="AC160" i="98"/>
  <c r="AB160" i="98"/>
  <c r="AA160" i="98"/>
  <c r="B160" i="98"/>
  <c r="AY160" i="98" s="1"/>
  <c r="AU159" i="98"/>
  <c r="AS159" i="98"/>
  <c r="AQ159" i="98"/>
  <c r="AP159" i="98"/>
  <c r="AH159" i="98"/>
  <c r="AG159" i="98"/>
  <c r="AF159" i="98"/>
  <c r="AE159" i="98"/>
  <c r="AD159" i="98"/>
  <c r="AC159" i="98"/>
  <c r="AB159" i="98"/>
  <c r="AA159" i="98"/>
  <c r="B159" i="98"/>
  <c r="AK159" i="98" s="1"/>
  <c r="AU158" i="98"/>
  <c r="AS158" i="98"/>
  <c r="AQ158" i="98"/>
  <c r="AP158" i="98"/>
  <c r="AH158" i="98"/>
  <c r="AG158" i="98"/>
  <c r="AF158" i="98"/>
  <c r="AE158" i="98"/>
  <c r="AD158" i="98"/>
  <c r="AC158" i="98"/>
  <c r="AB158" i="98"/>
  <c r="AA158" i="98"/>
  <c r="B158" i="98"/>
  <c r="AU157" i="98"/>
  <c r="AS157" i="98"/>
  <c r="AQ157" i="98"/>
  <c r="AP157" i="98"/>
  <c r="AH157" i="98"/>
  <c r="AG157" i="98"/>
  <c r="AF157" i="98"/>
  <c r="AE157" i="98"/>
  <c r="AD157" i="98"/>
  <c r="AC157" i="98"/>
  <c r="AB157" i="98"/>
  <c r="AA157" i="98"/>
  <c r="B157" i="98"/>
  <c r="AL157" i="98" s="1"/>
  <c r="AU156" i="98"/>
  <c r="AS156" i="98"/>
  <c r="AQ156" i="98"/>
  <c r="AP156" i="98"/>
  <c r="AT156" i="98" s="1"/>
  <c r="AH156" i="98"/>
  <c r="AG156" i="98"/>
  <c r="AF156" i="98"/>
  <c r="AE156" i="98"/>
  <c r="AD156" i="98"/>
  <c r="AC156" i="98"/>
  <c r="AB156" i="98"/>
  <c r="AA156" i="98"/>
  <c r="B156" i="98"/>
  <c r="AU155" i="98"/>
  <c r="AS155" i="98"/>
  <c r="AQ155" i="98"/>
  <c r="AP155" i="98"/>
  <c r="AH155" i="98"/>
  <c r="AG155" i="98"/>
  <c r="AF155" i="98"/>
  <c r="AE155" i="98"/>
  <c r="AD155" i="98"/>
  <c r="AC155" i="98"/>
  <c r="AB155" i="98"/>
  <c r="AA155" i="98"/>
  <c r="B155" i="98"/>
  <c r="AM155" i="98" s="1"/>
  <c r="AU154" i="98"/>
  <c r="AS154" i="98"/>
  <c r="AQ154" i="98"/>
  <c r="AP154" i="98"/>
  <c r="AH154" i="98"/>
  <c r="AG154" i="98"/>
  <c r="AF154" i="98"/>
  <c r="AE154" i="98"/>
  <c r="AD154" i="98"/>
  <c r="AC154" i="98"/>
  <c r="AB154" i="98"/>
  <c r="AA154" i="98"/>
  <c r="B154" i="98"/>
  <c r="AM154" i="98" s="1"/>
  <c r="AU153" i="98"/>
  <c r="AS153" i="98"/>
  <c r="AQ153" i="98"/>
  <c r="AP153" i="98"/>
  <c r="AH153" i="98"/>
  <c r="AG153" i="98"/>
  <c r="AF153" i="98"/>
  <c r="AE153" i="98"/>
  <c r="AD153" i="98"/>
  <c r="AC153" i="98"/>
  <c r="AB153" i="98"/>
  <c r="AA153" i="98"/>
  <c r="B153" i="98"/>
  <c r="AU152" i="98"/>
  <c r="AS152" i="98"/>
  <c r="AQ152" i="98"/>
  <c r="AP152" i="98"/>
  <c r="AT152" i="98" s="1"/>
  <c r="AH152" i="98"/>
  <c r="AG152" i="98"/>
  <c r="AF152" i="98"/>
  <c r="AE152" i="98"/>
  <c r="AD152" i="98"/>
  <c r="AC152" i="98"/>
  <c r="AB152" i="98"/>
  <c r="AA152" i="98"/>
  <c r="B152" i="98"/>
  <c r="AX152" i="98" s="1"/>
  <c r="AU151" i="98"/>
  <c r="AS151" i="98"/>
  <c r="AQ151" i="98"/>
  <c r="AP151" i="98"/>
  <c r="AH151" i="98"/>
  <c r="AG151" i="98"/>
  <c r="AI151" i="98" s="1"/>
  <c r="AF151" i="98"/>
  <c r="AE151" i="98"/>
  <c r="AD151" i="98"/>
  <c r="AC151" i="98"/>
  <c r="AB151" i="98"/>
  <c r="AA151" i="98"/>
  <c r="B151" i="98"/>
  <c r="AW151" i="98" s="1"/>
  <c r="AU150" i="98"/>
  <c r="AS150" i="98"/>
  <c r="AQ150" i="98"/>
  <c r="AP150" i="98"/>
  <c r="AH150" i="98"/>
  <c r="AG150" i="98"/>
  <c r="AF150" i="98"/>
  <c r="AE150" i="98"/>
  <c r="AD150" i="98"/>
  <c r="AC150" i="98"/>
  <c r="AB150" i="98"/>
  <c r="AA150" i="98"/>
  <c r="B150" i="98"/>
  <c r="AW150" i="98" s="1"/>
  <c r="AU149" i="98"/>
  <c r="AS149" i="98"/>
  <c r="AQ149" i="98"/>
  <c r="AP149" i="98"/>
  <c r="AH149" i="98"/>
  <c r="AG149" i="98"/>
  <c r="AF149" i="98"/>
  <c r="AE149" i="98"/>
  <c r="AD149" i="98"/>
  <c r="AC149" i="98"/>
  <c r="AB149" i="98"/>
  <c r="AA149" i="98"/>
  <c r="B149" i="98"/>
  <c r="AU148" i="98"/>
  <c r="AS148" i="98"/>
  <c r="AQ148" i="98"/>
  <c r="AP148" i="98"/>
  <c r="AH148" i="98"/>
  <c r="AG148" i="98"/>
  <c r="AF148" i="98"/>
  <c r="AE148" i="98"/>
  <c r="AD148" i="98"/>
  <c r="AC148" i="98"/>
  <c r="AB148" i="98"/>
  <c r="AA148" i="98"/>
  <c r="B148" i="98"/>
  <c r="AX148" i="98" s="1"/>
  <c r="AU147" i="98"/>
  <c r="AS147" i="98"/>
  <c r="AQ147" i="98"/>
  <c r="AP147" i="98"/>
  <c r="AH147" i="98"/>
  <c r="AG147" i="98"/>
  <c r="AF147" i="98"/>
  <c r="AE147" i="98"/>
  <c r="AD147" i="98"/>
  <c r="AC147" i="98"/>
  <c r="AB147" i="98"/>
  <c r="AA147" i="98"/>
  <c r="B147" i="98"/>
  <c r="AY147" i="98" s="1"/>
  <c r="AU146" i="98"/>
  <c r="AS146" i="98"/>
  <c r="AQ146" i="98"/>
  <c r="AP146" i="98"/>
  <c r="AH146" i="98"/>
  <c r="AG146" i="98"/>
  <c r="AF146" i="98"/>
  <c r="AE146" i="98"/>
  <c r="AD146" i="98"/>
  <c r="AC146" i="98"/>
  <c r="AB146" i="98"/>
  <c r="AA146" i="98"/>
  <c r="B146" i="98"/>
  <c r="AY146" i="98" s="1"/>
  <c r="AU145" i="98"/>
  <c r="AS145" i="98"/>
  <c r="AQ145" i="98"/>
  <c r="AP145" i="98"/>
  <c r="AH145" i="98"/>
  <c r="AG145" i="98"/>
  <c r="AF145" i="98"/>
  <c r="AE145" i="98"/>
  <c r="AD145" i="98"/>
  <c r="AC145" i="98"/>
  <c r="AB145" i="98"/>
  <c r="AA145" i="98"/>
  <c r="B145" i="98"/>
  <c r="AY145" i="98" s="1"/>
  <c r="AU144" i="98"/>
  <c r="AS144" i="98"/>
  <c r="AQ144" i="98"/>
  <c r="AP144" i="98"/>
  <c r="AT144" i="98" s="1"/>
  <c r="AH144" i="98"/>
  <c r="AG144" i="98"/>
  <c r="AF144" i="98"/>
  <c r="AE144" i="98"/>
  <c r="AD144" i="98"/>
  <c r="AC144" i="98"/>
  <c r="AB144" i="98"/>
  <c r="AA144" i="98"/>
  <c r="B144" i="98"/>
  <c r="AM144" i="98" s="1"/>
  <c r="AU143" i="98"/>
  <c r="AS143" i="98"/>
  <c r="AQ143" i="98"/>
  <c r="AP143" i="98"/>
  <c r="AH143" i="98"/>
  <c r="AG143" i="98"/>
  <c r="AF143" i="98"/>
  <c r="AE143" i="98"/>
  <c r="AD143" i="98"/>
  <c r="AC143" i="98"/>
  <c r="AB143" i="98"/>
  <c r="AA143" i="98"/>
  <c r="B143" i="98"/>
  <c r="AN143" i="98" s="1"/>
  <c r="AU142" i="98"/>
  <c r="AS142" i="98"/>
  <c r="AQ142" i="98"/>
  <c r="AP142" i="98"/>
  <c r="AH142" i="98"/>
  <c r="AG142" i="98"/>
  <c r="AF142" i="98"/>
  <c r="AE142" i="98"/>
  <c r="AD142" i="98"/>
  <c r="AC142" i="98"/>
  <c r="AB142" i="98"/>
  <c r="AA142" i="98"/>
  <c r="B142" i="98"/>
  <c r="AY142" i="98" s="1"/>
  <c r="AU141" i="98"/>
  <c r="AS141" i="98"/>
  <c r="AQ141" i="98"/>
  <c r="AP141" i="98"/>
  <c r="AH141" i="98"/>
  <c r="AG141" i="98"/>
  <c r="AF141" i="98"/>
  <c r="AE141" i="98"/>
  <c r="AD141" i="98"/>
  <c r="AC141" i="98"/>
  <c r="AB141" i="98"/>
  <c r="AA141" i="98"/>
  <c r="B141" i="98"/>
  <c r="AY141" i="98" s="1"/>
  <c r="AU140" i="98"/>
  <c r="AS140" i="98"/>
  <c r="AQ140" i="98"/>
  <c r="AP140" i="98"/>
  <c r="AH140" i="98"/>
  <c r="AG140" i="98"/>
  <c r="AF140" i="98"/>
  <c r="AE140" i="98"/>
  <c r="AD140" i="98"/>
  <c r="AC140" i="98"/>
  <c r="AB140" i="98"/>
  <c r="AA140" i="98"/>
  <c r="B140" i="98"/>
  <c r="AY140" i="98" s="1"/>
  <c r="AU139" i="98"/>
  <c r="AS139" i="98"/>
  <c r="AQ139" i="98"/>
  <c r="AP139" i="98"/>
  <c r="AH139" i="98"/>
  <c r="AG139" i="98"/>
  <c r="AF139" i="98"/>
  <c r="AE139" i="98"/>
  <c r="AD139" i="98"/>
  <c r="AC139" i="98"/>
  <c r="AB139" i="98"/>
  <c r="AA139" i="98"/>
  <c r="B139" i="98"/>
  <c r="AW139" i="98" s="1"/>
  <c r="AU138" i="98"/>
  <c r="AS138" i="98"/>
  <c r="AQ138" i="98"/>
  <c r="AP138" i="98"/>
  <c r="AH138" i="98"/>
  <c r="AG138" i="98"/>
  <c r="AF138" i="98"/>
  <c r="AE138" i="98"/>
  <c r="AD138" i="98"/>
  <c r="AC138" i="98"/>
  <c r="AB138" i="98"/>
  <c r="AA138" i="98"/>
  <c r="B138" i="98"/>
  <c r="AN138" i="98" s="1"/>
  <c r="AU137" i="98"/>
  <c r="AS137" i="98"/>
  <c r="AQ137" i="98"/>
  <c r="AP137" i="98"/>
  <c r="AH137" i="98"/>
  <c r="AG137" i="98"/>
  <c r="AF137" i="98"/>
  <c r="AE137" i="98"/>
  <c r="AD137" i="98"/>
  <c r="AC137" i="98"/>
  <c r="AB137" i="98"/>
  <c r="AA137" i="98"/>
  <c r="B137" i="98"/>
  <c r="AY137" i="98" s="1"/>
  <c r="AU136" i="98"/>
  <c r="AS136" i="98"/>
  <c r="AQ136" i="98"/>
  <c r="AP136" i="98"/>
  <c r="AH136" i="98"/>
  <c r="AG136" i="98"/>
  <c r="AF136" i="98"/>
  <c r="AE136" i="98"/>
  <c r="AD136" i="98"/>
  <c r="AC136" i="98"/>
  <c r="AB136" i="98"/>
  <c r="AA136" i="98"/>
  <c r="B136" i="98"/>
  <c r="AM136" i="98" s="1"/>
  <c r="AU135" i="98"/>
  <c r="AS135" i="98"/>
  <c r="AQ135" i="98"/>
  <c r="AP135" i="98"/>
  <c r="AH135" i="98"/>
  <c r="AG135" i="98"/>
  <c r="AF135" i="98"/>
  <c r="AE135" i="98"/>
  <c r="AD135" i="98"/>
  <c r="AC135" i="98"/>
  <c r="AB135" i="98"/>
  <c r="AA135" i="98"/>
  <c r="B135" i="98"/>
  <c r="AN135" i="98" s="1"/>
  <c r="AU134" i="98"/>
  <c r="AS134" i="98"/>
  <c r="AQ134" i="98"/>
  <c r="AP134" i="98"/>
  <c r="AH134" i="98"/>
  <c r="AG134" i="98"/>
  <c r="AF134" i="98"/>
  <c r="AE134" i="98"/>
  <c r="AD134" i="98"/>
  <c r="AC134" i="98"/>
  <c r="AB134" i="98"/>
  <c r="AA134" i="98"/>
  <c r="B134" i="98"/>
  <c r="AX134" i="98" s="1"/>
  <c r="AU133" i="98"/>
  <c r="AS133" i="98"/>
  <c r="AQ133" i="98"/>
  <c r="AP133" i="98"/>
  <c r="AH133" i="98"/>
  <c r="AG133" i="98"/>
  <c r="AF133" i="98"/>
  <c r="AE133" i="98"/>
  <c r="AD133" i="98"/>
  <c r="AC133" i="98"/>
  <c r="AB133" i="98"/>
  <c r="AA133" i="98"/>
  <c r="B133" i="98"/>
  <c r="AN133" i="98" s="1"/>
  <c r="AU132" i="98"/>
  <c r="AS132" i="98"/>
  <c r="AQ132" i="98"/>
  <c r="AP132" i="98"/>
  <c r="AH132" i="98"/>
  <c r="AG132" i="98"/>
  <c r="AF132" i="98"/>
  <c r="AE132" i="98"/>
  <c r="AD132" i="98"/>
  <c r="AC132" i="98"/>
  <c r="AB132" i="98"/>
  <c r="AA132" i="98"/>
  <c r="B132" i="98"/>
  <c r="AN132" i="98" s="1"/>
  <c r="AU131" i="98"/>
  <c r="AS131" i="98"/>
  <c r="AQ131" i="98"/>
  <c r="AP131" i="98"/>
  <c r="AH131" i="98"/>
  <c r="AG131" i="98"/>
  <c r="AF131" i="98"/>
  <c r="AE131" i="98"/>
  <c r="AD131" i="98"/>
  <c r="AC131" i="98"/>
  <c r="AB131" i="98"/>
  <c r="AA131" i="98"/>
  <c r="B131" i="98"/>
  <c r="AL131" i="98" s="1"/>
  <c r="AU130" i="98"/>
  <c r="AS130" i="98"/>
  <c r="AQ130" i="98"/>
  <c r="AP130" i="98"/>
  <c r="AH130" i="98"/>
  <c r="AG130" i="98"/>
  <c r="AF130" i="98"/>
  <c r="AE130" i="98"/>
  <c r="AD130" i="98"/>
  <c r="AC130" i="98"/>
  <c r="AB130" i="98"/>
  <c r="AA130" i="98"/>
  <c r="B130" i="98"/>
  <c r="AY130" i="98" s="1"/>
  <c r="AU129" i="98"/>
  <c r="AS129" i="98"/>
  <c r="AQ129" i="98"/>
  <c r="AP129" i="98"/>
  <c r="AH129" i="98"/>
  <c r="AG129" i="98"/>
  <c r="AF129" i="98"/>
  <c r="AE129" i="98"/>
  <c r="AD129" i="98"/>
  <c r="AC129" i="98"/>
  <c r="AB129" i="98"/>
  <c r="AA129" i="98"/>
  <c r="B129" i="98"/>
  <c r="AU128" i="98"/>
  <c r="AS128" i="98"/>
  <c r="AQ128" i="98"/>
  <c r="AP128" i="98"/>
  <c r="AH128" i="98"/>
  <c r="AG128" i="98"/>
  <c r="AF128" i="98"/>
  <c r="AE128" i="98"/>
  <c r="AD128" i="98"/>
  <c r="AC128" i="98"/>
  <c r="AB128" i="98"/>
  <c r="AA128" i="98"/>
  <c r="B128" i="98"/>
  <c r="AU127" i="98"/>
  <c r="AS127" i="98"/>
  <c r="AQ127" i="98"/>
  <c r="AP127" i="98"/>
  <c r="AH127" i="98"/>
  <c r="AG127" i="98"/>
  <c r="AF127" i="98"/>
  <c r="AE127" i="98"/>
  <c r="AD127" i="98"/>
  <c r="AC127" i="98"/>
  <c r="AB127" i="98"/>
  <c r="AA127" i="98"/>
  <c r="B127" i="98"/>
  <c r="AY127" i="98" s="1"/>
  <c r="AU126" i="98"/>
  <c r="AS126" i="98"/>
  <c r="AQ126" i="98"/>
  <c r="AP126" i="98"/>
  <c r="AH126" i="98"/>
  <c r="AG126" i="98"/>
  <c r="AF126" i="98"/>
  <c r="AE126" i="98"/>
  <c r="AD126" i="98"/>
  <c r="AC126" i="98"/>
  <c r="AB126" i="98"/>
  <c r="AA126" i="98"/>
  <c r="B126" i="98"/>
  <c r="AU125" i="98"/>
  <c r="AS125" i="98"/>
  <c r="AQ125" i="98"/>
  <c r="AP125" i="98"/>
  <c r="AH125" i="98"/>
  <c r="AG125" i="98"/>
  <c r="AF125" i="98"/>
  <c r="AE125" i="98"/>
  <c r="AD125" i="98"/>
  <c r="AC125" i="98"/>
  <c r="AB125" i="98"/>
  <c r="AA125" i="98"/>
  <c r="B125" i="98"/>
  <c r="AX125" i="98" s="1"/>
  <c r="AU124" i="98"/>
  <c r="AS124" i="98"/>
  <c r="AQ124" i="98"/>
  <c r="AP124" i="98"/>
  <c r="AH124" i="98"/>
  <c r="AG124" i="98"/>
  <c r="AF124" i="98"/>
  <c r="AE124" i="98"/>
  <c r="AD124" i="98"/>
  <c r="AC124" i="98"/>
  <c r="AB124" i="98"/>
  <c r="AA124" i="98"/>
  <c r="B124" i="98"/>
  <c r="AJ124" i="98" s="1"/>
  <c r="AU123" i="98"/>
  <c r="AS123" i="98"/>
  <c r="AQ123" i="98"/>
  <c r="AP123" i="98"/>
  <c r="AH123" i="98"/>
  <c r="AG123" i="98"/>
  <c r="AF123" i="98"/>
  <c r="AE123" i="98"/>
  <c r="AD123" i="98"/>
  <c r="AC123" i="98"/>
  <c r="AB123" i="98"/>
  <c r="AA123" i="98"/>
  <c r="B123" i="98"/>
  <c r="AN123" i="98" s="1"/>
  <c r="AU122" i="98"/>
  <c r="AS122" i="98"/>
  <c r="AQ122" i="98"/>
  <c r="AP122" i="98"/>
  <c r="AH122" i="98"/>
  <c r="AG122" i="98"/>
  <c r="AF122" i="98"/>
  <c r="AE122" i="98"/>
  <c r="AD122" i="98"/>
  <c r="AC122" i="98"/>
  <c r="AB122" i="98"/>
  <c r="AA122" i="98"/>
  <c r="B122" i="98"/>
  <c r="AU121" i="98"/>
  <c r="AS121" i="98"/>
  <c r="AQ121" i="98"/>
  <c r="AP121" i="98"/>
  <c r="AH121" i="98"/>
  <c r="AG121" i="98"/>
  <c r="AF121" i="98"/>
  <c r="AE121" i="98"/>
  <c r="AD121" i="98"/>
  <c r="AC121" i="98"/>
  <c r="AB121" i="98"/>
  <c r="AA121" i="98"/>
  <c r="B121" i="98"/>
  <c r="AY121" i="98" s="1"/>
  <c r="AU120" i="98"/>
  <c r="AS120" i="98"/>
  <c r="AQ120" i="98"/>
  <c r="AP120" i="98"/>
  <c r="AH120" i="98"/>
  <c r="AG120" i="98"/>
  <c r="AF120" i="98"/>
  <c r="AE120" i="98"/>
  <c r="AD120" i="98"/>
  <c r="AC120" i="98"/>
  <c r="AB120" i="98"/>
  <c r="AA120" i="98"/>
  <c r="B120" i="98"/>
  <c r="AM120" i="98" s="1"/>
  <c r="AU119" i="98"/>
  <c r="AS119" i="98"/>
  <c r="AQ119" i="98"/>
  <c r="AP119" i="98"/>
  <c r="AH119" i="98"/>
  <c r="AG119" i="98"/>
  <c r="AF119" i="98"/>
  <c r="AE119" i="98"/>
  <c r="AD119" i="98"/>
  <c r="AC119" i="98"/>
  <c r="AB119" i="98"/>
  <c r="AA119" i="98"/>
  <c r="B119" i="98"/>
  <c r="AX119" i="98" s="1"/>
  <c r="AU118" i="98"/>
  <c r="AS118" i="98"/>
  <c r="AQ118" i="98"/>
  <c r="AP118" i="98"/>
  <c r="AH118" i="98"/>
  <c r="AG118" i="98"/>
  <c r="AF118" i="98"/>
  <c r="AE118" i="98"/>
  <c r="AD118" i="98"/>
  <c r="AC118" i="98"/>
  <c r="AB118" i="98"/>
  <c r="AA118" i="98"/>
  <c r="B118" i="98"/>
  <c r="AN118" i="98" s="1"/>
  <c r="AU117" i="98"/>
  <c r="AS117" i="98"/>
  <c r="AQ117" i="98"/>
  <c r="AP117" i="98"/>
  <c r="AH117" i="98"/>
  <c r="AG117" i="98"/>
  <c r="AF117" i="98"/>
  <c r="AE117" i="98"/>
  <c r="AD117" i="98"/>
  <c r="AC117" i="98"/>
  <c r="AB117" i="98"/>
  <c r="AA117" i="98"/>
  <c r="B117" i="98"/>
  <c r="AU116" i="98"/>
  <c r="AS116" i="98"/>
  <c r="AQ116" i="98"/>
  <c r="AP116" i="98"/>
  <c r="AH116" i="98"/>
  <c r="AG116" i="98"/>
  <c r="AF116" i="98"/>
  <c r="AE116" i="98"/>
  <c r="AD116" i="98"/>
  <c r="AC116" i="98"/>
  <c r="AB116" i="98"/>
  <c r="AA116" i="98"/>
  <c r="B116" i="98"/>
  <c r="AN116" i="98" s="1"/>
  <c r="AU115" i="98"/>
  <c r="AS115" i="98"/>
  <c r="AQ115" i="98"/>
  <c r="AP115" i="98"/>
  <c r="AH115" i="98"/>
  <c r="AG115" i="98"/>
  <c r="AF115" i="98"/>
  <c r="AE115" i="98"/>
  <c r="AD115" i="98"/>
  <c r="AC115" i="98"/>
  <c r="AB115" i="98"/>
  <c r="AA115" i="98"/>
  <c r="B115" i="98"/>
  <c r="AY115" i="98" s="1"/>
  <c r="AU114" i="98"/>
  <c r="AS114" i="98"/>
  <c r="AQ114" i="98"/>
  <c r="AP114" i="98"/>
  <c r="AH114" i="98"/>
  <c r="AG114" i="98"/>
  <c r="AF114" i="98"/>
  <c r="AE114" i="98"/>
  <c r="AD114" i="98"/>
  <c r="AC114" i="98"/>
  <c r="AB114" i="98"/>
  <c r="AA114" i="98"/>
  <c r="B114" i="98"/>
  <c r="AW114" i="98" s="1"/>
  <c r="AU113" i="98"/>
  <c r="AS113" i="98"/>
  <c r="AQ113" i="98"/>
  <c r="AP113" i="98"/>
  <c r="AH113" i="98"/>
  <c r="AG113" i="98"/>
  <c r="AF113" i="98"/>
  <c r="AE113" i="98"/>
  <c r="AD113" i="98"/>
  <c r="AC113" i="98"/>
  <c r="AB113" i="98"/>
  <c r="AA113" i="98"/>
  <c r="B113" i="98"/>
  <c r="AL113" i="98" s="1"/>
  <c r="AU112" i="98"/>
  <c r="AS112" i="98"/>
  <c r="AQ112" i="98"/>
  <c r="AP112" i="98"/>
  <c r="AT112" i="98" s="1"/>
  <c r="AH112" i="98"/>
  <c r="AG112" i="98"/>
  <c r="AF112" i="98"/>
  <c r="AE112" i="98"/>
  <c r="AD112" i="98"/>
  <c r="AC112" i="98"/>
  <c r="AB112" i="98"/>
  <c r="AA112" i="98"/>
  <c r="B112" i="98"/>
  <c r="AY112" i="98" s="1"/>
  <c r="AU111" i="98"/>
  <c r="AS111" i="98"/>
  <c r="AQ111" i="98"/>
  <c r="AP111" i="98"/>
  <c r="AH111" i="98"/>
  <c r="AG111" i="98"/>
  <c r="AF111" i="98"/>
  <c r="AE111" i="98"/>
  <c r="AD111" i="98"/>
  <c r="AC111" i="98"/>
  <c r="AB111" i="98"/>
  <c r="AA111" i="98"/>
  <c r="B111" i="98"/>
  <c r="AL111" i="98" s="1"/>
  <c r="AU110" i="98"/>
  <c r="AS110" i="98"/>
  <c r="AQ110" i="98"/>
  <c r="AP110" i="98"/>
  <c r="AH110" i="98"/>
  <c r="AG110" i="98"/>
  <c r="AF110" i="98"/>
  <c r="AE110" i="98"/>
  <c r="AD110" i="98"/>
  <c r="AC110" i="98"/>
  <c r="AB110" i="98"/>
  <c r="AA110" i="98"/>
  <c r="B110" i="98"/>
  <c r="AY109" i="98"/>
  <c r="AU109" i="98"/>
  <c r="AS109" i="98"/>
  <c r="AQ109" i="98"/>
  <c r="AP109" i="98"/>
  <c r="AL109" i="98"/>
  <c r="AH109" i="98"/>
  <c r="AG109" i="98"/>
  <c r="AF109" i="98"/>
  <c r="AE109" i="98"/>
  <c r="AD109" i="98"/>
  <c r="AC109" i="98"/>
  <c r="AB109" i="98"/>
  <c r="AA109" i="98"/>
  <c r="B109" i="98"/>
  <c r="AN109" i="98" s="1"/>
  <c r="AU108" i="98"/>
  <c r="AS108" i="98"/>
  <c r="AQ108" i="98"/>
  <c r="AP108" i="98"/>
  <c r="AH108" i="98"/>
  <c r="AG108" i="98"/>
  <c r="AF108" i="98"/>
  <c r="AE108" i="98"/>
  <c r="AD108" i="98"/>
  <c r="AC108" i="98"/>
  <c r="AB108" i="98"/>
  <c r="AA108" i="98"/>
  <c r="B108" i="98"/>
  <c r="AK108" i="98" s="1"/>
  <c r="AU107" i="98"/>
  <c r="AS107" i="98"/>
  <c r="AQ107" i="98"/>
  <c r="AP107" i="98"/>
  <c r="AH107" i="98"/>
  <c r="AG107" i="98"/>
  <c r="AF107" i="98"/>
  <c r="AE107" i="98"/>
  <c r="AD107" i="98"/>
  <c r="AC107" i="98"/>
  <c r="AB107" i="98"/>
  <c r="AA107" i="98"/>
  <c r="B107" i="98"/>
  <c r="AM107" i="98" s="1"/>
  <c r="AU106" i="98"/>
  <c r="AS106" i="98"/>
  <c r="AQ106" i="98"/>
  <c r="AP106" i="98"/>
  <c r="AH106" i="98"/>
  <c r="AG106" i="98"/>
  <c r="AF106" i="98"/>
  <c r="AE106" i="98"/>
  <c r="AD106" i="98"/>
  <c r="AC106" i="98"/>
  <c r="AB106" i="98"/>
  <c r="AA106" i="98"/>
  <c r="B106" i="98"/>
  <c r="AU105" i="98"/>
  <c r="AS105" i="98"/>
  <c r="AQ105" i="98"/>
  <c r="AP105" i="98"/>
  <c r="AH105" i="98"/>
  <c r="AG105" i="98"/>
  <c r="AF105" i="98"/>
  <c r="AE105" i="98"/>
  <c r="AD105" i="98"/>
  <c r="AC105" i="98"/>
  <c r="AB105" i="98"/>
  <c r="AA105" i="98"/>
  <c r="B105" i="98"/>
  <c r="AX105" i="98" s="1"/>
  <c r="AU104" i="98"/>
  <c r="AS104" i="98"/>
  <c r="AQ104" i="98"/>
  <c r="AP104" i="98"/>
  <c r="AH104" i="98"/>
  <c r="AG104" i="98"/>
  <c r="AF104" i="98"/>
  <c r="AE104" i="98"/>
  <c r="AD104" i="98"/>
  <c r="AC104" i="98"/>
  <c r="AB104" i="98"/>
  <c r="AA104" i="98"/>
  <c r="B104" i="98"/>
  <c r="AU103" i="98"/>
  <c r="AS103" i="98"/>
  <c r="AQ103" i="98"/>
  <c r="AP103" i="98"/>
  <c r="AH103" i="98"/>
  <c r="AG103" i="98"/>
  <c r="AF103" i="98"/>
  <c r="AE103" i="98"/>
  <c r="AD103" i="98"/>
  <c r="AC103" i="98"/>
  <c r="AB103" i="98"/>
  <c r="AA103" i="98"/>
  <c r="B103" i="98"/>
  <c r="AY103" i="98" s="1"/>
  <c r="AY102" i="98"/>
  <c r="AU102" i="98"/>
  <c r="AS102" i="98"/>
  <c r="AQ102" i="98"/>
  <c r="AP102" i="98"/>
  <c r="AH102" i="98"/>
  <c r="AG102" i="98"/>
  <c r="AF102" i="98"/>
  <c r="AE102" i="98"/>
  <c r="AD102" i="98"/>
  <c r="AC102" i="98"/>
  <c r="AB102" i="98"/>
  <c r="AA102" i="98"/>
  <c r="B102" i="98"/>
  <c r="AN102" i="98" s="1"/>
  <c r="AU101" i="98"/>
  <c r="AS101" i="98"/>
  <c r="AQ101" i="98"/>
  <c r="AP101" i="98"/>
  <c r="AH101" i="98"/>
  <c r="AG101" i="98"/>
  <c r="AF101" i="98"/>
  <c r="AE101" i="98"/>
  <c r="AD101" i="98"/>
  <c r="AC101" i="98"/>
  <c r="AB101" i="98"/>
  <c r="AA101" i="98"/>
  <c r="B101" i="98"/>
  <c r="AU100" i="98"/>
  <c r="AS100" i="98"/>
  <c r="AQ100" i="98"/>
  <c r="AP100" i="98"/>
  <c r="AH100" i="98"/>
  <c r="AG100" i="98"/>
  <c r="AF100" i="98"/>
  <c r="AE100" i="98"/>
  <c r="AD100" i="98"/>
  <c r="AC100" i="98"/>
  <c r="AB100" i="98"/>
  <c r="AA100" i="98"/>
  <c r="B100" i="98"/>
  <c r="AN100" i="98" s="1"/>
  <c r="AU99" i="98"/>
  <c r="AS99" i="98"/>
  <c r="AQ99" i="98"/>
  <c r="AP99" i="98"/>
  <c r="AH99" i="98"/>
  <c r="AG99" i="98"/>
  <c r="AF99" i="98"/>
  <c r="AE99" i="98"/>
  <c r="AD99" i="98"/>
  <c r="AC99" i="98"/>
  <c r="AB99" i="98"/>
  <c r="AA99" i="98"/>
  <c r="B99" i="98"/>
  <c r="AY99" i="98" s="1"/>
  <c r="AU98" i="98"/>
  <c r="AS98" i="98"/>
  <c r="AQ98" i="98"/>
  <c r="AP98" i="98"/>
  <c r="AL98" i="98"/>
  <c r="AH98" i="98"/>
  <c r="AG98" i="98"/>
  <c r="AF98" i="98"/>
  <c r="AE98" i="98"/>
  <c r="AD98" i="98"/>
  <c r="AC98" i="98"/>
  <c r="AB98" i="98"/>
  <c r="AA98" i="98"/>
  <c r="B98" i="98"/>
  <c r="AX98" i="98" s="1"/>
  <c r="AU97" i="98"/>
  <c r="AS97" i="98"/>
  <c r="AQ97" i="98"/>
  <c r="AP97" i="98"/>
  <c r="AH97" i="98"/>
  <c r="AG97" i="98"/>
  <c r="AF97" i="98"/>
  <c r="AE97" i="98"/>
  <c r="AD97" i="98"/>
  <c r="AC97" i="98"/>
  <c r="AB97" i="98"/>
  <c r="AA97" i="98"/>
  <c r="B97" i="98"/>
  <c r="AU96" i="98"/>
  <c r="AS96" i="98"/>
  <c r="AQ96" i="98"/>
  <c r="AP96" i="98"/>
  <c r="AH96" i="98"/>
  <c r="AG96" i="98"/>
  <c r="AF96" i="98"/>
  <c r="AE96" i="98"/>
  <c r="AD96" i="98"/>
  <c r="AC96" i="98"/>
  <c r="AB96" i="98"/>
  <c r="AA96" i="98"/>
  <c r="B96" i="98"/>
  <c r="AY96" i="98" s="1"/>
  <c r="AU95" i="98"/>
  <c r="AS95" i="98"/>
  <c r="AQ95" i="98"/>
  <c r="AP95" i="98"/>
  <c r="AH95" i="98"/>
  <c r="AG95" i="98"/>
  <c r="AF95" i="98"/>
  <c r="AE95" i="98"/>
  <c r="AD95" i="98"/>
  <c r="AC95" i="98"/>
  <c r="AB95" i="98"/>
  <c r="AA95" i="98"/>
  <c r="B95" i="98"/>
  <c r="AY95" i="98" s="1"/>
  <c r="AU94" i="98"/>
  <c r="AS94" i="98"/>
  <c r="AQ94" i="98"/>
  <c r="AP94" i="98"/>
  <c r="AH94" i="98"/>
  <c r="AG94" i="98"/>
  <c r="AF94" i="98"/>
  <c r="AE94" i="98"/>
  <c r="AD94" i="98"/>
  <c r="AC94" i="98"/>
  <c r="AB94" i="98"/>
  <c r="AA94" i="98"/>
  <c r="B94" i="98"/>
  <c r="AN94" i="98" s="1"/>
  <c r="AU93" i="98"/>
  <c r="AS93" i="98"/>
  <c r="AQ93" i="98"/>
  <c r="AP93" i="98"/>
  <c r="AH93" i="98"/>
  <c r="AG93" i="98"/>
  <c r="AF93" i="98"/>
  <c r="AE93" i="98"/>
  <c r="AD93" i="98"/>
  <c r="AC93" i="98"/>
  <c r="AB93" i="98"/>
  <c r="AA93" i="98"/>
  <c r="B93" i="98"/>
  <c r="AJ93" i="98" s="1"/>
  <c r="AU92" i="98"/>
  <c r="AS92" i="98"/>
  <c r="AQ92" i="98"/>
  <c r="AP92" i="98"/>
  <c r="AH92" i="98"/>
  <c r="AG92" i="98"/>
  <c r="AF92" i="98"/>
  <c r="AE92" i="98"/>
  <c r="AD92" i="98"/>
  <c r="AC92" i="98"/>
  <c r="AB92" i="98"/>
  <c r="AA92" i="98"/>
  <c r="B92" i="98"/>
  <c r="AW92" i="98" s="1"/>
  <c r="AU91" i="98"/>
  <c r="AS91" i="98"/>
  <c r="AQ91" i="98"/>
  <c r="AP91" i="98"/>
  <c r="AH91" i="98"/>
  <c r="AG91" i="98"/>
  <c r="AF91" i="98"/>
  <c r="AE91" i="98"/>
  <c r="AD91" i="98"/>
  <c r="AC91" i="98"/>
  <c r="AB91" i="98"/>
  <c r="AA91" i="98"/>
  <c r="B91" i="98"/>
  <c r="AU90" i="98"/>
  <c r="AS90" i="98"/>
  <c r="AQ90" i="98"/>
  <c r="AP90" i="98"/>
  <c r="AH90" i="98"/>
  <c r="AG90" i="98"/>
  <c r="AF90" i="98"/>
  <c r="AE90" i="98"/>
  <c r="AD90" i="98"/>
  <c r="AC90" i="98"/>
  <c r="AB90" i="98"/>
  <c r="AA90" i="98"/>
  <c r="B90" i="98"/>
  <c r="AU89" i="98"/>
  <c r="AS89" i="98"/>
  <c r="AQ89" i="98"/>
  <c r="AP89" i="98"/>
  <c r="AH89" i="98"/>
  <c r="AG89" i="98"/>
  <c r="AF89" i="98"/>
  <c r="AE89" i="98"/>
  <c r="AD89" i="98"/>
  <c r="AC89" i="98"/>
  <c r="AB89" i="98"/>
  <c r="AA89" i="98"/>
  <c r="B89" i="98"/>
  <c r="AY89" i="98" s="1"/>
  <c r="BS88" i="98"/>
  <c r="BM88" i="98"/>
  <c r="AU88" i="98"/>
  <c r="AS88" i="98"/>
  <c r="AQ88" i="98"/>
  <c r="AP88" i="98"/>
  <c r="AH88" i="98"/>
  <c r="AG88" i="98"/>
  <c r="AF88" i="98"/>
  <c r="AE88" i="98"/>
  <c r="AD88" i="98"/>
  <c r="AC88" i="98"/>
  <c r="AB88" i="98"/>
  <c r="AA88" i="98"/>
  <c r="B88" i="98"/>
  <c r="AY88" i="98" s="1"/>
  <c r="BS87" i="98"/>
  <c r="BM87" i="98"/>
  <c r="AU87" i="98"/>
  <c r="AS87" i="98"/>
  <c r="AQ87" i="98"/>
  <c r="AP87" i="98"/>
  <c r="AH87" i="98"/>
  <c r="AG87" i="98"/>
  <c r="AF87" i="98"/>
  <c r="AE87" i="98"/>
  <c r="AD87" i="98"/>
  <c r="AC87" i="98"/>
  <c r="AB87" i="98"/>
  <c r="AA87" i="98"/>
  <c r="B87" i="98"/>
  <c r="BR87" i="98" s="1"/>
  <c r="BS86" i="98"/>
  <c r="BM86" i="98"/>
  <c r="AU86" i="98"/>
  <c r="AS86" i="98"/>
  <c r="AQ86" i="98"/>
  <c r="AP86" i="98"/>
  <c r="AH86" i="98"/>
  <c r="AG86" i="98"/>
  <c r="AF86" i="98"/>
  <c r="AE86" i="98"/>
  <c r="AD86" i="98"/>
  <c r="AC86" i="98"/>
  <c r="AB86" i="98"/>
  <c r="AA86" i="98"/>
  <c r="B86" i="98"/>
  <c r="BR86" i="98" s="1"/>
  <c r="BS85" i="98"/>
  <c r="BM85" i="98"/>
  <c r="AU85" i="98"/>
  <c r="AS85" i="98"/>
  <c r="AQ85" i="98"/>
  <c r="AP85" i="98"/>
  <c r="AH85" i="98"/>
  <c r="AG85" i="98"/>
  <c r="AF85" i="98"/>
  <c r="AE85" i="98"/>
  <c r="AD85" i="98"/>
  <c r="AC85" i="98"/>
  <c r="AB85" i="98"/>
  <c r="AA85" i="98"/>
  <c r="B85" i="98"/>
  <c r="AM85" i="98" s="1"/>
  <c r="BS84" i="98"/>
  <c r="BM84" i="98"/>
  <c r="AU84" i="98"/>
  <c r="AS84" i="98"/>
  <c r="AQ84" i="98"/>
  <c r="AP84" i="98"/>
  <c r="AH84" i="98"/>
  <c r="AG84" i="98"/>
  <c r="AF84" i="98"/>
  <c r="AE84" i="98"/>
  <c r="AD84" i="98"/>
  <c r="AC84" i="98"/>
  <c r="AB84" i="98"/>
  <c r="AA84" i="98"/>
  <c r="B84" i="98"/>
  <c r="BS83" i="98"/>
  <c r="BM83" i="98"/>
  <c r="AU83" i="98"/>
  <c r="AS83" i="98"/>
  <c r="AQ83" i="98"/>
  <c r="AP83" i="98"/>
  <c r="AH83" i="98"/>
  <c r="AG83" i="98"/>
  <c r="AF83" i="98"/>
  <c r="AE83" i="98"/>
  <c r="AD83" i="98"/>
  <c r="AC83" i="98"/>
  <c r="AB83" i="98"/>
  <c r="AA83" i="98"/>
  <c r="B83" i="98"/>
  <c r="BS82" i="98"/>
  <c r="BM82" i="98"/>
  <c r="AU82" i="98"/>
  <c r="AS82" i="98"/>
  <c r="AQ82" i="98"/>
  <c r="AP82" i="98"/>
  <c r="AH82" i="98"/>
  <c r="AG82" i="98"/>
  <c r="AF82" i="98"/>
  <c r="AE82" i="98"/>
  <c r="AD82" i="98"/>
  <c r="AC82" i="98"/>
  <c r="AB82" i="98"/>
  <c r="AA82" i="98"/>
  <c r="B82" i="98"/>
  <c r="BR82" i="98" s="1"/>
  <c r="BS81" i="98"/>
  <c r="BM81" i="98"/>
  <c r="AU81" i="98"/>
  <c r="AS81" i="98"/>
  <c r="AQ81" i="98"/>
  <c r="AP81" i="98"/>
  <c r="AH81" i="98"/>
  <c r="AG81" i="98"/>
  <c r="AF81" i="98"/>
  <c r="AE81" i="98"/>
  <c r="AD81" i="98"/>
  <c r="AC81" i="98"/>
  <c r="AB81" i="98"/>
  <c r="AA81" i="98"/>
  <c r="B81" i="98"/>
  <c r="BR81" i="98" s="1"/>
  <c r="BS80" i="98"/>
  <c r="BM80" i="98"/>
  <c r="AU80" i="98"/>
  <c r="AS80" i="98"/>
  <c r="AQ80" i="98"/>
  <c r="AP80" i="98"/>
  <c r="AH80" i="98"/>
  <c r="AG80" i="98"/>
  <c r="AF80" i="98"/>
  <c r="AE80" i="98"/>
  <c r="AD80" i="98"/>
  <c r="AC80" i="98"/>
  <c r="AB80" i="98"/>
  <c r="AA80" i="98"/>
  <c r="B80" i="98"/>
  <c r="AN80" i="98" s="1"/>
  <c r="BS79" i="98"/>
  <c r="BM79" i="98"/>
  <c r="AU79" i="98"/>
  <c r="AS79" i="98"/>
  <c r="AQ79" i="98"/>
  <c r="AP79" i="98"/>
  <c r="AH79" i="98"/>
  <c r="AG79" i="98"/>
  <c r="AF79" i="98"/>
  <c r="AE79" i="98"/>
  <c r="AD79" i="98"/>
  <c r="AC79" i="98"/>
  <c r="AB79" i="98"/>
  <c r="AA79" i="98"/>
  <c r="B79" i="98"/>
  <c r="BR79" i="98" s="1"/>
  <c r="BS78" i="98"/>
  <c r="BM78" i="98"/>
  <c r="AU78" i="98"/>
  <c r="AS78" i="98"/>
  <c r="AQ78" i="98"/>
  <c r="AP78" i="98"/>
  <c r="AH78" i="98"/>
  <c r="AG78" i="98"/>
  <c r="AF78" i="98"/>
  <c r="AE78" i="98"/>
  <c r="AD78" i="98"/>
  <c r="AC78" i="98"/>
  <c r="AB78" i="98"/>
  <c r="AA78" i="98"/>
  <c r="B78" i="98"/>
  <c r="AM78" i="98" s="1"/>
  <c r="BS77" i="98"/>
  <c r="BM77" i="98"/>
  <c r="AU77" i="98"/>
  <c r="AS77" i="98"/>
  <c r="AQ77" i="98"/>
  <c r="AP77" i="98"/>
  <c r="AH77" i="98"/>
  <c r="AG77" i="98"/>
  <c r="AF77" i="98"/>
  <c r="AE77" i="98"/>
  <c r="AD77" i="98"/>
  <c r="AC77" i="98"/>
  <c r="AB77" i="98"/>
  <c r="AA77" i="98"/>
  <c r="B77" i="98"/>
  <c r="AJ77" i="98" s="1"/>
  <c r="BS76" i="98"/>
  <c r="BM76" i="98"/>
  <c r="AU76" i="98"/>
  <c r="AS76" i="98"/>
  <c r="AQ76" i="98"/>
  <c r="AP76" i="98"/>
  <c r="AH76" i="98"/>
  <c r="AG76" i="98"/>
  <c r="AF76" i="98"/>
  <c r="AE76" i="98"/>
  <c r="AD76" i="98"/>
  <c r="AC76" i="98"/>
  <c r="AB76" i="98"/>
  <c r="AA76" i="98"/>
  <c r="B76" i="98"/>
  <c r="AJ76" i="98" s="1"/>
  <c r="BS75" i="98"/>
  <c r="BM75" i="98"/>
  <c r="AU75" i="98"/>
  <c r="AS75" i="98"/>
  <c r="AQ75" i="98"/>
  <c r="AP75" i="98"/>
  <c r="AH75" i="98"/>
  <c r="AG75" i="98"/>
  <c r="AF75" i="98"/>
  <c r="AE75" i="98"/>
  <c r="AD75" i="98"/>
  <c r="AC75" i="98"/>
  <c r="AB75" i="98"/>
  <c r="AA75" i="98"/>
  <c r="B75" i="98"/>
  <c r="AW75" i="98" s="1"/>
  <c r="BS74" i="98"/>
  <c r="BM74" i="98"/>
  <c r="AU74" i="98"/>
  <c r="AS74" i="98"/>
  <c r="AQ74" i="98"/>
  <c r="AP74" i="98"/>
  <c r="AH74" i="98"/>
  <c r="AG74" i="98"/>
  <c r="AF74" i="98"/>
  <c r="AE74" i="98"/>
  <c r="AD74" i="98"/>
  <c r="AC74" i="98"/>
  <c r="AB74" i="98"/>
  <c r="AA74" i="98"/>
  <c r="B74" i="98"/>
  <c r="BR74" i="98" s="1"/>
  <c r="BS73" i="98"/>
  <c r="BM73" i="98"/>
  <c r="AU73" i="98"/>
  <c r="AS73" i="98"/>
  <c r="AQ73" i="98"/>
  <c r="AP73" i="98"/>
  <c r="AT73" i="98" s="1"/>
  <c r="AH73" i="98"/>
  <c r="AG73" i="98"/>
  <c r="AF73" i="98"/>
  <c r="AE73" i="98"/>
  <c r="AI73" i="98" s="1"/>
  <c r="AD73" i="98"/>
  <c r="AC73" i="98"/>
  <c r="AB73" i="98"/>
  <c r="AA73" i="98"/>
  <c r="B73" i="98"/>
  <c r="AM73" i="98" s="1"/>
  <c r="BS72" i="98"/>
  <c r="BM72" i="98"/>
  <c r="AU72" i="98"/>
  <c r="AS72" i="98"/>
  <c r="AQ72" i="98"/>
  <c r="AP72" i="98"/>
  <c r="AH72" i="98"/>
  <c r="AG72" i="98"/>
  <c r="AF72" i="98"/>
  <c r="AE72" i="98"/>
  <c r="AD72" i="98"/>
  <c r="AC72" i="98"/>
  <c r="AB72" i="98"/>
  <c r="AA72" i="98"/>
  <c r="B72" i="98"/>
  <c r="AN72" i="98" s="1"/>
  <c r="BS71" i="98"/>
  <c r="BM71" i="98"/>
  <c r="AU71" i="98"/>
  <c r="AS71" i="98"/>
  <c r="AQ71" i="98"/>
  <c r="AP71" i="98"/>
  <c r="AH71" i="98"/>
  <c r="AG71" i="98"/>
  <c r="AF71" i="98"/>
  <c r="AE71" i="98"/>
  <c r="AD71" i="98"/>
  <c r="AC71" i="98"/>
  <c r="AB71" i="98"/>
  <c r="AA71" i="98"/>
  <c r="B71" i="98"/>
  <c r="BR71" i="98" s="1"/>
  <c r="BS70" i="98"/>
  <c r="BM70" i="98"/>
  <c r="AU70" i="98"/>
  <c r="AS70" i="98"/>
  <c r="AQ70" i="98"/>
  <c r="AP70" i="98"/>
  <c r="AH70" i="98"/>
  <c r="AG70" i="98"/>
  <c r="AF70" i="98"/>
  <c r="AE70" i="98"/>
  <c r="AD70" i="98"/>
  <c r="AC70" i="98"/>
  <c r="AB70" i="98"/>
  <c r="AA70" i="98"/>
  <c r="B70" i="98"/>
  <c r="BR70" i="98" s="1"/>
  <c r="BS69" i="98"/>
  <c r="BM69" i="98"/>
  <c r="AU69" i="98"/>
  <c r="AS69" i="98"/>
  <c r="AQ69" i="98"/>
  <c r="AP69" i="98"/>
  <c r="AH69" i="98"/>
  <c r="AG69" i="98"/>
  <c r="AF69" i="98"/>
  <c r="AE69" i="98"/>
  <c r="AD69" i="98"/>
  <c r="AC69" i="98"/>
  <c r="AB69" i="98"/>
  <c r="AA69" i="98"/>
  <c r="B69" i="98"/>
  <c r="AN69" i="98" s="1"/>
  <c r="BS68" i="98"/>
  <c r="BM68" i="98"/>
  <c r="AU68" i="98"/>
  <c r="AS68" i="98"/>
  <c r="AQ68" i="98"/>
  <c r="AP68" i="98"/>
  <c r="AH68" i="98"/>
  <c r="AG68" i="98"/>
  <c r="AF68" i="98"/>
  <c r="AE68" i="98"/>
  <c r="AD68" i="98"/>
  <c r="AC68" i="98"/>
  <c r="AB68" i="98"/>
  <c r="AA68" i="98"/>
  <c r="B68" i="98"/>
  <c r="AY68" i="98" s="1"/>
  <c r="BS67" i="98"/>
  <c r="BM67" i="98"/>
  <c r="AU67" i="98"/>
  <c r="AS67" i="98"/>
  <c r="AQ67" i="98"/>
  <c r="AP67" i="98"/>
  <c r="AH67" i="98"/>
  <c r="AG67" i="98"/>
  <c r="AF67" i="98"/>
  <c r="AE67" i="98"/>
  <c r="AD67" i="98"/>
  <c r="AC67" i="98"/>
  <c r="AB67" i="98"/>
  <c r="AA67" i="98"/>
  <c r="B67" i="98"/>
  <c r="AX67" i="98" s="1"/>
  <c r="BS66" i="98"/>
  <c r="AU66" i="98"/>
  <c r="AS66" i="98"/>
  <c r="AQ66" i="98"/>
  <c r="AP66" i="98"/>
  <c r="AH66" i="98"/>
  <c r="AG66" i="98"/>
  <c r="AF66" i="98"/>
  <c r="AE66" i="98"/>
  <c r="AD66" i="98"/>
  <c r="AC66" i="98"/>
  <c r="AB66" i="98"/>
  <c r="AA66" i="98"/>
  <c r="B66" i="98"/>
  <c r="BR66" i="98" s="1"/>
  <c r="BS65" i="98"/>
  <c r="AU65" i="98"/>
  <c r="AS65" i="98"/>
  <c r="AQ65" i="98"/>
  <c r="AP65" i="98"/>
  <c r="AH65" i="98"/>
  <c r="AG65" i="98"/>
  <c r="AF65" i="98"/>
  <c r="AE65" i="98"/>
  <c r="AD65" i="98"/>
  <c r="AC65" i="98"/>
  <c r="AB65" i="98"/>
  <c r="AA65" i="98"/>
  <c r="B65" i="98"/>
  <c r="AM65" i="98" s="1"/>
  <c r="BS64" i="98"/>
  <c r="AU64" i="98"/>
  <c r="AS64" i="98"/>
  <c r="AQ64" i="98"/>
  <c r="AP64" i="98"/>
  <c r="AH64" i="98"/>
  <c r="AG64" i="98"/>
  <c r="AF64" i="98"/>
  <c r="AE64" i="98"/>
  <c r="AD64" i="98"/>
  <c r="AC64" i="98"/>
  <c r="AB64" i="98"/>
  <c r="AA64" i="98"/>
  <c r="B64" i="98"/>
  <c r="AN64" i="98" s="1"/>
  <c r="BS63" i="98"/>
  <c r="AU63" i="98"/>
  <c r="AS63" i="98"/>
  <c r="AQ63" i="98"/>
  <c r="AP63" i="98"/>
  <c r="AH63" i="98"/>
  <c r="AG63" i="98"/>
  <c r="AF63" i="98"/>
  <c r="AE63" i="98"/>
  <c r="AD63" i="98"/>
  <c r="AC63" i="98"/>
  <c r="AB63" i="98"/>
  <c r="AA63" i="98"/>
  <c r="B63" i="98"/>
  <c r="AY63" i="98" s="1"/>
  <c r="BS62" i="98"/>
  <c r="AU62" i="98"/>
  <c r="AS62" i="98"/>
  <c r="AQ62" i="98"/>
  <c r="AP62" i="98"/>
  <c r="AH62" i="98"/>
  <c r="AG62" i="98"/>
  <c r="AF62" i="98"/>
  <c r="AE62" i="98"/>
  <c r="AD62" i="98"/>
  <c r="AC62" i="98"/>
  <c r="AB62" i="98"/>
  <c r="AA62" i="98"/>
  <c r="B62" i="98"/>
  <c r="BR62" i="98" s="1"/>
  <c r="BS61" i="98"/>
  <c r="AU61" i="98"/>
  <c r="AS61" i="98"/>
  <c r="AQ61" i="98"/>
  <c r="AP61" i="98"/>
  <c r="AH61" i="98"/>
  <c r="AG61" i="98"/>
  <c r="AF61" i="98"/>
  <c r="AE61" i="98"/>
  <c r="AD61" i="98"/>
  <c r="AC61" i="98"/>
  <c r="AB61" i="98"/>
  <c r="AA61" i="98"/>
  <c r="B61" i="98"/>
  <c r="AY61" i="98" s="1"/>
  <c r="BS60" i="98"/>
  <c r="AU60" i="98"/>
  <c r="AS60" i="98"/>
  <c r="AQ60" i="98"/>
  <c r="AP60" i="98"/>
  <c r="AH60" i="98"/>
  <c r="AG60" i="98"/>
  <c r="AF60" i="98"/>
  <c r="AE60" i="98"/>
  <c r="AD60" i="98"/>
  <c r="AC60" i="98"/>
  <c r="AB60" i="98"/>
  <c r="AA60" i="98"/>
  <c r="B60" i="98"/>
  <c r="AY60" i="98" s="1"/>
  <c r="BS59" i="98"/>
  <c r="AU59" i="98"/>
  <c r="AS59" i="98"/>
  <c r="AQ59" i="98"/>
  <c r="AP59" i="98"/>
  <c r="AH59" i="98"/>
  <c r="AG59" i="98"/>
  <c r="AF59" i="98"/>
  <c r="AE59" i="98"/>
  <c r="AD59" i="98"/>
  <c r="AC59" i="98"/>
  <c r="AB59" i="98"/>
  <c r="AA59" i="98"/>
  <c r="B59" i="98"/>
  <c r="AX59" i="98" s="1"/>
  <c r="BS58" i="98"/>
  <c r="AU58" i="98"/>
  <c r="AS58" i="98"/>
  <c r="AQ58" i="98"/>
  <c r="AP58" i="98"/>
  <c r="AH58" i="98"/>
  <c r="AG58" i="98"/>
  <c r="AF58" i="98"/>
  <c r="AE58" i="98"/>
  <c r="AD58" i="98"/>
  <c r="AC58" i="98"/>
  <c r="AB58" i="98"/>
  <c r="AA58" i="98"/>
  <c r="B58" i="98"/>
  <c r="BR58" i="98" s="1"/>
  <c r="BS57" i="98"/>
  <c r="AU57" i="98"/>
  <c r="AS57" i="98"/>
  <c r="AQ57" i="98"/>
  <c r="AP57" i="98"/>
  <c r="AH57" i="98"/>
  <c r="AG57" i="98"/>
  <c r="AF57" i="98"/>
  <c r="AE57" i="98"/>
  <c r="AD57" i="98"/>
  <c r="AC57" i="98"/>
  <c r="AB57" i="98"/>
  <c r="AA57" i="98"/>
  <c r="B57" i="98"/>
  <c r="BR57" i="98" s="1"/>
  <c r="BS56" i="98"/>
  <c r="AU56" i="98"/>
  <c r="AS56" i="98"/>
  <c r="AQ56" i="98"/>
  <c r="AP56" i="98"/>
  <c r="AH56" i="98"/>
  <c r="AG56" i="98"/>
  <c r="AF56" i="98"/>
  <c r="AE56" i="98"/>
  <c r="AD56" i="98"/>
  <c r="AC56" i="98"/>
  <c r="AB56" i="98"/>
  <c r="AA56" i="98"/>
  <c r="B56" i="98"/>
  <c r="AN56" i="98" s="1"/>
  <c r="BS55" i="98"/>
  <c r="AU55" i="98"/>
  <c r="AS55" i="98"/>
  <c r="AQ55" i="98"/>
  <c r="AP55" i="98"/>
  <c r="AH55" i="98"/>
  <c r="AG55" i="98"/>
  <c r="AF55" i="98"/>
  <c r="AE55" i="98"/>
  <c r="AD55" i="98"/>
  <c r="AC55" i="98"/>
  <c r="AB55" i="98"/>
  <c r="AA55" i="98"/>
  <c r="B55" i="98"/>
  <c r="BR55" i="98" s="1"/>
  <c r="BS54" i="98"/>
  <c r="AU54" i="98"/>
  <c r="AS54" i="98"/>
  <c r="AQ54" i="98"/>
  <c r="AP54" i="98"/>
  <c r="AH54" i="98"/>
  <c r="AG54" i="98"/>
  <c r="AF54" i="98"/>
  <c r="AE54" i="98"/>
  <c r="AD54" i="98"/>
  <c r="AC54" i="98"/>
  <c r="AB54" i="98"/>
  <c r="AA54" i="98"/>
  <c r="B54" i="98"/>
  <c r="BR54" i="98" s="1"/>
  <c r="BS53" i="98"/>
  <c r="AU53" i="98"/>
  <c r="AS53" i="98"/>
  <c r="AQ53" i="98"/>
  <c r="AP53" i="98"/>
  <c r="AH53" i="98"/>
  <c r="AG53" i="98"/>
  <c r="AF53" i="98"/>
  <c r="AE53" i="98"/>
  <c r="AI53" i="98" s="1"/>
  <c r="AD53" i="98"/>
  <c r="AC53" i="98"/>
  <c r="AB53" i="98"/>
  <c r="AA53" i="98"/>
  <c r="B53" i="98"/>
  <c r="BS52" i="98"/>
  <c r="AU52" i="98"/>
  <c r="AS52" i="98"/>
  <c r="AQ52" i="98"/>
  <c r="AP52" i="98"/>
  <c r="AH52" i="98"/>
  <c r="AG52" i="98"/>
  <c r="AF52" i="98"/>
  <c r="AE52" i="98"/>
  <c r="AD52" i="98"/>
  <c r="AC52" i="98"/>
  <c r="AB52" i="98"/>
  <c r="AA52" i="98"/>
  <c r="B52" i="98"/>
  <c r="BR52" i="98" s="1"/>
  <c r="BS51" i="98"/>
  <c r="AU51" i="98"/>
  <c r="AS51" i="98"/>
  <c r="AQ51" i="98"/>
  <c r="AP51" i="98"/>
  <c r="AH51" i="98"/>
  <c r="AG51" i="98"/>
  <c r="AF51" i="98"/>
  <c r="AE51" i="98"/>
  <c r="AD51" i="98"/>
  <c r="AC51" i="98"/>
  <c r="AB51" i="98"/>
  <c r="AA51" i="98"/>
  <c r="B51" i="98"/>
  <c r="AM51" i="98" s="1"/>
  <c r="BS50" i="98"/>
  <c r="AU50" i="98"/>
  <c r="AS50" i="98"/>
  <c r="AQ50" i="98"/>
  <c r="AP50" i="98"/>
  <c r="AH50" i="98"/>
  <c r="AG50" i="98"/>
  <c r="AF50" i="98"/>
  <c r="AE50" i="98"/>
  <c r="AD50" i="98"/>
  <c r="AC50" i="98"/>
  <c r="AB50" i="98"/>
  <c r="AA50" i="98"/>
  <c r="B50" i="98"/>
  <c r="BS49" i="98"/>
  <c r="AU49" i="98"/>
  <c r="AS49" i="98"/>
  <c r="AQ49" i="98"/>
  <c r="AP49" i="98"/>
  <c r="AH49" i="98"/>
  <c r="AG49" i="98"/>
  <c r="AF49" i="98"/>
  <c r="AE49" i="98"/>
  <c r="AD49" i="98"/>
  <c r="AC49" i="98"/>
  <c r="AB49" i="98"/>
  <c r="AA49" i="98"/>
  <c r="B49" i="98"/>
  <c r="BR49" i="98" s="1"/>
  <c r="BS48" i="98"/>
  <c r="AU48" i="98"/>
  <c r="AS48" i="98"/>
  <c r="AQ48" i="98"/>
  <c r="AP48" i="98"/>
  <c r="AH48" i="98"/>
  <c r="AG48" i="98"/>
  <c r="AF48" i="98"/>
  <c r="AE48" i="98"/>
  <c r="AD48" i="98"/>
  <c r="AC48" i="98"/>
  <c r="AB48" i="98"/>
  <c r="AA48" i="98"/>
  <c r="B48" i="98"/>
  <c r="BS47" i="98"/>
  <c r="AU47" i="98"/>
  <c r="AS47" i="98"/>
  <c r="AQ47" i="98"/>
  <c r="AP47" i="98"/>
  <c r="AH47" i="98"/>
  <c r="AG47" i="98"/>
  <c r="AF47" i="98"/>
  <c r="AE47" i="98"/>
  <c r="AD47" i="98"/>
  <c r="AC47" i="98"/>
  <c r="AB47" i="98"/>
  <c r="AA47" i="98"/>
  <c r="B47" i="98"/>
  <c r="BR47" i="98" s="1"/>
  <c r="BS46" i="98"/>
  <c r="AU46" i="98"/>
  <c r="AS46" i="98"/>
  <c r="AQ46" i="98"/>
  <c r="AP46" i="98"/>
  <c r="AH46" i="98"/>
  <c r="AG46" i="98"/>
  <c r="AF46" i="98"/>
  <c r="AE46" i="98"/>
  <c r="AD46" i="98"/>
  <c r="AC46" i="98"/>
  <c r="AB46" i="98"/>
  <c r="AA46" i="98"/>
  <c r="B46" i="98"/>
  <c r="AJ46" i="98" s="1"/>
  <c r="BS45" i="98"/>
  <c r="AU45" i="98"/>
  <c r="AS45" i="98"/>
  <c r="AQ45" i="98"/>
  <c r="AP45" i="98"/>
  <c r="AH45" i="98"/>
  <c r="AG45" i="98"/>
  <c r="AF45" i="98"/>
  <c r="AE45" i="98"/>
  <c r="AD45" i="98"/>
  <c r="AC45" i="98"/>
  <c r="AB45" i="98"/>
  <c r="AA45" i="98"/>
  <c r="B45" i="98"/>
  <c r="BR45" i="98" s="1"/>
  <c r="BS44" i="98"/>
  <c r="AU44" i="98"/>
  <c r="AS44" i="98"/>
  <c r="AQ44" i="98"/>
  <c r="AP44" i="98"/>
  <c r="AH44" i="98"/>
  <c r="AG44" i="98"/>
  <c r="AF44" i="98"/>
  <c r="AE44" i="98"/>
  <c r="AD44" i="98"/>
  <c r="AC44" i="98"/>
  <c r="AB44" i="98"/>
  <c r="AA44" i="98"/>
  <c r="B44" i="98"/>
  <c r="BR44" i="98" s="1"/>
  <c r="BS43" i="98"/>
  <c r="AU43" i="98"/>
  <c r="AS43" i="98"/>
  <c r="AQ43" i="98"/>
  <c r="AP43" i="98"/>
  <c r="AH43" i="98"/>
  <c r="AG43" i="98"/>
  <c r="AF43" i="98"/>
  <c r="AE43" i="98"/>
  <c r="AD43" i="98"/>
  <c r="AC43" i="98"/>
  <c r="AB43" i="98"/>
  <c r="AA43" i="98"/>
  <c r="B43" i="98"/>
  <c r="BR43" i="98" s="1"/>
  <c r="BS42" i="98"/>
  <c r="AU42" i="98"/>
  <c r="AS42" i="98"/>
  <c r="AQ42" i="98"/>
  <c r="AP42" i="98"/>
  <c r="AH42" i="98"/>
  <c r="AG42" i="98"/>
  <c r="AF42" i="98"/>
  <c r="AE42" i="98"/>
  <c r="AD42" i="98"/>
  <c r="AC42" i="98"/>
  <c r="AB42" i="98"/>
  <c r="AA42" i="98"/>
  <c r="B42" i="98"/>
  <c r="AL42" i="98" s="1"/>
  <c r="BS41" i="98"/>
  <c r="AU41" i="98"/>
  <c r="AS41" i="98"/>
  <c r="AQ41" i="98"/>
  <c r="AP41" i="98"/>
  <c r="AH41" i="98"/>
  <c r="AG41" i="98"/>
  <c r="AF41" i="98"/>
  <c r="AE41" i="98"/>
  <c r="AD41" i="98"/>
  <c r="AC41" i="98"/>
  <c r="AB41" i="98"/>
  <c r="AA41" i="98"/>
  <c r="B41" i="98"/>
  <c r="BR41" i="98" s="1"/>
  <c r="BS40" i="98"/>
  <c r="AU40" i="98"/>
  <c r="AS40" i="98"/>
  <c r="AQ40" i="98"/>
  <c r="AP40" i="98"/>
  <c r="AH40" i="98"/>
  <c r="AG40" i="98"/>
  <c r="AF40" i="98"/>
  <c r="AE40" i="98"/>
  <c r="AD40" i="98"/>
  <c r="AC40" i="98"/>
  <c r="AB40" i="98"/>
  <c r="AA40" i="98"/>
  <c r="B40" i="98"/>
  <c r="AN40" i="98" s="1"/>
  <c r="BS39" i="98"/>
  <c r="AU39" i="98"/>
  <c r="AS39" i="98"/>
  <c r="AQ39" i="98"/>
  <c r="AP39" i="98"/>
  <c r="AH39" i="98"/>
  <c r="AG39" i="98"/>
  <c r="AF39" i="98"/>
  <c r="AE39" i="98"/>
  <c r="AD39" i="98"/>
  <c r="AC39" i="98"/>
  <c r="AB39" i="98"/>
  <c r="AA39" i="98"/>
  <c r="B39" i="98"/>
  <c r="AN39" i="98" s="1"/>
  <c r="BS38" i="98"/>
  <c r="AU38" i="98"/>
  <c r="AS38" i="98"/>
  <c r="AQ38" i="98"/>
  <c r="AP38" i="98"/>
  <c r="AH38" i="98"/>
  <c r="AG38" i="98"/>
  <c r="AF38" i="98"/>
  <c r="AE38" i="98"/>
  <c r="AD38" i="98"/>
  <c r="AC38" i="98"/>
  <c r="AB38" i="98"/>
  <c r="AA38" i="98"/>
  <c r="B38" i="98"/>
  <c r="AW38" i="98" s="1"/>
  <c r="BS37" i="98"/>
  <c r="AU37" i="98"/>
  <c r="AS37" i="98"/>
  <c r="AQ37" i="98"/>
  <c r="AP37" i="98"/>
  <c r="AH37" i="98"/>
  <c r="AG37" i="98"/>
  <c r="AF37" i="98"/>
  <c r="AE37" i="98"/>
  <c r="AD37" i="98"/>
  <c r="AC37" i="98"/>
  <c r="AB37" i="98"/>
  <c r="AA37" i="98"/>
  <c r="B37" i="98"/>
  <c r="AM37" i="98" s="1"/>
  <c r="BS36" i="98"/>
  <c r="AU36" i="98"/>
  <c r="AS36" i="98"/>
  <c r="AQ36" i="98"/>
  <c r="AP36" i="98"/>
  <c r="AH36" i="98"/>
  <c r="AG36" i="98"/>
  <c r="AF36" i="98"/>
  <c r="AE36" i="98"/>
  <c r="AD36" i="98"/>
  <c r="AC36" i="98"/>
  <c r="AB36" i="98"/>
  <c r="AA36" i="98"/>
  <c r="B36" i="98"/>
  <c r="BR36" i="98" s="1"/>
  <c r="BS35" i="98"/>
  <c r="AU35" i="98"/>
  <c r="AS35" i="98"/>
  <c r="AQ35" i="98"/>
  <c r="AP35" i="98"/>
  <c r="AH35" i="98"/>
  <c r="AG35" i="98"/>
  <c r="AF35" i="98"/>
  <c r="AE35" i="98"/>
  <c r="AD35" i="98"/>
  <c r="AC35" i="98"/>
  <c r="AB35" i="98"/>
  <c r="AA35" i="98"/>
  <c r="B35" i="98"/>
  <c r="BS34" i="98"/>
  <c r="AU34" i="98"/>
  <c r="AS34" i="98"/>
  <c r="AQ34" i="98"/>
  <c r="AP34" i="98"/>
  <c r="AH34" i="98"/>
  <c r="AG34" i="98"/>
  <c r="AF34" i="98"/>
  <c r="AE34" i="98"/>
  <c r="AD34" i="98"/>
  <c r="AC34" i="98"/>
  <c r="AB34" i="98"/>
  <c r="AA34" i="98"/>
  <c r="B34" i="98"/>
  <c r="BR34" i="98" s="1"/>
  <c r="BS33" i="98"/>
  <c r="AU33" i="98"/>
  <c r="AS33" i="98"/>
  <c r="AQ33" i="98"/>
  <c r="AP33" i="98"/>
  <c r="AH33" i="98"/>
  <c r="AG33" i="98"/>
  <c r="AF33" i="98"/>
  <c r="AE33" i="98"/>
  <c r="AD33" i="98"/>
  <c r="AC33" i="98"/>
  <c r="AB33" i="98"/>
  <c r="AA33" i="98"/>
  <c r="B33" i="98"/>
  <c r="BR33" i="98" s="1"/>
  <c r="BS32" i="98"/>
  <c r="AU32" i="98"/>
  <c r="AS32" i="98"/>
  <c r="AQ32" i="98"/>
  <c r="AP32" i="98"/>
  <c r="AH32" i="98"/>
  <c r="AG32" i="98"/>
  <c r="AF32" i="98"/>
  <c r="AE32" i="98"/>
  <c r="AD32" i="98"/>
  <c r="AC32" i="98"/>
  <c r="AB32" i="98"/>
  <c r="AA32" i="98"/>
  <c r="B32" i="98"/>
  <c r="BR32" i="98" s="1"/>
  <c r="BS31" i="98"/>
  <c r="AU31" i="98"/>
  <c r="AS31" i="98"/>
  <c r="AQ31" i="98"/>
  <c r="AP31" i="98"/>
  <c r="AH31" i="98"/>
  <c r="AG31" i="98"/>
  <c r="AF31" i="98"/>
  <c r="AE31" i="98"/>
  <c r="AD31" i="98"/>
  <c r="AC31" i="98"/>
  <c r="AB31" i="98"/>
  <c r="AA31" i="98"/>
  <c r="B31" i="98"/>
  <c r="AX31" i="98" s="1"/>
  <c r="BS30" i="98"/>
  <c r="AU30" i="98"/>
  <c r="AS30" i="98"/>
  <c r="AQ30" i="98"/>
  <c r="AP30" i="98"/>
  <c r="AH30" i="98"/>
  <c r="AG30" i="98"/>
  <c r="AF30" i="98"/>
  <c r="AE30" i="98"/>
  <c r="AD30" i="98"/>
  <c r="AC30" i="98"/>
  <c r="AB30" i="98"/>
  <c r="AA30" i="98"/>
  <c r="B30" i="98"/>
  <c r="AX30" i="98" s="1"/>
  <c r="BS29" i="98"/>
  <c r="AU29" i="98"/>
  <c r="AS29" i="98"/>
  <c r="AQ29" i="98"/>
  <c r="AP29" i="98"/>
  <c r="AH29" i="98"/>
  <c r="AG29" i="98"/>
  <c r="AF29" i="98"/>
  <c r="AE29" i="98"/>
  <c r="AD29" i="98"/>
  <c r="AC29" i="98"/>
  <c r="AB29" i="98"/>
  <c r="AA29" i="98"/>
  <c r="B29" i="98"/>
  <c r="AL29" i="98" s="1"/>
  <c r="BS28" i="98"/>
  <c r="AU28" i="98"/>
  <c r="AS28" i="98"/>
  <c r="AQ28" i="98"/>
  <c r="AP28" i="98"/>
  <c r="AH28" i="98"/>
  <c r="AG28" i="98"/>
  <c r="AF28" i="98"/>
  <c r="AE28" i="98"/>
  <c r="AD28" i="98"/>
  <c r="AC28" i="98"/>
  <c r="AB28" i="98"/>
  <c r="AA28" i="98"/>
  <c r="B28" i="98"/>
  <c r="AL28" i="98" s="1"/>
  <c r="BS27" i="98"/>
  <c r="AU27" i="98"/>
  <c r="AS27" i="98"/>
  <c r="AQ27" i="98"/>
  <c r="AP27" i="98"/>
  <c r="AH27" i="98"/>
  <c r="AG27" i="98"/>
  <c r="AF27" i="98"/>
  <c r="AE27" i="98"/>
  <c r="AD27" i="98"/>
  <c r="AC27" i="98"/>
  <c r="AB27" i="98"/>
  <c r="AA27" i="98"/>
  <c r="B27" i="98"/>
  <c r="BR27" i="98" s="1"/>
  <c r="BS26" i="98"/>
  <c r="AU26" i="98"/>
  <c r="AS26" i="98"/>
  <c r="AQ26" i="98"/>
  <c r="AP26" i="98"/>
  <c r="AH26" i="98"/>
  <c r="AG26" i="98"/>
  <c r="AF26" i="98"/>
  <c r="AE26" i="98"/>
  <c r="AD26" i="98"/>
  <c r="AC26" i="98"/>
  <c r="AB26" i="98"/>
  <c r="AA26" i="98"/>
  <c r="B26" i="98"/>
  <c r="AW26" i="98" s="1"/>
  <c r="BS25" i="98"/>
  <c r="AU25" i="98"/>
  <c r="AS25" i="98"/>
  <c r="AQ25" i="98"/>
  <c r="AP25" i="98"/>
  <c r="AH25" i="98"/>
  <c r="AG25" i="98"/>
  <c r="AF25" i="98"/>
  <c r="AE25" i="98"/>
  <c r="AD25" i="98"/>
  <c r="AC25" i="98"/>
  <c r="AB25" i="98"/>
  <c r="AA25" i="98"/>
  <c r="B25" i="98"/>
  <c r="BR25" i="98" s="1"/>
  <c r="BS24" i="98"/>
  <c r="AU24" i="98"/>
  <c r="AS24" i="98"/>
  <c r="AQ24" i="98"/>
  <c r="AP24" i="98"/>
  <c r="AH24" i="98"/>
  <c r="AG24" i="98"/>
  <c r="AF24" i="98"/>
  <c r="AE24" i="98"/>
  <c r="AD24" i="98"/>
  <c r="AC24" i="98"/>
  <c r="AB24" i="98"/>
  <c r="AA24" i="98"/>
  <c r="B24" i="98"/>
  <c r="BR24" i="98" s="1"/>
  <c r="BS23" i="98"/>
  <c r="AU23" i="98"/>
  <c r="AS23" i="98"/>
  <c r="AQ23" i="98"/>
  <c r="AP23" i="98"/>
  <c r="AH23" i="98"/>
  <c r="AG23" i="98"/>
  <c r="AF23" i="98"/>
  <c r="AE23" i="98"/>
  <c r="AD23" i="98"/>
  <c r="AC23" i="98"/>
  <c r="AB23" i="98"/>
  <c r="AA23" i="98"/>
  <c r="B23" i="98"/>
  <c r="AX23" i="98" s="1"/>
  <c r="BS22" i="98"/>
  <c r="AU22" i="98"/>
  <c r="AS22" i="98"/>
  <c r="AQ22" i="98"/>
  <c r="AP22" i="98"/>
  <c r="AH22" i="98"/>
  <c r="AG22" i="98"/>
  <c r="AF22" i="98"/>
  <c r="AE22" i="98"/>
  <c r="AD22" i="98"/>
  <c r="AC22" i="98"/>
  <c r="AB22" i="98"/>
  <c r="AA22" i="98"/>
  <c r="B22" i="98"/>
  <c r="BS21" i="98"/>
  <c r="AU21" i="98"/>
  <c r="AS21" i="98"/>
  <c r="AQ21" i="98"/>
  <c r="AP21" i="98"/>
  <c r="AH21" i="98"/>
  <c r="AG21" i="98"/>
  <c r="AF21" i="98"/>
  <c r="AE21" i="98"/>
  <c r="AD21" i="98"/>
  <c r="AC21" i="98"/>
  <c r="AB21" i="98"/>
  <c r="AA21" i="98"/>
  <c r="B21" i="98"/>
  <c r="AM21" i="98" s="1"/>
  <c r="BS20" i="98"/>
  <c r="BK20" i="98"/>
  <c r="BK21" i="98" s="1"/>
  <c r="BK22" i="98" s="1"/>
  <c r="BK23" i="98" s="1"/>
  <c r="BK24" i="98" s="1"/>
  <c r="BK25" i="98" s="1"/>
  <c r="BK26" i="98" s="1"/>
  <c r="BK27" i="98" s="1"/>
  <c r="BK28" i="98" s="1"/>
  <c r="BK29" i="98" s="1"/>
  <c r="BK30" i="98" s="1"/>
  <c r="BK31" i="98" s="1"/>
  <c r="BK32" i="98" s="1"/>
  <c r="BK33" i="98" s="1"/>
  <c r="BK34" i="98" s="1"/>
  <c r="BK35" i="98" s="1"/>
  <c r="BK36" i="98" s="1"/>
  <c r="BK37" i="98" s="1"/>
  <c r="BK38" i="98" s="1"/>
  <c r="BK39" i="98" s="1"/>
  <c r="BK40" i="98" s="1"/>
  <c r="BK41" i="98" s="1"/>
  <c r="BK42" i="98" s="1"/>
  <c r="BK43" i="98" s="1"/>
  <c r="BK44" i="98" s="1"/>
  <c r="BK45" i="98" s="1"/>
  <c r="BK46" i="98" s="1"/>
  <c r="BK47" i="98" s="1"/>
  <c r="BK48" i="98" s="1"/>
  <c r="BK49" i="98" s="1"/>
  <c r="BK50" i="98" s="1"/>
  <c r="BK51" i="98" s="1"/>
  <c r="BK52" i="98" s="1"/>
  <c r="BK53" i="98" s="1"/>
  <c r="BK54" i="98" s="1"/>
  <c r="BK55" i="98" s="1"/>
  <c r="BK56" i="98" s="1"/>
  <c r="BK57" i="98" s="1"/>
  <c r="BK58" i="98" s="1"/>
  <c r="BK59" i="98" s="1"/>
  <c r="BK60" i="98" s="1"/>
  <c r="BK61" i="98" s="1"/>
  <c r="BK62" i="98" s="1"/>
  <c r="BK63" i="98" s="1"/>
  <c r="BK64" i="98" s="1"/>
  <c r="BK65" i="98" s="1"/>
  <c r="BK66" i="98" s="1"/>
  <c r="BK67" i="98" s="1"/>
  <c r="BK68" i="98" s="1"/>
  <c r="BK69" i="98" s="1"/>
  <c r="BK70" i="98" s="1"/>
  <c r="BK71" i="98" s="1"/>
  <c r="BK72" i="98" s="1"/>
  <c r="BK73" i="98" s="1"/>
  <c r="BK74" i="98" s="1"/>
  <c r="BK75" i="98" s="1"/>
  <c r="BK76" i="98" s="1"/>
  <c r="BK77" i="98" s="1"/>
  <c r="BK78" i="98" s="1"/>
  <c r="BK79" i="98" s="1"/>
  <c r="BK80" i="98" s="1"/>
  <c r="BK81" i="98" s="1"/>
  <c r="BK82" i="98" s="1"/>
  <c r="BK83" i="98" s="1"/>
  <c r="BK84" i="98" s="1"/>
  <c r="BK85" i="98" s="1"/>
  <c r="BK86" i="98" s="1"/>
  <c r="BK87" i="98" s="1"/>
  <c r="BK88" i="98" s="1"/>
  <c r="BK89" i="98" s="1"/>
  <c r="BK90" i="98" s="1"/>
  <c r="BK91" i="98" s="1"/>
  <c r="BK92" i="98" s="1"/>
  <c r="BK93" i="98" s="1"/>
  <c r="BK94" i="98" s="1"/>
  <c r="BK95" i="98" s="1"/>
  <c r="BK96" i="98" s="1"/>
  <c r="BK97" i="98" s="1"/>
  <c r="BK98" i="98" s="1"/>
  <c r="BK99" i="98" s="1"/>
  <c r="BK100" i="98" s="1"/>
  <c r="BK101" i="98" s="1"/>
  <c r="BK102" i="98" s="1"/>
  <c r="BK103" i="98" s="1"/>
  <c r="BK104" i="98" s="1"/>
  <c r="BK105" i="98" s="1"/>
  <c r="BK106" i="98" s="1"/>
  <c r="BK107" i="98" s="1"/>
  <c r="BK108" i="98" s="1"/>
  <c r="BK109" i="98" s="1"/>
  <c r="BK110" i="98" s="1"/>
  <c r="BK111" i="98" s="1"/>
  <c r="BK112" i="98" s="1"/>
  <c r="BK113" i="98" s="1"/>
  <c r="BK114" i="98" s="1"/>
  <c r="BK115" i="98" s="1"/>
  <c r="BK116" i="98" s="1"/>
  <c r="BK117" i="98" s="1"/>
  <c r="BK118" i="98" s="1"/>
  <c r="BK119" i="98" s="1"/>
  <c r="BK120" i="98" s="1"/>
  <c r="BK121" i="98" s="1"/>
  <c r="BK122" i="98" s="1"/>
  <c r="BK123" i="98" s="1"/>
  <c r="BK124" i="98" s="1"/>
  <c r="BK125" i="98" s="1"/>
  <c r="BK126" i="98" s="1"/>
  <c r="BK127" i="98" s="1"/>
  <c r="BK128" i="98" s="1"/>
  <c r="BK129" i="98" s="1"/>
  <c r="BK130" i="98" s="1"/>
  <c r="BK131" i="98" s="1"/>
  <c r="BK132" i="98" s="1"/>
  <c r="BK133" i="98" s="1"/>
  <c r="BK134" i="98" s="1"/>
  <c r="BK135" i="98" s="1"/>
  <c r="BK136" i="98" s="1"/>
  <c r="BK137" i="98" s="1"/>
  <c r="BK138" i="98" s="1"/>
  <c r="BK139" i="98" s="1"/>
  <c r="BK140" i="98" s="1"/>
  <c r="BK141" i="98" s="1"/>
  <c r="BK142" i="98" s="1"/>
  <c r="BK143" i="98" s="1"/>
  <c r="BK144" i="98" s="1"/>
  <c r="BK145" i="98" s="1"/>
  <c r="BK146" i="98" s="1"/>
  <c r="BK147" i="98" s="1"/>
  <c r="BK148" i="98" s="1"/>
  <c r="BK149" i="98" s="1"/>
  <c r="BK150" i="98" s="1"/>
  <c r="BK151" i="98" s="1"/>
  <c r="BK152" i="98" s="1"/>
  <c r="BK153" i="98" s="1"/>
  <c r="BK154" i="98" s="1"/>
  <c r="BK155" i="98" s="1"/>
  <c r="BK156" i="98" s="1"/>
  <c r="BK157" i="98" s="1"/>
  <c r="BK158" i="98" s="1"/>
  <c r="BK159" i="98" s="1"/>
  <c r="BK160" i="98" s="1"/>
  <c r="BK161" i="98" s="1"/>
  <c r="BK162" i="98" s="1"/>
  <c r="BK163" i="98" s="1"/>
  <c r="BK164" i="98" s="1"/>
  <c r="BK165" i="98" s="1"/>
  <c r="BK166" i="98" s="1"/>
  <c r="BK167" i="98" s="1"/>
  <c r="BK168" i="98" s="1"/>
  <c r="BK169" i="98" s="1"/>
  <c r="BK170" i="98" s="1"/>
  <c r="BK171" i="98" s="1"/>
  <c r="BK172" i="98" s="1"/>
  <c r="BK173" i="98" s="1"/>
  <c r="BK174" i="98" s="1"/>
  <c r="BK175" i="98" s="1"/>
  <c r="BK176" i="98" s="1"/>
  <c r="BK177" i="98" s="1"/>
  <c r="BK178" i="98" s="1"/>
  <c r="BK179" i="98" s="1"/>
  <c r="BK180" i="98" s="1"/>
  <c r="BK181" i="98" s="1"/>
  <c r="BK182" i="98" s="1"/>
  <c r="BK183" i="98" s="1"/>
  <c r="BK184" i="98" s="1"/>
  <c r="BK185" i="98" s="1"/>
  <c r="BK186" i="98" s="1"/>
  <c r="BK187" i="98" s="1"/>
  <c r="BK188" i="98" s="1"/>
  <c r="BK189" i="98" s="1"/>
  <c r="BK190" i="98" s="1"/>
  <c r="BK191" i="98" s="1"/>
  <c r="BK192" i="98" s="1"/>
  <c r="BK193" i="98" s="1"/>
  <c r="BK194" i="98" s="1"/>
  <c r="BK195" i="98" s="1"/>
  <c r="BK196" i="98" s="1"/>
  <c r="AU20" i="98"/>
  <c r="AS20" i="98"/>
  <c r="AQ20" i="98"/>
  <c r="AP20" i="98"/>
  <c r="AH20" i="98"/>
  <c r="AG20" i="98"/>
  <c r="AF20" i="98"/>
  <c r="AE20" i="98"/>
  <c r="AD20" i="98"/>
  <c r="AC20" i="98"/>
  <c r="AB20" i="98"/>
  <c r="AA20" i="98"/>
  <c r="B20" i="98"/>
  <c r="AL20" i="98" s="1"/>
  <c r="BS19" i="98"/>
  <c r="AU19" i="98"/>
  <c r="AS19" i="98"/>
  <c r="AQ19" i="98"/>
  <c r="AP19" i="98"/>
  <c r="AH19" i="98"/>
  <c r="AG19" i="98"/>
  <c r="AF19" i="98"/>
  <c r="AE19" i="98"/>
  <c r="AD19" i="98"/>
  <c r="AC19" i="98"/>
  <c r="AB19" i="98"/>
  <c r="AA19" i="98"/>
  <c r="B19" i="98"/>
  <c r="BS18" i="98"/>
  <c r="AU18" i="98"/>
  <c r="AS18" i="98"/>
  <c r="AQ18" i="98"/>
  <c r="AP18" i="98"/>
  <c r="AH18" i="98"/>
  <c r="AG18" i="98"/>
  <c r="AF18" i="98"/>
  <c r="AE18" i="98"/>
  <c r="AD18" i="98"/>
  <c r="AC18" i="98"/>
  <c r="AB18" i="98"/>
  <c r="AA18" i="98"/>
  <c r="B18" i="98"/>
  <c r="AN18" i="98" s="1"/>
  <c r="BS17" i="98"/>
  <c r="AU17" i="98"/>
  <c r="AS17" i="98"/>
  <c r="AQ17" i="98"/>
  <c r="AP17" i="98"/>
  <c r="AH17" i="98"/>
  <c r="AG17" i="98"/>
  <c r="AF17" i="98"/>
  <c r="AE17" i="98"/>
  <c r="AD17" i="98"/>
  <c r="AC17" i="98"/>
  <c r="AB17" i="98"/>
  <c r="AA17" i="98"/>
  <c r="B17" i="98"/>
  <c r="BR17" i="98" s="1"/>
  <c r="BS16" i="98"/>
  <c r="AU16" i="98"/>
  <c r="AS16" i="98"/>
  <c r="AQ16" i="98"/>
  <c r="AP16" i="98"/>
  <c r="AH16" i="98"/>
  <c r="AG16" i="98"/>
  <c r="AF16" i="98"/>
  <c r="AE16" i="98"/>
  <c r="AD16" i="98"/>
  <c r="AC16" i="98"/>
  <c r="AB16" i="98"/>
  <c r="AA16" i="98"/>
  <c r="B16" i="98"/>
  <c r="BR16" i="98" s="1"/>
  <c r="BS15" i="98"/>
  <c r="BK15" i="98"/>
  <c r="BK16" i="98" s="1"/>
  <c r="BK17" i="98" s="1"/>
  <c r="BK18" i="98" s="1"/>
  <c r="BK19" i="98" s="1"/>
  <c r="AU15" i="98"/>
  <c r="AS15" i="98"/>
  <c r="AQ15" i="98"/>
  <c r="AP15" i="98"/>
  <c r="AH15" i="98"/>
  <c r="AG15" i="98"/>
  <c r="AF15" i="98"/>
  <c r="AE15" i="98"/>
  <c r="AD15" i="98"/>
  <c r="AC15" i="98"/>
  <c r="AB15" i="98"/>
  <c r="AA15" i="98"/>
  <c r="B15" i="98"/>
  <c r="BS14" i="98"/>
  <c r="BJ14" i="98"/>
  <c r="AU14" i="98"/>
  <c r="AD14" i="98"/>
  <c r="AC14" i="98"/>
  <c r="AB14" i="98"/>
  <c r="AA14" i="98"/>
  <c r="B14" i="98"/>
  <c r="AO14" i="98" s="1"/>
  <c r="BL11" i="98"/>
  <c r="BP17" i="102" l="1"/>
  <c r="G13" i="20"/>
  <c r="BJ21" i="103"/>
  <c r="BL20" i="103"/>
  <c r="BO17" i="102"/>
  <c r="BQ17" i="102" s="1"/>
  <c r="BJ19" i="102"/>
  <c r="BN18" i="102"/>
  <c r="BL18" i="102"/>
  <c r="BL20" i="100"/>
  <c r="BJ21" i="100"/>
  <c r="BZ14" i="99"/>
  <c r="BO15" i="99"/>
  <c r="BQ15" i="99" s="1"/>
  <c r="BO14" i="99"/>
  <c r="BQ14" i="99" s="1"/>
  <c r="BP14" i="99"/>
  <c r="BP15" i="99"/>
  <c r="BJ17" i="99"/>
  <c r="BN16" i="99"/>
  <c r="BL16" i="99"/>
  <c r="AY100" i="98"/>
  <c r="AW98" i="98"/>
  <c r="AV80" i="98"/>
  <c r="AV44" i="98"/>
  <c r="AW44" i="98"/>
  <c r="AX44" i="98"/>
  <c r="AY44" i="98"/>
  <c r="AK157" i="98"/>
  <c r="AM157" i="98"/>
  <c r="AI81" i="98"/>
  <c r="AT81" i="98"/>
  <c r="AI37" i="98"/>
  <c r="AI129" i="98"/>
  <c r="AI93" i="98"/>
  <c r="AO93" i="98" s="1"/>
  <c r="AT109" i="98"/>
  <c r="AZ109" i="98" s="1"/>
  <c r="AJ100" i="98"/>
  <c r="AK100" i="98"/>
  <c r="AL100" i="98"/>
  <c r="AV102" i="98"/>
  <c r="AX88" i="98"/>
  <c r="AW102" i="98"/>
  <c r="AT65" i="98"/>
  <c r="AW100" i="98"/>
  <c r="BR78" i="98"/>
  <c r="AK94" i="98"/>
  <c r="AJ137" i="98"/>
  <c r="AT46" i="98"/>
  <c r="AV30" i="98"/>
  <c r="AJ113" i="98"/>
  <c r="AM113" i="98"/>
  <c r="AN113" i="98"/>
  <c r="AJ135" i="98"/>
  <c r="AI71" i="98"/>
  <c r="AI109" i="98"/>
  <c r="AX113" i="98"/>
  <c r="AI138" i="98"/>
  <c r="AO138" i="98" s="1"/>
  <c r="AI52" i="98"/>
  <c r="AT158" i="98"/>
  <c r="AI57" i="98"/>
  <c r="AI127" i="98"/>
  <c r="AO127" i="98" s="1"/>
  <c r="AV76" i="98"/>
  <c r="AY76" i="98"/>
  <c r="BR80" i="98"/>
  <c r="AX40" i="98"/>
  <c r="AI28" i="98"/>
  <c r="AN32" i="98"/>
  <c r="AT103" i="98"/>
  <c r="AT154" i="98"/>
  <c r="AY30" i="98"/>
  <c r="AJ94" i="98"/>
  <c r="AI92" i="98"/>
  <c r="AL94" i="98"/>
  <c r="AT122" i="98"/>
  <c r="AT131" i="98"/>
  <c r="AI155" i="98"/>
  <c r="AO155" i="98" s="1"/>
  <c r="AI29" i="98"/>
  <c r="AT62" i="98"/>
  <c r="AI75" i="98"/>
  <c r="AV60" i="98"/>
  <c r="AI113" i="98"/>
  <c r="AO113" i="98" s="1"/>
  <c r="AT35" i="98"/>
  <c r="AX60" i="98"/>
  <c r="AY62" i="98"/>
  <c r="AT101" i="98"/>
  <c r="AI125" i="98"/>
  <c r="AO125" i="98" s="1"/>
  <c r="AK141" i="98"/>
  <c r="AJ162" i="98"/>
  <c r="AN141" i="98"/>
  <c r="AV156" i="98"/>
  <c r="AK125" i="98"/>
  <c r="AL125" i="98"/>
  <c r="AJ127" i="98"/>
  <c r="AT162" i="98"/>
  <c r="AN125" i="98"/>
  <c r="AN127" i="98"/>
  <c r="AV162" i="98"/>
  <c r="AV141" i="98"/>
  <c r="AT160" i="98"/>
  <c r="AZ160" i="98" s="1"/>
  <c r="AW162" i="98"/>
  <c r="AI65" i="98"/>
  <c r="AO65" i="98" s="1"/>
  <c r="AI95" i="98"/>
  <c r="AW141" i="98"/>
  <c r="AV160" i="98"/>
  <c r="AX141" i="98"/>
  <c r="AW160" i="98"/>
  <c r="AI63" i="98"/>
  <c r="AX160" i="98"/>
  <c r="AV125" i="98"/>
  <c r="AW127" i="98"/>
  <c r="AT86" i="98"/>
  <c r="AW125" i="98"/>
  <c r="AX127" i="98"/>
  <c r="AY125" i="98"/>
  <c r="AI36" i="98"/>
  <c r="AT61" i="98"/>
  <c r="AZ61" i="98" s="1"/>
  <c r="AL32" i="98"/>
  <c r="AI126" i="98"/>
  <c r="AI159" i="98"/>
  <c r="AW30" i="98"/>
  <c r="AJ159" i="98"/>
  <c r="AI157" i="98"/>
  <c r="AK96" i="98"/>
  <c r="AT159" i="98"/>
  <c r="AZ159" i="98" s="1"/>
  <c r="AL96" i="98"/>
  <c r="BR28" i="98"/>
  <c r="AT24" i="98"/>
  <c r="AI41" i="98"/>
  <c r="AT47" i="98"/>
  <c r="AZ47" i="98" s="1"/>
  <c r="AM138" i="98"/>
  <c r="AI42" i="98"/>
  <c r="AO42" i="98" s="1"/>
  <c r="AI62" i="98"/>
  <c r="AO62" i="98" s="1"/>
  <c r="AK93" i="98"/>
  <c r="AI104" i="98"/>
  <c r="AT157" i="98"/>
  <c r="AZ157" i="98" s="1"/>
  <c r="AI68" i="98"/>
  <c r="AK127" i="98"/>
  <c r="AI16" i="98"/>
  <c r="AO16" i="98" s="1"/>
  <c r="AI20" i="98"/>
  <c r="AI30" i="98"/>
  <c r="AJ38" i="98"/>
  <c r="AI64" i="98"/>
  <c r="AV114" i="98"/>
  <c r="AI162" i="98"/>
  <c r="AI32" i="98"/>
  <c r="AI50" i="98"/>
  <c r="AJ32" i="98"/>
  <c r="AT54" i="98"/>
  <c r="AT91" i="98"/>
  <c r="AI160" i="98"/>
  <c r="AT20" i="98"/>
  <c r="AZ20" i="98" s="1"/>
  <c r="AV26" i="98"/>
  <c r="AK32" i="98"/>
  <c r="AT52" i="98"/>
  <c r="AZ52" i="98" s="1"/>
  <c r="AV58" i="98"/>
  <c r="AI121" i="98"/>
  <c r="AO121" i="98" s="1"/>
  <c r="AT16" i="98"/>
  <c r="AX26" i="98"/>
  <c r="AV38" i="98"/>
  <c r="AI46" i="98"/>
  <c r="AO46" i="98" s="1"/>
  <c r="AW58" i="98"/>
  <c r="AI107" i="98"/>
  <c r="AO107" i="98" s="1"/>
  <c r="AW17" i="98"/>
  <c r="AY26" i="98"/>
  <c r="AX38" i="98"/>
  <c r="AX58" i="98"/>
  <c r="AT32" i="98"/>
  <c r="AZ32" i="98" s="1"/>
  <c r="AY38" i="98"/>
  <c r="AY58" i="98"/>
  <c r="AI158" i="98"/>
  <c r="BR26" i="98"/>
  <c r="AI112" i="98"/>
  <c r="AI119" i="98"/>
  <c r="AO119" i="98" s="1"/>
  <c r="AT89" i="98"/>
  <c r="AI96" i="98"/>
  <c r="AT114" i="98"/>
  <c r="AI156" i="98"/>
  <c r="AO156" i="98" s="1"/>
  <c r="AI43" i="98"/>
  <c r="AO43" i="98" s="1"/>
  <c r="AZ73" i="98"/>
  <c r="AM94" i="98"/>
  <c r="AX114" i="98"/>
  <c r="AM124" i="98"/>
  <c r="AK135" i="98"/>
  <c r="AL25" i="98"/>
  <c r="AJ75" i="98"/>
  <c r="AZ81" i="98"/>
  <c r="AI15" i="98"/>
  <c r="AO15" i="98" s="1"/>
  <c r="AJ43" i="98"/>
  <c r="AI51" i="98"/>
  <c r="AK57" i="98"/>
  <c r="AY119" i="98"/>
  <c r="AI122" i="98"/>
  <c r="AO122" i="98" s="1"/>
  <c r="AT128" i="98"/>
  <c r="AZ128" i="98" s="1"/>
  <c r="AT151" i="98"/>
  <c r="AZ151" i="98" s="1"/>
  <c r="AK43" i="98"/>
  <c r="AV73" i="98"/>
  <c r="AV96" i="98"/>
  <c r="AK133" i="98"/>
  <c r="AL43" i="98"/>
  <c r="AW73" i="98"/>
  <c r="AT79" i="98"/>
  <c r="AT117" i="98"/>
  <c r="AI128" i="98"/>
  <c r="AM43" i="98"/>
  <c r="AZ65" i="98"/>
  <c r="AX73" i="98"/>
  <c r="AY92" i="98"/>
  <c r="AW94" i="98"/>
  <c r="AI131" i="98"/>
  <c r="AL140" i="98"/>
  <c r="AT15" i="98"/>
  <c r="AT21" i="98"/>
  <c r="AY25" i="98"/>
  <c r="AN43" i="98"/>
  <c r="AV65" i="98"/>
  <c r="AY73" i="98"/>
  <c r="AX75" i="98"/>
  <c r="AI88" i="98"/>
  <c r="AX94" i="98"/>
  <c r="AL147" i="98"/>
  <c r="AW65" i="98"/>
  <c r="AY94" i="98"/>
  <c r="AI161" i="98"/>
  <c r="AO161" i="98" s="1"/>
  <c r="AV17" i="98"/>
  <c r="AI47" i="98"/>
  <c r="AO47" i="98" s="1"/>
  <c r="AT49" i="98"/>
  <c r="BR63" i="98"/>
  <c r="AX65" i="98"/>
  <c r="AM131" i="98"/>
  <c r="AY65" i="98"/>
  <c r="AX17" i="98"/>
  <c r="AV43" i="98"/>
  <c r="AV147" i="98"/>
  <c r="AT161" i="98"/>
  <c r="AZ161" i="98" s="1"/>
  <c r="AI105" i="98"/>
  <c r="AO105" i="98" s="1"/>
  <c r="AY17" i="98"/>
  <c r="AW43" i="98"/>
  <c r="BR65" i="98"/>
  <c r="AX43" i="98"/>
  <c r="AT120" i="98"/>
  <c r="AY43" i="98"/>
  <c r="AI84" i="98"/>
  <c r="AT113" i="98"/>
  <c r="AZ113" i="98" s="1"/>
  <c r="AI24" i="98"/>
  <c r="AT22" i="98"/>
  <c r="AZ22" i="98" s="1"/>
  <c r="AT28" i="98"/>
  <c r="AZ28" i="98" s="1"/>
  <c r="AT30" i="98"/>
  <c r="AZ30" i="98" s="1"/>
  <c r="AT42" i="98"/>
  <c r="AZ42" i="98" s="1"/>
  <c r="AT60" i="98"/>
  <c r="AZ60" i="98" s="1"/>
  <c r="AT70" i="98"/>
  <c r="AT76" i="98"/>
  <c r="AZ76" i="98" s="1"/>
  <c r="AT78" i="98"/>
  <c r="AT95" i="98"/>
  <c r="AT127" i="98"/>
  <c r="AZ127" i="98" s="1"/>
  <c r="AT143" i="98"/>
  <c r="AZ143" i="98" s="1"/>
  <c r="AT38" i="98"/>
  <c r="AZ38" i="98" s="1"/>
  <c r="AT66" i="98"/>
  <c r="AZ66" i="98" s="1"/>
  <c r="AT141" i="98"/>
  <c r="AZ141" i="98" s="1"/>
  <c r="AT18" i="98"/>
  <c r="AZ18" i="98" s="1"/>
  <c r="AT102" i="98"/>
  <c r="AZ102" i="98" s="1"/>
  <c r="AT44" i="98"/>
  <c r="AZ44" i="98" s="1"/>
  <c r="AT121" i="98"/>
  <c r="AT146" i="98"/>
  <c r="AZ146" i="98" s="1"/>
  <c r="AT119" i="98"/>
  <c r="AZ119" i="98" s="1"/>
  <c r="AT137" i="98"/>
  <c r="AT25" i="98"/>
  <c r="AZ25" i="98" s="1"/>
  <c r="AT83" i="98"/>
  <c r="AZ83" i="98" s="1"/>
  <c r="AT23" i="98"/>
  <c r="AT71" i="98"/>
  <c r="AZ71" i="98" s="1"/>
  <c r="AT94" i="98"/>
  <c r="AZ94" i="98" s="1"/>
  <c r="AT124" i="98"/>
  <c r="AZ124" i="98" s="1"/>
  <c r="AT63" i="98"/>
  <c r="AZ63" i="98" s="1"/>
  <c r="AT96" i="98"/>
  <c r="AT135" i="98"/>
  <c r="AZ135" i="98" s="1"/>
  <c r="AT59" i="98"/>
  <c r="AT69" i="98"/>
  <c r="AT110" i="98"/>
  <c r="AZ110" i="98" s="1"/>
  <c r="AT53" i="98"/>
  <c r="AZ53" i="98" s="1"/>
  <c r="AT133" i="98"/>
  <c r="AZ133" i="98" s="1"/>
  <c r="AT140" i="98"/>
  <c r="AT90" i="98"/>
  <c r="AT147" i="98"/>
  <c r="AZ147" i="98" s="1"/>
  <c r="AT45" i="98"/>
  <c r="AZ45" i="98" s="1"/>
  <c r="AT88" i="98"/>
  <c r="AT99" i="98"/>
  <c r="AT138" i="98"/>
  <c r="AT97" i="98"/>
  <c r="AZ97" i="98" s="1"/>
  <c r="AT72" i="98"/>
  <c r="AZ72" i="98" s="1"/>
  <c r="AT82" i="98"/>
  <c r="AT93" i="98"/>
  <c r="AZ93" i="98" s="1"/>
  <c r="AT129" i="98"/>
  <c r="AZ129" i="98" s="1"/>
  <c r="AT150" i="98"/>
  <c r="AZ150" i="98" s="1"/>
  <c r="AT58" i="98"/>
  <c r="AZ58" i="98" s="1"/>
  <c r="AT74" i="98"/>
  <c r="AT118" i="98"/>
  <c r="AZ118" i="98" s="1"/>
  <c r="AT125" i="98"/>
  <c r="AZ125" i="98" s="1"/>
  <c r="AN25" i="98"/>
  <c r="AI31" i="98"/>
  <c r="AT51" i="98"/>
  <c r="AL57" i="98"/>
  <c r="AI70" i="98"/>
  <c r="AW88" i="98"/>
  <c r="AI103" i="98"/>
  <c r="AI132" i="98"/>
  <c r="AO132" i="98" s="1"/>
  <c r="AI134" i="98"/>
  <c r="AL148" i="98"/>
  <c r="AJ150" i="98"/>
  <c r="AL154" i="98"/>
  <c r="AK16" i="98"/>
  <c r="AY14" i="98"/>
  <c r="AM57" i="98"/>
  <c r="AX111" i="98"/>
  <c r="AM148" i="98"/>
  <c r="AK150" i="98"/>
  <c r="AN154" i="98"/>
  <c r="AW14" i="98"/>
  <c r="AX14" i="98"/>
  <c r="AI18" i="98"/>
  <c r="AO18" i="98" s="1"/>
  <c r="AV25" i="98"/>
  <c r="AY55" i="98"/>
  <c r="AT75" i="98"/>
  <c r="AZ75" i="98" s="1"/>
  <c r="AI99" i="98"/>
  <c r="AO99" i="98" s="1"/>
  <c r="AK103" i="98"/>
  <c r="AV109" i="98"/>
  <c r="AY111" i="98"/>
  <c r="AJ138" i="98"/>
  <c r="AN148" i="98"/>
  <c r="AL150" i="98"/>
  <c r="AK156" i="98"/>
  <c r="AW25" i="98"/>
  <c r="AT27" i="98"/>
  <c r="AV40" i="98"/>
  <c r="AT57" i="98"/>
  <c r="AZ57" i="98" s="1"/>
  <c r="AI72" i="98"/>
  <c r="BR73" i="98"/>
  <c r="AL103" i="98"/>
  <c r="AW109" i="98"/>
  <c r="AK124" i="98"/>
  <c r="AL136" i="98"/>
  <c r="AK138" i="98"/>
  <c r="AJ140" i="98"/>
  <c r="AT148" i="98"/>
  <c r="AZ148" i="98" s="1"/>
  <c r="AN156" i="98"/>
  <c r="AJ161" i="98"/>
  <c r="AV14" i="98"/>
  <c r="AJ16" i="98"/>
  <c r="AX25" i="98"/>
  <c r="AT29" i="98"/>
  <c r="AT31" i="98"/>
  <c r="AZ31" i="98" s="1"/>
  <c r="AW40" i="98"/>
  <c r="AI59" i="98"/>
  <c r="AO59" i="98" s="1"/>
  <c r="AV75" i="98"/>
  <c r="AT77" i="98"/>
  <c r="AZ77" i="98" s="1"/>
  <c r="AI101" i="98"/>
  <c r="AO101" i="98" s="1"/>
  <c r="AN103" i="98"/>
  <c r="AX109" i="98"/>
  <c r="AL124" i="98"/>
  <c r="AT132" i="98"/>
  <c r="AZ132" i="98" s="1"/>
  <c r="AL138" i="98"/>
  <c r="AK140" i="98"/>
  <c r="AK161" i="98"/>
  <c r="AY40" i="98"/>
  <c r="AV57" i="98"/>
  <c r="AI87" i="98"/>
  <c r="AO87" i="98" s="1"/>
  <c r="AL93" i="98"/>
  <c r="AT105" i="98"/>
  <c r="AZ105" i="98" s="1"/>
  <c r="AJ118" i="98"/>
  <c r="AN124" i="98"/>
  <c r="AT134" i="98"/>
  <c r="AZ134" i="98" s="1"/>
  <c r="AM161" i="98"/>
  <c r="AX162" i="98"/>
  <c r="AW57" i="98"/>
  <c r="AV68" i="98"/>
  <c r="AV70" i="98"/>
  <c r="AJ72" i="98"/>
  <c r="AI83" i="98"/>
  <c r="AO83" i="98" s="1"/>
  <c r="AT85" i="98"/>
  <c r="AZ85" i="98" s="1"/>
  <c r="AN93" i="98"/>
  <c r="AK118" i="98"/>
  <c r="AN122" i="98"/>
  <c r="AI130" i="98"/>
  <c r="AO130" i="98" s="1"/>
  <c r="AV134" i="98"/>
  <c r="AT142" i="98"/>
  <c r="AZ142" i="98" s="1"/>
  <c r="AV148" i="98"/>
  <c r="AV150" i="98"/>
  <c r="AW154" i="98"/>
  <c r="AY162" i="98"/>
  <c r="AI22" i="98"/>
  <c r="AO22" i="98" s="1"/>
  <c r="AT33" i="98"/>
  <c r="AX57" i="98"/>
  <c r="AJ59" i="98"/>
  <c r="AX68" i="98"/>
  <c r="AX70" i="98"/>
  <c r="AV105" i="98"/>
  <c r="AL118" i="98"/>
  <c r="AV132" i="98"/>
  <c r="AW134" i="98"/>
  <c r="AT136" i="98"/>
  <c r="AZ136" i="98" s="1"/>
  <c r="AW148" i="98"/>
  <c r="AX150" i="98"/>
  <c r="AY154" i="98"/>
  <c r="AZ162" i="98"/>
  <c r="AI39" i="98"/>
  <c r="AO39" i="98" s="1"/>
  <c r="AY57" i="98"/>
  <c r="AY70" i="98"/>
  <c r="AV81" i="98"/>
  <c r="AW105" i="98"/>
  <c r="AT130" i="98"/>
  <c r="AZ130" i="98" s="1"/>
  <c r="AW132" i="98"/>
  <c r="AV138" i="98"/>
  <c r="AY148" i="98"/>
  <c r="AY150" i="98"/>
  <c r="AZ154" i="98"/>
  <c r="AW18" i="98"/>
  <c r="AT37" i="98"/>
  <c r="AZ37" i="98" s="1"/>
  <c r="AO52" i="98"/>
  <c r="AI61" i="98"/>
  <c r="AO61" i="98" s="1"/>
  <c r="AW81" i="98"/>
  <c r="AW85" i="98"/>
  <c r="AL87" i="98"/>
  <c r="AW103" i="98"/>
  <c r="AM116" i="98"/>
  <c r="AX132" i="98"/>
  <c r="AW138" i="98"/>
  <c r="AW156" i="98"/>
  <c r="AJ160" i="98"/>
  <c r="AI17" i="98"/>
  <c r="AO17" i="98" s="1"/>
  <c r="AX18" i="98"/>
  <c r="AI54" i="98"/>
  <c r="AO54" i="98" s="1"/>
  <c r="AV72" i="98"/>
  <c r="AX81" i="98"/>
  <c r="AX85" i="98"/>
  <c r="AN87" i="98"/>
  <c r="AI89" i="98"/>
  <c r="AX103" i="98"/>
  <c r="AI110" i="98"/>
  <c r="AM114" i="98"/>
  <c r="AT126" i="98"/>
  <c r="AY132" i="98"/>
  <c r="AX138" i="98"/>
  <c r="AX156" i="98"/>
  <c r="AK160" i="98"/>
  <c r="AY18" i="98"/>
  <c r="AV33" i="98"/>
  <c r="AI56" i="98"/>
  <c r="AO56" i="98" s="1"/>
  <c r="AX72" i="98"/>
  <c r="AY81" i="98"/>
  <c r="AY85" i="98"/>
  <c r="AT87" i="98"/>
  <c r="AZ87" i="98" s="1"/>
  <c r="AN114" i="98"/>
  <c r="AY138" i="98"/>
  <c r="AY156" i="98"/>
  <c r="AL160" i="98"/>
  <c r="AV22" i="98"/>
  <c r="AI26" i="98"/>
  <c r="AO26" i="98" s="1"/>
  <c r="AW33" i="98"/>
  <c r="AW37" i="98"/>
  <c r="AN44" i="98"/>
  <c r="AK65" i="98"/>
  <c r="AY72" i="98"/>
  <c r="AI76" i="98"/>
  <c r="AO76" i="98" s="1"/>
  <c r="AW93" i="98"/>
  <c r="AZ156" i="98"/>
  <c r="AM160" i="98"/>
  <c r="AV161" i="98"/>
  <c r="BR18" i="98"/>
  <c r="AW22" i="98"/>
  <c r="AX33" i="98"/>
  <c r="AX37" i="98"/>
  <c r="AK52" i="98"/>
  <c r="AL65" i="98"/>
  <c r="AI78" i="98"/>
  <c r="AO78" i="98" s="1"/>
  <c r="AL89" i="98"/>
  <c r="AI102" i="98"/>
  <c r="AW118" i="98"/>
  <c r="AJ145" i="98"/>
  <c r="AI147" i="98"/>
  <c r="AO147" i="98" s="1"/>
  <c r="AN160" i="98"/>
  <c r="AX161" i="98"/>
  <c r="AL17" i="98"/>
  <c r="BR20" i="98"/>
  <c r="AX22" i="98"/>
  <c r="AY33" i="98"/>
  <c r="AI80" i="98"/>
  <c r="AO80" i="98" s="1"/>
  <c r="BR85" i="98"/>
  <c r="AY118" i="98"/>
  <c r="AI135" i="98"/>
  <c r="AO135" i="98" s="1"/>
  <c r="AI137" i="98"/>
  <c r="AI143" i="98"/>
  <c r="AO143" i="98" s="1"/>
  <c r="AK145" i="98"/>
  <c r="AK147" i="98"/>
  <c r="AO160" i="98"/>
  <c r="AM17" i="98"/>
  <c r="AY22" i="98"/>
  <c r="AT50" i="98"/>
  <c r="AZ50" i="98" s="1"/>
  <c r="AY87" i="98"/>
  <c r="AI106" i="98"/>
  <c r="AO106" i="98" s="1"/>
  <c r="AT108" i="98"/>
  <c r="AZ108" i="98" s="1"/>
  <c r="AL145" i="98"/>
  <c r="AI149" i="98"/>
  <c r="AO149" i="98" s="1"/>
  <c r="AN17" i="98"/>
  <c r="AT26" i="98"/>
  <c r="AZ26" i="98" s="1"/>
  <c r="AI69" i="98"/>
  <c r="AO69" i="98" s="1"/>
  <c r="AI98" i="98"/>
  <c r="AO98" i="98" s="1"/>
  <c r="AM145" i="98"/>
  <c r="AI58" i="98"/>
  <c r="AO58" i="98" s="1"/>
  <c r="AN145" i="98"/>
  <c r="AY52" i="98"/>
  <c r="AI67" i="98"/>
  <c r="AO88" i="98"/>
  <c r="AT145" i="98"/>
  <c r="AZ145" i="98" s="1"/>
  <c r="AL163" i="98"/>
  <c r="AT41" i="98"/>
  <c r="AZ41" i="98" s="1"/>
  <c r="AT67" i="98"/>
  <c r="AZ67" i="98" s="1"/>
  <c r="AT80" i="98"/>
  <c r="AZ80" i="98" s="1"/>
  <c r="AI94" i="98"/>
  <c r="AO94" i="98" s="1"/>
  <c r="AT106" i="98"/>
  <c r="AZ106" i="98" s="1"/>
  <c r="AT149" i="98"/>
  <c r="AZ149" i="98" s="1"/>
  <c r="AI19" i="98"/>
  <c r="AO19" i="98" s="1"/>
  <c r="AI82" i="98"/>
  <c r="AO82" i="98" s="1"/>
  <c r="AT17" i="98"/>
  <c r="AZ17" i="98" s="1"/>
  <c r="AI38" i="98"/>
  <c r="AI86" i="98"/>
  <c r="AO86" i="98" s="1"/>
  <c r="AT100" i="98"/>
  <c r="AZ100" i="98" s="1"/>
  <c r="AI117" i="98"/>
  <c r="AO117" i="98" s="1"/>
  <c r="AT155" i="98"/>
  <c r="AT92" i="98"/>
  <c r="AT98" i="98"/>
  <c r="AZ98" i="98" s="1"/>
  <c r="AT104" i="98"/>
  <c r="AZ104" i="98" s="1"/>
  <c r="AT123" i="98"/>
  <c r="AT139" i="98"/>
  <c r="AW145" i="98"/>
  <c r="AI23" i="98"/>
  <c r="AO23" i="98" s="1"/>
  <c r="AI60" i="98"/>
  <c r="AO60" i="98" s="1"/>
  <c r="AT19" i="98"/>
  <c r="AZ19" i="98" s="1"/>
  <c r="AI90" i="98"/>
  <c r="AZ103" i="98"/>
  <c r="AW163" i="98"/>
  <c r="AT36" i="98"/>
  <c r="AZ36" i="98" s="1"/>
  <c r="AI40" i="98"/>
  <c r="AO40" i="98" s="1"/>
  <c r="AT43" i="98"/>
  <c r="AZ43" i="98" s="1"/>
  <c r="AI55" i="98"/>
  <c r="AO55" i="98" s="1"/>
  <c r="AI148" i="98"/>
  <c r="AO148" i="98" s="1"/>
  <c r="AZ163" i="98"/>
  <c r="AT34" i="98"/>
  <c r="AZ34" i="98" s="1"/>
  <c r="AO81" i="98"/>
  <c r="AI115" i="98"/>
  <c r="AK162" i="98"/>
  <c r="AM25" i="98"/>
  <c r="AK40" i="98"/>
  <c r="AI49" i="98"/>
  <c r="AO49" i="98" s="1"/>
  <c r="AI144" i="98"/>
  <c r="AO144" i="98" s="1"/>
  <c r="AL162" i="98"/>
  <c r="AL40" i="98"/>
  <c r="AN162" i="98"/>
  <c r="AM40" i="98"/>
  <c r="AT55" i="98"/>
  <c r="AZ55" i="98" s="1"/>
  <c r="AT64" i="98"/>
  <c r="AZ64" i="98" s="1"/>
  <c r="AT111" i="98"/>
  <c r="AI146" i="98"/>
  <c r="AO146" i="98" s="1"/>
  <c r="AJ148" i="98"/>
  <c r="AI152" i="98"/>
  <c r="AJ154" i="98"/>
  <c r="AO162" i="98"/>
  <c r="AI77" i="98"/>
  <c r="AI79" i="98"/>
  <c r="AO79" i="98" s="1"/>
  <c r="AV94" i="98"/>
  <c r="AT115" i="98"/>
  <c r="AZ115" i="98" s="1"/>
  <c r="AI124" i="98"/>
  <c r="AO124" i="98" s="1"/>
  <c r="AI136" i="98"/>
  <c r="AO136" i="98" s="1"/>
  <c r="AI140" i="98"/>
  <c r="AO140" i="98" s="1"/>
  <c r="AK148" i="98"/>
  <c r="AK154" i="98"/>
  <c r="AL16" i="98"/>
  <c r="AN24" i="98"/>
  <c r="AV37" i="98"/>
  <c r="AX62" i="98"/>
  <c r="AK77" i="98"/>
  <c r="AK89" i="98"/>
  <c r="AY37" i="98"/>
  <c r="AM42" i="98"/>
  <c r="AX54" i="98"/>
  <c r="AK56" i="98"/>
  <c r="AV67" i="98"/>
  <c r="AV82" i="98"/>
  <c r="AZ89" i="98"/>
  <c r="AX96" i="98"/>
  <c r="AM140" i="98"/>
  <c r="AJ34" i="98"/>
  <c r="AY54" i="98"/>
  <c r="AL56" i="98"/>
  <c r="AV64" i="98"/>
  <c r="AW67" i="98"/>
  <c r="AZ69" i="98"/>
  <c r="AV100" i="98"/>
  <c r="AJ106" i="98"/>
  <c r="AJ115" i="98"/>
  <c r="AN140" i="98"/>
  <c r="AK34" i="98"/>
  <c r="AM56" i="98"/>
  <c r="AW64" i="98"/>
  <c r="AW77" i="98"/>
  <c r="AV89" i="98"/>
  <c r="AK106" i="98"/>
  <c r="AL115" i="98"/>
  <c r="AV39" i="98"/>
  <c r="AV29" i="98"/>
  <c r="AL34" i="98"/>
  <c r="AW39" i="98"/>
  <c r="AJ45" i="98"/>
  <c r="AZ59" i="98"/>
  <c r="AX64" i="98"/>
  <c r="AV69" i="98"/>
  <c r="AX77" i="98"/>
  <c r="AN79" i="98"/>
  <c r="AM86" i="98"/>
  <c r="AW89" i="98"/>
  <c r="AV93" i="98"/>
  <c r="AO95" i="98"/>
  <c r="AX100" i="98"/>
  <c r="AX102" i="98"/>
  <c r="AL106" i="98"/>
  <c r="AW113" i="98"/>
  <c r="AM115" i="98"/>
  <c r="AK45" i="98"/>
  <c r="AX89" i="98"/>
  <c r="AM106" i="98"/>
  <c r="AW21" i="98"/>
  <c r="AJ26" i="98"/>
  <c r="AX29" i="98"/>
  <c r="AN34" i="98"/>
  <c r="AY39" i="98"/>
  <c r="AL45" i="98"/>
  <c r="AV59" i="98"/>
  <c r="AX69" i="98"/>
  <c r="AZ74" i="98"/>
  <c r="AX93" i="98"/>
  <c r="AN106" i="98"/>
  <c r="AY113" i="98"/>
  <c r="AJ119" i="98"/>
  <c r="AX133" i="98"/>
  <c r="AL137" i="98"/>
  <c r="AZ140" i="98"/>
  <c r="AW147" i="98"/>
  <c r="AJ18" i="98"/>
  <c r="AX21" i="98"/>
  <c r="AM23" i="98"/>
  <c r="AK26" i="98"/>
  <c r="AY29" i="98"/>
  <c r="AV42" i="98"/>
  <c r="AM45" i="98"/>
  <c r="AW59" i="98"/>
  <c r="AY69" i="98"/>
  <c r="AV74" i="98"/>
  <c r="AK81" i="98"/>
  <c r="AY93" i="98"/>
  <c r="AK95" i="98"/>
  <c r="AL108" i="98"/>
  <c r="AK119" i="98"/>
  <c r="AV124" i="98"/>
  <c r="AY133" i="98"/>
  <c r="AM137" i="98"/>
  <c r="AJ142" i="98"/>
  <c r="AX147" i="98"/>
  <c r="AY21" i="98"/>
  <c r="AN23" i="98"/>
  <c r="AL26" i="98"/>
  <c r="BR39" i="98"/>
  <c r="AN45" i="98"/>
  <c r="AW56" i="98"/>
  <c r="AW74" i="98"/>
  <c r="BR77" i="98"/>
  <c r="AL81" i="98"/>
  <c r="AL95" i="98"/>
  <c r="AM108" i="98"/>
  <c r="AL119" i="98"/>
  <c r="AW124" i="98"/>
  <c r="AW135" i="98"/>
  <c r="AV140" i="98"/>
  <c r="AK142" i="98"/>
  <c r="AW29" i="98"/>
  <c r="AY77" i="98"/>
  <c r="AK18" i="98"/>
  <c r="AL18" i="98"/>
  <c r="AM26" i="98"/>
  <c r="AX56" i="98"/>
  <c r="BR69" i="98"/>
  <c r="AX74" i="98"/>
  <c r="AM81" i="98"/>
  <c r="AV86" i="98"/>
  <c r="AM95" i="98"/>
  <c r="AN108" i="98"/>
  <c r="AJ112" i="98"/>
  <c r="AV115" i="98"/>
  <c r="AN119" i="98"/>
  <c r="AX124" i="98"/>
  <c r="AJ130" i="98"/>
  <c r="AX135" i="98"/>
  <c r="AW140" i="98"/>
  <c r="AJ146" i="98"/>
  <c r="AY64" i="98"/>
  <c r="AM18" i="98"/>
  <c r="AN26" i="98"/>
  <c r="AJ33" i="98"/>
  <c r="AV34" i="98"/>
  <c r="AK41" i="98"/>
  <c r="AY56" i="98"/>
  <c r="AY74" i="98"/>
  <c r="AX86" i="98"/>
  <c r="AM88" i="98"/>
  <c r="AN92" i="98"/>
  <c r="AN95" i="98"/>
  <c r="AV106" i="98"/>
  <c r="AK112" i="98"/>
  <c r="AW115" i="98"/>
  <c r="AJ121" i="98"/>
  <c r="AY124" i="98"/>
  <c r="AK130" i="98"/>
  <c r="AY135" i="98"/>
  <c r="AX140" i="98"/>
  <c r="AK146" i="98"/>
  <c r="AX39" i="98"/>
  <c r="AW69" i="98"/>
  <c r="AK33" i="98"/>
  <c r="AW34" i="98"/>
  <c r="AL41" i="98"/>
  <c r="AV61" i="98"/>
  <c r="AO68" i="98"/>
  <c r="AY86" i="98"/>
  <c r="AW106" i="98"/>
  <c r="AX115" i="98"/>
  <c r="AK121" i="98"/>
  <c r="AL130" i="98"/>
  <c r="AL146" i="98"/>
  <c r="AJ155" i="98"/>
  <c r="AM34" i="98"/>
  <c r="AL33" i="98"/>
  <c r="AX34" i="98"/>
  <c r="AM41" i="98"/>
  <c r="AJ44" i="98"/>
  <c r="AV45" i="98"/>
  <c r="AW61" i="98"/>
  <c r="AY71" i="98"/>
  <c r="AK73" i="98"/>
  <c r="AJ85" i="98"/>
  <c r="AZ92" i="98"/>
  <c r="AZ95" i="98"/>
  <c r="AX106" i="98"/>
  <c r="AM121" i="98"/>
  <c r="AM130" i="98"/>
  <c r="AW137" i="98"/>
  <c r="AV142" i="98"/>
  <c r="AM146" i="98"/>
  <c r="AK155" i="98"/>
  <c r="AW23" i="98"/>
  <c r="AM33" i="98"/>
  <c r="AY34" i="98"/>
  <c r="AK44" i="98"/>
  <c r="AW45" i="98"/>
  <c r="AL58" i="98"/>
  <c r="AX61" i="98"/>
  <c r="AL73" i="98"/>
  <c r="AK85" i="98"/>
  <c r="AO103" i="98"/>
  <c r="AY106" i="98"/>
  <c r="AV108" i="98"/>
  <c r="AN121" i="98"/>
  <c r="AN130" i="98"/>
  <c r="AJ132" i="98"/>
  <c r="AX137" i="98"/>
  <c r="AW142" i="98"/>
  <c r="AN146" i="98"/>
  <c r="AL155" i="98"/>
  <c r="AV21" i="98"/>
  <c r="AJ25" i="98"/>
  <c r="AN33" i="98"/>
  <c r="AL44" i="98"/>
  <c r="AX45" i="98"/>
  <c r="AV66" i="98"/>
  <c r="AL85" i="98"/>
  <c r="AV92" i="98"/>
  <c r="AV99" i="98"/>
  <c r="AW108" i="98"/>
  <c r="AW119" i="98"/>
  <c r="AK132" i="98"/>
  <c r="AO134" i="98"/>
  <c r="AN139" i="98"/>
  <c r="AX142" i="98"/>
  <c r="AN155" i="98"/>
  <c r="AJ17" i="98"/>
  <c r="AK17" i="98"/>
  <c r="AV18" i="98"/>
  <c r="AK25" i="98"/>
  <c r="AZ33" i="98"/>
  <c r="AM44" i="98"/>
  <c r="AY45" i="98"/>
  <c r="AW66" i="98"/>
  <c r="AV88" i="98"/>
  <c r="AW95" i="98"/>
  <c r="AX99" i="98"/>
  <c r="AJ103" i="98"/>
  <c r="AX108" i="98"/>
  <c r="AX66" i="98"/>
  <c r="AX95" i="98"/>
  <c r="AY108" i="98"/>
  <c r="AX112" i="98"/>
  <c r="AV41" i="98"/>
  <c r="AY66" i="98"/>
  <c r="AV130" i="98"/>
  <c r="AZ155" i="98"/>
  <c r="AW41" i="98"/>
  <c r="AW130" i="98"/>
  <c r="AV155" i="98"/>
  <c r="AX41" i="98"/>
  <c r="AW121" i="98"/>
  <c r="AX130" i="98"/>
  <c r="AV139" i="98"/>
  <c r="AV146" i="98"/>
  <c r="AW155" i="98"/>
  <c r="AX121" i="98"/>
  <c r="AW146" i="98"/>
  <c r="AX155" i="98"/>
  <c r="AZ121" i="98"/>
  <c r="AX146" i="98"/>
  <c r="AY155" i="98"/>
  <c r="AJ24" i="98"/>
  <c r="AZ14" i="98"/>
  <c r="AM100" i="98"/>
  <c r="AJ102" i="98"/>
  <c r="AK113" i="98"/>
  <c r="AK24" i="98"/>
  <c r="AN16" i="98"/>
  <c r="AL24" i="98"/>
  <c r="AZ54" i="98"/>
  <c r="AV62" i="98"/>
  <c r="AW72" i="98"/>
  <c r="AM93" i="98"/>
  <c r="AO102" i="98"/>
  <c r="AY19" i="98"/>
  <c r="AX19" i="98"/>
  <c r="AW19" i="98"/>
  <c r="AV19" i="98"/>
  <c r="AN19" i="98"/>
  <c r="AM19" i="98"/>
  <c r="AL19" i="98"/>
  <c r="AK19" i="98"/>
  <c r="AJ19" i="98"/>
  <c r="AL15" i="98"/>
  <c r="AK15" i="98"/>
  <c r="AJ15" i="98"/>
  <c r="BR15" i="98"/>
  <c r="AZ15" i="98"/>
  <c r="AY15" i="98"/>
  <c r="AV15" i="98"/>
  <c r="AM227" i="98"/>
  <c r="AV227" i="98"/>
  <c r="AZ227" i="98"/>
  <c r="AX227" i="98"/>
  <c r="AW227" i="98"/>
  <c r="AO227" i="98"/>
  <c r="AN227" i="98"/>
  <c r="AK227" i="98"/>
  <c r="AJ227" i="98"/>
  <c r="AY227" i="98"/>
  <c r="AL227" i="98"/>
  <c r="BR84" i="98"/>
  <c r="AX84" i="98"/>
  <c r="AW84" i="98"/>
  <c r="AY84" i="98"/>
  <c r="AV84" i="98"/>
  <c r="AO84" i="98"/>
  <c r="AN84" i="98"/>
  <c r="AM84" i="98"/>
  <c r="AJ84" i="98"/>
  <c r="AL84" i="98"/>
  <c r="AK84" i="98"/>
  <c r="AV129" i="98"/>
  <c r="AN129" i="98"/>
  <c r="AM129" i="98"/>
  <c r="AL129" i="98"/>
  <c r="AK129" i="98"/>
  <c r="AJ129" i="98"/>
  <c r="AX129" i="98"/>
  <c r="AY129" i="98"/>
  <c r="AW129" i="98"/>
  <c r="AO129" i="98"/>
  <c r="AZ269" i="98"/>
  <c r="AN269" i="98"/>
  <c r="AL269" i="98"/>
  <c r="AK269" i="98"/>
  <c r="AY269" i="98"/>
  <c r="AX269" i="98"/>
  <c r="AW269" i="98"/>
  <c r="AV269" i="98"/>
  <c r="AO269" i="98"/>
  <c r="AM269" i="98"/>
  <c r="AJ269" i="98"/>
  <c r="AL204" i="98"/>
  <c r="AK204" i="98"/>
  <c r="AZ204" i="98"/>
  <c r="AY204" i="98"/>
  <c r="AX204" i="98"/>
  <c r="AV204" i="98"/>
  <c r="AW204" i="98"/>
  <c r="AM204" i="98"/>
  <c r="AO204" i="98"/>
  <c r="AN204" i="98"/>
  <c r="AI25" i="98"/>
  <c r="AO25" i="98" s="1"/>
  <c r="AY28" i="98"/>
  <c r="AX28" i="98"/>
  <c r="AW28" i="98"/>
  <c r="AV28" i="98"/>
  <c r="AO28" i="98"/>
  <c r="AN28" i="98"/>
  <c r="AM28" i="98"/>
  <c r="AK28" i="98"/>
  <c r="AJ28" i="98"/>
  <c r="AI48" i="98"/>
  <c r="AO48" i="98" s="1"/>
  <c r="AM101" i="98"/>
  <c r="AJ101" i="98"/>
  <c r="AZ101" i="98"/>
  <c r="AY101" i="98"/>
  <c r="AX101" i="98"/>
  <c r="AW101" i="98"/>
  <c r="AV101" i="98"/>
  <c r="AN101" i="98"/>
  <c r="AL101" i="98"/>
  <c r="AK101" i="98"/>
  <c r="AV97" i="98"/>
  <c r="AK97" i="98"/>
  <c r="AY97" i="98"/>
  <c r="AX97" i="98"/>
  <c r="AW97" i="98"/>
  <c r="AN97" i="98"/>
  <c r="AM97" i="98"/>
  <c r="AL97" i="98"/>
  <c r="AJ97" i="98"/>
  <c r="AZ35" i="98"/>
  <c r="AY35" i="98"/>
  <c r="AX35" i="98"/>
  <c r="AV35" i="98"/>
  <c r="AW35" i="98"/>
  <c r="AN35" i="98"/>
  <c r="AM35" i="98"/>
  <c r="AL35" i="98"/>
  <c r="AK35" i="98"/>
  <c r="AJ35" i="98"/>
  <c r="AT39" i="98"/>
  <c r="AZ39" i="98" s="1"/>
  <c r="AK50" i="98"/>
  <c r="AJ50" i="98"/>
  <c r="AV50" i="98"/>
  <c r="AY50" i="98"/>
  <c r="AX50" i="98"/>
  <c r="AW50" i="98"/>
  <c r="AO50" i="98"/>
  <c r="AN50" i="98"/>
  <c r="AM50" i="98"/>
  <c r="AL50" i="98"/>
  <c r="BR50" i="98"/>
  <c r="AW46" i="98"/>
  <c r="BR46" i="98"/>
  <c r="AY46" i="98"/>
  <c r="AZ46" i="98"/>
  <c r="AX46" i="98"/>
  <c r="AV46" i="98"/>
  <c r="AK46" i="98"/>
  <c r="AN46" i="98"/>
  <c r="AM46" i="98"/>
  <c r="AL46" i="98"/>
  <c r="AI45" i="98"/>
  <c r="AO45" i="98" s="1"/>
  <c r="AI150" i="98"/>
  <c r="AO150" i="98" s="1"/>
  <c r="AN110" i="98"/>
  <c r="AW110" i="98"/>
  <c r="AV110" i="98"/>
  <c r="AK110" i="98"/>
  <c r="AJ110" i="98"/>
  <c r="AY110" i="98"/>
  <c r="AX110" i="98"/>
  <c r="AO110" i="98"/>
  <c r="AM110" i="98"/>
  <c r="AL110" i="98"/>
  <c r="AM117" i="98"/>
  <c r="AJ117" i="98"/>
  <c r="AZ117" i="98"/>
  <c r="AW117" i="98"/>
  <c r="AN117" i="98"/>
  <c r="AK117" i="98"/>
  <c r="AY117" i="98"/>
  <c r="AX117" i="98"/>
  <c r="AV117" i="98"/>
  <c r="AL117" i="98"/>
  <c r="AL31" i="98"/>
  <c r="AK31" i="98"/>
  <c r="AJ31" i="98"/>
  <c r="BR31" i="98"/>
  <c r="AY31" i="98"/>
  <c r="AV31" i="98"/>
  <c r="AJ204" i="98"/>
  <c r="BJ15" i="98"/>
  <c r="BL14" i="98"/>
  <c r="AN48" i="98"/>
  <c r="AY48" i="98"/>
  <c r="AX48" i="98"/>
  <c r="AW48" i="98"/>
  <c r="AV48" i="98"/>
  <c r="AM48" i="98"/>
  <c r="AL48" i="98"/>
  <c r="AK48" i="98"/>
  <c r="AJ48" i="98"/>
  <c r="AN15" i="98"/>
  <c r="AI35" i="98"/>
  <c r="AO35" i="98" s="1"/>
  <c r="AY91" i="98"/>
  <c r="AX91" i="98"/>
  <c r="AW91" i="98"/>
  <c r="AN91" i="98"/>
  <c r="AL91" i="98"/>
  <c r="AK91" i="98"/>
  <c r="AZ91" i="98"/>
  <c r="AV91" i="98"/>
  <c r="AM91" i="98"/>
  <c r="AM179" i="98"/>
  <c r="AY179" i="98"/>
  <c r="AX179" i="98"/>
  <c r="AN179" i="98"/>
  <c r="AK179" i="98"/>
  <c r="AZ179" i="98"/>
  <c r="AW179" i="98"/>
  <c r="AV179" i="98"/>
  <c r="AO179" i="98"/>
  <c r="AL179" i="98"/>
  <c r="AJ179" i="98"/>
  <c r="AM259" i="98"/>
  <c r="AK259" i="98"/>
  <c r="AV259" i="98"/>
  <c r="AO259" i="98"/>
  <c r="AZ259" i="98"/>
  <c r="AY259" i="98"/>
  <c r="AX259" i="98"/>
  <c r="AW259" i="98"/>
  <c r="AJ259" i="98"/>
  <c r="AN259" i="98"/>
  <c r="AL259" i="98"/>
  <c r="AV53" i="98"/>
  <c r="AN53" i="98"/>
  <c r="AM53" i="98"/>
  <c r="AO53" i="98"/>
  <c r="AL53" i="98"/>
  <c r="AK53" i="98"/>
  <c r="AJ53" i="98"/>
  <c r="AM15" i="98"/>
  <c r="AX47" i="98"/>
  <c r="AW47" i="98"/>
  <c r="AY47" i="98"/>
  <c r="AV47" i="98"/>
  <c r="AJ47" i="98"/>
  <c r="AN47" i="98"/>
  <c r="AM47" i="98"/>
  <c r="AL47" i="98"/>
  <c r="AK47" i="98"/>
  <c r="AI21" i="98"/>
  <c r="AO21" i="98" s="1"/>
  <c r="AM339" i="98"/>
  <c r="AL339" i="98"/>
  <c r="AK339" i="98"/>
  <c r="AZ339" i="98"/>
  <c r="AV339" i="98"/>
  <c r="AO339" i="98"/>
  <c r="AY339" i="98"/>
  <c r="AX339" i="98"/>
  <c r="AW339" i="98"/>
  <c r="AN339" i="98"/>
  <c r="AJ339" i="98"/>
  <c r="AO90" i="98"/>
  <c r="AJ90" i="98"/>
  <c r="AZ90" i="98"/>
  <c r="AY90" i="98"/>
  <c r="AX90" i="98"/>
  <c r="AW90" i="98"/>
  <c r="AV90" i="98"/>
  <c r="AN90" i="98"/>
  <c r="AM90" i="98"/>
  <c r="AK90" i="98"/>
  <c r="AL90" i="98"/>
  <c r="AI44" i="98"/>
  <c r="AO44" i="98" s="1"/>
  <c r="AX53" i="98"/>
  <c r="AW15" i="98"/>
  <c r="BR48" i="98"/>
  <c r="AY53" i="98"/>
  <c r="AN126" i="98"/>
  <c r="AM126" i="98"/>
  <c r="AL126" i="98"/>
  <c r="AK126" i="98"/>
  <c r="AJ126" i="98"/>
  <c r="AZ126" i="98"/>
  <c r="AY126" i="98"/>
  <c r="AX126" i="98"/>
  <c r="AV126" i="98"/>
  <c r="AW126" i="98"/>
  <c r="AO126" i="98"/>
  <c r="AO212" i="98"/>
  <c r="AK212" i="98"/>
  <c r="AZ212" i="98"/>
  <c r="AW212" i="98"/>
  <c r="AY212" i="98"/>
  <c r="AX212" i="98"/>
  <c r="AV212" i="98"/>
  <c r="AN212" i="98"/>
  <c r="AM212" i="98"/>
  <c r="AL212" i="98"/>
  <c r="AJ212" i="98"/>
  <c r="AV27" i="98"/>
  <c r="AZ27" i="98"/>
  <c r="AY27" i="98"/>
  <c r="AX27" i="98"/>
  <c r="AW27" i="98"/>
  <c r="AN27" i="98"/>
  <c r="AM27" i="98"/>
  <c r="AL27" i="98"/>
  <c r="AK27" i="98"/>
  <c r="AJ27" i="98"/>
  <c r="AM31" i="98"/>
  <c r="AI34" i="98"/>
  <c r="AO34" i="98" s="1"/>
  <c r="BY14" i="98"/>
  <c r="AW53" i="98"/>
  <c r="AX15" i="98"/>
  <c r="AN31" i="98"/>
  <c r="AN49" i="98"/>
  <c r="AJ49" i="98"/>
  <c r="AW49" i="98"/>
  <c r="AZ49" i="98"/>
  <c r="AV49" i="98"/>
  <c r="AY49" i="98"/>
  <c r="AX49" i="98"/>
  <c r="AM49" i="98"/>
  <c r="AL49" i="98"/>
  <c r="AK49" i="98"/>
  <c r="AO30" i="98"/>
  <c r="AO31" i="98"/>
  <c r="AJ91" i="98"/>
  <c r="AZ144" i="98"/>
  <c r="AY144" i="98"/>
  <c r="AW144" i="98"/>
  <c r="AV144" i="98"/>
  <c r="AN144" i="98"/>
  <c r="AL144" i="98"/>
  <c r="AK144" i="98"/>
  <c r="AJ144" i="98"/>
  <c r="AX144" i="98"/>
  <c r="BR53" i="98"/>
  <c r="BR83" i="98"/>
  <c r="AY83" i="98"/>
  <c r="AX83" i="98"/>
  <c r="AW83" i="98"/>
  <c r="AV83" i="98"/>
  <c r="AN83" i="98"/>
  <c r="AM83" i="98"/>
  <c r="AL83" i="98"/>
  <c r="AK83" i="98"/>
  <c r="AJ83" i="98"/>
  <c r="AX123" i="98"/>
  <c r="AM123" i="98"/>
  <c r="AL123" i="98"/>
  <c r="AK123" i="98"/>
  <c r="AJ123" i="98"/>
  <c r="AZ123" i="98"/>
  <c r="AY123" i="98"/>
  <c r="AW123" i="98"/>
  <c r="AV123" i="98"/>
  <c r="AL23" i="98"/>
  <c r="AK23" i="98"/>
  <c r="AJ23" i="98"/>
  <c r="BR23" i="98"/>
  <c r="AZ23" i="98"/>
  <c r="AY23" i="98"/>
  <c r="AV23" i="98"/>
  <c r="AZ120" i="98"/>
  <c r="AW120" i="98"/>
  <c r="AL120" i="98"/>
  <c r="AK120" i="98"/>
  <c r="AJ120" i="98"/>
  <c r="AX120" i="98"/>
  <c r="AY120" i="98"/>
  <c r="AV120" i="98"/>
  <c r="AN120" i="98"/>
  <c r="AI27" i="98"/>
  <c r="AO27" i="98" s="1"/>
  <c r="BR35" i="98"/>
  <c r="AY20" i="98"/>
  <c r="AV20" i="98"/>
  <c r="AX20" i="98"/>
  <c r="AW20" i="98"/>
  <c r="AO20" i="98"/>
  <c r="AN20" i="98"/>
  <c r="AM20" i="98"/>
  <c r="AK20" i="98"/>
  <c r="AJ20" i="98"/>
  <c r="AZ261" i="98"/>
  <c r="AX261" i="98"/>
  <c r="AV261" i="98"/>
  <c r="AN261" i="98"/>
  <c r="AM261" i="98"/>
  <c r="AL261" i="98"/>
  <c r="AJ261" i="98"/>
  <c r="AY261" i="98"/>
  <c r="AW261" i="98"/>
  <c r="AO261" i="98"/>
  <c r="AK261" i="98"/>
  <c r="BR19" i="98"/>
  <c r="AW31" i="98"/>
  <c r="AI33" i="98"/>
  <c r="AO33" i="98" s="1"/>
  <c r="AY36" i="98"/>
  <c r="AX36" i="98"/>
  <c r="AW36" i="98"/>
  <c r="AL36" i="98"/>
  <c r="AV36" i="98"/>
  <c r="AO36" i="98"/>
  <c r="AN36" i="98"/>
  <c r="AM36" i="98"/>
  <c r="AK36" i="98"/>
  <c r="AJ36" i="98"/>
  <c r="AT68" i="98"/>
  <c r="AZ68" i="98" s="1"/>
  <c r="AI85" i="98"/>
  <c r="AO85" i="98" s="1"/>
  <c r="AM16" i="98"/>
  <c r="AZ21" i="98"/>
  <c r="AM24" i="98"/>
  <c r="AZ29" i="98"/>
  <c r="AM32" i="98"/>
  <c r="AT40" i="98"/>
  <c r="AZ40" i="98" s="1"/>
  <c r="AN42" i="98"/>
  <c r="AW99" i="98"/>
  <c r="AI114" i="98"/>
  <c r="AO114" i="98" s="1"/>
  <c r="AZ182" i="98"/>
  <c r="AV182" i="98"/>
  <c r="AJ182" i="98"/>
  <c r="AY182" i="98"/>
  <c r="AX182" i="98"/>
  <c r="AW182" i="98"/>
  <c r="AO182" i="98"/>
  <c r="AN182" i="98"/>
  <c r="AM182" i="98"/>
  <c r="AL182" i="98"/>
  <c r="AK182" i="98"/>
  <c r="AZ358" i="98"/>
  <c r="AY358" i="98"/>
  <c r="AX358" i="98"/>
  <c r="AV358" i="98"/>
  <c r="AO358" i="98"/>
  <c r="AN358" i="98"/>
  <c r="AL358" i="98"/>
  <c r="AK358" i="98"/>
  <c r="AW358" i="98"/>
  <c r="AM358" i="98"/>
  <c r="AJ358" i="98"/>
  <c r="AO24" i="98"/>
  <c r="AO32" i="98"/>
  <c r="BR51" i="98"/>
  <c r="AY51" i="98"/>
  <c r="AK82" i="98"/>
  <c r="AJ82" i="98"/>
  <c r="AI91" i="98"/>
  <c r="AO91" i="98" s="1"/>
  <c r="AW104" i="98"/>
  <c r="AY104" i="98"/>
  <c r="AX104" i="98"/>
  <c r="AV104" i="98"/>
  <c r="AM104" i="98"/>
  <c r="AK104" i="98"/>
  <c r="AJ104" i="98"/>
  <c r="AI111" i="98"/>
  <c r="AO111" i="98" s="1"/>
  <c r="AI120" i="98"/>
  <c r="AO120" i="98" s="1"/>
  <c r="AI123" i="98"/>
  <c r="AO123" i="98" s="1"/>
  <c r="AZ166" i="98"/>
  <c r="AW166" i="98"/>
  <c r="AV166" i="98"/>
  <c r="AO166" i="98"/>
  <c r="AN166" i="98"/>
  <c r="AM166" i="98"/>
  <c r="AL166" i="98"/>
  <c r="AK166" i="98"/>
  <c r="AJ166" i="98"/>
  <c r="AX218" i="98"/>
  <c r="AO218" i="98"/>
  <c r="AV218" i="98"/>
  <c r="AK218" i="98"/>
  <c r="AJ218" i="98"/>
  <c r="AZ218" i="98"/>
  <c r="AY218" i="98"/>
  <c r="AW218" i="98"/>
  <c r="AN218" i="98"/>
  <c r="AM218" i="98"/>
  <c r="AX107" i="98"/>
  <c r="AW107" i="98"/>
  <c r="AV107" i="98"/>
  <c r="AL107" i="98"/>
  <c r="AZ256" i="98"/>
  <c r="AX256" i="98"/>
  <c r="AK256" i="98"/>
  <c r="AY256" i="98"/>
  <c r="AW256" i="98"/>
  <c r="AV256" i="98"/>
  <c r="AO256" i="98"/>
  <c r="AN256" i="98"/>
  <c r="AM256" i="98"/>
  <c r="AL256" i="98"/>
  <c r="AJ256" i="98"/>
  <c r="AO329" i="98"/>
  <c r="AM329" i="98"/>
  <c r="AL329" i="98"/>
  <c r="AJ329" i="98"/>
  <c r="AZ329" i="98"/>
  <c r="AY329" i="98"/>
  <c r="AX329" i="98"/>
  <c r="AW329" i="98"/>
  <c r="AV329" i="98"/>
  <c r="AN329" i="98"/>
  <c r="AK329" i="98"/>
  <c r="AX79" i="98"/>
  <c r="AW79" i="98"/>
  <c r="AV79" i="98"/>
  <c r="AM79" i="98"/>
  <c r="AK79" i="98"/>
  <c r="AJ79" i="98"/>
  <c r="AW295" i="98"/>
  <c r="AV295" i="98"/>
  <c r="AM295" i="98"/>
  <c r="AL295" i="98"/>
  <c r="AJ295" i="98"/>
  <c r="AZ295" i="98"/>
  <c r="AY295" i="98"/>
  <c r="AX295" i="98"/>
  <c r="AO295" i="98"/>
  <c r="AN295" i="98"/>
  <c r="AK295" i="98"/>
  <c r="AM307" i="98"/>
  <c r="AL307" i="98"/>
  <c r="AK307" i="98"/>
  <c r="AZ307" i="98"/>
  <c r="AV307" i="98"/>
  <c r="AO307" i="98"/>
  <c r="AY307" i="98"/>
  <c r="AX307" i="98"/>
  <c r="AW307" i="98"/>
  <c r="AN307" i="98"/>
  <c r="AJ307" i="98"/>
  <c r="BR14" i="98"/>
  <c r="AV16" i="98"/>
  <c r="AV24" i="98"/>
  <c r="AV32" i="98"/>
  <c r="BR37" i="98"/>
  <c r="AY41" i="98"/>
  <c r="AW42" i="98"/>
  <c r="BR56" i="98"/>
  <c r="AZ78" i="98"/>
  <c r="AW78" i="98"/>
  <c r="AN78" i="98"/>
  <c r="AL78" i="98"/>
  <c r="AK78" i="98"/>
  <c r="AW116" i="98"/>
  <c r="AV116" i="98"/>
  <c r="AK116" i="98"/>
  <c r="AZ122" i="98"/>
  <c r="AY122" i="98"/>
  <c r="AX122" i="98"/>
  <c r="AW122" i="98"/>
  <c r="AV122" i="98"/>
  <c r="AM122" i="98"/>
  <c r="AK122" i="98"/>
  <c r="AJ122" i="98"/>
  <c r="AM149" i="98"/>
  <c r="AL149" i="98"/>
  <c r="AJ149" i="98"/>
  <c r="AY149" i="98"/>
  <c r="AX149" i="98"/>
  <c r="AN149" i="98"/>
  <c r="AK149" i="98"/>
  <c r="AM186" i="98"/>
  <c r="AW186" i="98"/>
  <c r="AV186" i="98"/>
  <c r="AO186" i="98"/>
  <c r="AK186" i="98"/>
  <c r="AZ186" i="98"/>
  <c r="AY186" i="98"/>
  <c r="AX186" i="98"/>
  <c r="AN186" i="98"/>
  <c r="AL186" i="98"/>
  <c r="AJ186" i="98"/>
  <c r="AW16" i="98"/>
  <c r="BR21" i="98"/>
  <c r="AW24" i="98"/>
  <c r="BR29" i="98"/>
  <c r="AW32" i="98"/>
  <c r="AX42" i="98"/>
  <c r="AV77" i="98"/>
  <c r="AJ131" i="98"/>
  <c r="AZ131" i="98"/>
  <c r="AY131" i="98"/>
  <c r="AX131" i="98"/>
  <c r="AW131" i="98"/>
  <c r="AO131" i="98"/>
  <c r="AV143" i="98"/>
  <c r="AM143" i="98"/>
  <c r="AL143" i="98"/>
  <c r="AY143" i="98"/>
  <c r="AX143" i="98"/>
  <c r="AW143" i="98"/>
  <c r="AK143" i="98"/>
  <c r="AJ143" i="98"/>
  <c r="AV159" i="98"/>
  <c r="AN159" i="98"/>
  <c r="AY159" i="98"/>
  <c r="AX159" i="98"/>
  <c r="AW159" i="98"/>
  <c r="AL159" i="98"/>
  <c r="AX16" i="98"/>
  <c r="AX24" i="98"/>
  <c r="AX32" i="98"/>
  <c r="AY42" i="98"/>
  <c r="AO57" i="98"/>
  <c r="AK58" i="98"/>
  <c r="AJ58" i="98"/>
  <c r="BR59" i="98"/>
  <c r="AY59" i="98"/>
  <c r="BR72" i="98"/>
  <c r="BR75" i="98"/>
  <c r="AY75" i="98"/>
  <c r="BR76" i="98"/>
  <c r="AX76" i="98"/>
  <c r="AW76" i="98"/>
  <c r="AI97" i="98"/>
  <c r="AO97" i="98" s="1"/>
  <c r="AI100" i="98"/>
  <c r="AO100" i="98" s="1"/>
  <c r="AV196" i="98"/>
  <c r="AM196" i="98"/>
  <c r="AN196" i="98"/>
  <c r="AL196" i="98"/>
  <c r="AZ196" i="98"/>
  <c r="AY196" i="98"/>
  <c r="AX196" i="98"/>
  <c r="AW196" i="98"/>
  <c r="AO196" i="98"/>
  <c r="AK196" i="98"/>
  <c r="AJ196" i="98"/>
  <c r="AY16" i="98"/>
  <c r="AY24" i="98"/>
  <c r="AY32" i="98"/>
  <c r="BR38" i="98"/>
  <c r="BR60" i="98"/>
  <c r="AW60" i="98"/>
  <c r="BR61" i="98"/>
  <c r="AX63" i="98"/>
  <c r="AW63" i="98"/>
  <c r="AV63" i="98"/>
  <c r="AJ63" i="98"/>
  <c r="BR64" i="98"/>
  <c r="AX71" i="98"/>
  <c r="AW71" i="98"/>
  <c r="AV71" i="98"/>
  <c r="AK71" i="98"/>
  <c r="AJ71" i="98"/>
  <c r="AJ80" i="98"/>
  <c r="AL82" i="98"/>
  <c r="AV247" i="98"/>
  <c r="AM247" i="98"/>
  <c r="AZ247" i="98"/>
  <c r="AY247" i="98"/>
  <c r="AW247" i="98"/>
  <c r="AO247" i="98"/>
  <c r="AN247" i="98"/>
  <c r="AL247" i="98"/>
  <c r="AK247" i="98"/>
  <c r="AJ247" i="98"/>
  <c r="AX247" i="98"/>
  <c r="AJ51" i="98"/>
  <c r="BR67" i="98"/>
  <c r="AY67" i="98"/>
  <c r="AO73" i="98"/>
  <c r="AK74" i="98"/>
  <c r="AJ74" i="98"/>
  <c r="AK80" i="98"/>
  <c r="AM82" i="98"/>
  <c r="AL104" i="98"/>
  <c r="AW128" i="98"/>
  <c r="AY128" i="98"/>
  <c r="AX128" i="98"/>
  <c r="AV128" i="98"/>
  <c r="AM128" i="98"/>
  <c r="AK128" i="98"/>
  <c r="AJ128" i="98"/>
  <c r="AL218" i="98"/>
  <c r="AX55" i="98"/>
  <c r="AW55" i="98"/>
  <c r="AJ55" i="98"/>
  <c r="AV172" i="98"/>
  <c r="AZ172" i="98"/>
  <c r="AX172" i="98"/>
  <c r="AW172" i="98"/>
  <c r="AL172" i="98"/>
  <c r="AJ172" i="98"/>
  <c r="AZ24" i="98"/>
  <c r="BR22" i="98"/>
  <c r="BR30" i="98"/>
  <c r="AK51" i="98"/>
  <c r="AZ62" i="98"/>
  <c r="AW62" i="98"/>
  <c r="AN62" i="98"/>
  <c r="AL62" i="98"/>
  <c r="AK66" i="98"/>
  <c r="AJ66" i="98"/>
  <c r="BR68" i="98"/>
  <c r="AW68" i="98"/>
  <c r="AL80" i="98"/>
  <c r="AN82" i="98"/>
  <c r="AT84" i="98"/>
  <c r="AZ84" i="98" s="1"/>
  <c r="AN104" i="98"/>
  <c r="AJ107" i="98"/>
  <c r="AV151" i="98"/>
  <c r="AM151" i="98"/>
  <c r="AL151" i="98"/>
  <c r="AY151" i="98"/>
  <c r="AX151" i="98"/>
  <c r="AO151" i="98"/>
  <c r="AZ193" i="98"/>
  <c r="AY193" i="98"/>
  <c r="AX193" i="98"/>
  <c r="AV193" i="98"/>
  <c r="AW193" i="98"/>
  <c r="AO193" i="98"/>
  <c r="AN193" i="98"/>
  <c r="AM193" i="98"/>
  <c r="AL193" i="98"/>
  <c r="AK193" i="98"/>
  <c r="AJ193" i="98"/>
  <c r="AW54" i="98"/>
  <c r="AL54" i="98"/>
  <c r="AZ16" i="98"/>
  <c r="AT48" i="98"/>
  <c r="AZ48" i="98" s="1"/>
  <c r="AL51" i="98"/>
  <c r="AJ52" i="98"/>
  <c r="AZ70" i="98"/>
  <c r="AW70" i="98"/>
  <c r="AO70" i="98"/>
  <c r="AN70" i="98"/>
  <c r="AL70" i="98"/>
  <c r="AL79" i="98"/>
  <c r="AM80" i="98"/>
  <c r="AO104" i="98"/>
  <c r="AK107" i="98"/>
  <c r="AO89" i="98"/>
  <c r="AV112" i="98"/>
  <c r="AN51" i="98"/>
  <c r="AL52" i="98"/>
  <c r="AN88" i="98"/>
  <c r="BR88" i="98"/>
  <c r="AZ88" i="98"/>
  <c r="AN107" i="98"/>
  <c r="AZ99" i="98"/>
  <c r="AN99" i="98"/>
  <c r="AM99" i="98"/>
  <c r="AL99" i="98"/>
  <c r="AK99" i="98"/>
  <c r="AJ21" i="98"/>
  <c r="AJ29" i="98"/>
  <c r="AJ37" i="98"/>
  <c r="BR40" i="98"/>
  <c r="AO51" i="98"/>
  <c r="AM52" i="98"/>
  <c r="AJ54" i="98"/>
  <c r="AK55" i="98"/>
  <c r="AI74" i="98"/>
  <c r="AO74" i="98" s="1"/>
  <c r="AX92" i="98"/>
  <c r="AO92" i="98"/>
  <c r="AM92" i="98"/>
  <c r="AL92" i="98"/>
  <c r="AK92" i="98"/>
  <c r="AJ116" i="98"/>
  <c r="AY136" i="98"/>
  <c r="AW136" i="98"/>
  <c r="AV136" i="98"/>
  <c r="AX136" i="98"/>
  <c r="AN136" i="98"/>
  <c r="AI145" i="98"/>
  <c r="AO145" i="98" s="1"/>
  <c r="AW153" i="98"/>
  <c r="AV153" i="98"/>
  <c r="AY153" i="98"/>
  <c r="AX153" i="98"/>
  <c r="AN153" i="98"/>
  <c r="AM153" i="98"/>
  <c r="AL153" i="98"/>
  <c r="AK153" i="98"/>
  <c r="AJ153" i="98"/>
  <c r="AX166" i="98"/>
  <c r="AK172" i="98"/>
  <c r="AZ237" i="98"/>
  <c r="AY237" i="98"/>
  <c r="AV237" i="98"/>
  <c r="AX237" i="98"/>
  <c r="AW237" i="98"/>
  <c r="AO237" i="98"/>
  <c r="AN237" i="98"/>
  <c r="AM237" i="98"/>
  <c r="AL237" i="98"/>
  <c r="AK237" i="98"/>
  <c r="AJ237" i="98"/>
  <c r="AX266" i="98"/>
  <c r="AV266" i="98"/>
  <c r="AO266" i="98"/>
  <c r="AZ266" i="98"/>
  <c r="AY266" i="98"/>
  <c r="AW266" i="98"/>
  <c r="AL266" i="98"/>
  <c r="AN266" i="98"/>
  <c r="AM266" i="98"/>
  <c r="AK266" i="98"/>
  <c r="AJ266" i="98"/>
  <c r="AO115" i="98"/>
  <c r="AK21" i="98"/>
  <c r="AK29" i="98"/>
  <c r="AK37" i="98"/>
  <c r="AN52" i="98"/>
  <c r="AK54" i="98"/>
  <c r="AL55" i="98"/>
  <c r="AJ56" i="98"/>
  <c r="AI66" i="98"/>
  <c r="AO66" i="98" s="1"/>
  <c r="AJ78" i="98"/>
  <c r="AX87" i="98"/>
  <c r="AW87" i="98"/>
  <c r="AV87" i="98"/>
  <c r="AM87" i="98"/>
  <c r="AK87" i="98"/>
  <c r="AJ87" i="98"/>
  <c r="AT107" i="98"/>
  <c r="AZ107" i="98" s="1"/>
  <c r="AL116" i="98"/>
  <c r="AL122" i="98"/>
  <c r="AK131" i="98"/>
  <c r="AY166" i="98"/>
  <c r="AM172" i="98"/>
  <c r="AM178" i="98"/>
  <c r="AW178" i="98"/>
  <c r="AV178" i="98"/>
  <c r="AN178" i="98"/>
  <c r="AL178" i="98"/>
  <c r="AZ178" i="98"/>
  <c r="AY178" i="98"/>
  <c r="AX178" i="98"/>
  <c r="AO178" i="98"/>
  <c r="AK178" i="98"/>
  <c r="AJ178" i="98"/>
  <c r="AL37" i="98"/>
  <c r="AZ139" i="98"/>
  <c r="AY139" i="98"/>
  <c r="AX139" i="98"/>
  <c r="AM139" i="98"/>
  <c r="AL139" i="98"/>
  <c r="AK139" i="98"/>
  <c r="AJ139" i="98"/>
  <c r="AN172" i="98"/>
  <c r="AM217" i="98"/>
  <c r="AN217" i="98"/>
  <c r="AL217" i="98"/>
  <c r="AK217" i="98"/>
  <c r="AZ217" i="98"/>
  <c r="AY217" i="98"/>
  <c r="AX217" i="98"/>
  <c r="AW217" i="98"/>
  <c r="AV217" i="98"/>
  <c r="AO217" i="98"/>
  <c r="AJ217" i="98"/>
  <c r="AO172" i="98"/>
  <c r="AM54" i="98"/>
  <c r="AK42" i="98"/>
  <c r="AJ42" i="98"/>
  <c r="AN54" i="98"/>
  <c r="AJ14" i="98"/>
  <c r="AN21" i="98"/>
  <c r="AN29" i="98"/>
  <c r="AJ30" i="98"/>
  <c r="AN37" i="98"/>
  <c r="AK38" i="98"/>
  <c r="AM58" i="98"/>
  <c r="AK59" i="98"/>
  <c r="AJ60" i="98"/>
  <c r="AK63" i="98"/>
  <c r="AJ64" i="98"/>
  <c r="AL71" i="98"/>
  <c r="AK72" i="98"/>
  <c r="AL74" i="98"/>
  <c r="AK75" i="98"/>
  <c r="AK76" i="98"/>
  <c r="AL77" i="98"/>
  <c r="AW80" i="98"/>
  <c r="AW82" i="98"/>
  <c r="AN131" i="98"/>
  <c r="AV149" i="98"/>
  <c r="AM159" i="98"/>
  <c r="AX202" i="98"/>
  <c r="AO202" i="98"/>
  <c r="AZ202" i="98"/>
  <c r="AN202" i="98"/>
  <c r="AL202" i="98"/>
  <c r="AY202" i="98"/>
  <c r="AW202" i="98"/>
  <c r="AV202" i="98"/>
  <c r="AK202" i="98"/>
  <c r="AJ202" i="98"/>
  <c r="BR42" i="98"/>
  <c r="AK22" i="98"/>
  <c r="AO29" i="98"/>
  <c r="AK30" i="98"/>
  <c r="AO37" i="98"/>
  <c r="AL38" i="98"/>
  <c r="AN58" i="98"/>
  <c r="AL59" i="98"/>
  <c r="AK60" i="98"/>
  <c r="AJ61" i="98"/>
  <c r="AL63" i="98"/>
  <c r="AK64" i="98"/>
  <c r="AL66" i="98"/>
  <c r="AJ67" i="98"/>
  <c r="AM71" i="98"/>
  <c r="AL72" i="98"/>
  <c r="AM74" i="98"/>
  <c r="AL75" i="98"/>
  <c r="AL76" i="98"/>
  <c r="AM77" i="98"/>
  <c r="AY79" i="98"/>
  <c r="AX80" i="98"/>
  <c r="AX82" i="98"/>
  <c r="AY105" i="98"/>
  <c r="AN105" i="98"/>
  <c r="AM105" i="98"/>
  <c r="AL105" i="98"/>
  <c r="AK105" i="98"/>
  <c r="AJ105" i="98"/>
  <c r="AY107" i="98"/>
  <c r="AL128" i="98"/>
  <c r="AW149" i="98"/>
  <c r="AO159" i="98"/>
  <c r="AV231" i="98"/>
  <c r="AM231" i="98"/>
  <c r="AZ231" i="98"/>
  <c r="AX231" i="98"/>
  <c r="AW231" i="98"/>
  <c r="AO231" i="98"/>
  <c r="AN231" i="98"/>
  <c r="AK231" i="98"/>
  <c r="AJ231" i="98"/>
  <c r="AY231" i="98"/>
  <c r="AL231" i="98"/>
  <c r="AL21" i="98"/>
  <c r="AK14" i="98"/>
  <c r="AL14" i="98"/>
  <c r="AL22" i="98"/>
  <c r="AL30" i="98"/>
  <c r="AM38" i="98"/>
  <c r="AJ39" i="98"/>
  <c r="AV51" i="98"/>
  <c r="AT56" i="98"/>
  <c r="AZ56" i="98" s="1"/>
  <c r="AM59" i="98"/>
  <c r="AL60" i="98"/>
  <c r="AK61" i="98"/>
  <c r="AJ62" i="98"/>
  <c r="AM63" i="98"/>
  <c r="AL64" i="98"/>
  <c r="AM66" i="98"/>
  <c r="AK67" i="98"/>
  <c r="AJ68" i="98"/>
  <c r="AJ69" i="98"/>
  <c r="AN71" i="98"/>
  <c r="AM72" i="98"/>
  <c r="AN74" i="98"/>
  <c r="AM75" i="98"/>
  <c r="AM76" i="98"/>
  <c r="AN77" i="98"/>
  <c r="AZ79" i="98"/>
  <c r="AY80" i="98"/>
  <c r="AY82" i="98"/>
  <c r="AZ86" i="98"/>
  <c r="AW86" i="98"/>
  <c r="AN86" i="98"/>
  <c r="AL86" i="98"/>
  <c r="AK86" i="98"/>
  <c r="AJ86" i="98"/>
  <c r="AT116" i="98"/>
  <c r="AZ116" i="98" s="1"/>
  <c r="AN128" i="98"/>
  <c r="AI142" i="98"/>
  <c r="AO142" i="98" s="1"/>
  <c r="AJ151" i="98"/>
  <c r="AZ190" i="98"/>
  <c r="AV190" i="98"/>
  <c r="AO190" i="98"/>
  <c r="AK190" i="98"/>
  <c r="AJ190" i="98"/>
  <c r="AX190" i="98"/>
  <c r="AW190" i="98"/>
  <c r="AN190" i="98"/>
  <c r="AM190" i="98"/>
  <c r="AL190" i="98"/>
  <c r="AM29" i="98"/>
  <c r="AN38" i="98"/>
  <c r="AK39" i="98"/>
  <c r="AW51" i="98"/>
  <c r="AN59" i="98"/>
  <c r="AM60" i="98"/>
  <c r="AL61" i="98"/>
  <c r="AK62" i="98"/>
  <c r="AN63" i="98"/>
  <c r="AM64" i="98"/>
  <c r="AN66" i="98"/>
  <c r="AL67" i="98"/>
  <c r="AK68" i="98"/>
  <c r="AK69" i="98"/>
  <c r="AJ70" i="98"/>
  <c r="AO71" i="98"/>
  <c r="AO72" i="98"/>
  <c r="AN75" i="98"/>
  <c r="AN76" i="98"/>
  <c r="AO77" i="98"/>
  <c r="AZ82" i="98"/>
  <c r="AO128" i="98"/>
  <c r="AK151" i="98"/>
  <c r="AZ158" i="98"/>
  <c r="AY158" i="98"/>
  <c r="AX158" i="98"/>
  <c r="AV158" i="98"/>
  <c r="AO158" i="98"/>
  <c r="AK158" i="98"/>
  <c r="AW158" i="98"/>
  <c r="AN158" i="98"/>
  <c r="AM158" i="98"/>
  <c r="AL158" i="98"/>
  <c r="AJ158" i="98"/>
  <c r="AM55" i="98"/>
  <c r="AN55" i="98"/>
  <c r="AM14" i="98"/>
  <c r="AM22" i="98"/>
  <c r="AM30" i="98"/>
  <c r="AN14" i="98"/>
  <c r="AN22" i="98"/>
  <c r="AN30" i="98"/>
  <c r="AO38" i="98"/>
  <c r="AL39" i="98"/>
  <c r="AX51" i="98"/>
  <c r="AV52" i="98"/>
  <c r="AN60" i="98"/>
  <c r="AM61" i="98"/>
  <c r="AM62" i="98"/>
  <c r="AO63" i="98"/>
  <c r="AO64" i="98"/>
  <c r="AM67" i="98"/>
  <c r="AL68" i="98"/>
  <c r="AL69" i="98"/>
  <c r="AK70" i="98"/>
  <c r="AO75" i="98"/>
  <c r="AV78" i="98"/>
  <c r="AJ88" i="98"/>
  <c r="AJ99" i="98"/>
  <c r="AI139" i="98"/>
  <c r="AO139" i="98" s="1"/>
  <c r="AN151" i="98"/>
  <c r="AJ22" i="98"/>
  <c r="AM39" i="98"/>
  <c r="AZ51" i="98"/>
  <c r="AW52" i="98"/>
  <c r="AN61" i="98"/>
  <c r="AN67" i="98"/>
  <c r="AM68" i="98"/>
  <c r="AM69" i="98"/>
  <c r="AM70" i="98"/>
  <c r="AX78" i="98"/>
  <c r="AV85" i="98"/>
  <c r="AN85" i="98"/>
  <c r="AK88" i="98"/>
  <c r="AX116" i="98"/>
  <c r="AJ136" i="98"/>
  <c r="AZ138" i="98"/>
  <c r="AV164" i="98"/>
  <c r="AO164" i="98"/>
  <c r="AK164" i="98"/>
  <c r="AJ164" i="98"/>
  <c r="AZ164" i="98"/>
  <c r="AW164" i="98"/>
  <c r="AY172" i="98"/>
  <c r="AZ197" i="98"/>
  <c r="AV197" i="98"/>
  <c r="AX197" i="98"/>
  <c r="AW197" i="98"/>
  <c r="AN197" i="98"/>
  <c r="AM197" i="98"/>
  <c r="AL197" i="98"/>
  <c r="AK197" i="98"/>
  <c r="AY197" i="98"/>
  <c r="AO197" i="98"/>
  <c r="AJ197" i="98"/>
  <c r="AV199" i="98"/>
  <c r="AY199" i="98"/>
  <c r="AZ199" i="98"/>
  <c r="AX199" i="98"/>
  <c r="AW199" i="98"/>
  <c r="AN199" i="98"/>
  <c r="AM199" i="98"/>
  <c r="AL199" i="98"/>
  <c r="AK199" i="98"/>
  <c r="AJ199" i="98"/>
  <c r="AO41" i="98"/>
  <c r="AN41" i="98"/>
  <c r="AJ41" i="98"/>
  <c r="AJ40" i="98"/>
  <c r="AX52" i="98"/>
  <c r="AV54" i="98"/>
  <c r="AV55" i="98"/>
  <c r="AV56" i="98"/>
  <c r="AO67" i="98"/>
  <c r="AN68" i="98"/>
  <c r="AY78" i="98"/>
  <c r="AL88" i="98"/>
  <c r="AJ92" i="98"/>
  <c r="AZ114" i="98"/>
  <c r="AL114" i="98"/>
  <c r="AK114" i="98"/>
  <c r="AJ114" i="98"/>
  <c r="AY114" i="98"/>
  <c r="AY116" i="98"/>
  <c r="AV131" i="98"/>
  <c r="AK136" i="98"/>
  <c r="AT153" i="98"/>
  <c r="AZ153" i="98" s="1"/>
  <c r="AV111" i="98"/>
  <c r="AI118" i="98"/>
  <c r="AO118" i="98" s="1"/>
  <c r="AN134" i="98"/>
  <c r="AM134" i="98"/>
  <c r="AI154" i="98"/>
  <c r="AO154" i="98" s="1"/>
  <c r="AO184" i="98"/>
  <c r="AO206" i="98"/>
  <c r="AK206" i="98"/>
  <c r="AY206" i="98"/>
  <c r="AX206" i="98"/>
  <c r="AM206" i="98"/>
  <c r="AJ206" i="98"/>
  <c r="AV279" i="98"/>
  <c r="AM279" i="98"/>
  <c r="AJ279" i="98"/>
  <c r="AZ279" i="98"/>
  <c r="AY279" i="98"/>
  <c r="AX279" i="98"/>
  <c r="AO279" i="98"/>
  <c r="AN279" i="98"/>
  <c r="AL279" i="98"/>
  <c r="AK279" i="98"/>
  <c r="AZ209" i="98"/>
  <c r="AN209" i="98"/>
  <c r="AM209" i="98"/>
  <c r="AL112" i="98"/>
  <c r="AM118" i="98"/>
  <c r="AV157" i="98"/>
  <c r="AO157" i="98"/>
  <c r="AN157" i="98"/>
  <c r="AJ157" i="98"/>
  <c r="AY161" i="98"/>
  <c r="AW161" i="98"/>
  <c r="AZ173" i="98"/>
  <c r="AV173" i="98"/>
  <c r="AX173" i="98"/>
  <c r="AW173" i="98"/>
  <c r="AO173" i="98"/>
  <c r="AL173" i="98"/>
  <c r="AX184" i="98"/>
  <c r="AW213" i="98"/>
  <c r="AX230" i="98"/>
  <c r="AO230" i="98"/>
  <c r="AM230" i="98"/>
  <c r="AL230" i="98"/>
  <c r="AM233" i="98"/>
  <c r="AZ233" i="98"/>
  <c r="AW233" i="98"/>
  <c r="AV263" i="98"/>
  <c r="AM263" i="98"/>
  <c r="AJ263" i="98"/>
  <c r="AZ263" i="98"/>
  <c r="AY263" i="98"/>
  <c r="AX263" i="98"/>
  <c r="AW263" i="98"/>
  <c r="AV103" i="98"/>
  <c r="AM112" i="98"/>
  <c r="AM133" i="98"/>
  <c r="AL133" i="98"/>
  <c r="AJ133" i="98"/>
  <c r="AY184" i="98"/>
  <c r="AW192" i="98"/>
  <c r="AV192" i="98"/>
  <c r="AO192" i="98"/>
  <c r="AL192" i="98"/>
  <c r="AX213" i="98"/>
  <c r="AN215" i="98"/>
  <c r="AV239" i="98"/>
  <c r="AM239" i="98"/>
  <c r="AZ239" i="98"/>
  <c r="AY239" i="98"/>
  <c r="AW239" i="98"/>
  <c r="AO239" i="98"/>
  <c r="AN239" i="98"/>
  <c r="AL239" i="98"/>
  <c r="AJ239" i="98"/>
  <c r="AO244" i="98"/>
  <c r="AK244" i="98"/>
  <c r="AW244" i="98"/>
  <c r="AZ244" i="98"/>
  <c r="AY244" i="98"/>
  <c r="AX244" i="98"/>
  <c r="AV244" i="98"/>
  <c r="AM244" i="98"/>
  <c r="AK268" i="98"/>
  <c r="AO268" i="98"/>
  <c r="AN268" i="98"/>
  <c r="AM268" i="98"/>
  <c r="AL268" i="98"/>
  <c r="AJ268" i="98"/>
  <c r="AN112" i="98"/>
  <c r="AV121" i="98"/>
  <c r="AV127" i="98"/>
  <c r="AM127" i="98"/>
  <c r="AJ134" i="98"/>
  <c r="AI153" i="98"/>
  <c r="AO153" i="98" s="1"/>
  <c r="AK169" i="98"/>
  <c r="AJ169" i="98"/>
  <c r="AZ169" i="98"/>
  <c r="AZ273" i="98"/>
  <c r="AY273" i="98"/>
  <c r="AX273" i="98"/>
  <c r="AW273" i="98"/>
  <c r="AV273" i="98"/>
  <c r="AO273" i="98"/>
  <c r="AL273" i="98"/>
  <c r="AY326" i="98"/>
  <c r="AX326" i="98"/>
  <c r="AV326" i="98"/>
  <c r="AO326" i="98"/>
  <c r="AK326" i="98"/>
  <c r="AZ326" i="98"/>
  <c r="AW326" i="98"/>
  <c r="AN326" i="98"/>
  <c r="AM326" i="98"/>
  <c r="AL326" i="98"/>
  <c r="AJ326" i="98"/>
  <c r="AJ98" i="98"/>
  <c r="AJ111" i="98"/>
  <c r="AO112" i="98"/>
  <c r="AK134" i="98"/>
  <c r="AZ137" i="98"/>
  <c r="AV137" i="98"/>
  <c r="AZ165" i="98"/>
  <c r="AV165" i="98"/>
  <c r="AY165" i="98"/>
  <c r="AW165" i="98"/>
  <c r="AO165" i="98"/>
  <c r="AK165" i="98"/>
  <c r="AL206" i="98"/>
  <c r="AX214" i="98"/>
  <c r="AO214" i="98"/>
  <c r="AZ214" i="98"/>
  <c r="AY214" i="98"/>
  <c r="AW214" i="98"/>
  <c r="AN214" i="98"/>
  <c r="AM214" i="98"/>
  <c r="AL214" i="98"/>
  <c r="AK214" i="98"/>
  <c r="AO292" i="98"/>
  <c r="AL292" i="98"/>
  <c r="AK292" i="98"/>
  <c r="AY292" i="98"/>
  <c r="AX292" i="98"/>
  <c r="AW292" i="98"/>
  <c r="AV292" i="98"/>
  <c r="AZ292" i="98"/>
  <c r="AN292" i="98"/>
  <c r="AM292" i="98"/>
  <c r="AJ292" i="98"/>
  <c r="AM355" i="98"/>
  <c r="AL355" i="98"/>
  <c r="AK355" i="98"/>
  <c r="AZ355" i="98"/>
  <c r="AV355" i="98"/>
  <c r="AO355" i="98"/>
  <c r="AY355" i="98"/>
  <c r="AX355" i="98"/>
  <c r="AW355" i="98"/>
  <c r="AN355" i="98"/>
  <c r="AJ355" i="98"/>
  <c r="AZ96" i="98"/>
  <c r="AW96" i="98"/>
  <c r="AK98" i="98"/>
  <c r="AM109" i="98"/>
  <c r="AJ109" i="98"/>
  <c r="AK111" i="98"/>
  <c r="AI116" i="98"/>
  <c r="AO116" i="98" s="1"/>
  <c r="AL134" i="98"/>
  <c r="AV163" i="98"/>
  <c r="AN177" i="98"/>
  <c r="AM177" i="98"/>
  <c r="AV187" i="98"/>
  <c r="AN206" i="98"/>
  <c r="AO270" i="98"/>
  <c r="AM270" i="98"/>
  <c r="AK270" i="98"/>
  <c r="AX270" i="98"/>
  <c r="AZ270" i="98"/>
  <c r="AY270" i="98"/>
  <c r="AW270" i="98"/>
  <c r="AZ152" i="98"/>
  <c r="AY152" i="98"/>
  <c r="AW152" i="98"/>
  <c r="AV152" i="98"/>
  <c r="AZ185" i="98"/>
  <c r="AY185" i="98"/>
  <c r="AW185" i="98"/>
  <c r="AV185" i="98"/>
  <c r="AL185" i="98"/>
  <c r="AJ185" i="98"/>
  <c r="AX187" i="98"/>
  <c r="AZ241" i="98"/>
  <c r="AY241" i="98"/>
  <c r="AV241" i="98"/>
  <c r="AM98" i="98"/>
  <c r="AM111" i="98"/>
  <c r="AN142" i="98"/>
  <c r="AM142" i="98"/>
  <c r="AX145" i="98"/>
  <c r="AX163" i="98"/>
  <c r="AV183" i="98"/>
  <c r="AY187" i="98"/>
  <c r="AV223" i="98"/>
  <c r="AM223" i="98"/>
  <c r="AY223" i="98"/>
  <c r="AX223" i="98"/>
  <c r="AO223" i="98"/>
  <c r="AL223" i="98"/>
  <c r="AK223" i="98"/>
  <c r="AJ223" i="98"/>
  <c r="AO345" i="98"/>
  <c r="AM345" i="98"/>
  <c r="AL345" i="98"/>
  <c r="AJ345" i="98"/>
  <c r="AZ345" i="98"/>
  <c r="AY345" i="98"/>
  <c r="AX345" i="98"/>
  <c r="AW345" i="98"/>
  <c r="AV345" i="98"/>
  <c r="AN345" i="98"/>
  <c r="AK345" i="98"/>
  <c r="AN98" i="98"/>
  <c r="AN111" i="98"/>
  <c r="AV118" i="98"/>
  <c r="AI133" i="98"/>
  <c r="AO133" i="98" s="1"/>
  <c r="AV154" i="98"/>
  <c r="AW183" i="98"/>
  <c r="AJ209" i="98"/>
  <c r="AV188" i="98"/>
  <c r="AM188" i="98"/>
  <c r="AX188" i="98"/>
  <c r="AX198" i="98"/>
  <c r="AO198" i="98"/>
  <c r="AY198" i="98"/>
  <c r="AW198" i="98"/>
  <c r="AV198" i="98"/>
  <c r="AL198" i="98"/>
  <c r="AK209" i="98"/>
  <c r="AO260" i="98"/>
  <c r="AK260" i="98"/>
  <c r="AY260" i="98"/>
  <c r="AW260" i="98"/>
  <c r="AV260" i="98"/>
  <c r="AZ260" i="98"/>
  <c r="AO265" i="98"/>
  <c r="AM265" i="98"/>
  <c r="AZ265" i="98"/>
  <c r="AW265" i="98"/>
  <c r="AY265" i="98"/>
  <c r="AX265" i="98"/>
  <c r="AV265" i="98"/>
  <c r="AN265" i="98"/>
  <c r="AL265" i="98"/>
  <c r="AK265" i="98"/>
  <c r="AJ265" i="98"/>
  <c r="AV95" i="98"/>
  <c r="AX118" i="98"/>
  <c r="AX154" i="98"/>
  <c r="AY168" i="98"/>
  <c r="AV168" i="98"/>
  <c r="AL209" i="98"/>
  <c r="AK216" i="98"/>
  <c r="AZ216" i="98"/>
  <c r="AY216" i="98"/>
  <c r="AX216" i="98"/>
  <c r="AX226" i="98"/>
  <c r="AO226" i="98"/>
  <c r="AM226" i="98"/>
  <c r="AL226" i="98"/>
  <c r="AV255" i="98"/>
  <c r="AM255" i="98"/>
  <c r="AY255" i="98"/>
  <c r="AZ255" i="98"/>
  <c r="AX255" i="98"/>
  <c r="AW255" i="98"/>
  <c r="AO255" i="98"/>
  <c r="AN255" i="98"/>
  <c r="AL255" i="98"/>
  <c r="AK255" i="98"/>
  <c r="AJ255" i="98"/>
  <c r="AK280" i="98"/>
  <c r="AN280" i="98"/>
  <c r="AM280" i="98"/>
  <c r="AZ280" i="98"/>
  <c r="AY280" i="98"/>
  <c r="AX280" i="98"/>
  <c r="AW280" i="98"/>
  <c r="AV280" i="98"/>
  <c r="AO280" i="98"/>
  <c r="AZ301" i="98"/>
  <c r="AN301" i="98"/>
  <c r="AM301" i="98"/>
  <c r="AL301" i="98"/>
  <c r="AK301" i="98"/>
  <c r="AY301" i="98"/>
  <c r="AX301" i="98"/>
  <c r="AW301" i="98"/>
  <c r="AV301" i="98"/>
  <c r="AO301" i="98"/>
  <c r="AJ301" i="98"/>
  <c r="AV180" i="98"/>
  <c r="AY180" i="98"/>
  <c r="AX180" i="98"/>
  <c r="AM180" i="98"/>
  <c r="AM201" i="98"/>
  <c r="AV201" i="98"/>
  <c r="AL201" i="98"/>
  <c r="AK201" i="98"/>
  <c r="AJ201" i="98"/>
  <c r="AV206" i="98"/>
  <c r="AO209" i="98"/>
  <c r="AZ219" i="98"/>
  <c r="AV219" i="98"/>
  <c r="AM219" i="98"/>
  <c r="AO219" i="98"/>
  <c r="AN219" i="98"/>
  <c r="AL219" i="98"/>
  <c r="AJ230" i="98"/>
  <c r="AJ233" i="98"/>
  <c r="AK263" i="98"/>
  <c r="AL263" i="98"/>
  <c r="AV184" i="98"/>
  <c r="AM184" i="98"/>
  <c r="AL184" i="98"/>
  <c r="AZ235" i="98"/>
  <c r="AV235" i="98"/>
  <c r="AM235" i="98"/>
  <c r="AY235" i="98"/>
  <c r="AW235" i="98"/>
  <c r="AO235" i="98"/>
  <c r="AN235" i="98"/>
  <c r="AL235" i="98"/>
  <c r="AJ235" i="98"/>
  <c r="AJ273" i="98"/>
  <c r="AO263" i="98"/>
  <c r="AK273" i="98"/>
  <c r="AJ57" i="98"/>
  <c r="AJ65" i="98"/>
  <c r="AJ73" i="98"/>
  <c r="AJ81" i="98"/>
  <c r="AJ89" i="98"/>
  <c r="AJ96" i="98"/>
  <c r="AV98" i="98"/>
  <c r="AM103" i="98"/>
  <c r="AI108" i="98"/>
  <c r="AO108" i="98" s="1"/>
  <c r="AK109" i="98"/>
  <c r="AW111" i="98"/>
  <c r="AV113" i="98"/>
  <c r="AK115" i="98"/>
  <c r="AV119" i="98"/>
  <c r="AM119" i="98"/>
  <c r="AL121" i="98"/>
  <c r="AM125" i="98"/>
  <c r="AJ125" i="98"/>
  <c r="AL127" i="98"/>
  <c r="AY134" i="98"/>
  <c r="AK137" i="98"/>
  <c r="AM141" i="98"/>
  <c r="AL141" i="98"/>
  <c r="AJ141" i="98"/>
  <c r="AJ147" i="98"/>
  <c r="AN161" i="98"/>
  <c r="AL165" i="98"/>
  <c r="AN169" i="98"/>
  <c r="AJ177" i="98"/>
  <c r="AZ191" i="98"/>
  <c r="AY191" i="98"/>
  <c r="AW191" i="98"/>
  <c r="AV191" i="98"/>
  <c r="AO191" i="98"/>
  <c r="AN191" i="98"/>
  <c r="AL191" i="98"/>
  <c r="AJ191" i="98"/>
  <c r="AN192" i="98"/>
  <c r="AM194" i="98"/>
  <c r="AY194" i="98"/>
  <c r="AV194" i="98"/>
  <c r="AO233" i="98"/>
  <c r="AJ270" i="98"/>
  <c r="AM273" i="98"/>
  <c r="AY342" i="98"/>
  <c r="AX342" i="98"/>
  <c r="AV342" i="98"/>
  <c r="AO342" i="98"/>
  <c r="AK342" i="98"/>
  <c r="AZ342" i="98"/>
  <c r="AW342" i="98"/>
  <c r="AN342" i="98"/>
  <c r="AM342" i="98"/>
  <c r="AL342" i="98"/>
  <c r="AJ342" i="98"/>
  <c r="AJ152" i="98"/>
  <c r="AK185" i="98"/>
  <c r="AO222" i="98"/>
  <c r="AK222" i="98"/>
  <c r="AN222" i="98"/>
  <c r="AJ241" i="98"/>
  <c r="AX262" i="98"/>
  <c r="AO262" i="98"/>
  <c r="AZ262" i="98"/>
  <c r="AY262" i="98"/>
  <c r="AW262" i="98"/>
  <c r="AN262" i="98"/>
  <c r="AM262" i="98"/>
  <c r="AL262" i="98"/>
  <c r="AK262" i="98"/>
  <c r="AL270" i="98"/>
  <c r="AN273" i="98"/>
  <c r="AV145" i="98"/>
  <c r="AK152" i="98"/>
  <c r="AM187" i="98"/>
  <c r="AW187" i="98"/>
  <c r="AV209" i="98"/>
  <c r="AZ213" i="98"/>
  <c r="AV213" i="98"/>
  <c r="AO213" i="98"/>
  <c r="AN213" i="98"/>
  <c r="AM213" i="98"/>
  <c r="AK213" i="98"/>
  <c r="AJ213" i="98"/>
  <c r="AM243" i="98"/>
  <c r="AV243" i="98"/>
  <c r="AZ243" i="98"/>
  <c r="AY243" i="98"/>
  <c r="AX243" i="98"/>
  <c r="AO243" i="98"/>
  <c r="AN243" i="98"/>
  <c r="AL243" i="98"/>
  <c r="AK243" i="98"/>
  <c r="AV268" i="98"/>
  <c r="AN270" i="98"/>
  <c r="AX298" i="98"/>
  <c r="AW298" i="98"/>
  <c r="AV298" i="98"/>
  <c r="AO298" i="98"/>
  <c r="AZ298" i="98"/>
  <c r="AY298" i="98"/>
  <c r="AN298" i="98"/>
  <c r="AM298" i="98"/>
  <c r="AL298" i="98"/>
  <c r="AK298" i="98"/>
  <c r="AJ298" i="98"/>
  <c r="AM89" i="98"/>
  <c r="AM96" i="98"/>
  <c r="AY98" i="98"/>
  <c r="AK102" i="98"/>
  <c r="AO109" i="98"/>
  <c r="AZ111" i="98"/>
  <c r="AN115" i="98"/>
  <c r="AL132" i="98"/>
  <c r="AN137" i="98"/>
  <c r="AL142" i="98"/>
  <c r="AM147" i="98"/>
  <c r="AL152" i="98"/>
  <c r="AO177" i="98"/>
  <c r="AN185" i="98"/>
  <c r="AW209" i="98"/>
  <c r="AX239" i="98"/>
  <c r="AL241" i="98"/>
  <c r="AW268" i="98"/>
  <c r="AN57" i="98"/>
  <c r="AN65" i="98"/>
  <c r="AN73" i="98"/>
  <c r="AN81" i="98"/>
  <c r="AN89" i="98"/>
  <c r="AN96" i="98"/>
  <c r="AL102" i="98"/>
  <c r="AJ108" i="98"/>
  <c r="AM132" i="98"/>
  <c r="AV133" i="98"/>
  <c r="AV135" i="98"/>
  <c r="AM135" i="98"/>
  <c r="AL135" i="98"/>
  <c r="AO137" i="98"/>
  <c r="AN147" i="98"/>
  <c r="AM152" i="98"/>
  <c r="AW157" i="98"/>
  <c r="AO185" i="98"/>
  <c r="AJ188" i="98"/>
  <c r="AJ198" i="98"/>
  <c r="AX209" i="98"/>
  <c r="AV230" i="98"/>
  <c r="AM241" i="98"/>
  <c r="AJ260" i="98"/>
  <c r="AX268" i="98"/>
  <c r="AJ95" i="98"/>
  <c r="AO96" i="98"/>
  <c r="AM102" i="98"/>
  <c r="AW133" i="98"/>
  <c r="AN150" i="98"/>
  <c r="AM150" i="98"/>
  <c r="AN152" i="98"/>
  <c r="AX157" i="98"/>
  <c r="AJ168" i="98"/>
  <c r="AM171" i="98"/>
  <c r="AV171" i="98"/>
  <c r="AL171" i="98"/>
  <c r="AK171" i="98"/>
  <c r="AY173" i="98"/>
  <c r="AK188" i="98"/>
  <c r="AK198" i="98"/>
  <c r="AY209" i="98"/>
  <c r="AV214" i="98"/>
  <c r="AJ216" i="98"/>
  <c r="AJ226" i="98"/>
  <c r="AW230" i="98"/>
  <c r="AN241" i="98"/>
  <c r="AZ245" i="98"/>
  <c r="AV245" i="98"/>
  <c r="AW245" i="98"/>
  <c r="AL260" i="98"/>
  <c r="AY268" i="98"/>
  <c r="AJ280" i="98"/>
  <c r="AY310" i="98"/>
  <c r="AX310" i="98"/>
  <c r="AO310" i="98"/>
  <c r="AK310" i="98"/>
  <c r="AZ310" i="98"/>
  <c r="AW310" i="98"/>
  <c r="AV310" i="98"/>
  <c r="AN310" i="98"/>
  <c r="AM310" i="98"/>
  <c r="AL310" i="98"/>
  <c r="AJ310" i="98"/>
  <c r="AZ332" i="98"/>
  <c r="AX332" i="98"/>
  <c r="AV332" i="98"/>
  <c r="AO332" i="98"/>
  <c r="AK332" i="98"/>
  <c r="AJ332" i="98"/>
  <c r="AY332" i="98"/>
  <c r="AW332" i="98"/>
  <c r="AN332" i="98"/>
  <c r="AM332" i="98"/>
  <c r="AL332" i="98"/>
  <c r="AZ112" i="98"/>
  <c r="AW112" i="98"/>
  <c r="AI141" i="98"/>
  <c r="AO141" i="98" s="1"/>
  <c r="AO152" i="98"/>
  <c r="AY157" i="98"/>
  <c r="AM163" i="98"/>
  <c r="AO163" i="98"/>
  <c r="AN163" i="98"/>
  <c r="AK163" i="98"/>
  <c r="AJ163" i="98"/>
  <c r="AJ180" i="98"/>
  <c r="AZ183" i="98"/>
  <c r="AO183" i="98"/>
  <c r="AM183" i="98"/>
  <c r="AL183" i="98"/>
  <c r="AL188" i="98"/>
  <c r="AX192" i="98"/>
  <c r="AM198" i="98"/>
  <c r="AX210" i="98"/>
  <c r="AZ210" i="98"/>
  <c r="AY210" i="98"/>
  <c r="AV210" i="98"/>
  <c r="AO210" i="98"/>
  <c r="AN210" i="98"/>
  <c r="AM210" i="98"/>
  <c r="AK210" i="98"/>
  <c r="AV215" i="98"/>
  <c r="AX215" i="98"/>
  <c r="AW215" i="98"/>
  <c r="AO215" i="98"/>
  <c r="AL215" i="98"/>
  <c r="AK226" i="98"/>
  <c r="AY230" i="98"/>
  <c r="AV233" i="98"/>
  <c r="AO241" i="98"/>
  <c r="AM260" i="98"/>
  <c r="AZ268" i="98"/>
  <c r="AL280" i="98"/>
  <c r="AO276" i="98"/>
  <c r="AK276" i="98"/>
  <c r="AY276" i="98"/>
  <c r="AW276" i="98"/>
  <c r="AV276" i="98"/>
  <c r="AN211" i="98"/>
  <c r="AY221" i="98"/>
  <c r="AN240" i="98"/>
  <c r="AO248" i="98"/>
  <c r="AX258" i="98"/>
  <c r="AO258" i="98"/>
  <c r="AL258" i="98"/>
  <c r="AJ258" i="98"/>
  <c r="AX282" i="98"/>
  <c r="AV282" i="98"/>
  <c r="AO282" i="98"/>
  <c r="AZ282" i="98"/>
  <c r="AK312" i="98"/>
  <c r="AJ312" i="98"/>
  <c r="AX312" i="98"/>
  <c r="AO312" i="98"/>
  <c r="AN312" i="98"/>
  <c r="AM312" i="98"/>
  <c r="AM323" i="98"/>
  <c r="AL323" i="98"/>
  <c r="AK323" i="98"/>
  <c r="AZ323" i="98"/>
  <c r="AV323" i="98"/>
  <c r="AO323" i="98"/>
  <c r="AX234" i="98"/>
  <c r="AO234" i="98"/>
  <c r="AX246" i="98"/>
  <c r="AO246" i="98"/>
  <c r="AX250" i="98"/>
  <c r="AO250" i="98"/>
  <c r="AO254" i="98"/>
  <c r="AM254" i="98"/>
  <c r="AK254" i="98"/>
  <c r="AX254" i="98"/>
  <c r="AM275" i="98"/>
  <c r="AK275" i="98"/>
  <c r="AV275" i="98"/>
  <c r="AO275" i="98"/>
  <c r="AJ276" i="98"/>
  <c r="AX284" i="98"/>
  <c r="AO238" i="98"/>
  <c r="AK238" i="98"/>
  <c r="AX238" i="98"/>
  <c r="AX242" i="98"/>
  <c r="AO242" i="98"/>
  <c r="AL276" i="98"/>
  <c r="AY284" i="98"/>
  <c r="AZ189" i="98"/>
  <c r="AV189" i="98"/>
  <c r="AM276" i="98"/>
  <c r="AX278" i="98"/>
  <c r="AO278" i="98"/>
  <c r="AZ284" i="98"/>
  <c r="AX362" i="98"/>
  <c r="AW362" i="98"/>
  <c r="AV362" i="98"/>
  <c r="AO362" i="98"/>
  <c r="AN362" i="98"/>
  <c r="AM362" i="98"/>
  <c r="AL362" i="98"/>
  <c r="AK362" i="98"/>
  <c r="AZ362" i="98"/>
  <c r="AY362" i="98"/>
  <c r="AV271" i="98"/>
  <c r="AM271" i="98"/>
  <c r="AY271" i="98"/>
  <c r="AX271" i="98"/>
  <c r="AN276" i="98"/>
  <c r="AZ285" i="98"/>
  <c r="AN285" i="98"/>
  <c r="AM285" i="98"/>
  <c r="AL285" i="98"/>
  <c r="AK285" i="98"/>
  <c r="AX314" i="98"/>
  <c r="AW314" i="98"/>
  <c r="AV314" i="98"/>
  <c r="AO314" i="98"/>
  <c r="AK314" i="98"/>
  <c r="AZ314" i="98"/>
  <c r="AV211" i="98"/>
  <c r="AV240" i="98"/>
  <c r="AW248" i="98"/>
  <c r="AK264" i="98"/>
  <c r="AN264" i="98"/>
  <c r="AM264" i="98"/>
  <c r="AY294" i="98"/>
  <c r="AX294" i="98"/>
  <c r="AO294" i="98"/>
  <c r="AX300" i="98"/>
  <c r="AK300" i="98"/>
  <c r="AJ300" i="98"/>
  <c r="AV303" i="98"/>
  <c r="AN303" i="98"/>
  <c r="AM303" i="98"/>
  <c r="AZ303" i="98"/>
  <c r="AY303" i="98"/>
  <c r="AX303" i="98"/>
  <c r="AZ317" i="98"/>
  <c r="AV317" i="98"/>
  <c r="AO317" i="98"/>
  <c r="AN317" i="98"/>
  <c r="AM317" i="98"/>
  <c r="AL317" i="98"/>
  <c r="AK317" i="98"/>
  <c r="AK344" i="98"/>
  <c r="AJ344" i="98"/>
  <c r="AX344" i="98"/>
  <c r="AO344" i="98"/>
  <c r="AN344" i="98"/>
  <c r="AM344" i="98"/>
  <c r="AZ349" i="98"/>
  <c r="AV349" i="98"/>
  <c r="AO349" i="98"/>
  <c r="AN349" i="98"/>
  <c r="AM349" i="98"/>
  <c r="AL349" i="98"/>
  <c r="AK349" i="98"/>
  <c r="AW211" i="98"/>
  <c r="AW240" i="98"/>
  <c r="AX248" i="98"/>
  <c r="AM291" i="98"/>
  <c r="AL291" i="98"/>
  <c r="AK291" i="98"/>
  <c r="AV291" i="98"/>
  <c r="AO291" i="98"/>
  <c r="AO297" i="98"/>
  <c r="AM297" i="98"/>
  <c r="AJ297" i="98"/>
  <c r="AZ297" i="98"/>
  <c r="AY297" i="98"/>
  <c r="AW297" i="98"/>
  <c r="AV297" i="98"/>
  <c r="AK328" i="98"/>
  <c r="AJ328" i="98"/>
  <c r="AX328" i="98"/>
  <c r="AO328" i="98"/>
  <c r="AN328" i="98"/>
  <c r="AM328" i="98"/>
  <c r="AX208" i="98"/>
  <c r="AK208" i="98"/>
  <c r="AX211" i="98"/>
  <c r="AY240" i="98"/>
  <c r="AY248" i="98"/>
  <c r="AJ205" i="98"/>
  <c r="AY211" i="98"/>
  <c r="AZ229" i="98"/>
  <c r="AV229" i="98"/>
  <c r="AK258" i="98"/>
  <c r="AJ282" i="98"/>
  <c r="AL312" i="98"/>
  <c r="AJ323" i="98"/>
  <c r="AZ333" i="98"/>
  <c r="AV333" i="98"/>
  <c r="AO333" i="98"/>
  <c r="AN333" i="98"/>
  <c r="AM333" i="98"/>
  <c r="AL333" i="98"/>
  <c r="AK333" i="98"/>
  <c r="AM249" i="98"/>
  <c r="AZ249" i="98"/>
  <c r="AZ253" i="98"/>
  <c r="AL253" i="98"/>
  <c r="AO281" i="98"/>
  <c r="AM281" i="98"/>
  <c r="AJ281" i="98"/>
  <c r="AZ281" i="98"/>
  <c r="AW281" i="98"/>
  <c r="AX276" i="98"/>
  <c r="AX346" i="98"/>
  <c r="AW346" i="98"/>
  <c r="AV346" i="98"/>
  <c r="AO346" i="98"/>
  <c r="AM346" i="98"/>
  <c r="AK346" i="98"/>
  <c r="AZ346" i="98"/>
  <c r="AV351" i="98"/>
  <c r="AO351" i="98"/>
  <c r="AN351" i="98"/>
  <c r="AM351" i="98"/>
  <c r="AK351" i="98"/>
  <c r="AZ351" i="98"/>
  <c r="AY351" i="98"/>
  <c r="AX351" i="98"/>
  <c r="AX274" i="98"/>
  <c r="AO274" i="98"/>
  <c r="AL274" i="98"/>
  <c r="AJ274" i="98"/>
  <c r="AZ276" i="98"/>
  <c r="AZ311" i="98"/>
  <c r="AW311" i="98"/>
  <c r="AV311" i="98"/>
  <c r="AM311" i="98"/>
  <c r="AL311" i="98"/>
  <c r="AK311" i="98"/>
  <c r="AJ311" i="98"/>
  <c r="AV319" i="98"/>
  <c r="AN319" i="98"/>
  <c r="AM319" i="98"/>
  <c r="AZ319" i="98"/>
  <c r="AY319" i="98"/>
  <c r="AX319" i="98"/>
  <c r="AX330" i="98"/>
  <c r="AW330" i="98"/>
  <c r="AV330" i="98"/>
  <c r="AO330" i="98"/>
  <c r="AM330" i="98"/>
  <c r="AK330" i="98"/>
  <c r="AZ330" i="98"/>
  <c r="AK170" i="98"/>
  <c r="AZ181" i="98"/>
  <c r="AV181" i="98"/>
  <c r="AN205" i="98"/>
  <c r="AK234" i="98"/>
  <c r="AJ238" i="98"/>
  <c r="AJ242" i="98"/>
  <c r="AK246" i="98"/>
  <c r="AK250" i="98"/>
  <c r="AL254" i="98"/>
  <c r="AL275" i="98"/>
  <c r="AZ277" i="98"/>
  <c r="AX277" i="98"/>
  <c r="AV277" i="98"/>
  <c r="AN282" i="98"/>
  <c r="AJ156" i="98"/>
  <c r="AL170" i="98"/>
  <c r="AJ176" i="98"/>
  <c r="AJ189" i="98"/>
  <c r="AJ200" i="98"/>
  <c r="AZ203" i="98"/>
  <c r="AV203" i="98"/>
  <c r="AM203" i="98"/>
  <c r="AO205" i="98"/>
  <c r="AL234" i="98"/>
  <c r="AL238" i="98"/>
  <c r="AK242" i="98"/>
  <c r="AL246" i="98"/>
  <c r="AL250" i="98"/>
  <c r="AN254" i="98"/>
  <c r="AN275" i="98"/>
  <c r="AJ278" i="98"/>
  <c r="AO308" i="98"/>
  <c r="AL308" i="98"/>
  <c r="AK308" i="98"/>
  <c r="AZ308" i="98"/>
  <c r="AY308" i="98"/>
  <c r="AX308" i="98"/>
  <c r="AW308" i="98"/>
  <c r="AV308" i="98"/>
  <c r="AV335" i="98"/>
  <c r="AN335" i="98"/>
  <c r="AM335" i="98"/>
  <c r="AK335" i="98"/>
  <c r="AZ335" i="98"/>
  <c r="AY335" i="98"/>
  <c r="AX335" i="98"/>
  <c r="AO356" i="98"/>
  <c r="AN356" i="98"/>
  <c r="AM356" i="98"/>
  <c r="AL356" i="98"/>
  <c r="AK356" i="98"/>
  <c r="AZ356" i="98"/>
  <c r="AY356" i="98"/>
  <c r="AX356" i="98"/>
  <c r="AW356" i="98"/>
  <c r="AV356" i="98"/>
  <c r="AJ362" i="98"/>
  <c r="AJ285" i="98"/>
  <c r="AV287" i="98"/>
  <c r="AN287" i="98"/>
  <c r="AM287" i="98"/>
  <c r="AZ287" i="98"/>
  <c r="AY287" i="98"/>
  <c r="AX287" i="98"/>
  <c r="AV312" i="98"/>
  <c r="AJ314" i="98"/>
  <c r="AL156" i="98"/>
  <c r="AO170" i="98"/>
  <c r="AL176" i="98"/>
  <c r="AL189" i="98"/>
  <c r="AJ195" i="98"/>
  <c r="AM200" i="98"/>
  <c r="AV207" i="98"/>
  <c r="AM207" i="98"/>
  <c r="AX224" i="98"/>
  <c r="AK224" i="98"/>
  <c r="AN234" i="98"/>
  <c r="AN238" i="98"/>
  <c r="AM242" i="98"/>
  <c r="AN246" i="98"/>
  <c r="AN250" i="98"/>
  <c r="AJ257" i="98"/>
  <c r="AJ264" i="98"/>
  <c r="AK271" i="98"/>
  <c r="AL278" i="98"/>
  <c r="AO285" i="98"/>
  <c r="AJ294" i="98"/>
  <c r="AL300" i="98"/>
  <c r="AJ303" i="98"/>
  <c r="AW312" i="98"/>
  <c r="AL314" i="98"/>
  <c r="AX316" i="98"/>
  <c r="AO316" i="98"/>
  <c r="AK316" i="98"/>
  <c r="AJ316" i="98"/>
  <c r="AJ317" i="98"/>
  <c r="AW323" i="98"/>
  <c r="AL344" i="98"/>
  <c r="AJ349" i="98"/>
  <c r="AM156" i="98"/>
  <c r="AM189" i="98"/>
  <c r="AK195" i="98"/>
  <c r="AN200" i="98"/>
  <c r="AJ221" i="98"/>
  <c r="AO228" i="98"/>
  <c r="AK228" i="98"/>
  <c r="AN242" i="98"/>
  <c r="AK257" i="98"/>
  <c r="AV258" i="98"/>
  <c r="AL264" i="98"/>
  <c r="AL271" i="98"/>
  <c r="AM278" i="98"/>
  <c r="AJ291" i="98"/>
  <c r="AK294" i="98"/>
  <c r="AK297" i="98"/>
  <c r="AM300" i="98"/>
  <c r="AK303" i="98"/>
  <c r="AY312" i="98"/>
  <c r="AM314" i="98"/>
  <c r="AX323" i="98"/>
  <c r="AL328" i="98"/>
  <c r="AX240" i="98"/>
  <c r="AK240" i="98"/>
  <c r="AK248" i="98"/>
  <c r="AN248" i="98"/>
  <c r="AN271" i="98"/>
  <c r="AN291" i="98"/>
  <c r="AL294" i="98"/>
  <c r="AK296" i="98"/>
  <c r="AJ296" i="98"/>
  <c r="AO296" i="98"/>
  <c r="AN296" i="98"/>
  <c r="AM296" i="98"/>
  <c r="AL297" i="98"/>
  <c r="AN300" i="98"/>
  <c r="AL303" i="98"/>
  <c r="AZ312" i="98"/>
  <c r="AN314" i="98"/>
  <c r="AY323" i="98"/>
  <c r="AO340" i="98"/>
  <c r="AN340" i="98"/>
  <c r="AL340" i="98"/>
  <c r="AK340" i="98"/>
  <c r="AZ340" i="98"/>
  <c r="AY340" i="98"/>
  <c r="AX340" i="98"/>
  <c r="AW340" i="98"/>
  <c r="AV340" i="98"/>
  <c r="AZ348" i="98"/>
  <c r="AX348" i="98"/>
  <c r="AV348" i="98"/>
  <c r="AO348" i="98"/>
  <c r="AK348" i="98"/>
  <c r="AJ348" i="98"/>
  <c r="AM294" i="98"/>
  <c r="AN297" i="98"/>
  <c r="AO300" i="98"/>
  <c r="AO303" i="98"/>
  <c r="AO313" i="98"/>
  <c r="AM313" i="98"/>
  <c r="AJ313" i="98"/>
  <c r="AZ313" i="98"/>
  <c r="AY313" i="98"/>
  <c r="AX313" i="98"/>
  <c r="AW313" i="98"/>
  <c r="AV313" i="98"/>
  <c r="AO324" i="98"/>
  <c r="AN324" i="98"/>
  <c r="AL324" i="98"/>
  <c r="AK324" i="98"/>
  <c r="AZ324" i="98"/>
  <c r="AY324" i="98"/>
  <c r="AX324" i="98"/>
  <c r="AW324" i="98"/>
  <c r="AV324" i="98"/>
  <c r="AJ333" i="98"/>
  <c r="AL360" i="98"/>
  <c r="AJ365" i="98"/>
  <c r="AM360" i="98"/>
  <c r="AK365" i="98"/>
  <c r="AX367" i="98"/>
  <c r="AJ290" i="98"/>
  <c r="AJ306" i="98"/>
  <c r="AJ322" i="98"/>
  <c r="AJ338" i="98"/>
  <c r="AJ354" i="98"/>
  <c r="AN360" i="98"/>
  <c r="AK290" i="98"/>
  <c r="AK354" i="98"/>
  <c r="AO360" i="98"/>
  <c r="AM365" i="98"/>
  <c r="AZ367" i="98"/>
  <c r="AL290" i="98"/>
  <c r="AL306" i="98"/>
  <c r="AL322" i="98"/>
  <c r="AL338" i="98"/>
  <c r="AL354" i="98"/>
  <c r="AN365" i="98"/>
  <c r="AM306" i="98"/>
  <c r="AV318" i="98"/>
  <c r="AM322" i="98"/>
  <c r="AK327" i="98"/>
  <c r="AV334" i="98"/>
  <c r="AM338" i="98"/>
  <c r="AK343" i="98"/>
  <c r="AV350" i="98"/>
  <c r="AM354" i="98"/>
  <c r="AX361" i="98"/>
  <c r="AO365" i="98"/>
  <c r="AN290" i="98"/>
  <c r="AW302" i="98"/>
  <c r="AN306" i="98"/>
  <c r="AW318" i="98"/>
  <c r="AN322" i="98"/>
  <c r="AW334" i="98"/>
  <c r="AN338" i="98"/>
  <c r="AL343" i="98"/>
  <c r="AW350" i="98"/>
  <c r="AN354" i="98"/>
  <c r="AX286" i="98"/>
  <c r="AO290" i="98"/>
  <c r="AX302" i="98"/>
  <c r="AO306" i="98"/>
  <c r="AX318" i="98"/>
  <c r="AO322" i="98"/>
  <c r="AM327" i="98"/>
  <c r="AX334" i="98"/>
  <c r="AO338" i="98"/>
  <c r="AM343" i="98"/>
  <c r="AX350" i="98"/>
  <c r="AO354" i="98"/>
  <c r="AW360" i="98"/>
  <c r="AM305" i="98"/>
  <c r="AM321" i="98"/>
  <c r="AM337" i="98"/>
  <c r="AX360" i="98"/>
  <c r="AV365" i="98"/>
  <c r="AY360" i="98"/>
  <c r="AJ363" i="98"/>
  <c r="AW354" i="98"/>
  <c r="AL363" i="98"/>
  <c r="AY365" i="98"/>
  <c r="AJ368" i="98"/>
  <c r="AM251" i="98"/>
  <c r="AM267" i="98"/>
  <c r="AK272" i="98"/>
  <c r="AM283" i="98"/>
  <c r="AK288" i="98"/>
  <c r="AM299" i="98"/>
  <c r="AK304" i="98"/>
  <c r="AX306" i="98"/>
  <c r="AM315" i="98"/>
  <c r="AK320" i="98"/>
  <c r="AX322" i="98"/>
  <c r="AM331" i="98"/>
  <c r="AK336" i="98"/>
  <c r="AX338" i="98"/>
  <c r="AM347" i="98"/>
  <c r="AK352" i="98"/>
  <c r="AX354" i="98"/>
  <c r="AM363" i="98"/>
  <c r="AK368" i="98"/>
  <c r="AY338" i="98"/>
  <c r="AY354" i="98"/>
  <c r="AN363" i="98"/>
  <c r="AL368" i="98"/>
  <c r="AY370" i="98"/>
  <c r="AJ373" i="98"/>
  <c r="AM336" i="98"/>
  <c r="AO347" i="98"/>
  <c r="AM352" i="98"/>
  <c r="AK357" i="98"/>
  <c r="AO363" i="98"/>
  <c r="AV364" i="98"/>
  <c r="AM368" i="98"/>
  <c r="AK373" i="98"/>
  <c r="AN368" i="98"/>
  <c r="AL373" i="98"/>
  <c r="AO304" i="98"/>
  <c r="AV305" i="98"/>
  <c r="AM309" i="98"/>
  <c r="AO320" i="98"/>
  <c r="AV321" i="98"/>
  <c r="AO336" i="98"/>
  <c r="AV337" i="98"/>
  <c r="AO352" i="98"/>
  <c r="AN373" i="98"/>
  <c r="AK367" i="98"/>
  <c r="AO373" i="98"/>
  <c r="AL367" i="98"/>
  <c r="AJ372" i="98"/>
  <c r="AV251" i="98"/>
  <c r="AV267" i="98"/>
  <c r="AV283" i="98"/>
  <c r="AV299" i="98"/>
  <c r="AV315" i="98"/>
  <c r="AV331" i="98"/>
  <c r="AV347" i="98"/>
  <c r="AV363" i="98"/>
  <c r="AJ361" i="98"/>
  <c r="AW363" i="98"/>
  <c r="AN367" i="98"/>
  <c r="AL372" i="98"/>
  <c r="AX347" i="98"/>
  <c r="AV352" i="98"/>
  <c r="AK361" i="98"/>
  <c r="AX363" i="98"/>
  <c r="AO367" i="98"/>
  <c r="AV368" i="98"/>
  <c r="AM372" i="98"/>
  <c r="AW320" i="98"/>
  <c r="AY331" i="98"/>
  <c r="AJ334" i="98"/>
  <c r="AW336" i="98"/>
  <c r="AY347" i="98"/>
  <c r="AJ350" i="98"/>
  <c r="AW352" i="98"/>
  <c r="AL361" i="98"/>
  <c r="AY363" i="98"/>
  <c r="AJ366" i="98"/>
  <c r="AW368" i="98"/>
  <c r="AN372" i="98"/>
  <c r="AK286" i="98"/>
  <c r="AX288" i="98"/>
  <c r="AV293" i="98"/>
  <c r="AK302" i="98"/>
  <c r="AX304" i="98"/>
  <c r="AV309" i="98"/>
  <c r="AK318" i="98"/>
  <c r="AX320" i="98"/>
  <c r="AV325" i="98"/>
  <c r="AK334" i="98"/>
  <c r="AX336" i="98"/>
  <c r="AV341" i="98"/>
  <c r="AK350" i="98"/>
  <c r="AX352" i="98"/>
  <c r="AV357" i="98"/>
  <c r="AM361" i="98"/>
  <c r="AK366" i="98"/>
  <c r="AX368" i="98"/>
  <c r="AV373" i="98"/>
  <c r="AL366" i="98"/>
  <c r="AY368" i="98"/>
  <c r="AJ371" i="98"/>
  <c r="AW373" i="98"/>
  <c r="AM286" i="98"/>
  <c r="AX293" i="98"/>
  <c r="AM302" i="98"/>
  <c r="AX309" i="98"/>
  <c r="AM318" i="98"/>
  <c r="AX325" i="98"/>
  <c r="AM334" i="98"/>
  <c r="AM350" i="98"/>
  <c r="AX373" i="98"/>
  <c r="AN286" i="98"/>
  <c r="AN302" i="98"/>
  <c r="AN318" i="98"/>
  <c r="AN334" i="98"/>
  <c r="AN350" i="98"/>
  <c r="AY357" i="98"/>
  <c r="AJ360" i="98"/>
  <c r="AN366" i="98"/>
  <c r="AL371" i="98"/>
  <c r="AY373" i="98"/>
  <c r="BP18" i="102" l="1"/>
  <c r="G14" i="20"/>
  <c r="BJ22" i="103"/>
  <c r="BL21" i="103"/>
  <c r="BO18" i="102"/>
  <c r="BQ18" i="102" s="1"/>
  <c r="BJ20" i="102"/>
  <c r="BN19" i="102"/>
  <c r="BL19" i="102"/>
  <c r="BJ22" i="100"/>
  <c r="BL21" i="100"/>
  <c r="BP16" i="99"/>
  <c r="BO16" i="99"/>
  <c r="BQ16" i="99" s="1"/>
  <c r="BN17" i="99"/>
  <c r="BJ18" i="99"/>
  <c r="BL17" i="99"/>
  <c r="BZ14" i="98"/>
  <c r="BJ16" i="98"/>
  <c r="BL15" i="98"/>
  <c r="BP19" i="102" l="1"/>
  <c r="BP17" i="99"/>
  <c r="G15" i="20"/>
  <c r="BJ23" i="103"/>
  <c r="BL22" i="103"/>
  <c r="BO19" i="102"/>
  <c r="BQ19" i="102" s="1"/>
  <c r="BL20" i="102"/>
  <c r="BN20" i="102"/>
  <c r="BJ21" i="102"/>
  <c r="BJ23" i="100"/>
  <c r="BL22" i="100"/>
  <c r="BO17" i="99"/>
  <c r="BQ17" i="99" s="1"/>
  <c r="BJ19" i="99"/>
  <c r="BN18" i="99"/>
  <c r="BL18" i="99"/>
  <c r="BJ17" i="98"/>
  <c r="BL16" i="98"/>
  <c r="BP20" i="102" l="1"/>
  <c r="G16" i="20"/>
  <c r="BJ24" i="103"/>
  <c r="BL23" i="103"/>
  <c r="BL21" i="102"/>
  <c r="BN21" i="102"/>
  <c r="BJ22" i="102"/>
  <c r="BO20" i="102"/>
  <c r="BQ20" i="102" s="1"/>
  <c r="BL23" i="100"/>
  <c r="BJ24" i="100"/>
  <c r="BP18" i="99"/>
  <c r="BO18" i="99"/>
  <c r="BQ18" i="99" s="1"/>
  <c r="BJ20" i="99"/>
  <c r="BL19" i="99"/>
  <c r="BN19" i="99"/>
  <c r="BP19" i="99" s="1"/>
  <c r="BJ18" i="98"/>
  <c r="BL17" i="98"/>
  <c r="BP21" i="102" l="1"/>
  <c r="G17" i="20"/>
  <c r="BJ25" i="103"/>
  <c r="BL24" i="103"/>
  <c r="BJ23" i="102"/>
  <c r="BL22" i="102"/>
  <c r="BN22" i="102"/>
  <c r="BO21" i="102"/>
  <c r="BQ21" i="102" s="1"/>
  <c r="BL24" i="100"/>
  <c r="BJ25" i="100"/>
  <c r="BJ21" i="99"/>
  <c r="BN20" i="99"/>
  <c r="BL20" i="99"/>
  <c r="BO19" i="99"/>
  <c r="BQ19" i="99" s="1"/>
  <c r="BJ19" i="98"/>
  <c r="BL18" i="98"/>
  <c r="BP22" i="102" l="1"/>
  <c r="G18" i="20"/>
  <c r="BJ26" i="103"/>
  <c r="BL25" i="103"/>
  <c r="BO22" i="102"/>
  <c r="BQ22" i="102" s="1"/>
  <c r="BJ24" i="102"/>
  <c r="BL23" i="102"/>
  <c r="BN23" i="102"/>
  <c r="BJ26" i="100"/>
  <c r="BL25" i="100"/>
  <c r="BP20" i="99"/>
  <c r="BO20" i="99"/>
  <c r="BQ20" i="99" s="1"/>
  <c r="BL21" i="99"/>
  <c r="BN21" i="99"/>
  <c r="BJ22" i="99"/>
  <c r="BL19" i="98"/>
  <c r="BJ20" i="98"/>
  <c r="BP23" i="102" l="1"/>
  <c r="BP21" i="99"/>
  <c r="G19" i="20"/>
  <c r="BJ27" i="103"/>
  <c r="BL26" i="103"/>
  <c r="BO23" i="102"/>
  <c r="BQ23" i="102" s="1"/>
  <c r="BL24" i="102"/>
  <c r="BJ25" i="102"/>
  <c r="BN24" i="102"/>
  <c r="BJ27" i="100"/>
  <c r="BL26" i="100"/>
  <c r="BL22" i="99"/>
  <c r="BN22" i="99"/>
  <c r="BJ23" i="99"/>
  <c r="BO21" i="99"/>
  <c r="BQ21" i="99" s="1"/>
  <c r="BJ21" i="98"/>
  <c r="BL20" i="98"/>
  <c r="BP24" i="102" l="1"/>
  <c r="BP22" i="99"/>
  <c r="G20" i="20"/>
  <c r="BJ28" i="103"/>
  <c r="BL27" i="103"/>
  <c r="BJ26" i="102"/>
  <c r="BN25" i="102"/>
  <c r="BL25" i="102"/>
  <c r="BO24" i="102"/>
  <c r="BQ24" i="102" s="1"/>
  <c r="BJ28" i="100"/>
  <c r="BL27" i="100"/>
  <c r="BL23" i="99"/>
  <c r="BN23" i="99"/>
  <c r="BJ24" i="99"/>
  <c r="BO22" i="99"/>
  <c r="BQ22" i="99" s="1"/>
  <c r="BJ22" i="98"/>
  <c r="BL21" i="98"/>
  <c r="BP25" i="102" l="1"/>
  <c r="BP23" i="99"/>
  <c r="G21" i="20"/>
  <c r="BJ29" i="103"/>
  <c r="BL28" i="103"/>
  <c r="BO25" i="102"/>
  <c r="BQ25" i="102" s="1"/>
  <c r="BJ27" i="102"/>
  <c r="BN26" i="102"/>
  <c r="BL26" i="102"/>
  <c r="BL28" i="100"/>
  <c r="BJ29" i="100"/>
  <c r="BN24" i="99"/>
  <c r="BJ25" i="99"/>
  <c r="BL24" i="99"/>
  <c r="BO23" i="99"/>
  <c r="BQ23" i="99" s="1"/>
  <c r="BL22" i="98"/>
  <c r="BJ23" i="98"/>
  <c r="BP26" i="102" l="1"/>
  <c r="G22" i="20"/>
  <c r="BL29" i="103"/>
  <c r="BJ30" i="103"/>
  <c r="BO26" i="102"/>
  <c r="BQ26" i="102" s="1"/>
  <c r="BJ28" i="102"/>
  <c r="BN27" i="102"/>
  <c r="BL27" i="102"/>
  <c r="BJ30" i="100"/>
  <c r="BL29" i="100"/>
  <c r="BO24" i="99"/>
  <c r="BQ24" i="99" s="1"/>
  <c r="BN25" i="99"/>
  <c r="BJ26" i="99"/>
  <c r="BL25" i="99"/>
  <c r="BP24" i="99"/>
  <c r="BJ24" i="98"/>
  <c r="BL23" i="98"/>
  <c r="BP27" i="102" l="1"/>
  <c r="G23" i="20"/>
  <c r="BJ31" i="103"/>
  <c r="BN30" i="103"/>
  <c r="BL30" i="103"/>
  <c r="BO27" i="102"/>
  <c r="BQ27" i="102" s="1"/>
  <c r="BN28" i="102"/>
  <c r="BL28" i="102"/>
  <c r="BJ29" i="102"/>
  <c r="BJ31" i="100"/>
  <c r="BL30" i="100"/>
  <c r="BO25" i="99"/>
  <c r="BQ25" i="99" s="1"/>
  <c r="BL26" i="99"/>
  <c r="BJ27" i="99"/>
  <c r="BN26" i="99"/>
  <c r="BP25" i="99"/>
  <c r="BJ25" i="98"/>
  <c r="BL24" i="98"/>
  <c r="BP28" i="102" l="1"/>
  <c r="BP26" i="99"/>
  <c r="G24" i="20"/>
  <c r="BP30" i="103"/>
  <c r="BO30" i="103"/>
  <c r="BQ30" i="103" s="1"/>
  <c r="BJ32" i="103"/>
  <c r="BN31" i="103"/>
  <c r="BL31" i="103"/>
  <c r="BN29" i="102"/>
  <c r="BL29" i="102"/>
  <c r="BJ30" i="102"/>
  <c r="BO28" i="102"/>
  <c r="BQ28" i="102" s="1"/>
  <c r="BL31" i="100"/>
  <c r="BJ32" i="100"/>
  <c r="BJ28" i="99"/>
  <c r="BN27" i="99"/>
  <c r="BL27" i="99"/>
  <c r="BO26" i="99"/>
  <c r="BQ26" i="99" s="1"/>
  <c r="BJ26" i="98"/>
  <c r="BL25" i="98"/>
  <c r="BP29" i="102" l="1"/>
  <c r="G25" i="20"/>
  <c r="BP31" i="103"/>
  <c r="BO31" i="103"/>
  <c r="BQ31" i="103" s="1"/>
  <c r="BJ33" i="103"/>
  <c r="BN32" i="103"/>
  <c r="BL32" i="103"/>
  <c r="BO29" i="102"/>
  <c r="BQ29" i="102" s="1"/>
  <c r="BN30" i="102"/>
  <c r="BL30" i="102"/>
  <c r="BJ31" i="102"/>
  <c r="BL32" i="100"/>
  <c r="BJ33" i="100"/>
  <c r="BP27" i="99"/>
  <c r="BO27" i="99"/>
  <c r="BQ27" i="99" s="1"/>
  <c r="BN28" i="99"/>
  <c r="BJ29" i="99"/>
  <c r="BL28" i="99"/>
  <c r="BJ27" i="98"/>
  <c r="BL26" i="98"/>
  <c r="BP30" i="102" l="1"/>
  <c r="G26" i="20"/>
  <c r="BP32" i="103"/>
  <c r="BO32" i="103"/>
  <c r="BQ32" i="103" s="1"/>
  <c r="BJ34" i="103"/>
  <c r="BN33" i="103"/>
  <c r="BP33" i="103" s="1"/>
  <c r="BL33" i="103"/>
  <c r="BO30" i="102"/>
  <c r="BQ30" i="102" s="1"/>
  <c r="BN31" i="102"/>
  <c r="BJ32" i="102"/>
  <c r="BL31" i="102"/>
  <c r="BN33" i="100"/>
  <c r="BL33" i="100"/>
  <c r="BJ34" i="100"/>
  <c r="BP28" i="99"/>
  <c r="BO28" i="99"/>
  <c r="BQ28" i="99" s="1"/>
  <c r="BL29" i="99"/>
  <c r="BN29" i="99"/>
  <c r="BJ30" i="99"/>
  <c r="BL27" i="98"/>
  <c r="BJ28" i="98"/>
  <c r="BP31" i="102" l="1"/>
  <c r="BP29" i="99"/>
  <c r="G27" i="20"/>
  <c r="BO33" i="103"/>
  <c r="BQ33" i="103" s="1"/>
  <c r="BL34" i="103"/>
  <c r="BJ35" i="103"/>
  <c r="BN34" i="103"/>
  <c r="BP34" i="103" s="1"/>
  <c r="BO31" i="102"/>
  <c r="BQ31" i="102" s="1"/>
  <c r="BN32" i="102"/>
  <c r="BJ33" i="102"/>
  <c r="BL32" i="102"/>
  <c r="BP33" i="100"/>
  <c r="BO33" i="100"/>
  <c r="BQ33" i="100" s="1"/>
  <c r="BL34" i="100"/>
  <c r="BJ35" i="100"/>
  <c r="BN34" i="100"/>
  <c r="BL30" i="99"/>
  <c r="BN30" i="99"/>
  <c r="BJ31" i="99"/>
  <c r="BO29" i="99"/>
  <c r="BQ29" i="99" s="1"/>
  <c r="BL28" i="98"/>
  <c r="BJ29" i="98"/>
  <c r="BP32" i="102" l="1"/>
  <c r="BP30" i="99"/>
  <c r="G28" i="20"/>
  <c r="BO34" i="103"/>
  <c r="BQ34" i="103" s="1"/>
  <c r="BL35" i="103"/>
  <c r="BJ36" i="103"/>
  <c r="BN35" i="103"/>
  <c r="BP35" i="103" s="1"/>
  <c r="BO32" i="102"/>
  <c r="BQ32" i="102" s="1"/>
  <c r="BN33" i="102"/>
  <c r="BL33" i="102"/>
  <c r="BJ34" i="102"/>
  <c r="BP34" i="100"/>
  <c r="BL35" i="100"/>
  <c r="BN35" i="100"/>
  <c r="BP35" i="100" s="1"/>
  <c r="BJ36" i="100"/>
  <c r="BO34" i="100"/>
  <c r="BQ34" i="100" s="1"/>
  <c r="BL31" i="99"/>
  <c r="BJ32" i="99"/>
  <c r="BN31" i="99"/>
  <c r="BO30" i="99"/>
  <c r="BQ30" i="99" s="1"/>
  <c r="BL29" i="98"/>
  <c r="BJ30" i="98"/>
  <c r="BP33" i="102" l="1"/>
  <c r="BP31" i="99"/>
  <c r="G29" i="20"/>
  <c r="BO35" i="103"/>
  <c r="BQ35" i="103" s="1"/>
  <c r="BJ37" i="103"/>
  <c r="BN36" i="103"/>
  <c r="BP36" i="103" s="1"/>
  <c r="BL36" i="103"/>
  <c r="BO33" i="102"/>
  <c r="BQ33" i="102" s="1"/>
  <c r="BJ35" i="102"/>
  <c r="BN34" i="102"/>
  <c r="BL34" i="102"/>
  <c r="BJ37" i="100"/>
  <c r="BL36" i="100"/>
  <c r="BN36" i="100"/>
  <c r="BP36" i="100" s="1"/>
  <c r="BO35" i="100"/>
  <c r="BQ35" i="100" s="1"/>
  <c r="BN32" i="99"/>
  <c r="BL32" i="99"/>
  <c r="BJ33" i="99"/>
  <c r="BO31" i="99"/>
  <c r="BQ31" i="99" s="1"/>
  <c r="BL30" i="98"/>
  <c r="BJ31" i="98"/>
  <c r="BP34" i="102" l="1"/>
  <c r="G30" i="20"/>
  <c r="BO36" i="103"/>
  <c r="BQ36" i="103" s="1"/>
  <c r="BL37" i="103"/>
  <c r="BJ38" i="103"/>
  <c r="BN37" i="103"/>
  <c r="BP37" i="103" s="1"/>
  <c r="BO34" i="102"/>
  <c r="BQ34" i="102" s="1"/>
  <c r="BJ36" i="102"/>
  <c r="BN35" i="102"/>
  <c r="BL35" i="102"/>
  <c r="BO36" i="100"/>
  <c r="BQ36" i="100" s="1"/>
  <c r="BJ38" i="100"/>
  <c r="BN37" i="100"/>
  <c r="BL37" i="100"/>
  <c r="BP32" i="99"/>
  <c r="BN33" i="99"/>
  <c r="BJ34" i="99"/>
  <c r="BL33" i="99"/>
  <c r="BO32" i="99"/>
  <c r="BQ32" i="99" s="1"/>
  <c r="BJ32" i="98"/>
  <c r="BL31" i="98"/>
  <c r="BP33" i="99" l="1"/>
  <c r="G31" i="20"/>
  <c r="BJ39" i="103"/>
  <c r="BN38" i="103"/>
  <c r="BP38" i="103" s="1"/>
  <c r="BL38" i="103"/>
  <c r="BO37" i="103"/>
  <c r="BQ37" i="103" s="1"/>
  <c r="BP35" i="102"/>
  <c r="BO35" i="102"/>
  <c r="BQ35" i="102" s="1"/>
  <c r="BJ37" i="102"/>
  <c r="BN36" i="102"/>
  <c r="BL36" i="102"/>
  <c r="BP37" i="100"/>
  <c r="BO37" i="100"/>
  <c r="BQ37" i="100" s="1"/>
  <c r="BJ39" i="100"/>
  <c r="BN38" i="100"/>
  <c r="BL38" i="100"/>
  <c r="BO33" i="99"/>
  <c r="BQ33" i="99" s="1"/>
  <c r="BJ35" i="99"/>
  <c r="BL34" i="99"/>
  <c r="BN34" i="99"/>
  <c r="BJ33" i="98"/>
  <c r="BL32" i="98"/>
  <c r="BP34" i="99" l="1"/>
  <c r="G32" i="20"/>
  <c r="BO38" i="103"/>
  <c r="BQ38" i="103" s="1"/>
  <c r="BJ40" i="103"/>
  <c r="BN39" i="103"/>
  <c r="BP39" i="103" s="1"/>
  <c r="BL39" i="103"/>
  <c r="BP36" i="102"/>
  <c r="BO36" i="102"/>
  <c r="BQ36" i="102" s="1"/>
  <c r="BJ38" i="102"/>
  <c r="BL37" i="102"/>
  <c r="BP38" i="100"/>
  <c r="BO38" i="100"/>
  <c r="BQ38" i="100" s="1"/>
  <c r="BL39" i="100"/>
  <c r="BJ40" i="100"/>
  <c r="BN39" i="100"/>
  <c r="BP39" i="100" s="1"/>
  <c r="BO34" i="99"/>
  <c r="BQ34" i="99" s="1"/>
  <c r="BL35" i="99"/>
  <c r="BJ36" i="99"/>
  <c r="BN35" i="99"/>
  <c r="BP35" i="99" s="1"/>
  <c r="BL33" i="98"/>
  <c r="BJ34" i="98"/>
  <c r="BN33" i="98"/>
  <c r="BP33" i="98" s="1"/>
  <c r="G33" i="20" l="1"/>
  <c r="BO39" i="103"/>
  <c r="BQ39" i="103" s="1"/>
  <c r="BJ41" i="103"/>
  <c r="BN40" i="103"/>
  <c r="BP40" i="103" s="1"/>
  <c r="BL40" i="103"/>
  <c r="BL38" i="102"/>
  <c r="BJ39" i="102"/>
  <c r="BJ41" i="100"/>
  <c r="BL40" i="100"/>
  <c r="BN40" i="100"/>
  <c r="BP40" i="100" s="1"/>
  <c r="BO39" i="100"/>
  <c r="BQ39" i="100" s="1"/>
  <c r="BJ37" i="99"/>
  <c r="BN36" i="99"/>
  <c r="BL36" i="99"/>
  <c r="BO35" i="99"/>
  <c r="BQ35" i="99" s="1"/>
  <c r="BJ35" i="98"/>
  <c r="BN34" i="98"/>
  <c r="BP34" i="98" s="1"/>
  <c r="BL34" i="98"/>
  <c r="BO33" i="98"/>
  <c r="BQ33" i="98" s="1"/>
  <c r="G34" i="20" l="1"/>
  <c r="BP36" i="99"/>
  <c r="BO40" i="103"/>
  <c r="BQ40" i="103" s="1"/>
  <c r="BJ42" i="103"/>
  <c r="BN41" i="103"/>
  <c r="BP41" i="103" s="1"/>
  <c r="BL41" i="103"/>
  <c r="BJ40" i="102"/>
  <c r="BL39" i="102"/>
  <c r="BO40" i="100"/>
  <c r="BQ40" i="100" s="1"/>
  <c r="BJ42" i="100"/>
  <c r="BL41" i="100"/>
  <c r="BN41" i="100"/>
  <c r="BP41" i="100" s="1"/>
  <c r="BO36" i="99"/>
  <c r="BQ36" i="99" s="1"/>
  <c r="BL37" i="99"/>
  <c r="BJ38" i="99"/>
  <c r="BO34" i="98"/>
  <c r="BQ34" i="98" s="1"/>
  <c r="BL35" i="98"/>
  <c r="BN35" i="98"/>
  <c r="BP35" i="98" s="1"/>
  <c r="BJ36" i="98"/>
  <c r="G35" i="20" l="1"/>
  <c r="BO41" i="103"/>
  <c r="BQ41" i="103" s="1"/>
  <c r="BL42" i="103"/>
  <c r="BJ43" i="103"/>
  <c r="BN42" i="103"/>
  <c r="BP42" i="103" s="1"/>
  <c r="BL40" i="102"/>
  <c r="BJ41" i="102"/>
  <c r="BL42" i="100"/>
  <c r="BN42" i="100"/>
  <c r="BP42" i="100" s="1"/>
  <c r="BJ43" i="100"/>
  <c r="BO41" i="100"/>
  <c r="BQ41" i="100" s="1"/>
  <c r="BJ39" i="99"/>
  <c r="BL38" i="99"/>
  <c r="BJ37" i="98"/>
  <c r="BN36" i="98"/>
  <c r="BP36" i="98" s="1"/>
  <c r="BL36" i="98"/>
  <c r="BO35" i="98"/>
  <c r="BQ35" i="98" s="1"/>
  <c r="G36" i="20" l="1"/>
  <c r="BN43" i="103"/>
  <c r="BP43" i="103" s="1"/>
  <c r="BL43" i="103"/>
  <c r="BJ44" i="103"/>
  <c r="BO42" i="103"/>
  <c r="BQ42" i="103" s="1"/>
  <c r="BL41" i="102"/>
  <c r="BJ42" i="102"/>
  <c r="BO42" i="100"/>
  <c r="BQ42" i="100" s="1"/>
  <c r="BL43" i="100"/>
  <c r="BN43" i="100"/>
  <c r="BP43" i="100" s="1"/>
  <c r="BJ44" i="100"/>
  <c r="BJ40" i="99"/>
  <c r="BL39" i="99"/>
  <c r="BO36" i="98"/>
  <c r="BQ36" i="98" s="1"/>
  <c r="BN37" i="98"/>
  <c r="BP37" i="98" s="1"/>
  <c r="BL37" i="98"/>
  <c r="BJ38" i="98"/>
  <c r="G37" i="20" l="1"/>
  <c r="BO43" i="103"/>
  <c r="BQ43" i="103" s="1"/>
  <c r="BN44" i="103"/>
  <c r="BP44" i="103" s="1"/>
  <c r="BJ45" i="103"/>
  <c r="BL44" i="103"/>
  <c r="BL42" i="102"/>
  <c r="BJ43" i="102"/>
  <c r="BO43" i="100"/>
  <c r="BQ43" i="100" s="1"/>
  <c r="BJ45" i="100"/>
  <c r="BN44" i="100"/>
  <c r="BL44" i="100"/>
  <c r="BJ41" i="99"/>
  <c r="BL40" i="99"/>
  <c r="BJ39" i="98"/>
  <c r="BN38" i="98"/>
  <c r="BP38" i="98" s="1"/>
  <c r="BL38" i="98"/>
  <c r="BO37" i="98"/>
  <c r="BQ37" i="98" s="1"/>
  <c r="G38" i="20" l="1"/>
  <c r="BO44" i="103"/>
  <c r="BQ44" i="103" s="1"/>
  <c r="BN45" i="103"/>
  <c r="BP45" i="103" s="1"/>
  <c r="BJ46" i="103"/>
  <c r="BL45" i="103"/>
  <c r="BJ44" i="102"/>
  <c r="BL43" i="102"/>
  <c r="BP44" i="100"/>
  <c r="BO44" i="100"/>
  <c r="BQ44" i="100" s="1"/>
  <c r="BJ46" i="100"/>
  <c r="BN45" i="100"/>
  <c r="BP45" i="100" s="1"/>
  <c r="BL45" i="100"/>
  <c r="BJ42" i="99"/>
  <c r="BL41" i="99"/>
  <c r="BO38" i="98"/>
  <c r="BQ38" i="98" s="1"/>
  <c r="BN39" i="98"/>
  <c r="BP39" i="98" s="1"/>
  <c r="BJ40" i="98"/>
  <c r="BL39" i="98"/>
  <c r="G39" i="20" l="1"/>
  <c r="BO45" i="103"/>
  <c r="BQ45" i="103" s="1"/>
  <c r="BJ47" i="103"/>
  <c r="BN46" i="103"/>
  <c r="BP46" i="103" s="1"/>
  <c r="BL46" i="103"/>
  <c r="BJ45" i="102"/>
  <c r="BL44" i="102"/>
  <c r="BO45" i="100"/>
  <c r="BQ45" i="100" s="1"/>
  <c r="BJ47" i="100"/>
  <c r="BN46" i="100"/>
  <c r="BP46" i="100" s="1"/>
  <c r="BL46" i="100"/>
  <c r="BL42" i="99"/>
  <c r="BJ43" i="99"/>
  <c r="BO39" i="98"/>
  <c r="BQ39" i="98" s="1"/>
  <c r="BN40" i="98"/>
  <c r="BP40" i="98" s="1"/>
  <c r="BL40" i="98"/>
  <c r="BJ41" i="98"/>
  <c r="G40" i="20" l="1"/>
  <c r="BO46" i="103"/>
  <c r="BQ46" i="103" s="1"/>
  <c r="BJ48" i="103"/>
  <c r="BN47" i="103"/>
  <c r="BP47" i="103" s="1"/>
  <c r="BL47" i="103"/>
  <c r="BJ46" i="102"/>
  <c r="BL45" i="102"/>
  <c r="BO46" i="100"/>
  <c r="BQ46" i="100" s="1"/>
  <c r="BL47" i="100"/>
  <c r="BN47" i="100"/>
  <c r="BJ48" i="100"/>
  <c r="BL43" i="99"/>
  <c r="BJ44" i="99"/>
  <c r="BO40" i="98"/>
  <c r="BQ40" i="98" s="1"/>
  <c r="BN41" i="98"/>
  <c r="BP41" i="98" s="1"/>
  <c r="BJ42" i="98"/>
  <c r="BL41" i="98"/>
  <c r="G41" i="20" l="1"/>
  <c r="BO47" i="103"/>
  <c r="BQ47" i="103" s="1"/>
  <c r="BL48" i="103"/>
  <c r="BJ49" i="103"/>
  <c r="BN48" i="103"/>
  <c r="BP48" i="103" s="1"/>
  <c r="BJ47" i="102"/>
  <c r="BL46" i="102"/>
  <c r="BP47" i="100"/>
  <c r="BN48" i="100"/>
  <c r="BP48" i="100" s="1"/>
  <c r="BL48" i="100"/>
  <c r="BJ49" i="100"/>
  <c r="BO47" i="100"/>
  <c r="BQ47" i="100" s="1"/>
  <c r="BL44" i="99"/>
  <c r="BJ45" i="99"/>
  <c r="BO41" i="98"/>
  <c r="BQ41" i="98" s="1"/>
  <c r="BJ43" i="98"/>
  <c r="BN42" i="98"/>
  <c r="BP42" i="98" s="1"/>
  <c r="BL42" i="98"/>
  <c r="G42" i="20" l="1"/>
  <c r="BN49" i="103"/>
  <c r="BP49" i="103" s="1"/>
  <c r="BJ50" i="103"/>
  <c r="BL49" i="103"/>
  <c r="BO48" i="103"/>
  <c r="BQ48" i="103" s="1"/>
  <c r="BL47" i="102"/>
  <c r="BJ48" i="102"/>
  <c r="BO48" i="100"/>
  <c r="BQ48" i="100" s="1"/>
  <c r="BN49" i="100"/>
  <c r="BP49" i="100" s="1"/>
  <c r="BL49" i="100"/>
  <c r="BJ50" i="100"/>
  <c r="BJ46" i="99"/>
  <c r="BL45" i="99"/>
  <c r="BO42" i="98"/>
  <c r="BQ42" i="98" s="1"/>
  <c r="BJ44" i="98"/>
  <c r="BN43" i="98"/>
  <c r="BP43" i="98" s="1"/>
  <c r="BL43" i="98"/>
  <c r="G43" i="20" l="1"/>
  <c r="BO49" i="103"/>
  <c r="BQ49" i="103" s="1"/>
  <c r="BN50" i="103"/>
  <c r="BP50" i="103" s="1"/>
  <c r="BJ51" i="103"/>
  <c r="BL50" i="103"/>
  <c r="BJ49" i="102"/>
  <c r="BL48" i="102"/>
  <c r="BO49" i="100"/>
  <c r="BQ49" i="100" s="1"/>
  <c r="BN50" i="100"/>
  <c r="BP50" i="100" s="1"/>
  <c r="BL50" i="100"/>
  <c r="BJ51" i="100"/>
  <c r="BL46" i="99"/>
  <c r="BJ47" i="99"/>
  <c r="BO43" i="98"/>
  <c r="BQ43" i="98" s="1"/>
  <c r="BJ45" i="98"/>
  <c r="BN44" i="98"/>
  <c r="BP44" i="98" s="1"/>
  <c r="BL44" i="98"/>
  <c r="G44" i="20" l="1"/>
  <c r="BO50" i="103"/>
  <c r="BQ50" i="103" s="1"/>
  <c r="BL51" i="103"/>
  <c r="BN51" i="103"/>
  <c r="BP51" i="103" s="1"/>
  <c r="BJ52" i="103"/>
  <c r="BL49" i="102"/>
  <c r="BJ50" i="102"/>
  <c r="BO50" i="100"/>
  <c r="BQ50" i="100" s="1"/>
  <c r="BN51" i="100"/>
  <c r="BP51" i="100" s="1"/>
  <c r="BJ52" i="100"/>
  <c r="BL51" i="100"/>
  <c r="BJ48" i="99"/>
  <c r="BL47" i="99"/>
  <c r="BO44" i="98"/>
  <c r="BQ44" i="98" s="1"/>
  <c r="BJ46" i="98"/>
  <c r="BN45" i="98"/>
  <c r="BP45" i="98" s="1"/>
  <c r="BL45" i="98"/>
  <c r="G45" i="20" l="1"/>
  <c r="BJ53" i="103"/>
  <c r="BL52" i="103"/>
  <c r="BN52" i="103"/>
  <c r="BP52" i="103" s="1"/>
  <c r="BO51" i="103"/>
  <c r="BQ51" i="103" s="1"/>
  <c r="BL50" i="102"/>
  <c r="BJ51" i="102"/>
  <c r="BO51" i="100"/>
  <c r="BQ51" i="100" s="1"/>
  <c r="BL52" i="100"/>
  <c r="BN52" i="100"/>
  <c r="BP52" i="100" s="1"/>
  <c r="BJ53" i="100"/>
  <c r="BJ49" i="99"/>
  <c r="BL48" i="99"/>
  <c r="BO45" i="98"/>
  <c r="BQ45" i="98" s="1"/>
  <c r="BN46" i="98"/>
  <c r="BP46" i="98" s="1"/>
  <c r="BJ47" i="98"/>
  <c r="BL46" i="98"/>
  <c r="G46" i="20" l="1"/>
  <c r="BO52" i="103"/>
  <c r="BQ52" i="103" s="1"/>
  <c r="BJ54" i="103"/>
  <c r="BL53" i="103"/>
  <c r="BN53" i="103"/>
  <c r="BP53" i="103" s="1"/>
  <c r="BL51" i="102"/>
  <c r="BJ52" i="102"/>
  <c r="BO46" i="98"/>
  <c r="BQ46" i="98" s="1"/>
  <c r="BJ54" i="100"/>
  <c r="BN53" i="100"/>
  <c r="BP53" i="100" s="1"/>
  <c r="BL53" i="100"/>
  <c r="BO52" i="100"/>
  <c r="BQ52" i="100" s="1"/>
  <c r="BL49" i="99"/>
  <c r="BJ50" i="99"/>
  <c r="BN47" i="98"/>
  <c r="BP47" i="98" s="1"/>
  <c r="BJ48" i="98"/>
  <c r="BL47" i="98"/>
  <c r="G47" i="20" l="1"/>
  <c r="BO53" i="103"/>
  <c r="BQ53" i="103" s="1"/>
  <c r="BJ55" i="103"/>
  <c r="BN54" i="103"/>
  <c r="BP54" i="103" s="1"/>
  <c r="BL54" i="103"/>
  <c r="BJ53" i="102"/>
  <c r="BL52" i="102"/>
  <c r="BO47" i="98"/>
  <c r="BQ47" i="98" s="1"/>
  <c r="BO53" i="100"/>
  <c r="BQ53" i="100" s="1"/>
  <c r="BJ55" i="100"/>
  <c r="BN54" i="100"/>
  <c r="BP54" i="100" s="1"/>
  <c r="BL54" i="100"/>
  <c r="BJ51" i="99"/>
  <c r="BL50" i="99"/>
  <c r="BN48" i="98"/>
  <c r="BP48" i="98" s="1"/>
  <c r="BL48" i="98"/>
  <c r="BJ49" i="98"/>
  <c r="G48" i="20" l="1"/>
  <c r="BO54" i="103"/>
  <c r="BQ54" i="103" s="1"/>
  <c r="BL55" i="103"/>
  <c r="BJ56" i="103"/>
  <c r="BN55" i="103"/>
  <c r="BP55" i="103" s="1"/>
  <c r="BJ54" i="102"/>
  <c r="BL53" i="102"/>
  <c r="BO48" i="98"/>
  <c r="BQ48" i="98" s="1"/>
  <c r="BO54" i="100"/>
  <c r="BQ54" i="100" s="1"/>
  <c r="BL55" i="100"/>
  <c r="BJ56" i="100"/>
  <c r="BN55" i="100"/>
  <c r="BP55" i="100" s="1"/>
  <c r="BJ52" i="99"/>
  <c r="BL51" i="99"/>
  <c r="BL49" i="98"/>
  <c r="BJ50" i="98"/>
  <c r="BN49" i="98"/>
  <c r="BP49" i="98" s="1"/>
  <c r="G49" i="20" l="1"/>
  <c r="BO55" i="103"/>
  <c r="BQ55" i="103" s="1"/>
  <c r="BJ57" i="103"/>
  <c r="BN56" i="103"/>
  <c r="BP56" i="103" s="1"/>
  <c r="BL56" i="103"/>
  <c r="BL54" i="102"/>
  <c r="BJ55" i="102"/>
  <c r="BJ57" i="100"/>
  <c r="BN56" i="100"/>
  <c r="BP56" i="100" s="1"/>
  <c r="BL56" i="100"/>
  <c r="BO55" i="100"/>
  <c r="BQ55" i="100" s="1"/>
  <c r="BJ53" i="99"/>
  <c r="BL52" i="99"/>
  <c r="BL50" i="98"/>
  <c r="BJ51" i="98"/>
  <c r="BN50" i="98"/>
  <c r="BP50" i="98" s="1"/>
  <c r="BO49" i="98"/>
  <c r="BQ49" i="98" s="1"/>
  <c r="G50" i="20" l="1"/>
  <c r="BO56" i="103"/>
  <c r="BQ56" i="103" s="1"/>
  <c r="BN57" i="103"/>
  <c r="BP57" i="103" s="1"/>
  <c r="BL57" i="103"/>
  <c r="BJ58" i="103"/>
  <c r="BJ56" i="102"/>
  <c r="BN55" i="102"/>
  <c r="BL55" i="102"/>
  <c r="BO56" i="100"/>
  <c r="BQ56" i="100" s="1"/>
  <c r="BJ58" i="100"/>
  <c r="BN57" i="100"/>
  <c r="BP57" i="100" s="1"/>
  <c r="BL57" i="100"/>
  <c r="BL53" i="99"/>
  <c r="BJ54" i="99"/>
  <c r="BJ52" i="98"/>
  <c r="BN51" i="98"/>
  <c r="BP51" i="98" s="1"/>
  <c r="BL51" i="98"/>
  <c r="BO50" i="98"/>
  <c r="BQ50" i="98" s="1"/>
  <c r="G51" i="20" l="1"/>
  <c r="BO57" i="103"/>
  <c r="BQ57" i="103" s="1"/>
  <c r="BN58" i="103"/>
  <c r="BP58" i="103" s="1"/>
  <c r="BL58" i="103"/>
  <c r="BJ59" i="103"/>
  <c r="BP55" i="102"/>
  <c r="BO51" i="98"/>
  <c r="BQ51" i="98" s="1"/>
  <c r="BO55" i="102"/>
  <c r="BQ55" i="102" s="1"/>
  <c r="BN56" i="102"/>
  <c r="BJ57" i="102"/>
  <c r="BL56" i="102"/>
  <c r="BO57" i="100"/>
  <c r="BQ57" i="100" s="1"/>
  <c r="BL58" i="100"/>
  <c r="BJ59" i="100"/>
  <c r="BN58" i="100"/>
  <c r="BP58" i="100" s="1"/>
  <c r="BJ55" i="99"/>
  <c r="BL54" i="99"/>
  <c r="BJ53" i="98"/>
  <c r="BN52" i="98"/>
  <c r="BP52" i="98" s="1"/>
  <c r="BL52" i="98"/>
  <c r="BP56" i="102" l="1"/>
  <c r="G52" i="20"/>
  <c r="BO58" i="103"/>
  <c r="BQ58" i="103" s="1"/>
  <c r="BN59" i="103"/>
  <c r="BP59" i="103" s="1"/>
  <c r="BJ60" i="103"/>
  <c r="BL59" i="103"/>
  <c r="BO56" i="102"/>
  <c r="BQ56" i="102" s="1"/>
  <c r="BL57" i="102"/>
  <c r="BN57" i="102"/>
  <c r="BJ58" i="102"/>
  <c r="BJ60" i="100"/>
  <c r="BN59" i="100"/>
  <c r="BP59" i="100" s="1"/>
  <c r="BL59" i="100"/>
  <c r="BO58" i="100"/>
  <c r="BQ58" i="100" s="1"/>
  <c r="BJ56" i="99"/>
  <c r="BL55" i="99"/>
  <c r="BO52" i="98"/>
  <c r="BQ52" i="98" s="1"/>
  <c r="BJ54" i="98"/>
  <c r="BN53" i="98"/>
  <c r="BP53" i="98" s="1"/>
  <c r="BL53" i="98"/>
  <c r="BP57" i="102" l="1"/>
  <c r="G53" i="20"/>
  <c r="BO59" i="103"/>
  <c r="BQ59" i="103" s="1"/>
  <c r="BN60" i="103"/>
  <c r="BP60" i="103" s="1"/>
  <c r="BJ61" i="103"/>
  <c r="BL60" i="103"/>
  <c r="BO57" i="102"/>
  <c r="BQ57" i="102" s="1"/>
  <c r="BN58" i="102"/>
  <c r="BP58" i="102" s="1"/>
  <c r="BL58" i="102"/>
  <c r="BJ59" i="102"/>
  <c r="BO59" i="100"/>
  <c r="BQ59" i="100" s="1"/>
  <c r="BL60" i="100"/>
  <c r="BN60" i="100"/>
  <c r="BP60" i="100" s="1"/>
  <c r="BJ61" i="100"/>
  <c r="BL56" i="99"/>
  <c r="BJ57" i="99"/>
  <c r="BO53" i="98"/>
  <c r="BQ53" i="98" s="1"/>
  <c r="BL54" i="98"/>
  <c r="BJ55" i="98"/>
  <c r="BN54" i="98"/>
  <c r="BP54" i="98" s="1"/>
  <c r="G54" i="20" l="1"/>
  <c r="BO60" i="103"/>
  <c r="BQ60" i="103" s="1"/>
  <c r="BL61" i="103"/>
  <c r="BN61" i="103"/>
  <c r="BP61" i="103" s="1"/>
  <c r="BJ62" i="103"/>
  <c r="BO58" i="102"/>
  <c r="BQ58" i="102" s="1"/>
  <c r="BN59" i="102"/>
  <c r="BP59" i="102" s="1"/>
  <c r="BL59" i="102"/>
  <c r="BJ60" i="102"/>
  <c r="BO60" i="100"/>
  <c r="BQ60" i="100" s="1"/>
  <c r="BJ62" i="100"/>
  <c r="BN61" i="100"/>
  <c r="BP61" i="100" s="1"/>
  <c r="BL61" i="100"/>
  <c r="BL57" i="99"/>
  <c r="BN57" i="99"/>
  <c r="BJ58" i="99"/>
  <c r="BN55" i="98"/>
  <c r="BP55" i="98" s="1"/>
  <c r="BJ56" i="98"/>
  <c r="BL55" i="98"/>
  <c r="BO54" i="98"/>
  <c r="BQ54" i="98" s="1"/>
  <c r="BP57" i="99" l="1"/>
  <c r="BJ63" i="103"/>
  <c r="BN62" i="103"/>
  <c r="BP62" i="103" s="1"/>
  <c r="BL62" i="103"/>
  <c r="BO61" i="103"/>
  <c r="BQ61" i="103" s="1"/>
  <c r="BO59" i="102"/>
  <c r="BQ59" i="102" s="1"/>
  <c r="BJ61" i="102"/>
  <c r="BN60" i="102"/>
  <c r="BP60" i="102" s="1"/>
  <c r="BL60" i="102"/>
  <c r="BO61" i="100"/>
  <c r="BQ61" i="100" s="1"/>
  <c r="BJ63" i="100"/>
  <c r="BN62" i="100"/>
  <c r="BP62" i="100" s="1"/>
  <c r="BL62" i="100"/>
  <c r="BL58" i="99"/>
  <c r="BN58" i="99"/>
  <c r="BP58" i="99" s="1"/>
  <c r="BJ59" i="99"/>
  <c r="BO57" i="99"/>
  <c r="BQ57" i="99" s="1"/>
  <c r="BO55" i="98"/>
  <c r="BQ55" i="98" s="1"/>
  <c r="BN56" i="98"/>
  <c r="BP56" i="98" s="1"/>
  <c r="BL56" i="98"/>
  <c r="BJ57" i="98"/>
  <c r="BO62" i="103" l="1"/>
  <c r="BQ62" i="103" s="1"/>
  <c r="BJ64" i="103"/>
  <c r="BN63" i="103"/>
  <c r="BP63" i="103" s="1"/>
  <c r="BL63" i="103"/>
  <c r="BO60" i="102"/>
  <c r="BQ60" i="102" s="1"/>
  <c r="BL61" i="102"/>
  <c r="BJ62" i="102"/>
  <c r="BN61" i="102"/>
  <c r="BP61" i="102" s="1"/>
  <c r="BO62" i="100"/>
  <c r="BQ62" i="100" s="1"/>
  <c r="BL63" i="100"/>
  <c r="BJ64" i="100"/>
  <c r="BN63" i="100"/>
  <c r="BP63" i="100" s="1"/>
  <c r="BN59" i="99"/>
  <c r="BP59" i="99" s="1"/>
  <c r="BJ60" i="99"/>
  <c r="BL59" i="99"/>
  <c r="BO58" i="99"/>
  <c r="BQ58" i="99" s="1"/>
  <c r="BO56" i="98"/>
  <c r="BQ56" i="98" s="1"/>
  <c r="BL57" i="98"/>
  <c r="BJ58" i="98"/>
  <c r="BN57" i="98"/>
  <c r="BP57" i="98" s="1"/>
  <c r="BM66" i="103" l="1"/>
  <c r="BM66" i="102"/>
  <c r="BM66" i="100"/>
  <c r="BM66" i="99"/>
  <c r="BM66" i="98"/>
  <c r="BO63" i="103"/>
  <c r="BQ63" i="103" s="1"/>
  <c r="BJ65" i="103"/>
  <c r="BN64" i="103"/>
  <c r="BP64" i="103" s="1"/>
  <c r="BL64" i="103"/>
  <c r="BO61" i="102"/>
  <c r="BQ61" i="102" s="1"/>
  <c r="BN62" i="102"/>
  <c r="BP62" i="102" s="1"/>
  <c r="BL62" i="102"/>
  <c r="BJ63" i="102"/>
  <c r="BN64" i="100"/>
  <c r="BP64" i="100" s="1"/>
  <c r="BL64" i="100"/>
  <c r="BJ65" i="100"/>
  <c r="BO63" i="100"/>
  <c r="BQ63" i="100" s="1"/>
  <c r="BO59" i="99"/>
  <c r="BQ59" i="99" s="1"/>
  <c r="BL60" i="99"/>
  <c r="BN60" i="99"/>
  <c r="BP60" i="99" s="1"/>
  <c r="BJ61" i="99"/>
  <c r="BJ59" i="98"/>
  <c r="BN58" i="98"/>
  <c r="BP58" i="98" s="1"/>
  <c r="BL58" i="98"/>
  <c r="BO57" i="98"/>
  <c r="BQ57" i="98" s="1"/>
  <c r="BO64" i="103" l="1"/>
  <c r="BQ64" i="103" s="1"/>
  <c r="BN65" i="103"/>
  <c r="BP65" i="103" s="1"/>
  <c r="BJ66" i="103"/>
  <c r="BL65" i="103"/>
  <c r="BO58" i="98"/>
  <c r="BQ58" i="98" s="1"/>
  <c r="BL63" i="102"/>
  <c r="BN63" i="102"/>
  <c r="BP63" i="102" s="1"/>
  <c r="BJ64" i="102"/>
  <c r="BO62" i="102"/>
  <c r="BQ62" i="102" s="1"/>
  <c r="BO64" i="100"/>
  <c r="BQ64" i="100" s="1"/>
  <c r="BL65" i="100"/>
  <c r="BN65" i="100"/>
  <c r="BP65" i="100" s="1"/>
  <c r="BJ66" i="100"/>
  <c r="BJ62" i="99"/>
  <c r="BN61" i="99"/>
  <c r="BP61" i="99" s="1"/>
  <c r="BL61" i="99"/>
  <c r="BO60" i="99"/>
  <c r="BQ60" i="99" s="1"/>
  <c r="BJ60" i="98"/>
  <c r="BL59" i="98"/>
  <c r="BN59" i="98"/>
  <c r="BP59" i="98" s="1"/>
  <c r="BO65" i="103" l="1"/>
  <c r="BQ65" i="103" s="1"/>
  <c r="BN66" i="103"/>
  <c r="BP66" i="103" s="1"/>
  <c r="BJ67" i="103"/>
  <c r="BL66" i="103"/>
  <c r="BL64" i="102"/>
  <c r="BN64" i="102"/>
  <c r="BP64" i="102" s="1"/>
  <c r="BJ65" i="102"/>
  <c r="BO63" i="102"/>
  <c r="BQ63" i="102" s="1"/>
  <c r="BJ67" i="100"/>
  <c r="BN66" i="100"/>
  <c r="BP66" i="100" s="1"/>
  <c r="BL66" i="100"/>
  <c r="BO65" i="100"/>
  <c r="BQ65" i="100" s="1"/>
  <c r="BO61" i="99"/>
  <c r="BQ61" i="99" s="1"/>
  <c r="BJ63" i="99"/>
  <c r="BN62" i="99"/>
  <c r="BP62" i="99" s="1"/>
  <c r="BL62" i="99"/>
  <c r="BO59" i="98"/>
  <c r="BQ59" i="98" s="1"/>
  <c r="BJ61" i="98"/>
  <c r="BN60" i="98"/>
  <c r="BP60" i="98" s="1"/>
  <c r="BL60" i="98"/>
  <c r="BO60" i="98" l="1"/>
  <c r="BQ60" i="98" s="1"/>
  <c r="BO66" i="103"/>
  <c r="BQ66" i="103" s="1"/>
  <c r="BJ68" i="103"/>
  <c r="BL67" i="103"/>
  <c r="BN67" i="103"/>
  <c r="BP67" i="103" s="1"/>
  <c r="BL65" i="102"/>
  <c r="BN65" i="102"/>
  <c r="BP65" i="102" s="1"/>
  <c r="BJ66" i="102"/>
  <c r="BO64" i="102"/>
  <c r="BQ64" i="102" s="1"/>
  <c r="BO66" i="100"/>
  <c r="BQ66" i="100" s="1"/>
  <c r="BJ68" i="100"/>
  <c r="BN67" i="100"/>
  <c r="BP67" i="100" s="1"/>
  <c r="BL67" i="100"/>
  <c r="BO62" i="99"/>
  <c r="BQ62" i="99" s="1"/>
  <c r="BJ64" i="99"/>
  <c r="BN63" i="99"/>
  <c r="BP63" i="99" s="1"/>
  <c r="BL63" i="99"/>
  <c r="BJ62" i="98"/>
  <c r="BN61" i="98"/>
  <c r="BP61" i="98" s="1"/>
  <c r="BL61" i="98"/>
  <c r="BO67" i="103" l="1"/>
  <c r="BQ67" i="103" s="1"/>
  <c r="BL68" i="103"/>
  <c r="BN68" i="103"/>
  <c r="BP68" i="103" s="1"/>
  <c r="BJ69" i="103"/>
  <c r="BJ67" i="102"/>
  <c r="BN66" i="102"/>
  <c r="BP66" i="102" s="1"/>
  <c r="BL66" i="102"/>
  <c r="BO65" i="102"/>
  <c r="BQ65" i="102" s="1"/>
  <c r="BO61" i="98"/>
  <c r="BQ61" i="98" s="1"/>
  <c r="BO67" i="100"/>
  <c r="BQ67" i="100" s="1"/>
  <c r="BL68" i="100"/>
  <c r="BN68" i="100"/>
  <c r="BP68" i="100" s="1"/>
  <c r="BJ69" i="100"/>
  <c r="BO63" i="99"/>
  <c r="BQ63" i="99" s="1"/>
  <c r="BN64" i="99"/>
  <c r="BP64" i="99" s="1"/>
  <c r="BL64" i="99"/>
  <c r="BJ65" i="99"/>
  <c r="BL62" i="98"/>
  <c r="BN62" i="98"/>
  <c r="BP62" i="98" s="1"/>
  <c r="BJ63" i="98"/>
  <c r="BO68" i="103" l="1"/>
  <c r="BQ68" i="103" s="1"/>
  <c r="BN69" i="103"/>
  <c r="BP69" i="103" s="1"/>
  <c r="BJ70" i="103"/>
  <c r="BL69" i="103"/>
  <c r="BO66" i="102"/>
  <c r="BQ66" i="102" s="1"/>
  <c r="BN67" i="102"/>
  <c r="BP67" i="102" s="1"/>
  <c r="BJ68" i="102"/>
  <c r="BL67" i="102"/>
  <c r="BJ70" i="100"/>
  <c r="BN69" i="100"/>
  <c r="BP69" i="100" s="1"/>
  <c r="BL69" i="100"/>
  <c r="BO68" i="100"/>
  <c r="BQ68" i="100" s="1"/>
  <c r="BO64" i="99"/>
  <c r="BQ64" i="99" s="1"/>
  <c r="BL65" i="99"/>
  <c r="BJ66" i="99"/>
  <c r="BN65" i="99"/>
  <c r="BP65" i="99" s="1"/>
  <c r="BJ64" i="98"/>
  <c r="BL63" i="98"/>
  <c r="BN63" i="98"/>
  <c r="BP63" i="98" s="1"/>
  <c r="BO62" i="98"/>
  <c r="BQ62" i="98" s="1"/>
  <c r="BO69" i="103" l="1"/>
  <c r="BQ69" i="103" s="1"/>
  <c r="BJ71" i="103"/>
  <c r="BN70" i="103"/>
  <c r="BP70" i="103" s="1"/>
  <c r="BL70" i="103"/>
  <c r="BO67" i="102"/>
  <c r="BQ67" i="102" s="1"/>
  <c r="BJ69" i="102"/>
  <c r="BL68" i="102"/>
  <c r="BN68" i="102"/>
  <c r="BP68" i="102" s="1"/>
  <c r="BO69" i="100"/>
  <c r="BQ69" i="100" s="1"/>
  <c r="BJ71" i="100"/>
  <c r="BN70" i="100"/>
  <c r="BP70" i="100" s="1"/>
  <c r="BL70" i="100"/>
  <c r="BJ67" i="99"/>
  <c r="BN66" i="99"/>
  <c r="BP66" i="99" s="1"/>
  <c r="BL66" i="99"/>
  <c r="BO65" i="99"/>
  <c r="BQ65" i="99" s="1"/>
  <c r="BO63" i="98"/>
  <c r="BQ63" i="98" s="1"/>
  <c r="BN64" i="98"/>
  <c r="BP64" i="98" s="1"/>
  <c r="BJ65" i="98"/>
  <c r="BL64" i="98"/>
  <c r="BO70" i="103" l="1"/>
  <c r="BQ70" i="103" s="1"/>
  <c r="BJ72" i="103"/>
  <c r="BN71" i="103"/>
  <c r="BP71" i="103" s="1"/>
  <c r="BL71" i="103"/>
  <c r="BO68" i="102"/>
  <c r="BQ68" i="102" s="1"/>
  <c r="BN69" i="102"/>
  <c r="BP69" i="102" s="1"/>
  <c r="BL69" i="102"/>
  <c r="BJ70" i="102"/>
  <c r="BO64" i="98"/>
  <c r="BQ64" i="98" s="1"/>
  <c r="BO70" i="100"/>
  <c r="BQ70" i="100" s="1"/>
  <c r="BL71" i="100"/>
  <c r="BJ72" i="100"/>
  <c r="BN71" i="100"/>
  <c r="BP71" i="100" s="1"/>
  <c r="BO66" i="99"/>
  <c r="BQ66" i="99" s="1"/>
  <c r="BN67" i="99"/>
  <c r="BP67" i="99" s="1"/>
  <c r="BJ68" i="99"/>
  <c r="BL67" i="99"/>
  <c r="BN65" i="98"/>
  <c r="BP65" i="98" s="1"/>
  <c r="BJ66" i="98"/>
  <c r="BL65" i="98"/>
  <c r="BO71" i="103" l="1"/>
  <c r="BQ71" i="103" s="1"/>
  <c r="BN72" i="103"/>
  <c r="BP72" i="103" s="1"/>
  <c r="BL72" i="103"/>
  <c r="BJ73" i="103"/>
  <c r="BO69" i="102"/>
  <c r="BQ69" i="102" s="1"/>
  <c r="BN70" i="102"/>
  <c r="BP70" i="102" s="1"/>
  <c r="BL70" i="102"/>
  <c r="BJ71" i="102"/>
  <c r="BO65" i="98"/>
  <c r="BQ65" i="98" s="1"/>
  <c r="BJ73" i="100"/>
  <c r="BL72" i="100"/>
  <c r="BN72" i="100"/>
  <c r="BP72" i="100" s="1"/>
  <c r="BO71" i="100"/>
  <c r="BQ71" i="100" s="1"/>
  <c r="BO67" i="99"/>
  <c r="BQ67" i="99" s="1"/>
  <c r="BN68" i="99"/>
  <c r="BP68" i="99" s="1"/>
  <c r="BL68" i="99"/>
  <c r="BJ69" i="99"/>
  <c r="BJ67" i="98"/>
  <c r="BN66" i="98"/>
  <c r="BP66" i="98" s="1"/>
  <c r="BL66" i="98"/>
  <c r="BO72" i="103" l="1"/>
  <c r="BQ72" i="103" s="1"/>
  <c r="BN73" i="103"/>
  <c r="BP73" i="103" s="1"/>
  <c r="BL73" i="103"/>
  <c r="BJ74" i="103"/>
  <c r="BO66" i="98"/>
  <c r="BQ66" i="98" s="1"/>
  <c r="BO70" i="102"/>
  <c r="BQ70" i="102" s="1"/>
  <c r="BN71" i="102"/>
  <c r="BP71" i="102" s="1"/>
  <c r="BJ72" i="102"/>
  <c r="BL71" i="102"/>
  <c r="BO72" i="100"/>
  <c r="BQ72" i="100" s="1"/>
  <c r="BL73" i="100"/>
  <c r="BN73" i="100"/>
  <c r="BP73" i="100" s="1"/>
  <c r="BJ74" i="100"/>
  <c r="BO68" i="99"/>
  <c r="BQ68" i="99" s="1"/>
  <c r="BJ70" i="99"/>
  <c r="BN69" i="99"/>
  <c r="BP69" i="99" s="1"/>
  <c r="BL69" i="99"/>
  <c r="BN67" i="98"/>
  <c r="BP67" i="98" s="1"/>
  <c r="BJ68" i="98"/>
  <c r="BL67" i="98"/>
  <c r="BO73" i="103" l="1"/>
  <c r="BQ73" i="103" s="1"/>
  <c r="BN74" i="103"/>
  <c r="BP74" i="103" s="1"/>
  <c r="BJ75" i="103"/>
  <c r="BL74" i="103"/>
  <c r="BO71" i="102"/>
  <c r="BQ71" i="102" s="1"/>
  <c r="BN72" i="102"/>
  <c r="BP72" i="102" s="1"/>
  <c r="BL72" i="102"/>
  <c r="BJ73" i="102"/>
  <c r="BO67" i="98"/>
  <c r="BQ67" i="98" s="1"/>
  <c r="BN74" i="100"/>
  <c r="BP74" i="100" s="1"/>
  <c r="BJ75" i="100"/>
  <c r="BL74" i="100"/>
  <c r="BO73" i="100"/>
  <c r="BQ73" i="100" s="1"/>
  <c r="BO69" i="99"/>
  <c r="BQ69" i="99" s="1"/>
  <c r="BJ71" i="99"/>
  <c r="BN70" i="99"/>
  <c r="BP70" i="99" s="1"/>
  <c r="BL70" i="99"/>
  <c r="BJ69" i="98"/>
  <c r="BN68" i="98"/>
  <c r="BP68" i="98" s="1"/>
  <c r="BL68" i="98"/>
  <c r="BO74" i="103" l="1"/>
  <c r="BQ74" i="103" s="1"/>
  <c r="BN75" i="103"/>
  <c r="BP75" i="103" s="1"/>
  <c r="BJ76" i="103"/>
  <c r="BL75" i="103"/>
  <c r="BO72" i="102"/>
  <c r="BQ72" i="102" s="1"/>
  <c r="BL73" i="102"/>
  <c r="BN73" i="102"/>
  <c r="BP73" i="102" s="1"/>
  <c r="BJ74" i="102"/>
  <c r="BO74" i="100"/>
  <c r="BQ74" i="100" s="1"/>
  <c r="BJ76" i="100"/>
  <c r="BN75" i="100"/>
  <c r="BP75" i="100" s="1"/>
  <c r="BL75" i="100"/>
  <c r="BO70" i="99"/>
  <c r="BQ70" i="99" s="1"/>
  <c r="BJ72" i="99"/>
  <c r="BN71" i="99"/>
  <c r="BP71" i="99" s="1"/>
  <c r="BL71" i="99"/>
  <c r="BO68" i="98"/>
  <c r="BQ68" i="98" s="1"/>
  <c r="BJ70" i="98"/>
  <c r="BN69" i="98"/>
  <c r="BP69" i="98" s="1"/>
  <c r="BL69" i="98"/>
  <c r="BO75" i="103" l="1"/>
  <c r="BQ75" i="103" s="1"/>
  <c r="BN76" i="103"/>
  <c r="BP76" i="103" s="1"/>
  <c r="BJ77" i="103"/>
  <c r="BL76" i="103"/>
  <c r="BJ75" i="102"/>
  <c r="BN74" i="102"/>
  <c r="BP74" i="102" s="1"/>
  <c r="BL74" i="102"/>
  <c r="BO73" i="102"/>
  <c r="BQ73" i="102" s="1"/>
  <c r="BO75" i="100"/>
  <c r="BQ75" i="100" s="1"/>
  <c r="BL76" i="100"/>
  <c r="BJ77" i="100"/>
  <c r="BN76" i="100"/>
  <c r="BP76" i="100" s="1"/>
  <c r="BO71" i="99"/>
  <c r="BQ71" i="99" s="1"/>
  <c r="BN72" i="99"/>
  <c r="BP72" i="99" s="1"/>
  <c r="BJ73" i="99"/>
  <c r="BL72" i="99"/>
  <c r="BL70" i="98"/>
  <c r="BJ71" i="98"/>
  <c r="BN70" i="98"/>
  <c r="BP70" i="98" s="1"/>
  <c r="BO69" i="98"/>
  <c r="BQ69" i="98" s="1"/>
  <c r="BO76" i="103" l="1"/>
  <c r="BQ76" i="103" s="1"/>
  <c r="BN77" i="103"/>
  <c r="BP77" i="103" s="1"/>
  <c r="BJ78" i="103"/>
  <c r="BL77" i="103"/>
  <c r="BO74" i="102"/>
  <c r="BQ74" i="102" s="1"/>
  <c r="BJ76" i="102"/>
  <c r="BN75" i="102"/>
  <c r="BP75" i="102" s="1"/>
  <c r="BL75" i="102"/>
  <c r="BJ78" i="100"/>
  <c r="BN77" i="100"/>
  <c r="BP77" i="100" s="1"/>
  <c r="BL77" i="100"/>
  <c r="BO76" i="100"/>
  <c r="BQ76" i="100" s="1"/>
  <c r="BO72" i="99"/>
  <c r="BQ72" i="99" s="1"/>
  <c r="BL73" i="99"/>
  <c r="BJ74" i="99"/>
  <c r="BN73" i="99"/>
  <c r="BP73" i="99" s="1"/>
  <c r="BN71" i="98"/>
  <c r="BP71" i="98" s="1"/>
  <c r="BJ72" i="98"/>
  <c r="BL71" i="98"/>
  <c r="BO70" i="98"/>
  <c r="BQ70" i="98" s="1"/>
  <c r="BO77" i="103" l="1"/>
  <c r="BQ77" i="103" s="1"/>
  <c r="BL78" i="103"/>
  <c r="BJ79" i="103"/>
  <c r="BN78" i="103"/>
  <c r="BP78" i="103" s="1"/>
  <c r="BO71" i="98"/>
  <c r="BQ71" i="98" s="1"/>
  <c r="BO75" i="102"/>
  <c r="BQ75" i="102" s="1"/>
  <c r="BN76" i="102"/>
  <c r="BP76" i="102" s="1"/>
  <c r="BJ77" i="102"/>
  <c r="BL76" i="102"/>
  <c r="BO77" i="100"/>
  <c r="BQ77" i="100" s="1"/>
  <c r="BJ79" i="100"/>
  <c r="BN78" i="100"/>
  <c r="BP78" i="100" s="1"/>
  <c r="BL78" i="100"/>
  <c r="BJ75" i="99"/>
  <c r="BN74" i="99"/>
  <c r="BP74" i="99" s="1"/>
  <c r="BL74" i="99"/>
  <c r="BO73" i="99"/>
  <c r="BQ73" i="99" s="1"/>
  <c r="BL72" i="98"/>
  <c r="BJ73" i="98"/>
  <c r="BN72" i="98"/>
  <c r="BP72" i="98" s="1"/>
  <c r="BN79" i="103" l="1"/>
  <c r="BP79" i="103" s="1"/>
  <c r="BJ80" i="103"/>
  <c r="BL79" i="103"/>
  <c r="BO78" i="103"/>
  <c r="BQ78" i="103" s="1"/>
  <c r="BO76" i="102"/>
  <c r="BQ76" i="102" s="1"/>
  <c r="BJ78" i="102"/>
  <c r="BN77" i="102"/>
  <c r="BP77" i="102" s="1"/>
  <c r="BL77" i="102"/>
  <c r="BO78" i="100"/>
  <c r="BQ78" i="100" s="1"/>
  <c r="BL79" i="100"/>
  <c r="BN79" i="100"/>
  <c r="BP79" i="100" s="1"/>
  <c r="BJ80" i="100"/>
  <c r="BO74" i="99"/>
  <c r="BQ74" i="99" s="1"/>
  <c r="BJ76" i="99"/>
  <c r="BN75" i="99"/>
  <c r="BP75" i="99" s="1"/>
  <c r="BL75" i="99"/>
  <c r="BN73" i="98"/>
  <c r="BP73" i="98" s="1"/>
  <c r="BJ74" i="98"/>
  <c r="BL73" i="98"/>
  <c r="BO72" i="98"/>
  <c r="BQ72" i="98" s="1"/>
  <c r="BO79" i="103" l="1"/>
  <c r="BQ79" i="103" s="1"/>
  <c r="BN80" i="103"/>
  <c r="BP80" i="103" s="1"/>
  <c r="BJ81" i="103"/>
  <c r="BL80" i="103"/>
  <c r="BO77" i="102"/>
  <c r="BQ77" i="102" s="1"/>
  <c r="BN78" i="102"/>
  <c r="BP78" i="102" s="1"/>
  <c r="BJ79" i="102"/>
  <c r="BL78" i="102"/>
  <c r="BO73" i="98"/>
  <c r="BQ73" i="98" s="1"/>
  <c r="BJ81" i="100"/>
  <c r="BN80" i="100"/>
  <c r="BP80" i="100" s="1"/>
  <c r="BL80" i="100"/>
  <c r="BO79" i="100"/>
  <c r="BQ79" i="100" s="1"/>
  <c r="BO75" i="99"/>
  <c r="BQ75" i="99" s="1"/>
  <c r="BJ77" i="99"/>
  <c r="BN76" i="99"/>
  <c r="BP76" i="99" s="1"/>
  <c r="BL76" i="99"/>
  <c r="BJ75" i="98"/>
  <c r="BN74" i="98"/>
  <c r="BP74" i="98" s="1"/>
  <c r="BL74" i="98"/>
  <c r="BO80" i="103" l="1"/>
  <c r="BQ80" i="103" s="1"/>
  <c r="BN81" i="103"/>
  <c r="BP81" i="103" s="1"/>
  <c r="BL81" i="103"/>
  <c r="BJ82" i="103"/>
  <c r="BO78" i="102"/>
  <c r="BQ78" i="102" s="1"/>
  <c r="BL79" i="102"/>
  <c r="BN79" i="102"/>
  <c r="BP79" i="102" s="1"/>
  <c r="BJ80" i="102"/>
  <c r="BO74" i="98"/>
  <c r="BQ74" i="98" s="1"/>
  <c r="BO80" i="100"/>
  <c r="BQ80" i="100" s="1"/>
  <c r="BL81" i="100"/>
  <c r="BJ82" i="100"/>
  <c r="BN81" i="100"/>
  <c r="BP81" i="100" s="1"/>
  <c r="BO76" i="99"/>
  <c r="BQ76" i="99" s="1"/>
  <c r="BJ78" i="99"/>
  <c r="BN77" i="99"/>
  <c r="BP77" i="99" s="1"/>
  <c r="BL77" i="99"/>
  <c r="BL75" i="98"/>
  <c r="BJ76" i="98"/>
  <c r="BN75" i="98"/>
  <c r="BP75" i="98" s="1"/>
  <c r="BO81" i="103" l="1"/>
  <c r="BQ81" i="103" s="1"/>
  <c r="BN82" i="103"/>
  <c r="BP82" i="103" s="1"/>
  <c r="BL82" i="103"/>
  <c r="BJ83" i="103"/>
  <c r="BN80" i="102"/>
  <c r="BP80" i="102" s="1"/>
  <c r="BL80" i="102"/>
  <c r="BJ81" i="102"/>
  <c r="BO79" i="102"/>
  <c r="BQ79" i="102" s="1"/>
  <c r="BL82" i="100"/>
  <c r="BJ83" i="100"/>
  <c r="BN82" i="100"/>
  <c r="BP82" i="100" s="1"/>
  <c r="BO81" i="100"/>
  <c r="BQ81" i="100" s="1"/>
  <c r="BO77" i="99"/>
  <c r="BQ77" i="99" s="1"/>
  <c r="BJ79" i="99"/>
  <c r="BL78" i="99"/>
  <c r="BN78" i="99"/>
  <c r="BP78" i="99" s="1"/>
  <c r="BJ77" i="98"/>
  <c r="BN76" i="98"/>
  <c r="BP76" i="98" s="1"/>
  <c r="BL76" i="98"/>
  <c r="BO75" i="98"/>
  <c r="BQ75" i="98" s="1"/>
  <c r="BO82" i="103" l="1"/>
  <c r="BQ82" i="103" s="1"/>
  <c r="BL83" i="103"/>
  <c r="BJ84" i="103"/>
  <c r="BN83" i="103"/>
  <c r="BP83" i="103" s="1"/>
  <c r="BO80" i="102"/>
  <c r="BQ80" i="102" s="1"/>
  <c r="BL81" i="102"/>
  <c r="BN81" i="102"/>
  <c r="BP81" i="102" s="1"/>
  <c r="BJ82" i="102"/>
  <c r="BO76" i="98"/>
  <c r="BQ76" i="98" s="1"/>
  <c r="BJ84" i="100"/>
  <c r="BN83" i="100"/>
  <c r="BP83" i="100" s="1"/>
  <c r="BL83" i="100"/>
  <c r="BO82" i="100"/>
  <c r="BQ82" i="100" s="1"/>
  <c r="BO78" i="99"/>
  <c r="BQ78" i="99" s="1"/>
  <c r="BJ80" i="99"/>
  <c r="BN79" i="99"/>
  <c r="BP79" i="99" s="1"/>
  <c r="BL79" i="99"/>
  <c r="BJ78" i="98"/>
  <c r="BN77" i="98"/>
  <c r="BP77" i="98" s="1"/>
  <c r="BL77" i="98"/>
  <c r="BN84" i="103" l="1"/>
  <c r="BP84" i="103" s="1"/>
  <c r="BL84" i="103"/>
  <c r="BJ85" i="103"/>
  <c r="BO83" i="103"/>
  <c r="BQ83" i="103" s="1"/>
  <c r="BN82" i="102"/>
  <c r="BP82" i="102" s="1"/>
  <c r="BL82" i="102"/>
  <c r="BJ83" i="102"/>
  <c r="BO81" i="102"/>
  <c r="BQ81" i="102" s="1"/>
  <c r="BO77" i="98"/>
  <c r="BQ77" i="98" s="1"/>
  <c r="BO83" i="100"/>
  <c r="BQ83" i="100" s="1"/>
  <c r="BJ85" i="100"/>
  <c r="BN84" i="100"/>
  <c r="BP84" i="100" s="1"/>
  <c r="BL84" i="100"/>
  <c r="BO79" i="99"/>
  <c r="BQ79" i="99" s="1"/>
  <c r="BN80" i="99"/>
  <c r="BP80" i="99" s="1"/>
  <c r="BJ81" i="99"/>
  <c r="BL80" i="99"/>
  <c r="BJ79" i="98"/>
  <c r="BN78" i="98"/>
  <c r="BP78" i="98" s="1"/>
  <c r="BL78" i="98"/>
  <c r="BO84" i="103" l="1"/>
  <c r="BQ84" i="103" s="1"/>
  <c r="BN85" i="103"/>
  <c r="BP85" i="103" s="1"/>
  <c r="BJ86" i="103"/>
  <c r="BL85" i="103"/>
  <c r="BO82" i="102"/>
  <c r="BQ82" i="102" s="1"/>
  <c r="BL83" i="102"/>
  <c r="BN83" i="102"/>
  <c r="BP83" i="102" s="1"/>
  <c r="BJ84" i="102"/>
  <c r="BO84" i="100"/>
  <c r="BQ84" i="100" s="1"/>
  <c r="BJ86" i="100"/>
  <c r="BN85" i="100"/>
  <c r="BP85" i="100" s="1"/>
  <c r="BL85" i="100"/>
  <c r="BO80" i="99"/>
  <c r="BQ80" i="99" s="1"/>
  <c r="BL81" i="99"/>
  <c r="BN81" i="99"/>
  <c r="BP81" i="99" s="1"/>
  <c r="BJ82" i="99"/>
  <c r="BO78" i="98"/>
  <c r="BQ78" i="98" s="1"/>
  <c r="BL79" i="98"/>
  <c r="BJ80" i="98"/>
  <c r="BN79" i="98"/>
  <c r="BP79" i="98" s="1"/>
  <c r="BO85" i="103" l="1"/>
  <c r="BQ85" i="103" s="1"/>
  <c r="BN86" i="103"/>
  <c r="BP86" i="103" s="1"/>
  <c r="BL86" i="103"/>
  <c r="BJ87" i="103"/>
  <c r="BN84" i="102"/>
  <c r="BP84" i="102" s="1"/>
  <c r="BL84" i="102"/>
  <c r="BJ85" i="102"/>
  <c r="BO83" i="102"/>
  <c r="BQ83" i="102" s="1"/>
  <c r="BO85" i="100"/>
  <c r="BQ85" i="100" s="1"/>
  <c r="BJ87" i="100"/>
  <c r="BN86" i="100"/>
  <c r="BP86" i="100" s="1"/>
  <c r="BL86" i="100"/>
  <c r="BL82" i="99"/>
  <c r="BN82" i="99"/>
  <c r="BP82" i="99" s="1"/>
  <c r="BJ83" i="99"/>
  <c r="BO81" i="99"/>
  <c r="BQ81" i="99" s="1"/>
  <c r="BL80" i="98"/>
  <c r="BJ81" i="98"/>
  <c r="BN80" i="98"/>
  <c r="BP80" i="98" s="1"/>
  <c r="BO79" i="98"/>
  <c r="BQ79" i="98" s="1"/>
  <c r="BO86" i="103" l="1"/>
  <c r="BQ86" i="103" s="1"/>
  <c r="BN87" i="103"/>
  <c r="BP87" i="103" s="1"/>
  <c r="BJ88" i="103"/>
  <c r="BL87" i="103"/>
  <c r="BO84" i="102"/>
  <c r="BQ84" i="102" s="1"/>
  <c r="BN85" i="102"/>
  <c r="BP85" i="102" s="1"/>
  <c r="BL85" i="102"/>
  <c r="BJ86" i="102"/>
  <c r="BO86" i="100"/>
  <c r="BQ86" i="100" s="1"/>
  <c r="BL87" i="100"/>
  <c r="BJ88" i="100"/>
  <c r="BN87" i="100"/>
  <c r="BP87" i="100" s="1"/>
  <c r="BJ84" i="99"/>
  <c r="BN83" i="99"/>
  <c r="BP83" i="99" s="1"/>
  <c r="BL83" i="99"/>
  <c r="BO82" i="99"/>
  <c r="BQ82" i="99" s="1"/>
  <c r="BJ82" i="98"/>
  <c r="BN81" i="98"/>
  <c r="BP81" i="98" s="1"/>
  <c r="BL81" i="98"/>
  <c r="BO80" i="98"/>
  <c r="BQ80" i="98" s="1"/>
  <c r="BO87" i="103" l="1"/>
  <c r="BQ87" i="103" s="1"/>
  <c r="BN88" i="103"/>
  <c r="BP88" i="103" s="1"/>
  <c r="BL88" i="103"/>
  <c r="BJ89" i="103"/>
  <c r="BJ90" i="103" s="1"/>
  <c r="BJ91" i="103" s="1"/>
  <c r="BJ92" i="103" s="1"/>
  <c r="BJ93" i="103" s="1"/>
  <c r="BJ94" i="103" s="1"/>
  <c r="BJ95" i="103" s="1"/>
  <c r="BJ96" i="103" s="1"/>
  <c r="BJ97" i="103" s="1"/>
  <c r="BJ98" i="103" s="1"/>
  <c r="BJ99" i="103" s="1"/>
  <c r="BJ100" i="103" s="1"/>
  <c r="BJ101" i="103" s="1"/>
  <c r="BJ102" i="103" s="1"/>
  <c r="BJ103" i="103" s="1"/>
  <c r="BJ104" i="103" s="1"/>
  <c r="BJ105" i="103" s="1"/>
  <c r="BJ106" i="103" s="1"/>
  <c r="BJ107" i="103" s="1"/>
  <c r="BJ108" i="103" s="1"/>
  <c r="BJ109" i="103" s="1"/>
  <c r="BJ110" i="103" s="1"/>
  <c r="BJ111" i="103" s="1"/>
  <c r="BJ112" i="103" s="1"/>
  <c r="BJ113" i="103" s="1"/>
  <c r="BJ114" i="103" s="1"/>
  <c r="BJ115" i="103" s="1"/>
  <c r="BJ116" i="103" s="1"/>
  <c r="BJ117" i="103" s="1"/>
  <c r="BJ118" i="103" s="1"/>
  <c r="BJ119" i="103" s="1"/>
  <c r="BJ120" i="103" s="1"/>
  <c r="BJ121" i="103" s="1"/>
  <c r="BJ122" i="103" s="1"/>
  <c r="BJ123" i="103" s="1"/>
  <c r="BJ124" i="103" s="1"/>
  <c r="BJ125" i="103" s="1"/>
  <c r="BJ126" i="103" s="1"/>
  <c r="BJ127" i="103" s="1"/>
  <c r="BJ128" i="103" s="1"/>
  <c r="BJ129" i="103" s="1"/>
  <c r="BJ130" i="103" s="1"/>
  <c r="BJ131" i="103" s="1"/>
  <c r="BJ132" i="103" s="1"/>
  <c r="BJ133" i="103" s="1"/>
  <c r="BJ134" i="103" s="1"/>
  <c r="BJ135" i="103" s="1"/>
  <c r="BJ136" i="103" s="1"/>
  <c r="BJ137" i="103" s="1"/>
  <c r="BJ138" i="103" s="1"/>
  <c r="BJ139" i="103" s="1"/>
  <c r="BJ140" i="103" s="1"/>
  <c r="BJ141" i="103" s="1"/>
  <c r="BJ142" i="103" s="1"/>
  <c r="BJ143" i="103" s="1"/>
  <c r="BJ144" i="103" s="1"/>
  <c r="BJ145" i="103" s="1"/>
  <c r="BJ146" i="103" s="1"/>
  <c r="BJ147" i="103" s="1"/>
  <c r="BJ148" i="103" s="1"/>
  <c r="BJ149" i="103" s="1"/>
  <c r="BJ150" i="103" s="1"/>
  <c r="BJ151" i="103" s="1"/>
  <c r="BJ152" i="103" s="1"/>
  <c r="BJ153" i="103" s="1"/>
  <c r="BJ154" i="103" s="1"/>
  <c r="BJ155" i="103" s="1"/>
  <c r="BJ156" i="103" s="1"/>
  <c r="BJ157" i="103" s="1"/>
  <c r="BJ158" i="103" s="1"/>
  <c r="BJ159" i="103" s="1"/>
  <c r="BJ160" i="103" s="1"/>
  <c r="BJ161" i="103" s="1"/>
  <c r="BJ162" i="103" s="1"/>
  <c r="BJ163" i="103" s="1"/>
  <c r="BJ164" i="103" s="1"/>
  <c r="BJ165" i="103" s="1"/>
  <c r="BJ166" i="103" s="1"/>
  <c r="BJ167" i="103" s="1"/>
  <c r="BJ168" i="103" s="1"/>
  <c r="BJ169" i="103" s="1"/>
  <c r="BJ170" i="103" s="1"/>
  <c r="BJ171" i="103" s="1"/>
  <c r="BJ172" i="103" s="1"/>
  <c r="BJ173" i="103" s="1"/>
  <c r="BJ174" i="103" s="1"/>
  <c r="BJ175" i="103" s="1"/>
  <c r="BJ176" i="103" s="1"/>
  <c r="BJ177" i="103" s="1"/>
  <c r="BJ178" i="103" s="1"/>
  <c r="BJ179" i="103" s="1"/>
  <c r="BJ180" i="103" s="1"/>
  <c r="BJ181" i="103" s="1"/>
  <c r="BJ182" i="103" s="1"/>
  <c r="BJ183" i="103" s="1"/>
  <c r="BJ184" i="103" s="1"/>
  <c r="BJ185" i="103" s="1"/>
  <c r="BJ186" i="103" s="1"/>
  <c r="BJ187" i="103" s="1"/>
  <c r="BJ188" i="103" s="1"/>
  <c r="BJ189" i="103" s="1"/>
  <c r="BJ190" i="103" s="1"/>
  <c r="BJ191" i="103" s="1"/>
  <c r="BJ192" i="103" s="1"/>
  <c r="BJ193" i="103" s="1"/>
  <c r="BJ194" i="103" s="1"/>
  <c r="BJ195" i="103" s="1"/>
  <c r="BJ196" i="103" s="1"/>
  <c r="BO85" i="102"/>
  <c r="BQ85" i="102" s="1"/>
  <c r="BJ87" i="102"/>
  <c r="BN86" i="102"/>
  <c r="BP86" i="102" s="1"/>
  <c r="BL86" i="102"/>
  <c r="BN88" i="100"/>
  <c r="BP88" i="100" s="1"/>
  <c r="BJ89" i="100"/>
  <c r="BJ90" i="100" s="1"/>
  <c r="BJ91" i="100" s="1"/>
  <c r="BJ92" i="100" s="1"/>
  <c r="BJ93" i="100" s="1"/>
  <c r="BJ94" i="100" s="1"/>
  <c r="BJ95" i="100" s="1"/>
  <c r="BJ96" i="100" s="1"/>
  <c r="BJ97" i="100" s="1"/>
  <c r="BJ98" i="100" s="1"/>
  <c r="BJ99" i="100" s="1"/>
  <c r="BJ100" i="100" s="1"/>
  <c r="BJ101" i="100" s="1"/>
  <c r="BJ102" i="100" s="1"/>
  <c r="BJ103" i="100" s="1"/>
  <c r="BJ104" i="100" s="1"/>
  <c r="BJ105" i="100" s="1"/>
  <c r="BJ106" i="100" s="1"/>
  <c r="BJ107" i="100" s="1"/>
  <c r="BJ108" i="100" s="1"/>
  <c r="BJ109" i="100" s="1"/>
  <c r="BJ110" i="100" s="1"/>
  <c r="BJ111" i="100" s="1"/>
  <c r="BJ112" i="100" s="1"/>
  <c r="BJ113" i="100" s="1"/>
  <c r="BJ114" i="100" s="1"/>
  <c r="BJ115" i="100" s="1"/>
  <c r="BJ116" i="100" s="1"/>
  <c r="BJ117" i="100" s="1"/>
  <c r="BJ118" i="100" s="1"/>
  <c r="BJ119" i="100" s="1"/>
  <c r="BJ120" i="100" s="1"/>
  <c r="BJ121" i="100" s="1"/>
  <c r="BJ122" i="100" s="1"/>
  <c r="BJ123" i="100" s="1"/>
  <c r="BJ124" i="100" s="1"/>
  <c r="BJ125" i="100" s="1"/>
  <c r="BJ126" i="100" s="1"/>
  <c r="BJ127" i="100" s="1"/>
  <c r="BJ128" i="100" s="1"/>
  <c r="BJ129" i="100" s="1"/>
  <c r="BJ130" i="100" s="1"/>
  <c r="BJ131" i="100" s="1"/>
  <c r="BJ132" i="100" s="1"/>
  <c r="BJ133" i="100" s="1"/>
  <c r="BJ134" i="100" s="1"/>
  <c r="BJ135" i="100" s="1"/>
  <c r="BJ136" i="100" s="1"/>
  <c r="BJ137" i="100" s="1"/>
  <c r="BJ138" i="100" s="1"/>
  <c r="BJ139" i="100" s="1"/>
  <c r="BJ140" i="100" s="1"/>
  <c r="BJ141" i="100" s="1"/>
  <c r="BJ142" i="100" s="1"/>
  <c r="BJ143" i="100" s="1"/>
  <c r="BJ144" i="100" s="1"/>
  <c r="BJ145" i="100" s="1"/>
  <c r="BJ146" i="100" s="1"/>
  <c r="BJ147" i="100" s="1"/>
  <c r="BJ148" i="100" s="1"/>
  <c r="BJ149" i="100" s="1"/>
  <c r="BJ150" i="100" s="1"/>
  <c r="BJ151" i="100" s="1"/>
  <c r="BJ152" i="100" s="1"/>
  <c r="BJ153" i="100" s="1"/>
  <c r="BJ154" i="100" s="1"/>
  <c r="BJ155" i="100" s="1"/>
  <c r="BJ156" i="100" s="1"/>
  <c r="BJ157" i="100" s="1"/>
  <c r="BJ158" i="100" s="1"/>
  <c r="BJ159" i="100" s="1"/>
  <c r="BJ160" i="100" s="1"/>
  <c r="BJ161" i="100" s="1"/>
  <c r="BJ162" i="100" s="1"/>
  <c r="BJ163" i="100" s="1"/>
  <c r="BJ164" i="100" s="1"/>
  <c r="BJ165" i="100" s="1"/>
  <c r="BJ166" i="100" s="1"/>
  <c r="BJ167" i="100" s="1"/>
  <c r="BJ168" i="100" s="1"/>
  <c r="BJ169" i="100" s="1"/>
  <c r="BJ170" i="100" s="1"/>
  <c r="BJ171" i="100" s="1"/>
  <c r="BJ172" i="100" s="1"/>
  <c r="BJ173" i="100" s="1"/>
  <c r="BJ174" i="100" s="1"/>
  <c r="BJ175" i="100" s="1"/>
  <c r="BJ176" i="100" s="1"/>
  <c r="BJ177" i="100" s="1"/>
  <c r="BJ178" i="100" s="1"/>
  <c r="BJ179" i="100" s="1"/>
  <c r="BJ180" i="100" s="1"/>
  <c r="BJ181" i="100" s="1"/>
  <c r="BJ182" i="100" s="1"/>
  <c r="BJ183" i="100" s="1"/>
  <c r="BJ184" i="100" s="1"/>
  <c r="BJ185" i="100" s="1"/>
  <c r="BJ186" i="100" s="1"/>
  <c r="BJ187" i="100" s="1"/>
  <c r="BJ188" i="100" s="1"/>
  <c r="BJ189" i="100" s="1"/>
  <c r="BJ190" i="100" s="1"/>
  <c r="BJ191" i="100" s="1"/>
  <c r="BJ192" i="100" s="1"/>
  <c r="BJ193" i="100" s="1"/>
  <c r="BJ194" i="100" s="1"/>
  <c r="BJ195" i="100" s="1"/>
  <c r="BJ196" i="100" s="1"/>
  <c r="BL88" i="100"/>
  <c r="BO87" i="100"/>
  <c r="BQ87" i="100" s="1"/>
  <c r="BO83" i="99"/>
  <c r="BQ83" i="99" s="1"/>
  <c r="BJ85" i="99"/>
  <c r="BL84" i="99"/>
  <c r="BN84" i="99"/>
  <c r="BP84" i="99" s="1"/>
  <c r="BO81" i="98"/>
  <c r="BQ81" i="98" s="1"/>
  <c r="BJ83" i="98"/>
  <c r="BN82" i="98"/>
  <c r="BP82" i="98" s="1"/>
  <c r="BL82" i="98"/>
  <c r="BO88" i="103" l="1"/>
  <c r="BQ88" i="103" s="1"/>
  <c r="BO86" i="102"/>
  <c r="BQ86" i="102" s="1"/>
  <c r="BJ88" i="102"/>
  <c r="BN87" i="102"/>
  <c r="BP87" i="102" s="1"/>
  <c r="BL87" i="102"/>
  <c r="BO82" i="98"/>
  <c r="BQ82" i="98" s="1"/>
  <c r="BO88" i="100"/>
  <c r="BQ88" i="100" s="1"/>
  <c r="BO84" i="99"/>
  <c r="BQ84" i="99" s="1"/>
  <c r="BL85" i="99"/>
  <c r="BJ86" i="99"/>
  <c r="BN85" i="99"/>
  <c r="BP85" i="99" s="1"/>
  <c r="BN83" i="98"/>
  <c r="BP83" i="98" s="1"/>
  <c r="BL83" i="98"/>
  <c r="BJ84" i="98"/>
  <c r="BO87" i="102" l="1"/>
  <c r="BQ87" i="102" s="1"/>
  <c r="BN88" i="102"/>
  <c r="BP88" i="102" s="1"/>
  <c r="BJ89" i="102"/>
  <c r="BJ90" i="102" s="1"/>
  <c r="BJ91" i="102" s="1"/>
  <c r="BJ92" i="102" s="1"/>
  <c r="BJ93" i="102" s="1"/>
  <c r="BJ94" i="102" s="1"/>
  <c r="BJ95" i="102" s="1"/>
  <c r="BJ96" i="102" s="1"/>
  <c r="BJ97" i="102" s="1"/>
  <c r="BJ98" i="102" s="1"/>
  <c r="BJ99" i="102" s="1"/>
  <c r="BJ100" i="102" s="1"/>
  <c r="BJ101" i="102" s="1"/>
  <c r="BJ102" i="102" s="1"/>
  <c r="BJ103" i="102" s="1"/>
  <c r="BJ104" i="102" s="1"/>
  <c r="BJ105" i="102" s="1"/>
  <c r="BJ106" i="102" s="1"/>
  <c r="BJ107" i="102" s="1"/>
  <c r="BJ108" i="102" s="1"/>
  <c r="BJ109" i="102" s="1"/>
  <c r="BJ110" i="102" s="1"/>
  <c r="BJ111" i="102" s="1"/>
  <c r="BJ112" i="102" s="1"/>
  <c r="BJ113" i="102" s="1"/>
  <c r="BJ114" i="102" s="1"/>
  <c r="BJ115" i="102" s="1"/>
  <c r="BJ116" i="102" s="1"/>
  <c r="BJ117" i="102" s="1"/>
  <c r="BJ118" i="102" s="1"/>
  <c r="BJ119" i="102" s="1"/>
  <c r="BJ120" i="102" s="1"/>
  <c r="BJ121" i="102" s="1"/>
  <c r="BJ122" i="102" s="1"/>
  <c r="BJ123" i="102" s="1"/>
  <c r="BJ124" i="102" s="1"/>
  <c r="BJ125" i="102" s="1"/>
  <c r="BJ126" i="102" s="1"/>
  <c r="BJ127" i="102" s="1"/>
  <c r="BJ128" i="102" s="1"/>
  <c r="BJ129" i="102" s="1"/>
  <c r="BJ130" i="102" s="1"/>
  <c r="BJ131" i="102" s="1"/>
  <c r="BJ132" i="102" s="1"/>
  <c r="BJ133" i="102" s="1"/>
  <c r="BJ134" i="102" s="1"/>
  <c r="BJ135" i="102" s="1"/>
  <c r="BJ136" i="102" s="1"/>
  <c r="BJ137" i="102" s="1"/>
  <c r="BJ138" i="102" s="1"/>
  <c r="BJ139" i="102" s="1"/>
  <c r="BJ140" i="102" s="1"/>
  <c r="BJ141" i="102" s="1"/>
  <c r="BJ142" i="102" s="1"/>
  <c r="BJ143" i="102" s="1"/>
  <c r="BJ144" i="102" s="1"/>
  <c r="BJ145" i="102" s="1"/>
  <c r="BJ146" i="102" s="1"/>
  <c r="BJ147" i="102" s="1"/>
  <c r="BJ148" i="102" s="1"/>
  <c r="BJ149" i="102" s="1"/>
  <c r="BJ150" i="102" s="1"/>
  <c r="BJ151" i="102" s="1"/>
  <c r="BJ152" i="102" s="1"/>
  <c r="BJ153" i="102" s="1"/>
  <c r="BJ154" i="102" s="1"/>
  <c r="BJ155" i="102" s="1"/>
  <c r="BJ156" i="102" s="1"/>
  <c r="BJ157" i="102" s="1"/>
  <c r="BJ158" i="102" s="1"/>
  <c r="BJ159" i="102" s="1"/>
  <c r="BJ160" i="102" s="1"/>
  <c r="BJ161" i="102" s="1"/>
  <c r="BJ162" i="102" s="1"/>
  <c r="BJ163" i="102" s="1"/>
  <c r="BJ164" i="102" s="1"/>
  <c r="BJ165" i="102" s="1"/>
  <c r="BJ166" i="102" s="1"/>
  <c r="BJ167" i="102" s="1"/>
  <c r="BJ168" i="102" s="1"/>
  <c r="BJ169" i="102" s="1"/>
  <c r="BJ170" i="102" s="1"/>
  <c r="BJ171" i="102" s="1"/>
  <c r="BJ172" i="102" s="1"/>
  <c r="BJ173" i="102" s="1"/>
  <c r="BJ174" i="102" s="1"/>
  <c r="BJ175" i="102" s="1"/>
  <c r="BJ176" i="102" s="1"/>
  <c r="BJ177" i="102" s="1"/>
  <c r="BJ178" i="102" s="1"/>
  <c r="BJ179" i="102" s="1"/>
  <c r="BJ180" i="102" s="1"/>
  <c r="BJ181" i="102" s="1"/>
  <c r="BJ182" i="102" s="1"/>
  <c r="BJ183" i="102" s="1"/>
  <c r="BJ184" i="102" s="1"/>
  <c r="BJ185" i="102" s="1"/>
  <c r="BJ186" i="102" s="1"/>
  <c r="BJ187" i="102" s="1"/>
  <c r="BJ188" i="102" s="1"/>
  <c r="BJ189" i="102" s="1"/>
  <c r="BJ190" i="102" s="1"/>
  <c r="BJ191" i="102" s="1"/>
  <c r="BJ192" i="102" s="1"/>
  <c r="BJ193" i="102" s="1"/>
  <c r="BJ194" i="102" s="1"/>
  <c r="BJ195" i="102" s="1"/>
  <c r="BJ196" i="102" s="1"/>
  <c r="BL88" i="102"/>
  <c r="BO83" i="98"/>
  <c r="BQ83" i="98" s="1"/>
  <c r="BJ87" i="99"/>
  <c r="BL86" i="99"/>
  <c r="BN86" i="99"/>
  <c r="BP86" i="99" s="1"/>
  <c r="BO85" i="99"/>
  <c r="BQ85" i="99" s="1"/>
  <c r="BJ85" i="98"/>
  <c r="BN84" i="98"/>
  <c r="BP84" i="98" s="1"/>
  <c r="BL84" i="98"/>
  <c r="BO88" i="102" l="1"/>
  <c r="BQ88" i="102" s="1"/>
  <c r="BO86" i="99"/>
  <c r="BQ86" i="99" s="1"/>
  <c r="BJ88" i="99"/>
  <c r="BN87" i="99"/>
  <c r="BP87" i="99" s="1"/>
  <c r="BL87" i="99"/>
  <c r="BO84" i="98"/>
  <c r="BQ84" i="98" s="1"/>
  <c r="BJ86" i="98"/>
  <c r="BN85" i="98"/>
  <c r="BP85" i="98" s="1"/>
  <c r="BL85" i="98"/>
  <c r="BO87" i="99" l="1"/>
  <c r="BQ87" i="99" s="1"/>
  <c r="BN88" i="99"/>
  <c r="BP88" i="99" s="1"/>
  <c r="BL88" i="99"/>
  <c r="BJ89" i="99"/>
  <c r="BJ90" i="99" s="1"/>
  <c r="BJ91" i="99" s="1"/>
  <c r="BJ92" i="99" s="1"/>
  <c r="BJ93" i="99" s="1"/>
  <c r="BJ94" i="99" s="1"/>
  <c r="BJ95" i="99" s="1"/>
  <c r="BJ96" i="99" s="1"/>
  <c r="BJ97" i="99" s="1"/>
  <c r="BJ98" i="99" s="1"/>
  <c r="BJ99" i="99" s="1"/>
  <c r="BJ100" i="99" s="1"/>
  <c r="BJ101" i="99" s="1"/>
  <c r="BJ102" i="99" s="1"/>
  <c r="BJ103" i="99" s="1"/>
  <c r="BJ104" i="99" s="1"/>
  <c r="BJ105" i="99" s="1"/>
  <c r="BJ106" i="99" s="1"/>
  <c r="BJ107" i="99" s="1"/>
  <c r="BJ108" i="99" s="1"/>
  <c r="BJ109" i="99" s="1"/>
  <c r="BJ110" i="99" s="1"/>
  <c r="BJ111" i="99" s="1"/>
  <c r="BJ112" i="99" s="1"/>
  <c r="BJ113" i="99" s="1"/>
  <c r="BJ114" i="99" s="1"/>
  <c r="BJ115" i="99" s="1"/>
  <c r="BJ116" i="99" s="1"/>
  <c r="BJ117" i="99" s="1"/>
  <c r="BJ118" i="99" s="1"/>
  <c r="BJ119" i="99" s="1"/>
  <c r="BJ120" i="99" s="1"/>
  <c r="BJ121" i="99" s="1"/>
  <c r="BJ122" i="99" s="1"/>
  <c r="BJ123" i="99" s="1"/>
  <c r="BJ124" i="99" s="1"/>
  <c r="BJ125" i="99" s="1"/>
  <c r="BJ126" i="99" s="1"/>
  <c r="BJ127" i="99" s="1"/>
  <c r="BJ128" i="99" s="1"/>
  <c r="BJ129" i="99" s="1"/>
  <c r="BJ130" i="99" s="1"/>
  <c r="BJ131" i="99" s="1"/>
  <c r="BJ132" i="99" s="1"/>
  <c r="BJ133" i="99" s="1"/>
  <c r="BJ134" i="99" s="1"/>
  <c r="BJ135" i="99" s="1"/>
  <c r="BJ136" i="99" s="1"/>
  <c r="BJ137" i="99" s="1"/>
  <c r="BJ138" i="99" s="1"/>
  <c r="BJ139" i="99" s="1"/>
  <c r="BJ140" i="99" s="1"/>
  <c r="BJ141" i="99" s="1"/>
  <c r="BJ142" i="99" s="1"/>
  <c r="BJ143" i="99" s="1"/>
  <c r="BJ144" i="99" s="1"/>
  <c r="BJ145" i="99" s="1"/>
  <c r="BJ146" i="99" s="1"/>
  <c r="BJ147" i="99" s="1"/>
  <c r="BJ148" i="99" s="1"/>
  <c r="BJ149" i="99" s="1"/>
  <c r="BJ150" i="99" s="1"/>
  <c r="BJ151" i="99" s="1"/>
  <c r="BJ152" i="99" s="1"/>
  <c r="BJ153" i="99" s="1"/>
  <c r="BJ154" i="99" s="1"/>
  <c r="BJ155" i="99" s="1"/>
  <c r="BJ156" i="99" s="1"/>
  <c r="BJ157" i="99" s="1"/>
  <c r="BJ158" i="99" s="1"/>
  <c r="BJ159" i="99" s="1"/>
  <c r="BJ160" i="99" s="1"/>
  <c r="BJ161" i="99" s="1"/>
  <c r="BJ162" i="99" s="1"/>
  <c r="BJ163" i="99" s="1"/>
  <c r="BJ164" i="99" s="1"/>
  <c r="BJ165" i="99" s="1"/>
  <c r="BJ166" i="99" s="1"/>
  <c r="BJ167" i="99" s="1"/>
  <c r="BJ168" i="99" s="1"/>
  <c r="BJ169" i="99" s="1"/>
  <c r="BJ170" i="99" s="1"/>
  <c r="BJ171" i="99" s="1"/>
  <c r="BJ172" i="99" s="1"/>
  <c r="BJ173" i="99" s="1"/>
  <c r="BJ174" i="99" s="1"/>
  <c r="BJ175" i="99" s="1"/>
  <c r="BJ176" i="99" s="1"/>
  <c r="BJ177" i="99" s="1"/>
  <c r="BJ178" i="99" s="1"/>
  <c r="BJ179" i="99" s="1"/>
  <c r="BJ180" i="99" s="1"/>
  <c r="BJ181" i="99" s="1"/>
  <c r="BJ182" i="99" s="1"/>
  <c r="BJ183" i="99" s="1"/>
  <c r="BJ184" i="99" s="1"/>
  <c r="BJ185" i="99" s="1"/>
  <c r="BJ186" i="99" s="1"/>
  <c r="BJ187" i="99" s="1"/>
  <c r="BJ188" i="99" s="1"/>
  <c r="BJ189" i="99" s="1"/>
  <c r="BJ190" i="99" s="1"/>
  <c r="BJ191" i="99" s="1"/>
  <c r="BJ192" i="99" s="1"/>
  <c r="BJ193" i="99" s="1"/>
  <c r="BJ194" i="99" s="1"/>
  <c r="BJ195" i="99" s="1"/>
  <c r="BJ196" i="99" s="1"/>
  <c r="BO85" i="98"/>
  <c r="BQ85" i="98" s="1"/>
  <c r="BN86" i="98"/>
  <c r="BP86" i="98" s="1"/>
  <c r="BL86" i="98"/>
  <c r="BJ87" i="98"/>
  <c r="BO88" i="99" l="1"/>
  <c r="BQ88" i="99" s="1"/>
  <c r="BO86" i="98"/>
  <c r="BQ86" i="98" s="1"/>
  <c r="BN87" i="98"/>
  <c r="BP87" i="98" s="1"/>
  <c r="BL87" i="98"/>
  <c r="BJ88" i="98"/>
  <c r="BO87" i="98" l="1"/>
  <c r="BQ87" i="98" s="1"/>
  <c r="BJ89" i="98"/>
  <c r="BJ90" i="98" s="1"/>
  <c r="BJ91" i="98" s="1"/>
  <c r="BJ92" i="98" s="1"/>
  <c r="BJ93" i="98" s="1"/>
  <c r="BJ94" i="98" s="1"/>
  <c r="BJ95" i="98" s="1"/>
  <c r="BJ96" i="98" s="1"/>
  <c r="BJ97" i="98" s="1"/>
  <c r="BJ98" i="98" s="1"/>
  <c r="BJ99" i="98" s="1"/>
  <c r="BJ100" i="98" s="1"/>
  <c r="BJ101" i="98" s="1"/>
  <c r="BJ102" i="98" s="1"/>
  <c r="BJ103" i="98" s="1"/>
  <c r="BJ104" i="98" s="1"/>
  <c r="BJ105" i="98" s="1"/>
  <c r="BJ106" i="98" s="1"/>
  <c r="BJ107" i="98" s="1"/>
  <c r="BJ108" i="98" s="1"/>
  <c r="BJ109" i="98" s="1"/>
  <c r="BJ110" i="98" s="1"/>
  <c r="BJ111" i="98" s="1"/>
  <c r="BJ112" i="98" s="1"/>
  <c r="BJ113" i="98" s="1"/>
  <c r="BJ114" i="98" s="1"/>
  <c r="BJ115" i="98" s="1"/>
  <c r="BJ116" i="98" s="1"/>
  <c r="BJ117" i="98" s="1"/>
  <c r="BJ118" i="98" s="1"/>
  <c r="BJ119" i="98" s="1"/>
  <c r="BJ120" i="98" s="1"/>
  <c r="BJ121" i="98" s="1"/>
  <c r="BJ122" i="98" s="1"/>
  <c r="BJ123" i="98" s="1"/>
  <c r="BJ124" i="98" s="1"/>
  <c r="BJ125" i="98" s="1"/>
  <c r="BJ126" i="98" s="1"/>
  <c r="BJ127" i="98" s="1"/>
  <c r="BJ128" i="98" s="1"/>
  <c r="BJ129" i="98" s="1"/>
  <c r="BJ130" i="98" s="1"/>
  <c r="BJ131" i="98" s="1"/>
  <c r="BJ132" i="98" s="1"/>
  <c r="BJ133" i="98" s="1"/>
  <c r="BJ134" i="98" s="1"/>
  <c r="BJ135" i="98" s="1"/>
  <c r="BJ136" i="98" s="1"/>
  <c r="BJ137" i="98" s="1"/>
  <c r="BJ138" i="98" s="1"/>
  <c r="BJ139" i="98" s="1"/>
  <c r="BJ140" i="98" s="1"/>
  <c r="BJ141" i="98" s="1"/>
  <c r="BJ142" i="98" s="1"/>
  <c r="BJ143" i="98" s="1"/>
  <c r="BJ144" i="98" s="1"/>
  <c r="BJ145" i="98" s="1"/>
  <c r="BJ146" i="98" s="1"/>
  <c r="BJ147" i="98" s="1"/>
  <c r="BJ148" i="98" s="1"/>
  <c r="BJ149" i="98" s="1"/>
  <c r="BJ150" i="98" s="1"/>
  <c r="BJ151" i="98" s="1"/>
  <c r="BJ152" i="98" s="1"/>
  <c r="BJ153" i="98" s="1"/>
  <c r="BJ154" i="98" s="1"/>
  <c r="BJ155" i="98" s="1"/>
  <c r="BJ156" i="98" s="1"/>
  <c r="BJ157" i="98" s="1"/>
  <c r="BJ158" i="98" s="1"/>
  <c r="BJ159" i="98" s="1"/>
  <c r="BJ160" i="98" s="1"/>
  <c r="BJ161" i="98" s="1"/>
  <c r="BJ162" i="98" s="1"/>
  <c r="BJ163" i="98" s="1"/>
  <c r="BJ164" i="98" s="1"/>
  <c r="BJ165" i="98" s="1"/>
  <c r="BJ166" i="98" s="1"/>
  <c r="BJ167" i="98" s="1"/>
  <c r="BJ168" i="98" s="1"/>
  <c r="BJ169" i="98" s="1"/>
  <c r="BJ170" i="98" s="1"/>
  <c r="BJ171" i="98" s="1"/>
  <c r="BJ172" i="98" s="1"/>
  <c r="BJ173" i="98" s="1"/>
  <c r="BJ174" i="98" s="1"/>
  <c r="BJ175" i="98" s="1"/>
  <c r="BJ176" i="98" s="1"/>
  <c r="BJ177" i="98" s="1"/>
  <c r="BJ178" i="98" s="1"/>
  <c r="BJ179" i="98" s="1"/>
  <c r="BJ180" i="98" s="1"/>
  <c r="BJ181" i="98" s="1"/>
  <c r="BJ182" i="98" s="1"/>
  <c r="BJ183" i="98" s="1"/>
  <c r="BJ184" i="98" s="1"/>
  <c r="BJ185" i="98" s="1"/>
  <c r="BJ186" i="98" s="1"/>
  <c r="BJ187" i="98" s="1"/>
  <c r="BJ188" i="98" s="1"/>
  <c r="BJ189" i="98" s="1"/>
  <c r="BJ190" i="98" s="1"/>
  <c r="BJ191" i="98" s="1"/>
  <c r="BJ192" i="98" s="1"/>
  <c r="BJ193" i="98" s="1"/>
  <c r="BJ194" i="98" s="1"/>
  <c r="BJ195" i="98" s="1"/>
  <c r="BJ196" i="98" s="1"/>
  <c r="BN88" i="98"/>
  <c r="BP88" i="98" s="1"/>
  <c r="BL88" i="98"/>
  <c r="BO88" i="98" l="1"/>
  <c r="BQ88" i="98" s="1"/>
  <c r="AU373" i="97"/>
  <c r="AT373" i="97"/>
  <c r="AS373" i="97"/>
  <c r="AQ373" i="97"/>
  <c r="AP373" i="97"/>
  <c r="AI373" i="97"/>
  <c r="AH373" i="97"/>
  <c r="AG373" i="97"/>
  <c r="AF373" i="97"/>
  <c r="AE373" i="97"/>
  <c r="AD373" i="97"/>
  <c r="AC373" i="97"/>
  <c r="AB373" i="97"/>
  <c r="AA373" i="97"/>
  <c r="B373" i="97"/>
  <c r="AZ373" i="97" s="1"/>
  <c r="AV372" i="97"/>
  <c r="AU372" i="97"/>
  <c r="AT372" i="97"/>
  <c r="AS372" i="97"/>
  <c r="AQ372" i="97"/>
  <c r="AP372" i="97"/>
  <c r="AM372" i="97"/>
  <c r="AI372" i="97"/>
  <c r="AH372" i="97"/>
  <c r="AG372" i="97"/>
  <c r="AF372" i="97"/>
  <c r="AE372" i="97"/>
  <c r="AD372" i="97"/>
  <c r="AC372" i="97"/>
  <c r="AB372" i="97"/>
  <c r="AA372" i="97"/>
  <c r="B372" i="97"/>
  <c r="AO372" i="97" s="1"/>
  <c r="AU371" i="97"/>
  <c r="AT371" i="97"/>
  <c r="AS371" i="97"/>
  <c r="AQ371" i="97"/>
  <c r="AP371" i="97"/>
  <c r="AI371" i="97"/>
  <c r="AH371" i="97"/>
  <c r="AG371" i="97"/>
  <c r="AF371" i="97"/>
  <c r="AE371" i="97"/>
  <c r="AD371" i="97"/>
  <c r="AC371" i="97"/>
  <c r="AB371" i="97"/>
  <c r="AA371" i="97"/>
  <c r="B371" i="97"/>
  <c r="AL371" i="97" s="1"/>
  <c r="AZ370" i="97"/>
  <c r="AU370" i="97"/>
  <c r="AT370" i="97"/>
  <c r="AS370" i="97"/>
  <c r="AQ370" i="97"/>
  <c r="AP370" i="97"/>
  <c r="AO370" i="97"/>
  <c r="AN370" i="97"/>
  <c r="AM370" i="97"/>
  <c r="AL370" i="97"/>
  <c r="AK370" i="97"/>
  <c r="AJ370" i="97"/>
  <c r="AI370" i="97"/>
  <c r="AH370" i="97"/>
  <c r="AG370" i="97"/>
  <c r="AF370" i="97"/>
  <c r="AE370" i="97"/>
  <c r="AD370" i="97"/>
  <c r="AC370" i="97"/>
  <c r="AB370" i="97"/>
  <c r="AA370" i="97"/>
  <c r="B370" i="97"/>
  <c r="AY370" i="97" s="1"/>
  <c r="AU369" i="97"/>
  <c r="AT369" i="97"/>
  <c r="AS369" i="97"/>
  <c r="AQ369" i="97"/>
  <c r="AP369" i="97"/>
  <c r="AO369" i="97"/>
  <c r="AN369" i="97"/>
  <c r="AM369" i="97"/>
  <c r="AL369" i="97"/>
  <c r="AK369" i="97"/>
  <c r="AJ369" i="97"/>
  <c r="AI369" i="97"/>
  <c r="AH369" i="97"/>
  <c r="AG369" i="97"/>
  <c r="AF369" i="97"/>
  <c r="AE369" i="97"/>
  <c r="AD369" i="97"/>
  <c r="AC369" i="97"/>
  <c r="AB369" i="97"/>
  <c r="AA369" i="97"/>
  <c r="B369" i="97"/>
  <c r="AZ369" i="97" s="1"/>
  <c r="AU368" i="97"/>
  <c r="AT368" i="97"/>
  <c r="AS368" i="97"/>
  <c r="AQ368" i="97"/>
  <c r="AP368" i="97"/>
  <c r="AI368" i="97"/>
  <c r="AH368" i="97"/>
  <c r="AG368" i="97"/>
  <c r="AF368" i="97"/>
  <c r="AE368" i="97"/>
  <c r="AD368" i="97"/>
  <c r="AC368" i="97"/>
  <c r="AB368" i="97"/>
  <c r="AA368" i="97"/>
  <c r="B368" i="97"/>
  <c r="AZ368" i="97" s="1"/>
  <c r="AZ367" i="97"/>
  <c r="AY367" i="97"/>
  <c r="AW367" i="97"/>
  <c r="AU367" i="97"/>
  <c r="AT367" i="97"/>
  <c r="AS367" i="97"/>
  <c r="AQ367" i="97"/>
  <c r="AP367" i="97"/>
  <c r="AO367" i="97"/>
  <c r="AL367" i="97"/>
  <c r="AK367" i="97"/>
  <c r="AJ367" i="97"/>
  <c r="AI367" i="97"/>
  <c r="AH367" i="97"/>
  <c r="AG367" i="97"/>
  <c r="AF367" i="97"/>
  <c r="AE367" i="97"/>
  <c r="AD367" i="97"/>
  <c r="AC367" i="97"/>
  <c r="AB367" i="97"/>
  <c r="AA367" i="97"/>
  <c r="B367" i="97"/>
  <c r="AV367" i="97" s="1"/>
  <c r="AU366" i="97"/>
  <c r="AT366" i="97"/>
  <c r="AS366" i="97"/>
  <c r="AQ366" i="97"/>
  <c r="AP366" i="97"/>
  <c r="AO366" i="97"/>
  <c r="AM366" i="97"/>
  <c r="AL366" i="97"/>
  <c r="AK366" i="97"/>
  <c r="AJ366" i="97"/>
  <c r="AI366" i="97"/>
  <c r="AH366" i="97"/>
  <c r="AG366" i="97"/>
  <c r="AF366" i="97"/>
  <c r="AE366" i="97"/>
  <c r="AD366" i="97"/>
  <c r="AC366" i="97"/>
  <c r="AB366" i="97"/>
  <c r="AA366" i="97"/>
  <c r="B366" i="97"/>
  <c r="AN366" i="97" s="1"/>
  <c r="AU365" i="97"/>
  <c r="AT365" i="97"/>
  <c r="AS365" i="97"/>
  <c r="AQ365" i="97"/>
  <c r="AP365" i="97"/>
  <c r="AI365" i="97"/>
  <c r="AH365" i="97"/>
  <c r="AG365" i="97"/>
  <c r="AF365" i="97"/>
  <c r="AE365" i="97"/>
  <c r="AD365" i="97"/>
  <c r="AC365" i="97"/>
  <c r="AB365" i="97"/>
  <c r="AA365" i="97"/>
  <c r="B365" i="97"/>
  <c r="AY365" i="97" s="1"/>
  <c r="AZ364" i="97"/>
  <c r="AY364" i="97"/>
  <c r="AV364" i="97"/>
  <c r="AU364" i="97"/>
  <c r="AT364" i="97"/>
  <c r="AS364" i="97"/>
  <c r="AQ364" i="97"/>
  <c r="AP364" i="97"/>
  <c r="AO364" i="97"/>
  <c r="AL364" i="97"/>
  <c r="AJ364" i="97"/>
  <c r="AI364" i="97"/>
  <c r="AH364" i="97"/>
  <c r="AG364" i="97"/>
  <c r="AF364" i="97"/>
  <c r="AE364" i="97"/>
  <c r="AD364" i="97"/>
  <c r="AC364" i="97"/>
  <c r="AB364" i="97"/>
  <c r="AA364" i="97"/>
  <c r="B364" i="97"/>
  <c r="AX364" i="97" s="1"/>
  <c r="AU363" i="97"/>
  <c r="AT363" i="97"/>
  <c r="AS363" i="97"/>
  <c r="AQ363" i="97"/>
  <c r="AP363" i="97"/>
  <c r="AI363" i="97"/>
  <c r="AH363" i="97"/>
  <c r="AG363" i="97"/>
  <c r="AF363" i="97"/>
  <c r="AE363" i="97"/>
  <c r="AD363" i="97"/>
  <c r="AC363" i="97"/>
  <c r="AB363" i="97"/>
  <c r="AA363" i="97"/>
  <c r="B363" i="97"/>
  <c r="AZ363" i="97" s="1"/>
  <c r="AZ362" i="97"/>
  <c r="AU362" i="97"/>
  <c r="AT362" i="97"/>
  <c r="AS362" i="97"/>
  <c r="AQ362" i="97"/>
  <c r="AP362" i="97"/>
  <c r="AN362" i="97"/>
  <c r="AL362" i="97"/>
  <c r="AI362" i="97"/>
  <c r="AH362" i="97"/>
  <c r="AG362" i="97"/>
  <c r="AF362" i="97"/>
  <c r="AE362" i="97"/>
  <c r="AD362" i="97"/>
  <c r="AC362" i="97"/>
  <c r="AB362" i="97"/>
  <c r="AA362" i="97"/>
  <c r="B362" i="97"/>
  <c r="AX362" i="97" s="1"/>
  <c r="AU361" i="97"/>
  <c r="AT361" i="97"/>
  <c r="AS361" i="97"/>
  <c r="AQ361" i="97"/>
  <c r="AP361" i="97"/>
  <c r="AO361" i="97"/>
  <c r="AN361" i="97"/>
  <c r="AM361" i="97"/>
  <c r="AL361" i="97"/>
  <c r="AK361" i="97"/>
  <c r="AJ361" i="97"/>
  <c r="AI361" i="97"/>
  <c r="AH361" i="97"/>
  <c r="AG361" i="97"/>
  <c r="AF361" i="97"/>
  <c r="AE361" i="97"/>
  <c r="AD361" i="97"/>
  <c r="AC361" i="97"/>
  <c r="AB361" i="97"/>
  <c r="AA361" i="97"/>
  <c r="B361" i="97"/>
  <c r="AZ361" i="97" s="1"/>
  <c r="AU360" i="97"/>
  <c r="AT360" i="97"/>
  <c r="AS360" i="97"/>
  <c r="AQ360" i="97"/>
  <c r="AP360" i="97"/>
  <c r="AI360" i="97"/>
  <c r="AH360" i="97"/>
  <c r="AG360" i="97"/>
  <c r="AF360" i="97"/>
  <c r="AE360" i="97"/>
  <c r="AD360" i="97"/>
  <c r="AC360" i="97"/>
  <c r="AB360" i="97"/>
  <c r="AA360" i="97"/>
  <c r="B360" i="97"/>
  <c r="AK360" i="97" s="1"/>
  <c r="AX359" i="97"/>
  <c r="AV359" i="97"/>
  <c r="AU359" i="97"/>
  <c r="AT359" i="97"/>
  <c r="AS359" i="97"/>
  <c r="AQ359" i="97"/>
  <c r="AP359" i="97"/>
  <c r="AO359" i="97"/>
  <c r="AN359" i="97"/>
  <c r="AL359" i="97"/>
  <c r="AK359" i="97"/>
  <c r="AJ359" i="97"/>
  <c r="AI359" i="97"/>
  <c r="AH359" i="97"/>
  <c r="AG359" i="97"/>
  <c r="AF359" i="97"/>
  <c r="AE359" i="97"/>
  <c r="AD359" i="97"/>
  <c r="AC359" i="97"/>
  <c r="AB359" i="97"/>
  <c r="AA359" i="97"/>
  <c r="B359" i="97"/>
  <c r="AZ359" i="97" s="1"/>
  <c r="AU358" i="97"/>
  <c r="AT358" i="97"/>
  <c r="AS358" i="97"/>
  <c r="AQ358" i="97"/>
  <c r="AP358" i="97"/>
  <c r="AO358" i="97"/>
  <c r="AI358" i="97"/>
  <c r="AH358" i="97"/>
  <c r="AG358" i="97"/>
  <c r="AF358" i="97"/>
  <c r="AE358" i="97"/>
  <c r="AD358" i="97"/>
  <c r="AC358" i="97"/>
  <c r="AB358" i="97"/>
  <c r="AA358" i="97"/>
  <c r="B358" i="97"/>
  <c r="AZ358" i="97" s="1"/>
  <c r="AU357" i="97"/>
  <c r="AT357" i="97"/>
  <c r="AS357" i="97"/>
  <c r="AQ357" i="97"/>
  <c r="AP357" i="97"/>
  <c r="AI357" i="97"/>
  <c r="AH357" i="97"/>
  <c r="AG357" i="97"/>
  <c r="AF357" i="97"/>
  <c r="AE357" i="97"/>
  <c r="AD357" i="97"/>
  <c r="AC357" i="97"/>
  <c r="AB357" i="97"/>
  <c r="AA357" i="97"/>
  <c r="B357" i="97"/>
  <c r="AY357" i="97" s="1"/>
  <c r="AZ356" i="97"/>
  <c r="AY356" i="97"/>
  <c r="AX356" i="97"/>
  <c r="AW356" i="97"/>
  <c r="AV356" i="97"/>
  <c r="AU356" i="97"/>
  <c r="AT356" i="97"/>
  <c r="AS356" i="97"/>
  <c r="AQ356" i="97"/>
  <c r="AP356" i="97"/>
  <c r="AO356" i="97"/>
  <c r="AN356" i="97"/>
  <c r="AM356" i="97"/>
  <c r="AL356" i="97"/>
  <c r="AJ356" i="97"/>
  <c r="AI356" i="97"/>
  <c r="AH356" i="97"/>
  <c r="AG356" i="97"/>
  <c r="AF356" i="97"/>
  <c r="AE356" i="97"/>
  <c r="AD356" i="97"/>
  <c r="AC356" i="97"/>
  <c r="AB356" i="97"/>
  <c r="AA356" i="97"/>
  <c r="B356" i="97"/>
  <c r="AK356" i="97" s="1"/>
  <c r="AU355" i="97"/>
  <c r="AT355" i="97"/>
  <c r="AS355" i="97"/>
  <c r="AQ355" i="97"/>
  <c r="AP355" i="97"/>
  <c r="AO355" i="97"/>
  <c r="AM355" i="97"/>
  <c r="AI355" i="97"/>
  <c r="AH355" i="97"/>
  <c r="AG355" i="97"/>
  <c r="AF355" i="97"/>
  <c r="AE355" i="97"/>
  <c r="AD355" i="97"/>
  <c r="AC355" i="97"/>
  <c r="AB355" i="97"/>
  <c r="AA355" i="97"/>
  <c r="B355" i="97"/>
  <c r="AL355" i="97" s="1"/>
  <c r="AX354" i="97"/>
  <c r="AU354" i="97"/>
  <c r="AT354" i="97"/>
  <c r="AS354" i="97"/>
  <c r="AQ354" i="97"/>
  <c r="AP354" i="97"/>
  <c r="AM354" i="97"/>
  <c r="AL354" i="97"/>
  <c r="AJ354" i="97"/>
  <c r="AI354" i="97"/>
  <c r="AH354" i="97"/>
  <c r="AG354" i="97"/>
  <c r="AF354" i="97"/>
  <c r="AE354" i="97"/>
  <c r="AD354" i="97"/>
  <c r="AC354" i="97"/>
  <c r="AB354" i="97"/>
  <c r="AA354" i="97"/>
  <c r="B354" i="97"/>
  <c r="AZ354" i="97" s="1"/>
  <c r="AX353" i="97"/>
  <c r="AW353" i="97"/>
  <c r="AV353" i="97"/>
  <c r="AU353" i="97"/>
  <c r="AT353" i="97"/>
  <c r="AS353" i="97"/>
  <c r="AQ353" i="97"/>
  <c r="AP353" i="97"/>
  <c r="AO353" i="97"/>
  <c r="AM353" i="97"/>
  <c r="AL353" i="97"/>
  <c r="AK353" i="97"/>
  <c r="AJ353" i="97"/>
  <c r="AI353" i="97"/>
  <c r="AH353" i="97"/>
  <c r="AG353" i="97"/>
  <c r="AF353" i="97"/>
  <c r="AE353" i="97"/>
  <c r="AD353" i="97"/>
  <c r="AC353" i="97"/>
  <c r="AB353" i="97"/>
  <c r="AA353" i="97"/>
  <c r="B353" i="97"/>
  <c r="AZ353" i="97" s="1"/>
  <c r="AU352" i="97"/>
  <c r="AT352" i="97"/>
  <c r="AS352" i="97"/>
  <c r="AQ352" i="97"/>
  <c r="AP352" i="97"/>
  <c r="AI352" i="97"/>
  <c r="AH352" i="97"/>
  <c r="AG352" i="97"/>
  <c r="AF352" i="97"/>
  <c r="AE352" i="97"/>
  <c r="AD352" i="97"/>
  <c r="AC352" i="97"/>
  <c r="AB352" i="97"/>
  <c r="AA352" i="97"/>
  <c r="B352" i="97"/>
  <c r="AZ352" i="97" s="1"/>
  <c r="AU351" i="97"/>
  <c r="AT351" i="97"/>
  <c r="AS351" i="97"/>
  <c r="AQ351" i="97"/>
  <c r="AP351" i="97"/>
  <c r="AI351" i="97"/>
  <c r="AH351" i="97"/>
  <c r="AG351" i="97"/>
  <c r="AF351" i="97"/>
  <c r="AE351" i="97"/>
  <c r="AD351" i="97"/>
  <c r="AC351" i="97"/>
  <c r="AB351" i="97"/>
  <c r="AA351" i="97"/>
  <c r="B351" i="97"/>
  <c r="AM351" i="97" s="1"/>
  <c r="AU350" i="97"/>
  <c r="AT350" i="97"/>
  <c r="AS350" i="97"/>
  <c r="AQ350" i="97"/>
  <c r="AP350" i="97"/>
  <c r="AO350" i="97"/>
  <c r="AI350" i="97"/>
  <c r="AH350" i="97"/>
  <c r="AG350" i="97"/>
  <c r="AF350" i="97"/>
  <c r="AE350" i="97"/>
  <c r="AD350" i="97"/>
  <c r="AC350" i="97"/>
  <c r="AB350" i="97"/>
  <c r="AA350" i="97"/>
  <c r="B350" i="97"/>
  <c r="AU349" i="97"/>
  <c r="AT349" i="97"/>
  <c r="AS349" i="97"/>
  <c r="AQ349" i="97"/>
  <c r="AP349" i="97"/>
  <c r="AI349" i="97"/>
  <c r="AH349" i="97"/>
  <c r="AG349" i="97"/>
  <c r="AF349" i="97"/>
  <c r="AE349" i="97"/>
  <c r="AD349" i="97"/>
  <c r="AC349" i="97"/>
  <c r="AB349" i="97"/>
  <c r="AA349" i="97"/>
  <c r="B349" i="97"/>
  <c r="AZ348" i="97"/>
  <c r="AY348" i="97"/>
  <c r="AX348" i="97"/>
  <c r="AW348" i="97"/>
  <c r="AV348" i="97"/>
  <c r="AU348" i="97"/>
  <c r="AT348" i="97"/>
  <c r="AS348" i="97"/>
  <c r="AQ348" i="97"/>
  <c r="AP348" i="97"/>
  <c r="AN348" i="97"/>
  <c r="AM348" i="97"/>
  <c r="AL348" i="97"/>
  <c r="AJ348" i="97"/>
  <c r="AI348" i="97"/>
  <c r="AH348" i="97"/>
  <c r="AG348" i="97"/>
  <c r="AF348" i="97"/>
  <c r="AE348" i="97"/>
  <c r="AD348" i="97"/>
  <c r="AC348" i="97"/>
  <c r="AB348" i="97"/>
  <c r="AA348" i="97"/>
  <c r="B348" i="97"/>
  <c r="AO348" i="97" s="1"/>
  <c r="AU347" i="97"/>
  <c r="AT347" i="97"/>
  <c r="AS347" i="97"/>
  <c r="AQ347" i="97"/>
  <c r="AP347" i="97"/>
  <c r="AI347" i="97"/>
  <c r="AH347" i="97"/>
  <c r="AG347" i="97"/>
  <c r="AF347" i="97"/>
  <c r="AE347" i="97"/>
  <c r="AD347" i="97"/>
  <c r="AC347" i="97"/>
  <c r="AB347" i="97"/>
  <c r="AA347" i="97"/>
  <c r="B347" i="97"/>
  <c r="AZ347" i="97" s="1"/>
  <c r="AZ346" i="97"/>
  <c r="AY346" i="97"/>
  <c r="AX346" i="97"/>
  <c r="AU346" i="97"/>
  <c r="AT346" i="97"/>
  <c r="AS346" i="97"/>
  <c r="AQ346" i="97"/>
  <c r="AP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B346" i="97"/>
  <c r="AW346" i="97" s="1"/>
  <c r="AY345" i="97"/>
  <c r="AX345" i="97"/>
  <c r="AW345" i="97"/>
  <c r="AV345" i="97"/>
  <c r="AU345" i="97"/>
  <c r="AT345" i="97"/>
  <c r="AS345" i="97"/>
  <c r="AQ345" i="97"/>
  <c r="AP345" i="97"/>
  <c r="AN345" i="97"/>
  <c r="AK345" i="97"/>
  <c r="AJ345" i="97"/>
  <c r="AI345" i="97"/>
  <c r="AH345" i="97"/>
  <c r="AG345" i="97"/>
  <c r="AF345" i="97"/>
  <c r="AE345" i="97"/>
  <c r="AD345" i="97"/>
  <c r="AC345" i="97"/>
  <c r="AB345" i="97"/>
  <c r="AA345" i="97"/>
  <c r="B345" i="97"/>
  <c r="AO345" i="97" s="1"/>
  <c r="AU344" i="97"/>
  <c r="AT344" i="97"/>
  <c r="AS344" i="97"/>
  <c r="AQ344" i="97"/>
  <c r="AP344" i="97"/>
  <c r="AI344" i="97"/>
  <c r="AH344" i="97"/>
  <c r="AG344" i="97"/>
  <c r="AF344" i="97"/>
  <c r="AE344" i="97"/>
  <c r="AD344" i="97"/>
  <c r="AC344" i="97"/>
  <c r="AB344" i="97"/>
  <c r="AA344" i="97"/>
  <c r="B344" i="97"/>
  <c r="AJ344" i="97" s="1"/>
  <c r="AU343" i="97"/>
  <c r="AT343" i="97"/>
  <c r="AS343" i="97"/>
  <c r="AQ343" i="97"/>
  <c r="AP343" i="97"/>
  <c r="AI343" i="97"/>
  <c r="AH343" i="97"/>
  <c r="AG343" i="97"/>
  <c r="AF343" i="97"/>
  <c r="AE343" i="97"/>
  <c r="AD343" i="97"/>
  <c r="AC343" i="97"/>
  <c r="AB343" i="97"/>
  <c r="AA343" i="97"/>
  <c r="B343" i="97"/>
  <c r="AM343" i="97" s="1"/>
  <c r="AW342" i="97"/>
  <c r="AV342" i="97"/>
  <c r="AU342" i="97"/>
  <c r="AT342" i="97"/>
  <c r="AS342" i="97"/>
  <c r="AQ342" i="97"/>
  <c r="AP342" i="97"/>
  <c r="AL342" i="97"/>
  <c r="AI342" i="97"/>
  <c r="AH342" i="97"/>
  <c r="AG342" i="97"/>
  <c r="AF342" i="97"/>
  <c r="AE342" i="97"/>
  <c r="AD342" i="97"/>
  <c r="AC342" i="97"/>
  <c r="AB342" i="97"/>
  <c r="AA342" i="97"/>
  <c r="B342" i="97"/>
  <c r="AU341" i="97"/>
  <c r="AT341" i="97"/>
  <c r="AS341" i="97"/>
  <c r="AQ341" i="97"/>
  <c r="AP341" i="97"/>
  <c r="AJ341" i="97"/>
  <c r="AI341" i="97"/>
  <c r="AH341" i="97"/>
  <c r="AG341" i="97"/>
  <c r="AF341" i="97"/>
  <c r="AE341" i="97"/>
  <c r="AD341" i="97"/>
  <c r="AC341" i="97"/>
  <c r="AB341" i="97"/>
  <c r="AA341" i="97"/>
  <c r="B341" i="97"/>
  <c r="AX341" i="97" s="1"/>
  <c r="AU340" i="97"/>
  <c r="AT340" i="97"/>
  <c r="AS340" i="97"/>
  <c r="AQ340" i="97"/>
  <c r="AP340" i="97"/>
  <c r="AI340" i="97"/>
  <c r="AH340" i="97"/>
  <c r="AG340" i="97"/>
  <c r="AF340" i="97"/>
  <c r="AE340" i="97"/>
  <c r="AD340" i="97"/>
  <c r="AC340" i="97"/>
  <c r="AB340" i="97"/>
  <c r="AA340" i="97"/>
  <c r="B340" i="97"/>
  <c r="AU339" i="97"/>
  <c r="AT339" i="97"/>
  <c r="AS339" i="97"/>
  <c r="AQ339" i="97"/>
  <c r="AP339" i="97"/>
  <c r="AN339" i="97"/>
  <c r="AM339" i="97"/>
  <c r="AI339" i="97"/>
  <c r="AH339" i="97"/>
  <c r="AG339" i="97"/>
  <c r="AF339" i="97"/>
  <c r="AE339" i="97"/>
  <c r="AD339" i="97"/>
  <c r="AC339" i="97"/>
  <c r="AB339" i="97"/>
  <c r="AA339" i="97"/>
  <c r="B339" i="97"/>
  <c r="AL339" i="97" s="1"/>
  <c r="AU338" i="97"/>
  <c r="AT338" i="97"/>
  <c r="AS338" i="97"/>
  <c r="AQ338" i="97"/>
  <c r="AP338" i="97"/>
  <c r="AI338" i="97"/>
  <c r="AH338" i="97"/>
  <c r="AG338" i="97"/>
  <c r="AF338" i="97"/>
  <c r="AE338" i="97"/>
  <c r="AD338" i="97"/>
  <c r="AC338" i="97"/>
  <c r="AB338" i="97"/>
  <c r="AA338" i="97"/>
  <c r="B338" i="97"/>
  <c r="AU337" i="97"/>
  <c r="AT337" i="97"/>
  <c r="AS337" i="97"/>
  <c r="AQ337" i="97"/>
  <c r="AP337" i="97"/>
  <c r="AN337" i="97"/>
  <c r="AI337" i="97"/>
  <c r="AH337" i="97"/>
  <c r="AG337" i="97"/>
  <c r="AF337" i="97"/>
  <c r="AE337" i="97"/>
  <c r="AD337" i="97"/>
  <c r="AC337" i="97"/>
  <c r="AB337" i="97"/>
  <c r="AA337" i="97"/>
  <c r="B337" i="97"/>
  <c r="AZ337" i="97" s="1"/>
  <c r="AU336" i="97"/>
  <c r="AT336" i="97"/>
  <c r="AS336" i="97"/>
  <c r="AQ336" i="97"/>
  <c r="AP336" i="97"/>
  <c r="AI336" i="97"/>
  <c r="AH336" i="97"/>
  <c r="AG336" i="97"/>
  <c r="AF336" i="97"/>
  <c r="AE336" i="97"/>
  <c r="AD336" i="97"/>
  <c r="AC336" i="97"/>
  <c r="AB336" i="97"/>
  <c r="AA336" i="97"/>
  <c r="B336" i="97"/>
  <c r="AZ336" i="97" s="1"/>
  <c r="AZ335" i="97"/>
  <c r="AY335" i="97"/>
  <c r="AX335" i="97"/>
  <c r="AW335" i="97"/>
  <c r="AV335" i="97"/>
  <c r="AU335" i="97"/>
  <c r="AT335" i="97"/>
  <c r="AS335" i="97"/>
  <c r="AQ335" i="97"/>
  <c r="AP335" i="97"/>
  <c r="AO335" i="97"/>
  <c r="AN335" i="97"/>
  <c r="AM335" i="97"/>
  <c r="AL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B335" i="97"/>
  <c r="AU334" i="97"/>
  <c r="AT334" i="97"/>
  <c r="AS334" i="97"/>
  <c r="AQ334" i="97"/>
  <c r="AP334" i="97"/>
  <c r="AO334" i="97"/>
  <c r="AI334" i="97"/>
  <c r="AH334" i="97"/>
  <c r="AG334" i="97"/>
  <c r="AF334" i="97"/>
  <c r="AE334" i="97"/>
  <c r="AD334" i="97"/>
  <c r="AC334" i="97"/>
  <c r="AB334" i="97"/>
  <c r="AA334" i="97"/>
  <c r="B334" i="97"/>
  <c r="AW334" i="97" s="1"/>
  <c r="AU333" i="97"/>
  <c r="AT333" i="97"/>
  <c r="AS333" i="97"/>
  <c r="AQ333" i="97"/>
  <c r="AP333" i="97"/>
  <c r="AK333" i="97"/>
  <c r="AJ333" i="97"/>
  <c r="AI333" i="97"/>
  <c r="AH333" i="97"/>
  <c r="AG333" i="97"/>
  <c r="AF333" i="97"/>
  <c r="AE333" i="97"/>
  <c r="AD333" i="97"/>
  <c r="AC333" i="97"/>
  <c r="AB333" i="97"/>
  <c r="AA333" i="97"/>
  <c r="B333" i="97"/>
  <c r="AX332" i="97"/>
  <c r="AW332" i="97"/>
  <c r="AV332" i="97"/>
  <c r="AU332" i="97"/>
  <c r="AT332" i="97"/>
  <c r="AS332" i="97"/>
  <c r="AQ332" i="97"/>
  <c r="AP332" i="97"/>
  <c r="AO332" i="97"/>
  <c r="AL332" i="97"/>
  <c r="AJ332" i="97"/>
  <c r="AI332" i="97"/>
  <c r="AH332" i="97"/>
  <c r="AG332" i="97"/>
  <c r="AF332" i="97"/>
  <c r="AE332" i="97"/>
  <c r="AD332" i="97"/>
  <c r="AC332" i="97"/>
  <c r="AB332" i="97"/>
  <c r="AA332" i="97"/>
  <c r="B332" i="97"/>
  <c r="AN332" i="97" s="1"/>
  <c r="AU331" i="97"/>
  <c r="AT331" i="97"/>
  <c r="AS331" i="97"/>
  <c r="AQ331" i="97"/>
  <c r="AP331" i="97"/>
  <c r="AI331" i="97"/>
  <c r="AH331" i="97"/>
  <c r="AG331" i="97"/>
  <c r="AF331" i="97"/>
  <c r="AE331" i="97"/>
  <c r="AD331" i="97"/>
  <c r="AC331" i="97"/>
  <c r="AB331" i="97"/>
  <c r="AA331" i="97"/>
  <c r="B331" i="97"/>
  <c r="AZ331" i="97" s="1"/>
  <c r="AZ330" i="97"/>
  <c r="AY330" i="97"/>
  <c r="AX330" i="97"/>
  <c r="AW330" i="97"/>
  <c r="AU330" i="97"/>
  <c r="AT330" i="97"/>
  <c r="AS330" i="97"/>
  <c r="AQ330" i="97"/>
  <c r="AP330" i="97"/>
  <c r="AN330" i="97"/>
  <c r="AM330" i="97"/>
  <c r="AL330" i="97"/>
  <c r="AK330" i="97"/>
  <c r="AJ330" i="97"/>
  <c r="AI330" i="97"/>
  <c r="AH330" i="97"/>
  <c r="AG330" i="97"/>
  <c r="AF330" i="97"/>
  <c r="AE330" i="97"/>
  <c r="AD330" i="97"/>
  <c r="AC330" i="97"/>
  <c r="AB330" i="97"/>
  <c r="AA330" i="97"/>
  <c r="B330" i="97"/>
  <c r="AV330" i="97" s="1"/>
  <c r="AX329" i="97"/>
  <c r="AW329" i="97"/>
  <c r="AV329" i="97"/>
  <c r="AU329" i="97"/>
  <c r="AT329" i="97"/>
  <c r="AS329" i="97"/>
  <c r="AQ329" i="97"/>
  <c r="AP329" i="97"/>
  <c r="AN329" i="97"/>
  <c r="AK329" i="97"/>
  <c r="AJ329" i="97"/>
  <c r="AI329" i="97"/>
  <c r="AH329" i="97"/>
  <c r="AG329" i="97"/>
  <c r="AF329" i="97"/>
  <c r="AE329" i="97"/>
  <c r="AD329" i="97"/>
  <c r="AC329" i="97"/>
  <c r="AB329" i="97"/>
  <c r="AA329" i="97"/>
  <c r="B329" i="97"/>
  <c r="AO329" i="97" s="1"/>
  <c r="AU328" i="97"/>
  <c r="AT328" i="97"/>
  <c r="AS328" i="97"/>
  <c r="AQ328" i="97"/>
  <c r="AP328" i="97"/>
  <c r="AI328" i="97"/>
  <c r="AH328" i="97"/>
  <c r="AG328" i="97"/>
  <c r="AF328" i="97"/>
  <c r="AE328" i="97"/>
  <c r="AD328" i="97"/>
  <c r="AC328" i="97"/>
  <c r="AB328" i="97"/>
  <c r="AA328" i="97"/>
  <c r="B328" i="97"/>
  <c r="AJ328" i="97" s="1"/>
  <c r="AU327" i="97"/>
  <c r="AT327" i="97"/>
  <c r="AS327" i="97"/>
  <c r="AQ327" i="97"/>
  <c r="AP327" i="97"/>
  <c r="AI327" i="97"/>
  <c r="AH327" i="97"/>
  <c r="AG327" i="97"/>
  <c r="AF327" i="97"/>
  <c r="AE327" i="97"/>
  <c r="AD327" i="97"/>
  <c r="AC327" i="97"/>
  <c r="AB327" i="97"/>
  <c r="AA327" i="97"/>
  <c r="B327" i="97"/>
  <c r="AU326" i="97"/>
  <c r="AT326" i="97"/>
  <c r="AS326" i="97"/>
  <c r="AQ326" i="97"/>
  <c r="AP326" i="97"/>
  <c r="AI326" i="97"/>
  <c r="AH326" i="97"/>
  <c r="AG326" i="97"/>
  <c r="AF326" i="97"/>
  <c r="AE326" i="97"/>
  <c r="AD326" i="97"/>
  <c r="AC326" i="97"/>
  <c r="AB326" i="97"/>
  <c r="AA326" i="97"/>
  <c r="B326" i="97"/>
  <c r="AY326" i="97" s="1"/>
  <c r="AU325" i="97"/>
  <c r="AT325" i="97"/>
  <c r="AS325" i="97"/>
  <c r="AQ325" i="97"/>
  <c r="AP325" i="97"/>
  <c r="AI325" i="97"/>
  <c r="AH325" i="97"/>
  <c r="AG325" i="97"/>
  <c r="AF325" i="97"/>
  <c r="AE325" i="97"/>
  <c r="AD325" i="97"/>
  <c r="AC325" i="97"/>
  <c r="AB325" i="97"/>
  <c r="AA325" i="97"/>
  <c r="B325" i="97"/>
  <c r="AU324" i="97"/>
  <c r="AT324" i="97"/>
  <c r="AS324" i="97"/>
  <c r="AQ324" i="97"/>
  <c r="AP324" i="97"/>
  <c r="AI324" i="97"/>
  <c r="AH324" i="97"/>
  <c r="AG324" i="97"/>
  <c r="AF324" i="97"/>
  <c r="AE324" i="97"/>
  <c r="AD324" i="97"/>
  <c r="AC324" i="97"/>
  <c r="AB324" i="97"/>
  <c r="AA324" i="97"/>
  <c r="B324" i="97"/>
  <c r="AV324" i="97" s="1"/>
  <c r="AU323" i="97"/>
  <c r="AT323" i="97"/>
  <c r="AS323" i="97"/>
  <c r="AQ323" i="97"/>
  <c r="AP323" i="97"/>
  <c r="AO323" i="97"/>
  <c r="AN323" i="97"/>
  <c r="AM323" i="97"/>
  <c r="AI323" i="97"/>
  <c r="AH323" i="97"/>
  <c r="AG323" i="97"/>
  <c r="AF323" i="97"/>
  <c r="AE323" i="97"/>
  <c r="AD323" i="97"/>
  <c r="AC323" i="97"/>
  <c r="AB323" i="97"/>
  <c r="AA323" i="97"/>
  <c r="B323" i="97"/>
  <c r="AL323" i="97" s="1"/>
  <c r="AU322" i="97"/>
  <c r="AT322" i="97"/>
  <c r="AS322" i="97"/>
  <c r="AQ322" i="97"/>
  <c r="AP322" i="97"/>
  <c r="AI322" i="97"/>
  <c r="AH322" i="97"/>
  <c r="AG322" i="97"/>
  <c r="AF322" i="97"/>
  <c r="AE322" i="97"/>
  <c r="AD322" i="97"/>
  <c r="AC322" i="97"/>
  <c r="AB322" i="97"/>
  <c r="AA322" i="97"/>
  <c r="B322" i="97"/>
  <c r="AY321" i="97"/>
  <c r="AX321" i="97"/>
  <c r="AW321" i="97"/>
  <c r="AV321" i="97"/>
  <c r="AU321" i="97"/>
  <c r="AT321" i="97"/>
  <c r="AS321" i="97"/>
  <c r="AQ321" i="97"/>
  <c r="AP321" i="97"/>
  <c r="AO321" i="97"/>
  <c r="AN321" i="97"/>
  <c r="AI321" i="97"/>
  <c r="AH321" i="97"/>
  <c r="AG321" i="97"/>
  <c r="AF321" i="97"/>
  <c r="AE321" i="97"/>
  <c r="AD321" i="97"/>
  <c r="AC321" i="97"/>
  <c r="AB321" i="97"/>
  <c r="AA321" i="97"/>
  <c r="B321" i="97"/>
  <c r="AZ321" i="97" s="1"/>
  <c r="AU320" i="97"/>
  <c r="AT320" i="97"/>
  <c r="AS320" i="97"/>
  <c r="AQ320" i="97"/>
  <c r="AP320" i="97"/>
  <c r="AO320" i="97"/>
  <c r="AN320" i="97"/>
  <c r="AL320" i="97"/>
  <c r="AI320" i="97"/>
  <c r="AH320" i="97"/>
  <c r="AG320" i="97"/>
  <c r="AF320" i="97"/>
  <c r="AE320" i="97"/>
  <c r="AD320" i="97"/>
  <c r="AC320" i="97"/>
  <c r="AB320" i="97"/>
  <c r="AA320" i="97"/>
  <c r="B320" i="97"/>
  <c r="AZ320" i="97" s="1"/>
  <c r="AU319" i="97"/>
  <c r="AT319" i="97"/>
  <c r="AS319" i="97"/>
  <c r="AQ319" i="97"/>
  <c r="AP319" i="97"/>
  <c r="AK319" i="97"/>
  <c r="AJ319" i="97"/>
  <c r="AI319" i="97"/>
  <c r="AH319" i="97"/>
  <c r="AG319" i="97"/>
  <c r="AF319" i="97"/>
  <c r="AE319" i="97"/>
  <c r="AD319" i="97"/>
  <c r="AC319" i="97"/>
  <c r="AB319" i="97"/>
  <c r="AA319" i="97"/>
  <c r="B319" i="97"/>
  <c r="AZ319" i="97" s="1"/>
  <c r="AW318" i="97"/>
  <c r="AU318" i="97"/>
  <c r="AT318" i="97"/>
  <c r="AS318" i="97"/>
  <c r="AQ318" i="97"/>
  <c r="AP318" i="97"/>
  <c r="AO318" i="97"/>
  <c r="AJ318" i="97"/>
  <c r="AI318" i="97"/>
  <c r="AH318" i="97"/>
  <c r="AG318" i="97"/>
  <c r="AF318" i="97"/>
  <c r="AE318" i="97"/>
  <c r="AD318" i="97"/>
  <c r="AC318" i="97"/>
  <c r="AB318" i="97"/>
  <c r="AA318" i="97"/>
  <c r="B318" i="97"/>
  <c r="AU317" i="97"/>
  <c r="AT317" i="97"/>
  <c r="AS317" i="97"/>
  <c r="AQ317" i="97"/>
  <c r="AP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B317" i="97"/>
  <c r="AU316" i="97"/>
  <c r="AT316" i="97"/>
  <c r="AS316" i="97"/>
  <c r="AQ316" i="97"/>
  <c r="AP316" i="97"/>
  <c r="AI316" i="97"/>
  <c r="AH316" i="97"/>
  <c r="AG316" i="97"/>
  <c r="AF316" i="97"/>
  <c r="AE316" i="97"/>
  <c r="AD316" i="97"/>
  <c r="AC316" i="97"/>
  <c r="AB316" i="97"/>
  <c r="AA316" i="97"/>
  <c r="B316" i="97"/>
  <c r="AV316" i="97" s="1"/>
  <c r="AY315" i="97"/>
  <c r="AW315" i="97"/>
  <c r="AU315" i="97"/>
  <c r="AT315" i="97"/>
  <c r="AS315" i="97"/>
  <c r="AQ315" i="97"/>
  <c r="AP315" i="97"/>
  <c r="AN315" i="97"/>
  <c r="AK315" i="97"/>
  <c r="AJ315" i="97"/>
  <c r="AI315" i="97"/>
  <c r="AH315" i="97"/>
  <c r="AG315" i="97"/>
  <c r="AF315" i="97"/>
  <c r="AE315" i="97"/>
  <c r="AD315" i="97"/>
  <c r="AC315" i="97"/>
  <c r="AB315" i="97"/>
  <c r="AA315" i="97"/>
  <c r="B315" i="97"/>
  <c r="AZ315" i="97" s="1"/>
  <c r="AU314" i="97"/>
  <c r="AT314" i="97"/>
  <c r="AS314" i="97"/>
  <c r="AQ314" i="97"/>
  <c r="AP314" i="97"/>
  <c r="AN314" i="97"/>
  <c r="AM314" i="97"/>
  <c r="AL314" i="97"/>
  <c r="AK314" i="97"/>
  <c r="AJ314" i="97"/>
  <c r="AI314" i="97"/>
  <c r="AH314" i="97"/>
  <c r="AG314" i="97"/>
  <c r="AF314" i="97"/>
  <c r="AE314" i="97"/>
  <c r="AD314" i="97"/>
  <c r="AC314" i="97"/>
  <c r="AB314" i="97"/>
  <c r="AA314" i="97"/>
  <c r="B314" i="97"/>
  <c r="AV314" i="97" s="1"/>
  <c r="AU313" i="97"/>
  <c r="AT313" i="97"/>
  <c r="AS313" i="97"/>
  <c r="AQ313" i="97"/>
  <c r="AP313" i="97"/>
  <c r="AI313" i="97"/>
  <c r="AH313" i="97"/>
  <c r="AG313" i="97"/>
  <c r="AF313" i="97"/>
  <c r="AE313" i="97"/>
  <c r="AD313" i="97"/>
  <c r="AC313" i="97"/>
  <c r="AB313" i="97"/>
  <c r="AA313" i="97"/>
  <c r="B313" i="97"/>
  <c r="AM313" i="97" s="1"/>
  <c r="AZ312" i="97"/>
  <c r="AY312" i="97"/>
  <c r="AU312" i="97"/>
  <c r="AT312" i="97"/>
  <c r="AS312" i="97"/>
  <c r="AQ312" i="97"/>
  <c r="AP312" i="97"/>
  <c r="AM312" i="97"/>
  <c r="AL312" i="97"/>
  <c r="AK312" i="97"/>
  <c r="AI312" i="97"/>
  <c r="AH312" i="97"/>
  <c r="AG312" i="97"/>
  <c r="AF312" i="97"/>
  <c r="AE312" i="97"/>
  <c r="AD312" i="97"/>
  <c r="AC312" i="97"/>
  <c r="AB312" i="97"/>
  <c r="AA312" i="97"/>
  <c r="B312" i="97"/>
  <c r="AJ312" i="97" s="1"/>
  <c r="AU311" i="97"/>
  <c r="AT311" i="97"/>
  <c r="AS311" i="97"/>
  <c r="AQ311" i="97"/>
  <c r="AP311" i="97"/>
  <c r="AL311" i="97"/>
  <c r="AI311" i="97"/>
  <c r="AH311" i="97"/>
  <c r="AG311" i="97"/>
  <c r="AF311" i="97"/>
  <c r="AE311" i="97"/>
  <c r="AD311" i="97"/>
  <c r="AC311" i="97"/>
  <c r="AB311" i="97"/>
  <c r="AA311" i="97"/>
  <c r="B311" i="97"/>
  <c r="AY310" i="97"/>
  <c r="AW310" i="97"/>
  <c r="AV310" i="97"/>
  <c r="AU310" i="97"/>
  <c r="AT310" i="97"/>
  <c r="AS310" i="97"/>
  <c r="AQ310" i="97"/>
  <c r="AP310" i="97"/>
  <c r="AM310" i="97"/>
  <c r="AI310" i="97"/>
  <c r="AH310" i="97"/>
  <c r="AG310" i="97"/>
  <c r="AF310" i="97"/>
  <c r="AE310" i="97"/>
  <c r="AD310" i="97"/>
  <c r="AC310" i="97"/>
  <c r="AB310" i="97"/>
  <c r="AA310" i="97"/>
  <c r="B310" i="97"/>
  <c r="AU309" i="97"/>
  <c r="AT309" i="97"/>
  <c r="AS309" i="97"/>
  <c r="AQ309" i="97"/>
  <c r="AP309" i="97"/>
  <c r="AM309" i="97"/>
  <c r="AI309" i="97"/>
  <c r="AH309" i="97"/>
  <c r="AG309" i="97"/>
  <c r="AF309" i="97"/>
  <c r="AE309" i="97"/>
  <c r="AD309" i="97"/>
  <c r="AC309" i="97"/>
  <c r="AB309" i="97"/>
  <c r="AA309" i="97"/>
  <c r="B309" i="97"/>
  <c r="AU308" i="97"/>
  <c r="AT308" i="97"/>
  <c r="AS308" i="97"/>
  <c r="AQ308" i="97"/>
  <c r="AP308" i="97"/>
  <c r="AI308" i="97"/>
  <c r="AH308" i="97"/>
  <c r="AG308" i="97"/>
  <c r="AF308" i="97"/>
  <c r="AE308" i="97"/>
  <c r="AD308" i="97"/>
  <c r="AC308" i="97"/>
  <c r="AB308" i="97"/>
  <c r="AA308" i="97"/>
  <c r="B308" i="97"/>
  <c r="AU307" i="97"/>
  <c r="AT307" i="97"/>
  <c r="AS307" i="97"/>
  <c r="AQ307" i="97"/>
  <c r="AP307" i="97"/>
  <c r="AO307" i="97"/>
  <c r="AN307" i="97"/>
  <c r="AM307" i="97"/>
  <c r="AL307" i="97"/>
  <c r="AI307" i="97"/>
  <c r="AH307" i="97"/>
  <c r="AG307" i="97"/>
  <c r="AF307" i="97"/>
  <c r="AE307" i="97"/>
  <c r="AD307" i="97"/>
  <c r="AC307" i="97"/>
  <c r="AB307" i="97"/>
  <c r="AA307" i="97"/>
  <c r="B307" i="97"/>
  <c r="AK307" i="97" s="1"/>
  <c r="AU306" i="97"/>
  <c r="AT306" i="97"/>
  <c r="AS306" i="97"/>
  <c r="AQ306" i="97"/>
  <c r="AP306" i="97"/>
  <c r="AI306" i="97"/>
  <c r="AH306" i="97"/>
  <c r="AG306" i="97"/>
  <c r="AF306" i="97"/>
  <c r="AE306" i="97"/>
  <c r="AD306" i="97"/>
  <c r="AC306" i="97"/>
  <c r="AB306" i="97"/>
  <c r="AA306" i="97"/>
  <c r="B306" i="97"/>
  <c r="AY305" i="97"/>
  <c r="AX305" i="97"/>
  <c r="AW305" i="97"/>
  <c r="AV305" i="97"/>
  <c r="AU305" i="97"/>
  <c r="AT305" i="97"/>
  <c r="AS305" i="97"/>
  <c r="AQ305" i="97"/>
  <c r="AP305" i="97"/>
  <c r="AO305" i="97"/>
  <c r="AN305" i="97"/>
  <c r="AI305" i="97"/>
  <c r="AH305" i="97"/>
  <c r="AG305" i="97"/>
  <c r="AF305" i="97"/>
  <c r="AE305" i="97"/>
  <c r="AD305" i="97"/>
  <c r="AC305" i="97"/>
  <c r="AB305" i="97"/>
  <c r="AA305" i="97"/>
  <c r="B305" i="97"/>
  <c r="AZ305" i="97" s="1"/>
  <c r="AU304" i="97"/>
  <c r="AT304" i="97"/>
  <c r="AS304" i="97"/>
  <c r="AQ304" i="97"/>
  <c r="AP304" i="97"/>
  <c r="AI304" i="97"/>
  <c r="AH304" i="97"/>
  <c r="AG304" i="97"/>
  <c r="AF304" i="97"/>
  <c r="AE304" i="97"/>
  <c r="AD304" i="97"/>
  <c r="AC304" i="97"/>
  <c r="AB304" i="97"/>
  <c r="AA304" i="97"/>
  <c r="B304" i="97"/>
  <c r="AY304" i="97" s="1"/>
  <c r="AU303" i="97"/>
  <c r="AT303" i="97"/>
  <c r="AS303" i="97"/>
  <c r="AQ303" i="97"/>
  <c r="AP303" i="97"/>
  <c r="AI303" i="97"/>
  <c r="AH303" i="97"/>
  <c r="AG303" i="97"/>
  <c r="AF303" i="97"/>
  <c r="AE303" i="97"/>
  <c r="AD303" i="97"/>
  <c r="AC303" i="97"/>
  <c r="AB303" i="97"/>
  <c r="AA303" i="97"/>
  <c r="B303" i="97"/>
  <c r="AV303" i="97" s="1"/>
  <c r="AW302" i="97"/>
  <c r="AU302" i="97"/>
  <c r="AT302" i="97"/>
  <c r="AS302" i="97"/>
  <c r="AQ302" i="97"/>
  <c r="AP302" i="97"/>
  <c r="AO302" i="97"/>
  <c r="AI302" i="97"/>
  <c r="AH302" i="97"/>
  <c r="AG302" i="97"/>
  <c r="AF302" i="97"/>
  <c r="AE302" i="97"/>
  <c r="AD302" i="97"/>
  <c r="AC302" i="97"/>
  <c r="AB302" i="97"/>
  <c r="AA302" i="97"/>
  <c r="B302" i="97"/>
  <c r="AU301" i="97"/>
  <c r="AT301" i="97"/>
  <c r="AS301" i="97"/>
  <c r="AQ301" i="97"/>
  <c r="AP301" i="97"/>
  <c r="AI301" i="97"/>
  <c r="AH301" i="97"/>
  <c r="AG301" i="97"/>
  <c r="AF301" i="97"/>
  <c r="AE301" i="97"/>
  <c r="AD301" i="97"/>
  <c r="AC301" i="97"/>
  <c r="AB301" i="97"/>
  <c r="AA301" i="97"/>
  <c r="B301" i="97"/>
  <c r="AZ300" i="97"/>
  <c r="AY300" i="97"/>
  <c r="AX300" i="97"/>
  <c r="AW300" i="97"/>
  <c r="AU300" i="97"/>
  <c r="AT300" i="97"/>
  <c r="AS300" i="97"/>
  <c r="AQ300" i="97"/>
  <c r="AP300" i="97"/>
  <c r="AL300" i="97"/>
  <c r="AK300" i="97"/>
  <c r="AJ300" i="97"/>
  <c r="AI300" i="97"/>
  <c r="AH300" i="97"/>
  <c r="AG300" i="97"/>
  <c r="AF300" i="97"/>
  <c r="AE300" i="97"/>
  <c r="AD300" i="97"/>
  <c r="AC300" i="97"/>
  <c r="AB300" i="97"/>
  <c r="AA300" i="97"/>
  <c r="B300" i="97"/>
  <c r="AV300" i="97" s="1"/>
  <c r="AU299" i="97"/>
  <c r="AT299" i="97"/>
  <c r="AS299" i="97"/>
  <c r="AQ299" i="97"/>
  <c r="AP299" i="97"/>
  <c r="AN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B299" i="97"/>
  <c r="AV299" i="97" s="1"/>
  <c r="AU298" i="97"/>
  <c r="AT298" i="97"/>
  <c r="AS298" i="97"/>
  <c r="AQ298" i="97"/>
  <c r="AP298" i="97"/>
  <c r="AI298" i="97"/>
  <c r="AH298" i="97"/>
  <c r="AG298" i="97"/>
  <c r="AF298" i="97"/>
  <c r="AE298" i="97"/>
  <c r="AD298" i="97"/>
  <c r="AC298" i="97"/>
  <c r="AB298" i="97"/>
  <c r="AA298" i="97"/>
  <c r="B298" i="97"/>
  <c r="AO298" i="97" s="1"/>
  <c r="AU297" i="97"/>
  <c r="AT297" i="97"/>
  <c r="AS297" i="97"/>
  <c r="AQ297" i="97"/>
  <c r="AP297" i="97"/>
  <c r="AI297" i="97"/>
  <c r="AH297" i="97"/>
  <c r="AG297" i="97"/>
  <c r="AF297" i="97"/>
  <c r="AE297" i="97"/>
  <c r="AD297" i="97"/>
  <c r="AC297" i="97"/>
  <c r="AB297" i="97"/>
  <c r="AA297" i="97"/>
  <c r="B297" i="97"/>
  <c r="AV297" i="97" s="1"/>
  <c r="AZ296" i="97"/>
  <c r="AY296" i="97"/>
  <c r="AU296" i="97"/>
  <c r="AT296" i="97"/>
  <c r="AS296" i="97"/>
  <c r="AQ296" i="97"/>
  <c r="AP296" i="97"/>
  <c r="AI296" i="97"/>
  <c r="AH296" i="97"/>
  <c r="AG296" i="97"/>
  <c r="AF296" i="97"/>
  <c r="AE296" i="97"/>
  <c r="AD296" i="97"/>
  <c r="AC296" i="97"/>
  <c r="AB296" i="97"/>
  <c r="AA296" i="97"/>
  <c r="B296" i="97"/>
  <c r="AU295" i="97"/>
  <c r="AT295" i="97"/>
  <c r="AS295" i="97"/>
  <c r="AQ295" i="97"/>
  <c r="AP295" i="97"/>
  <c r="AI295" i="97"/>
  <c r="AH295" i="97"/>
  <c r="AG295" i="97"/>
  <c r="AF295" i="97"/>
  <c r="AE295" i="97"/>
  <c r="AD295" i="97"/>
  <c r="AC295" i="97"/>
  <c r="AB295" i="97"/>
  <c r="AA295" i="97"/>
  <c r="B295" i="97"/>
  <c r="AZ295" i="97" s="1"/>
  <c r="AU294" i="97"/>
  <c r="AT294" i="97"/>
  <c r="AS294" i="97"/>
  <c r="AQ294" i="97"/>
  <c r="AP294" i="97"/>
  <c r="AI294" i="97"/>
  <c r="AH294" i="97"/>
  <c r="AG294" i="97"/>
  <c r="AF294" i="97"/>
  <c r="AE294" i="97"/>
  <c r="AD294" i="97"/>
  <c r="AC294" i="97"/>
  <c r="AB294" i="97"/>
  <c r="AA294" i="97"/>
  <c r="B294" i="97"/>
  <c r="AU293" i="97"/>
  <c r="AT293" i="97"/>
  <c r="AS293" i="97"/>
  <c r="AQ293" i="97"/>
  <c r="AP293" i="97"/>
  <c r="AI293" i="97"/>
  <c r="AH293" i="97"/>
  <c r="AG293" i="97"/>
  <c r="AF293" i="97"/>
  <c r="AE293" i="97"/>
  <c r="AD293" i="97"/>
  <c r="AC293" i="97"/>
  <c r="AB293" i="97"/>
  <c r="AA293" i="97"/>
  <c r="B293" i="97"/>
  <c r="AZ293" i="97" s="1"/>
  <c r="AV292" i="97"/>
  <c r="AU292" i="97"/>
  <c r="AT292" i="97"/>
  <c r="AS292" i="97"/>
  <c r="AQ292" i="97"/>
  <c r="AP292" i="97"/>
  <c r="AO292" i="97"/>
  <c r="AN292" i="97"/>
  <c r="AM292" i="97"/>
  <c r="AL292" i="97"/>
  <c r="AJ292" i="97"/>
  <c r="AI292" i="97"/>
  <c r="AH292" i="97"/>
  <c r="AG292" i="97"/>
  <c r="AF292" i="97"/>
  <c r="AE292" i="97"/>
  <c r="AD292" i="97"/>
  <c r="AC292" i="97"/>
  <c r="AB292" i="97"/>
  <c r="AA292" i="97"/>
  <c r="B292" i="97"/>
  <c r="AU291" i="97"/>
  <c r="AT291" i="97"/>
  <c r="AS291" i="97"/>
  <c r="AQ291" i="97"/>
  <c r="AP291" i="97"/>
  <c r="AO291" i="97"/>
  <c r="AN291" i="97"/>
  <c r="AM291" i="97"/>
  <c r="AL291" i="97"/>
  <c r="AK291" i="97"/>
  <c r="AJ291" i="97"/>
  <c r="AI291" i="97"/>
  <c r="AH291" i="97"/>
  <c r="AG291" i="97"/>
  <c r="AF291" i="97"/>
  <c r="AE291" i="97"/>
  <c r="AD291" i="97"/>
  <c r="AC291" i="97"/>
  <c r="AB291" i="97"/>
  <c r="AA291" i="97"/>
  <c r="B291" i="97"/>
  <c r="AZ291" i="97" s="1"/>
  <c r="AU290" i="97"/>
  <c r="AT290" i="97"/>
  <c r="AS290" i="97"/>
  <c r="AQ290" i="97"/>
  <c r="AP290" i="97"/>
  <c r="AI290" i="97"/>
  <c r="AH290" i="97"/>
  <c r="AG290" i="97"/>
  <c r="AF290" i="97"/>
  <c r="AE290" i="97"/>
  <c r="AD290" i="97"/>
  <c r="AC290" i="97"/>
  <c r="AB290" i="97"/>
  <c r="AA290" i="97"/>
  <c r="B290" i="97"/>
  <c r="AY290" i="97" s="1"/>
  <c r="AY289" i="97"/>
  <c r="AX289" i="97"/>
  <c r="AW289" i="97"/>
  <c r="AV289" i="97"/>
  <c r="AU289" i="97"/>
  <c r="AT289" i="97"/>
  <c r="AS289" i="97"/>
  <c r="AQ289" i="97"/>
  <c r="AP289" i="97"/>
  <c r="AO289" i="97"/>
  <c r="AN289" i="97"/>
  <c r="AI289" i="97"/>
  <c r="AH289" i="97"/>
  <c r="AG289" i="97"/>
  <c r="AF289" i="97"/>
  <c r="AE289" i="97"/>
  <c r="AD289" i="97"/>
  <c r="AC289" i="97"/>
  <c r="AB289" i="97"/>
  <c r="AA289" i="97"/>
  <c r="B289" i="97"/>
  <c r="AZ289" i="97" s="1"/>
  <c r="AU288" i="97"/>
  <c r="AT288" i="97"/>
  <c r="AS288" i="97"/>
  <c r="AQ288" i="97"/>
  <c r="AP288" i="97"/>
  <c r="AO288" i="97"/>
  <c r="AL288" i="97"/>
  <c r="AI288" i="97"/>
  <c r="AH288" i="97"/>
  <c r="AG288" i="97"/>
  <c r="AF288" i="97"/>
  <c r="AE288" i="97"/>
  <c r="AD288" i="97"/>
  <c r="AC288" i="97"/>
  <c r="AB288" i="97"/>
  <c r="AA288" i="97"/>
  <c r="B288" i="97"/>
  <c r="AN288" i="97" s="1"/>
  <c r="AU287" i="97"/>
  <c r="AT287" i="97"/>
  <c r="AS287" i="97"/>
  <c r="AQ287" i="97"/>
  <c r="AP287" i="97"/>
  <c r="AI287" i="97"/>
  <c r="AH287" i="97"/>
  <c r="AG287" i="97"/>
  <c r="AF287" i="97"/>
  <c r="AE287" i="97"/>
  <c r="AD287" i="97"/>
  <c r="AC287" i="97"/>
  <c r="AB287" i="97"/>
  <c r="AA287" i="97"/>
  <c r="B287" i="97"/>
  <c r="AY287" i="97" s="1"/>
  <c r="AX286" i="97"/>
  <c r="AW286" i="97"/>
  <c r="AU286" i="97"/>
  <c r="AT286" i="97"/>
  <c r="AS286" i="97"/>
  <c r="AQ286" i="97"/>
  <c r="AP286" i="97"/>
  <c r="AO286" i="97"/>
  <c r="AK286" i="97"/>
  <c r="AJ286" i="97"/>
  <c r="AI286" i="97"/>
  <c r="AH286" i="97"/>
  <c r="AG286" i="97"/>
  <c r="AF286" i="97"/>
  <c r="AE286" i="97"/>
  <c r="AD286" i="97"/>
  <c r="AC286" i="97"/>
  <c r="AB286" i="97"/>
  <c r="AA286" i="97"/>
  <c r="B286" i="97"/>
  <c r="AU285" i="97"/>
  <c r="AT285" i="97"/>
  <c r="AS285" i="97"/>
  <c r="AQ285" i="97"/>
  <c r="AP285" i="97"/>
  <c r="AJ285" i="97"/>
  <c r="AI285" i="97"/>
  <c r="AH285" i="97"/>
  <c r="AG285" i="97"/>
  <c r="AF285" i="97"/>
  <c r="AE285" i="97"/>
  <c r="AD285" i="97"/>
  <c r="AC285" i="97"/>
  <c r="AB285" i="97"/>
  <c r="AA285" i="97"/>
  <c r="B285" i="97"/>
  <c r="AK285" i="97" s="1"/>
  <c r="AZ284" i="97"/>
  <c r="AY284" i="97"/>
  <c r="AX284" i="97"/>
  <c r="AU284" i="97"/>
  <c r="AT284" i="97"/>
  <c r="AS284" i="97"/>
  <c r="AQ284" i="97"/>
  <c r="AP284" i="97"/>
  <c r="AK284" i="97"/>
  <c r="AJ284" i="97"/>
  <c r="AI284" i="97"/>
  <c r="AH284" i="97"/>
  <c r="AG284" i="97"/>
  <c r="AF284" i="97"/>
  <c r="AE284" i="97"/>
  <c r="AD284" i="97"/>
  <c r="AC284" i="97"/>
  <c r="AB284" i="97"/>
  <c r="AA284" i="97"/>
  <c r="B284" i="97"/>
  <c r="AW284" i="97" s="1"/>
  <c r="AY283" i="97"/>
  <c r="AX283" i="97"/>
  <c r="AW283" i="97"/>
  <c r="AV283" i="97"/>
  <c r="AU283" i="97"/>
  <c r="AT283" i="97"/>
  <c r="AS283" i="97"/>
  <c r="AQ283" i="97"/>
  <c r="AP283" i="97"/>
  <c r="AN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B283" i="97"/>
  <c r="AO283" i="97" s="1"/>
  <c r="AU282" i="97"/>
  <c r="AT282" i="97"/>
  <c r="AS282" i="97"/>
  <c r="AQ282" i="97"/>
  <c r="AP282" i="97"/>
  <c r="AN282" i="97"/>
  <c r="AM282" i="97"/>
  <c r="AL282" i="97"/>
  <c r="AK282" i="97"/>
  <c r="AI282" i="97"/>
  <c r="AH282" i="97"/>
  <c r="AG282" i="97"/>
  <c r="AF282" i="97"/>
  <c r="AE282" i="97"/>
  <c r="AD282" i="97"/>
  <c r="AC282" i="97"/>
  <c r="AB282" i="97"/>
  <c r="AA282" i="97"/>
  <c r="B282" i="97"/>
  <c r="AW282" i="97" s="1"/>
  <c r="AU281" i="97"/>
  <c r="AT281" i="97"/>
  <c r="AS281" i="97"/>
  <c r="AQ281" i="97"/>
  <c r="AP281" i="97"/>
  <c r="AI281" i="97"/>
  <c r="AH281" i="97"/>
  <c r="AG281" i="97"/>
  <c r="AF281" i="97"/>
  <c r="AE281" i="97"/>
  <c r="AD281" i="97"/>
  <c r="AC281" i="97"/>
  <c r="AB281" i="97"/>
  <c r="AA281" i="97"/>
  <c r="B281" i="97"/>
  <c r="AV281" i="97" s="1"/>
  <c r="AZ280" i="97"/>
  <c r="AY280" i="97"/>
  <c r="AU280" i="97"/>
  <c r="AT280" i="97"/>
  <c r="AS280" i="97"/>
  <c r="AQ280" i="97"/>
  <c r="AP280" i="97"/>
  <c r="AM280" i="97"/>
  <c r="AL280" i="97"/>
  <c r="AK280" i="97"/>
  <c r="AI280" i="97"/>
  <c r="AH280" i="97"/>
  <c r="AG280" i="97"/>
  <c r="AF280" i="97"/>
  <c r="AE280" i="97"/>
  <c r="AD280" i="97"/>
  <c r="AC280" i="97"/>
  <c r="AB280" i="97"/>
  <c r="AA280" i="97"/>
  <c r="B280" i="97"/>
  <c r="AU279" i="97"/>
  <c r="AT279" i="97"/>
  <c r="AS279" i="97"/>
  <c r="AQ279" i="97"/>
  <c r="AP279" i="97"/>
  <c r="AL279" i="97"/>
  <c r="AI279" i="97"/>
  <c r="AH279" i="97"/>
  <c r="AG279" i="97"/>
  <c r="AF279" i="97"/>
  <c r="AE279" i="97"/>
  <c r="AD279" i="97"/>
  <c r="AC279" i="97"/>
  <c r="AB279" i="97"/>
  <c r="AA279" i="97"/>
  <c r="B279" i="97"/>
  <c r="AU278" i="97"/>
  <c r="AT278" i="97"/>
  <c r="AS278" i="97"/>
  <c r="AQ278" i="97"/>
  <c r="AP278" i="97"/>
  <c r="AI278" i="97"/>
  <c r="AH278" i="97"/>
  <c r="AG278" i="97"/>
  <c r="AF278" i="97"/>
  <c r="AE278" i="97"/>
  <c r="AD278" i="97"/>
  <c r="AC278" i="97"/>
  <c r="AB278" i="97"/>
  <c r="AA278" i="97"/>
  <c r="B278" i="97"/>
  <c r="AU277" i="97"/>
  <c r="AT277" i="97"/>
  <c r="AS277" i="97"/>
  <c r="AQ277" i="97"/>
  <c r="AP277" i="97"/>
  <c r="AO277" i="97"/>
  <c r="AN277" i="97"/>
  <c r="AM277" i="97"/>
  <c r="AJ277" i="97"/>
  <c r="AI277" i="97"/>
  <c r="AH277" i="97"/>
  <c r="AG277" i="97"/>
  <c r="AF277" i="97"/>
  <c r="AE277" i="97"/>
  <c r="AD277" i="97"/>
  <c r="AC277" i="97"/>
  <c r="AB277" i="97"/>
  <c r="AA277" i="97"/>
  <c r="B277" i="97"/>
  <c r="AZ277" i="97" s="1"/>
  <c r="AU276" i="97"/>
  <c r="AT276" i="97"/>
  <c r="AS276" i="97"/>
  <c r="AQ276" i="97"/>
  <c r="AP276" i="97"/>
  <c r="AI276" i="97"/>
  <c r="AH276" i="97"/>
  <c r="AG276" i="97"/>
  <c r="AF276" i="97"/>
  <c r="AE276" i="97"/>
  <c r="AD276" i="97"/>
  <c r="AC276" i="97"/>
  <c r="AB276" i="97"/>
  <c r="AA276" i="97"/>
  <c r="B276" i="97"/>
  <c r="AU275" i="97"/>
  <c r="AT275" i="97"/>
  <c r="AS275" i="97"/>
  <c r="AQ275" i="97"/>
  <c r="AP275" i="97"/>
  <c r="AO275" i="97"/>
  <c r="AN275" i="97"/>
  <c r="AM275" i="97"/>
  <c r="AL275" i="97"/>
  <c r="AK275" i="97"/>
  <c r="AJ275" i="97"/>
  <c r="AI275" i="97"/>
  <c r="AH275" i="97"/>
  <c r="AG275" i="97"/>
  <c r="AF275" i="97"/>
  <c r="AE275" i="97"/>
  <c r="AD275" i="97"/>
  <c r="AC275" i="97"/>
  <c r="AB275" i="97"/>
  <c r="AA275" i="97"/>
  <c r="B275" i="97"/>
  <c r="AZ275" i="97" s="1"/>
  <c r="AU274" i="97"/>
  <c r="AT274" i="97"/>
  <c r="AS274" i="97"/>
  <c r="AQ274" i="97"/>
  <c r="AP274" i="97"/>
  <c r="AI274" i="97"/>
  <c r="AH274" i="97"/>
  <c r="AG274" i="97"/>
  <c r="AF274" i="97"/>
  <c r="AE274" i="97"/>
  <c r="AD274" i="97"/>
  <c r="AC274" i="97"/>
  <c r="AB274" i="97"/>
  <c r="AA274" i="97"/>
  <c r="B274" i="97"/>
  <c r="AY274" i="97" s="1"/>
  <c r="AZ273" i="97"/>
  <c r="AY273" i="97"/>
  <c r="AX273" i="97"/>
  <c r="AW273" i="97"/>
  <c r="AV273" i="97"/>
  <c r="AU273" i="97"/>
  <c r="AT273" i="97"/>
  <c r="AS273" i="97"/>
  <c r="AQ273" i="97"/>
  <c r="AP273" i="97"/>
  <c r="AO273" i="97"/>
  <c r="AN273" i="97"/>
  <c r="AI273" i="97"/>
  <c r="AH273" i="97"/>
  <c r="AG273" i="97"/>
  <c r="AF273" i="97"/>
  <c r="AE273" i="97"/>
  <c r="AD273" i="97"/>
  <c r="AC273" i="97"/>
  <c r="AB273" i="97"/>
  <c r="AA273" i="97"/>
  <c r="B273" i="97"/>
  <c r="AM273" i="97" s="1"/>
  <c r="AW272" i="97"/>
  <c r="AV272" i="97"/>
  <c r="AU272" i="97"/>
  <c r="AT272" i="97"/>
  <c r="AS272" i="97"/>
  <c r="AQ272" i="97"/>
  <c r="AP272" i="97"/>
  <c r="AO272" i="97"/>
  <c r="AL272" i="97"/>
  <c r="AI272" i="97"/>
  <c r="AH272" i="97"/>
  <c r="AG272" i="97"/>
  <c r="AF272" i="97"/>
  <c r="AE272" i="97"/>
  <c r="AD272" i="97"/>
  <c r="AC272" i="97"/>
  <c r="AB272" i="97"/>
  <c r="AA272" i="97"/>
  <c r="B272" i="97"/>
  <c r="AY272" i="97" s="1"/>
  <c r="AU271" i="97"/>
  <c r="AT271" i="97"/>
  <c r="AS271" i="97"/>
  <c r="AQ271" i="97"/>
  <c r="AP271" i="97"/>
  <c r="AL271" i="97"/>
  <c r="AK271" i="97"/>
  <c r="AJ271" i="97"/>
  <c r="AI271" i="97"/>
  <c r="AH271" i="97"/>
  <c r="AG271" i="97"/>
  <c r="AF271" i="97"/>
  <c r="AE271" i="97"/>
  <c r="AD271" i="97"/>
  <c r="AC271" i="97"/>
  <c r="AB271" i="97"/>
  <c r="AA271" i="97"/>
  <c r="B271" i="97"/>
  <c r="AZ271" i="97" s="1"/>
  <c r="AU270" i="97"/>
  <c r="AT270" i="97"/>
  <c r="AS270" i="97"/>
  <c r="AQ270" i="97"/>
  <c r="AP270" i="97"/>
  <c r="AI270" i="97"/>
  <c r="AH270" i="97"/>
  <c r="AG270" i="97"/>
  <c r="AF270" i="97"/>
  <c r="AE270" i="97"/>
  <c r="AD270" i="97"/>
  <c r="AC270" i="97"/>
  <c r="AB270" i="97"/>
  <c r="AA270" i="97"/>
  <c r="B270" i="97"/>
  <c r="AU269" i="97"/>
  <c r="AT269" i="97"/>
  <c r="AS269" i="97"/>
  <c r="AQ269" i="97"/>
  <c r="AP269" i="97"/>
  <c r="AI269" i="97"/>
  <c r="AH269" i="97"/>
  <c r="AG269" i="97"/>
  <c r="AF269" i="97"/>
  <c r="AE269" i="97"/>
  <c r="AD269" i="97"/>
  <c r="AC269" i="97"/>
  <c r="AB269" i="97"/>
  <c r="AA269" i="97"/>
  <c r="B269" i="97"/>
  <c r="AX269" i="97" s="1"/>
  <c r="AZ268" i="97"/>
  <c r="AY268" i="97"/>
  <c r="AX268" i="97"/>
  <c r="AU268" i="97"/>
  <c r="AT268" i="97"/>
  <c r="AS268" i="97"/>
  <c r="AQ268" i="97"/>
  <c r="AP268" i="97"/>
  <c r="AK268" i="97"/>
  <c r="AJ268" i="97"/>
  <c r="AI268" i="97"/>
  <c r="AH268" i="97"/>
  <c r="AG268" i="97"/>
  <c r="AF268" i="97"/>
  <c r="AE268" i="97"/>
  <c r="AD268" i="97"/>
  <c r="AC268" i="97"/>
  <c r="AB268" i="97"/>
  <c r="AA268" i="97"/>
  <c r="B268" i="97"/>
  <c r="AW268" i="97" s="1"/>
  <c r="AZ267" i="97"/>
  <c r="AY267" i="97"/>
  <c r="AX267" i="97"/>
  <c r="AW267" i="97"/>
  <c r="AV267" i="97"/>
  <c r="AU267" i="97"/>
  <c r="AT267" i="97"/>
  <c r="AS267" i="97"/>
  <c r="AQ267" i="97"/>
  <c r="AP267" i="97"/>
  <c r="AN267" i="97"/>
  <c r="AK267" i="97"/>
  <c r="AJ267" i="97"/>
  <c r="AI267" i="97"/>
  <c r="AH267" i="97"/>
  <c r="AG267" i="97"/>
  <c r="AF267" i="97"/>
  <c r="AE267" i="97"/>
  <c r="AD267" i="97"/>
  <c r="AC267" i="97"/>
  <c r="AB267" i="97"/>
  <c r="AA267" i="97"/>
  <c r="B267" i="97"/>
  <c r="AO267" i="97" s="1"/>
  <c r="AU266" i="97"/>
  <c r="AT266" i="97"/>
  <c r="AS266" i="97"/>
  <c r="AQ266" i="97"/>
  <c r="AP266" i="97"/>
  <c r="AO266" i="97"/>
  <c r="AN266" i="97"/>
  <c r="AM266" i="97"/>
  <c r="AL266" i="97"/>
  <c r="AK266" i="97"/>
  <c r="AI266" i="97"/>
  <c r="AH266" i="97"/>
  <c r="AG266" i="97"/>
  <c r="AF266" i="97"/>
  <c r="AE266" i="97"/>
  <c r="AD266" i="97"/>
  <c r="AC266" i="97"/>
  <c r="AB266" i="97"/>
  <c r="AA266" i="97"/>
  <c r="B266" i="97"/>
  <c r="AJ266" i="97" s="1"/>
  <c r="AU265" i="97"/>
  <c r="AT265" i="97"/>
  <c r="AS265" i="97"/>
  <c r="AQ265" i="97"/>
  <c r="AP265" i="97"/>
  <c r="AI265" i="97"/>
  <c r="AH265" i="97"/>
  <c r="AG265" i="97"/>
  <c r="AF265" i="97"/>
  <c r="AE265" i="97"/>
  <c r="AD265" i="97"/>
  <c r="AC265" i="97"/>
  <c r="AB265" i="97"/>
  <c r="AA265" i="97"/>
  <c r="B265" i="97"/>
  <c r="AV265" i="97" s="1"/>
  <c r="AZ264" i="97"/>
  <c r="AY264" i="97"/>
  <c r="AU264" i="97"/>
  <c r="AT264" i="97"/>
  <c r="AS264" i="97"/>
  <c r="AQ264" i="97"/>
  <c r="AP264" i="97"/>
  <c r="AM264" i="97"/>
  <c r="AL264" i="97"/>
  <c r="AK264" i="97"/>
  <c r="AI264" i="97"/>
  <c r="AH264" i="97"/>
  <c r="AG264" i="97"/>
  <c r="AF264" i="97"/>
  <c r="AE264" i="97"/>
  <c r="AD264" i="97"/>
  <c r="AC264" i="97"/>
  <c r="AB264" i="97"/>
  <c r="AA264" i="97"/>
  <c r="B264" i="97"/>
  <c r="AU263" i="97"/>
  <c r="AT263" i="97"/>
  <c r="AS263" i="97"/>
  <c r="AQ263" i="97"/>
  <c r="AP263" i="97"/>
  <c r="AK263" i="97"/>
  <c r="AI263" i="97"/>
  <c r="AH263" i="97"/>
  <c r="AG263" i="97"/>
  <c r="AF263" i="97"/>
  <c r="AE263" i="97"/>
  <c r="AD263" i="97"/>
  <c r="AC263" i="97"/>
  <c r="AB263" i="97"/>
  <c r="AA263" i="97"/>
  <c r="B263" i="97"/>
  <c r="AY262" i="97"/>
  <c r="AX262" i="97"/>
  <c r="AW262" i="97"/>
  <c r="AV262" i="97"/>
  <c r="AU262" i="97"/>
  <c r="AT262" i="97"/>
  <c r="AS262" i="97"/>
  <c r="AQ262" i="97"/>
  <c r="AP262" i="97"/>
  <c r="AI262" i="97"/>
  <c r="AH262" i="97"/>
  <c r="AG262" i="97"/>
  <c r="AF262" i="97"/>
  <c r="AE262" i="97"/>
  <c r="AD262" i="97"/>
  <c r="AC262" i="97"/>
  <c r="AB262" i="97"/>
  <c r="AA262" i="97"/>
  <c r="B262" i="97"/>
  <c r="AZ262" i="97" s="1"/>
  <c r="AZ261" i="97"/>
  <c r="AV261" i="97"/>
  <c r="AU261" i="97"/>
  <c r="AT261" i="97"/>
  <c r="AS261" i="97"/>
  <c r="AQ261" i="97"/>
  <c r="AP261" i="97"/>
  <c r="AO261" i="97"/>
  <c r="AN261" i="97"/>
  <c r="AM261" i="97"/>
  <c r="AJ261" i="97"/>
  <c r="AI261" i="97"/>
  <c r="AH261" i="97"/>
  <c r="AG261" i="97"/>
  <c r="AF261" i="97"/>
  <c r="AE261" i="97"/>
  <c r="AD261" i="97"/>
  <c r="AC261" i="97"/>
  <c r="AB261" i="97"/>
  <c r="AA261" i="97"/>
  <c r="B261" i="97"/>
  <c r="AU260" i="97"/>
  <c r="AT260" i="97"/>
  <c r="AS260" i="97"/>
  <c r="AQ260" i="97"/>
  <c r="AP260" i="97"/>
  <c r="AI260" i="97"/>
  <c r="AH260" i="97"/>
  <c r="AG260" i="97"/>
  <c r="AF260" i="97"/>
  <c r="AE260" i="97"/>
  <c r="AD260" i="97"/>
  <c r="AC260" i="97"/>
  <c r="AB260" i="97"/>
  <c r="AA260" i="97"/>
  <c r="B260" i="97"/>
  <c r="AW259" i="97"/>
  <c r="AV259" i="97"/>
  <c r="AU259" i="97"/>
  <c r="AT259" i="97"/>
  <c r="AS259" i="97"/>
  <c r="AQ259" i="97"/>
  <c r="AP259" i="97"/>
  <c r="AO259" i="97"/>
  <c r="AN259" i="97"/>
  <c r="AM259" i="97"/>
  <c r="AL259" i="97"/>
  <c r="AK259" i="97"/>
  <c r="AJ259" i="97"/>
  <c r="AI259" i="97"/>
  <c r="AH259" i="97"/>
  <c r="AG259" i="97"/>
  <c r="AF259" i="97"/>
  <c r="AE259" i="97"/>
  <c r="AD259" i="97"/>
  <c r="AC259" i="97"/>
  <c r="AB259" i="97"/>
  <c r="AA259" i="97"/>
  <c r="B259" i="97"/>
  <c r="AZ259" i="97" s="1"/>
  <c r="AU258" i="97"/>
  <c r="AT258" i="97"/>
  <c r="AS258" i="97"/>
  <c r="AQ258" i="97"/>
  <c r="AP258" i="97"/>
  <c r="AO258" i="97"/>
  <c r="AN258" i="97"/>
  <c r="AM258" i="97"/>
  <c r="AI258" i="97"/>
  <c r="AH258" i="97"/>
  <c r="AG258" i="97"/>
  <c r="AF258" i="97"/>
  <c r="AE258" i="97"/>
  <c r="AD258" i="97"/>
  <c r="AC258" i="97"/>
  <c r="AB258" i="97"/>
  <c r="AA258" i="97"/>
  <c r="B258" i="97"/>
  <c r="AY258" i="97" s="1"/>
  <c r="AU257" i="97"/>
  <c r="AT257" i="97"/>
  <c r="AS257" i="97"/>
  <c r="AQ257" i="97"/>
  <c r="AP257" i="97"/>
  <c r="AI257" i="97"/>
  <c r="AH257" i="97"/>
  <c r="AG257" i="97"/>
  <c r="AF257" i="97"/>
  <c r="AE257" i="97"/>
  <c r="AD257" i="97"/>
  <c r="AC257" i="97"/>
  <c r="AB257" i="97"/>
  <c r="AA257" i="97"/>
  <c r="B257" i="97"/>
  <c r="AM257" i="97" s="1"/>
  <c r="AZ256" i="97"/>
  <c r="AY256" i="97"/>
  <c r="AX256" i="97"/>
  <c r="AW256" i="97"/>
  <c r="AV256" i="97"/>
  <c r="AU256" i="97"/>
  <c r="AT256" i="97"/>
  <c r="AS256" i="97"/>
  <c r="AQ256" i="97"/>
  <c r="AP256" i="97"/>
  <c r="AO256" i="97"/>
  <c r="AL256" i="97"/>
  <c r="AI256" i="97"/>
  <c r="AH256" i="97"/>
  <c r="AG256" i="97"/>
  <c r="AF256" i="97"/>
  <c r="AE256" i="97"/>
  <c r="AD256" i="97"/>
  <c r="AC256" i="97"/>
  <c r="AB256" i="97"/>
  <c r="AA256" i="97"/>
  <c r="B256" i="97"/>
  <c r="AN256" i="97" s="1"/>
  <c r="AU255" i="97"/>
  <c r="AT255" i="97"/>
  <c r="AS255" i="97"/>
  <c r="AQ255" i="97"/>
  <c r="AP255" i="97"/>
  <c r="AO255" i="97"/>
  <c r="AN255" i="97"/>
  <c r="AM255" i="97"/>
  <c r="AL255" i="97"/>
  <c r="AK255" i="97"/>
  <c r="AJ255" i="97"/>
  <c r="AI255" i="97"/>
  <c r="AH255" i="97"/>
  <c r="AG255" i="97"/>
  <c r="AF255" i="97"/>
  <c r="AE255" i="97"/>
  <c r="AD255" i="97"/>
  <c r="AC255" i="97"/>
  <c r="AB255" i="97"/>
  <c r="AA255" i="97"/>
  <c r="B255" i="97"/>
  <c r="AZ255" i="97" s="1"/>
  <c r="AU254" i="97"/>
  <c r="AT254" i="97"/>
  <c r="AS254" i="97"/>
  <c r="AQ254" i="97"/>
  <c r="AP254" i="97"/>
  <c r="AI254" i="97"/>
  <c r="AH254" i="97"/>
  <c r="AG254" i="97"/>
  <c r="AF254" i="97"/>
  <c r="AE254" i="97"/>
  <c r="AD254" i="97"/>
  <c r="AC254" i="97"/>
  <c r="AB254" i="97"/>
  <c r="AA254" i="97"/>
  <c r="B254" i="97"/>
  <c r="AO254" i="97" s="1"/>
  <c r="AU253" i="97"/>
  <c r="AT253" i="97"/>
  <c r="AS253" i="97"/>
  <c r="AQ253" i="97"/>
  <c r="AP253" i="97"/>
  <c r="AI253" i="97"/>
  <c r="AH253" i="97"/>
  <c r="AG253" i="97"/>
  <c r="AF253" i="97"/>
  <c r="AE253" i="97"/>
  <c r="AD253" i="97"/>
  <c r="AC253" i="97"/>
  <c r="AB253" i="97"/>
  <c r="AA253" i="97"/>
  <c r="B253" i="97"/>
  <c r="AU252" i="97"/>
  <c r="AT252" i="97"/>
  <c r="AS252" i="97"/>
  <c r="AQ252" i="97"/>
  <c r="AP252" i="97"/>
  <c r="AI252" i="97"/>
  <c r="AH252" i="97"/>
  <c r="AG252" i="97"/>
  <c r="AF252" i="97"/>
  <c r="AE252" i="97"/>
  <c r="AD252" i="97"/>
  <c r="AC252" i="97"/>
  <c r="AB252" i="97"/>
  <c r="AA252" i="97"/>
  <c r="B252" i="97"/>
  <c r="AW252" i="97" s="1"/>
  <c r="AZ251" i="97"/>
  <c r="AY251" i="97"/>
  <c r="AX251" i="97"/>
  <c r="AW251" i="97"/>
  <c r="AV251" i="97"/>
  <c r="AU251" i="97"/>
  <c r="AT251" i="97"/>
  <c r="AS251" i="97"/>
  <c r="AQ251" i="97"/>
  <c r="AP251" i="97"/>
  <c r="AN251" i="97"/>
  <c r="AK251" i="97"/>
  <c r="AJ251" i="97"/>
  <c r="AI251" i="97"/>
  <c r="AH251" i="97"/>
  <c r="AG251" i="97"/>
  <c r="AF251" i="97"/>
  <c r="AE251" i="97"/>
  <c r="AD251" i="97"/>
  <c r="AC251" i="97"/>
  <c r="AB251" i="97"/>
  <c r="AA251" i="97"/>
  <c r="B251" i="97"/>
  <c r="AO251" i="97" s="1"/>
  <c r="AZ250" i="97"/>
  <c r="AY250" i="97"/>
  <c r="AX250" i="97"/>
  <c r="AW250" i="97"/>
  <c r="AV250" i="97"/>
  <c r="AU250" i="97"/>
  <c r="AT250" i="97"/>
  <c r="AS250" i="97"/>
  <c r="AQ250" i="97"/>
  <c r="AP250" i="97"/>
  <c r="AO250" i="97"/>
  <c r="AN250" i="97"/>
  <c r="AM250" i="97"/>
  <c r="AL250" i="97"/>
  <c r="AK250" i="97"/>
  <c r="AI250" i="97"/>
  <c r="AH250" i="97"/>
  <c r="AG250" i="97"/>
  <c r="AF250" i="97"/>
  <c r="AE250" i="97"/>
  <c r="AD250" i="97"/>
  <c r="AC250" i="97"/>
  <c r="AB250" i="97"/>
  <c r="AA250" i="97"/>
  <c r="B250" i="97"/>
  <c r="AJ250" i="97" s="1"/>
  <c r="AU249" i="97"/>
  <c r="AT249" i="97"/>
  <c r="AS249" i="97"/>
  <c r="AQ249" i="97"/>
  <c r="AP249" i="97"/>
  <c r="AO249" i="97"/>
  <c r="AN249" i="97"/>
  <c r="AM249" i="97"/>
  <c r="AL249" i="97"/>
  <c r="AK249" i="97"/>
  <c r="AJ249" i="97"/>
  <c r="AI249" i="97"/>
  <c r="AH249" i="97"/>
  <c r="AG249" i="97"/>
  <c r="AF249" i="97"/>
  <c r="AE249" i="97"/>
  <c r="AD249" i="97"/>
  <c r="AC249" i="97"/>
  <c r="AB249" i="97"/>
  <c r="AA249" i="97"/>
  <c r="B249" i="97"/>
  <c r="AV249" i="97" s="1"/>
  <c r="AU248" i="97"/>
  <c r="AT248" i="97"/>
  <c r="AS248" i="97"/>
  <c r="AQ248" i="97"/>
  <c r="AP248" i="97"/>
  <c r="AI248" i="97"/>
  <c r="AH248" i="97"/>
  <c r="AG248" i="97"/>
  <c r="AF248" i="97"/>
  <c r="AE248" i="97"/>
  <c r="AD248" i="97"/>
  <c r="AC248" i="97"/>
  <c r="AB248" i="97"/>
  <c r="AA248" i="97"/>
  <c r="B248" i="97"/>
  <c r="AZ248" i="97" s="1"/>
  <c r="AU247" i="97"/>
  <c r="AT247" i="97"/>
  <c r="AS247" i="97"/>
  <c r="AQ247" i="97"/>
  <c r="AP247" i="97"/>
  <c r="AL247" i="97"/>
  <c r="AK247" i="97"/>
  <c r="AI247" i="97"/>
  <c r="AH247" i="97"/>
  <c r="AG247" i="97"/>
  <c r="AF247" i="97"/>
  <c r="AE247" i="97"/>
  <c r="AD247" i="97"/>
  <c r="AC247" i="97"/>
  <c r="AB247" i="97"/>
  <c r="AA247" i="97"/>
  <c r="B247" i="97"/>
  <c r="AU246" i="97"/>
  <c r="AT246" i="97"/>
  <c r="AS246" i="97"/>
  <c r="AQ246" i="97"/>
  <c r="AP246" i="97"/>
  <c r="AI246" i="97"/>
  <c r="AH246" i="97"/>
  <c r="AG246" i="97"/>
  <c r="AF246" i="97"/>
  <c r="AE246" i="97"/>
  <c r="AD246" i="97"/>
  <c r="AC246" i="97"/>
  <c r="AB246" i="97"/>
  <c r="AA246" i="97"/>
  <c r="B246" i="97"/>
  <c r="AZ246" i="97" s="1"/>
  <c r="AZ245" i="97"/>
  <c r="AV245" i="97"/>
  <c r="AU245" i="97"/>
  <c r="AT245" i="97"/>
  <c r="AS245" i="97"/>
  <c r="AQ245" i="97"/>
  <c r="AP245" i="97"/>
  <c r="AO245" i="97"/>
  <c r="AN245" i="97"/>
  <c r="AM245" i="97"/>
  <c r="AJ245" i="97"/>
  <c r="AI245" i="97"/>
  <c r="AH245" i="97"/>
  <c r="AG245" i="97"/>
  <c r="AF245" i="97"/>
  <c r="AE245" i="97"/>
  <c r="AD245" i="97"/>
  <c r="AC245" i="97"/>
  <c r="AB245" i="97"/>
  <c r="AA245" i="97"/>
  <c r="B245" i="97"/>
  <c r="AU244" i="97"/>
  <c r="AT244" i="97"/>
  <c r="AS244" i="97"/>
  <c r="AQ244" i="97"/>
  <c r="AP244" i="97"/>
  <c r="AI244" i="97"/>
  <c r="AH244" i="97"/>
  <c r="AG244" i="97"/>
  <c r="AF244" i="97"/>
  <c r="AE244" i="97"/>
  <c r="AD244" i="97"/>
  <c r="AC244" i="97"/>
  <c r="AB244" i="97"/>
  <c r="AA244" i="97"/>
  <c r="B244" i="97"/>
  <c r="AU243" i="97"/>
  <c r="AT243" i="97"/>
  <c r="AS243" i="97"/>
  <c r="AQ243" i="97"/>
  <c r="AP243" i="97"/>
  <c r="AI243" i="97"/>
  <c r="AH243" i="97"/>
  <c r="AG243" i="97"/>
  <c r="AF243" i="97"/>
  <c r="AE243" i="97"/>
  <c r="AD243" i="97"/>
  <c r="AC243" i="97"/>
  <c r="AB243" i="97"/>
  <c r="AA243" i="97"/>
  <c r="B243" i="97"/>
  <c r="AZ243" i="97" s="1"/>
  <c r="AV242" i="97"/>
  <c r="AU242" i="97"/>
  <c r="AT242" i="97"/>
  <c r="AS242" i="97"/>
  <c r="AQ242" i="97"/>
  <c r="AP242" i="97"/>
  <c r="AO242" i="97"/>
  <c r="AN242" i="97"/>
  <c r="AM242" i="97"/>
  <c r="AJ242" i="97"/>
  <c r="AI242" i="97"/>
  <c r="AH242" i="97"/>
  <c r="AG242" i="97"/>
  <c r="AF242" i="97"/>
  <c r="AE242" i="97"/>
  <c r="AD242" i="97"/>
  <c r="AC242" i="97"/>
  <c r="AB242" i="97"/>
  <c r="AA242" i="97"/>
  <c r="B242" i="97"/>
  <c r="AY242" i="97" s="1"/>
  <c r="AU241" i="97"/>
  <c r="AT241" i="97"/>
  <c r="AS241" i="97"/>
  <c r="AQ241" i="97"/>
  <c r="AP241" i="97"/>
  <c r="AO241" i="97"/>
  <c r="AN241" i="97"/>
  <c r="AK241" i="97"/>
  <c r="AI241" i="97"/>
  <c r="AH241" i="97"/>
  <c r="AG241" i="97"/>
  <c r="AF241" i="97"/>
  <c r="AE241" i="97"/>
  <c r="AD241" i="97"/>
  <c r="AC241" i="97"/>
  <c r="AB241" i="97"/>
  <c r="AA241" i="97"/>
  <c r="B241" i="97"/>
  <c r="AM241" i="97" s="1"/>
  <c r="AU240" i="97"/>
  <c r="AT240" i="97"/>
  <c r="AS240" i="97"/>
  <c r="AQ240" i="97"/>
  <c r="AP240" i="97"/>
  <c r="AI240" i="97"/>
  <c r="AH240" i="97"/>
  <c r="AG240" i="97"/>
  <c r="AF240" i="97"/>
  <c r="AE240" i="97"/>
  <c r="AD240" i="97"/>
  <c r="AC240" i="97"/>
  <c r="AB240" i="97"/>
  <c r="AA240" i="97"/>
  <c r="B240" i="97"/>
  <c r="AN240" i="97" s="1"/>
  <c r="AZ239" i="97"/>
  <c r="AU239" i="97"/>
  <c r="AT239" i="97"/>
  <c r="AS239" i="97"/>
  <c r="AQ239" i="97"/>
  <c r="AP239" i="97"/>
  <c r="AI239" i="97"/>
  <c r="AH239" i="97"/>
  <c r="AG239" i="97"/>
  <c r="AF239" i="97"/>
  <c r="AE239" i="97"/>
  <c r="AD239" i="97"/>
  <c r="AC239" i="97"/>
  <c r="AB239" i="97"/>
  <c r="AA239" i="97"/>
  <c r="B239" i="97"/>
  <c r="AO239" i="97" s="1"/>
  <c r="AZ238" i="97"/>
  <c r="AX238" i="97"/>
  <c r="AW238" i="97"/>
  <c r="AV238" i="97"/>
  <c r="AU238" i="97"/>
  <c r="AT238" i="97"/>
  <c r="AS238" i="97"/>
  <c r="AQ238" i="97"/>
  <c r="AP238" i="97"/>
  <c r="AO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B238" i="97"/>
  <c r="AU237" i="97"/>
  <c r="AT237" i="97"/>
  <c r="AS237" i="97"/>
  <c r="AQ237" i="97"/>
  <c r="AP237" i="97"/>
  <c r="AI237" i="97"/>
  <c r="AH237" i="97"/>
  <c r="AG237" i="97"/>
  <c r="AF237" i="97"/>
  <c r="AE237" i="97"/>
  <c r="AD237" i="97"/>
  <c r="AC237" i="97"/>
  <c r="AB237" i="97"/>
  <c r="AA237" i="97"/>
  <c r="B237" i="97"/>
  <c r="AO237" i="97" s="1"/>
  <c r="AU236" i="97"/>
  <c r="AT236" i="97"/>
  <c r="AS236" i="97"/>
  <c r="AQ236" i="97"/>
  <c r="AP236" i="97"/>
  <c r="AI236" i="97"/>
  <c r="AH236" i="97"/>
  <c r="AG236" i="97"/>
  <c r="AF236" i="97"/>
  <c r="AE236" i="97"/>
  <c r="AD236" i="97"/>
  <c r="AC236" i="97"/>
  <c r="AB236" i="97"/>
  <c r="AA236" i="97"/>
  <c r="B236" i="97"/>
  <c r="AU235" i="97"/>
  <c r="AT235" i="97"/>
  <c r="AS235" i="97"/>
  <c r="AQ235" i="97"/>
  <c r="AP235" i="97"/>
  <c r="AN235" i="97"/>
  <c r="AK235" i="97"/>
  <c r="AJ235" i="97"/>
  <c r="AI235" i="97"/>
  <c r="AH235" i="97"/>
  <c r="AG235" i="97"/>
  <c r="AF235" i="97"/>
  <c r="AE235" i="97"/>
  <c r="AD235" i="97"/>
  <c r="AC235" i="97"/>
  <c r="AB235" i="97"/>
  <c r="AA235" i="97"/>
  <c r="B235" i="97"/>
  <c r="AZ235" i="97" s="1"/>
  <c r="AU234" i="97"/>
  <c r="AT234" i="97"/>
  <c r="AS234" i="97"/>
  <c r="AQ234" i="97"/>
  <c r="AP234" i="97"/>
  <c r="AI234" i="97"/>
  <c r="AH234" i="97"/>
  <c r="AG234" i="97"/>
  <c r="AF234" i="97"/>
  <c r="AE234" i="97"/>
  <c r="AD234" i="97"/>
  <c r="AC234" i="97"/>
  <c r="AB234" i="97"/>
  <c r="AA234" i="97"/>
  <c r="B234" i="97"/>
  <c r="AZ234" i="97" s="1"/>
  <c r="AU233" i="97"/>
  <c r="AT233" i="97"/>
  <c r="AS233" i="97"/>
  <c r="AQ233" i="97"/>
  <c r="AP233" i="97"/>
  <c r="AI233" i="97"/>
  <c r="AH233" i="97"/>
  <c r="AG233" i="97"/>
  <c r="AF233" i="97"/>
  <c r="AE233" i="97"/>
  <c r="AD233" i="97"/>
  <c r="AC233" i="97"/>
  <c r="AB233" i="97"/>
  <c r="AA233" i="97"/>
  <c r="B233" i="97"/>
  <c r="AV233" i="97" s="1"/>
  <c r="AU232" i="97"/>
  <c r="AT232" i="97"/>
  <c r="AS232" i="97"/>
  <c r="AQ232" i="97"/>
  <c r="AP232" i="97"/>
  <c r="AI232" i="97"/>
  <c r="AH232" i="97"/>
  <c r="AG232" i="97"/>
  <c r="AF232" i="97"/>
  <c r="AE232" i="97"/>
  <c r="AD232" i="97"/>
  <c r="AC232" i="97"/>
  <c r="AB232" i="97"/>
  <c r="AA232" i="97"/>
  <c r="B232" i="97"/>
  <c r="AU231" i="97"/>
  <c r="AT231" i="97"/>
  <c r="AS231" i="97"/>
  <c r="AQ231" i="97"/>
  <c r="AP231" i="97"/>
  <c r="AI231" i="97"/>
  <c r="AH231" i="97"/>
  <c r="AG231" i="97"/>
  <c r="AF231" i="97"/>
  <c r="AE231" i="97"/>
  <c r="AD231" i="97"/>
  <c r="AC231" i="97"/>
  <c r="AB231" i="97"/>
  <c r="AA231" i="97"/>
  <c r="B231" i="97"/>
  <c r="AZ231" i="97" s="1"/>
  <c r="AW230" i="97"/>
  <c r="AU230" i="97"/>
  <c r="AT230" i="97"/>
  <c r="AS230" i="97"/>
  <c r="AQ230" i="97"/>
  <c r="AP230" i="97"/>
  <c r="AM230" i="97"/>
  <c r="AL230" i="97"/>
  <c r="AI230" i="97"/>
  <c r="AH230" i="97"/>
  <c r="AG230" i="97"/>
  <c r="AF230" i="97"/>
  <c r="AE230" i="97"/>
  <c r="AD230" i="97"/>
  <c r="AC230" i="97"/>
  <c r="AB230" i="97"/>
  <c r="AA230" i="97"/>
  <c r="B230" i="97"/>
  <c r="AU229" i="97"/>
  <c r="AT229" i="97"/>
  <c r="AS229" i="97"/>
  <c r="AQ229" i="97"/>
  <c r="AP229" i="97"/>
  <c r="AJ229" i="97"/>
  <c r="AI229" i="97"/>
  <c r="AH229" i="97"/>
  <c r="AG229" i="97"/>
  <c r="AF229" i="97"/>
  <c r="AE229" i="97"/>
  <c r="AD229" i="97"/>
  <c r="AC229" i="97"/>
  <c r="AB229" i="97"/>
  <c r="AA229" i="97"/>
  <c r="B229" i="97"/>
  <c r="AZ229" i="97" s="1"/>
  <c r="AU228" i="97"/>
  <c r="AT228" i="97"/>
  <c r="AS228" i="97"/>
  <c r="AQ228" i="97"/>
  <c r="AP228" i="97"/>
  <c r="AI228" i="97"/>
  <c r="AH228" i="97"/>
  <c r="AG228" i="97"/>
  <c r="AF228" i="97"/>
  <c r="AE228" i="97"/>
  <c r="AD228" i="97"/>
  <c r="AC228" i="97"/>
  <c r="AB228" i="97"/>
  <c r="AA228" i="97"/>
  <c r="B228" i="97"/>
  <c r="AW228" i="97" s="1"/>
  <c r="AX227" i="97"/>
  <c r="AV227" i="97"/>
  <c r="AU227" i="97"/>
  <c r="AT227" i="97"/>
  <c r="AS227" i="97"/>
  <c r="AQ227" i="97"/>
  <c r="AP227" i="97"/>
  <c r="AO227" i="97"/>
  <c r="AN227" i="97"/>
  <c r="AM227" i="97"/>
  <c r="AL227" i="97"/>
  <c r="AK227" i="97"/>
  <c r="AJ227" i="97"/>
  <c r="AI227" i="97"/>
  <c r="AH227" i="97"/>
  <c r="AG227" i="97"/>
  <c r="AF227" i="97"/>
  <c r="AE227" i="97"/>
  <c r="AD227" i="97"/>
  <c r="AC227" i="97"/>
  <c r="AB227" i="97"/>
  <c r="AA227" i="97"/>
  <c r="B227" i="97"/>
  <c r="AZ227" i="97" s="1"/>
  <c r="AU226" i="97"/>
  <c r="AT226" i="97"/>
  <c r="AS226" i="97"/>
  <c r="AQ226" i="97"/>
  <c r="AP226" i="97"/>
  <c r="AI226" i="97"/>
  <c r="AH226" i="97"/>
  <c r="AG226" i="97"/>
  <c r="AF226" i="97"/>
  <c r="AE226" i="97"/>
  <c r="AD226" i="97"/>
  <c r="AC226" i="97"/>
  <c r="AB226" i="97"/>
  <c r="AA226" i="97"/>
  <c r="B226" i="97"/>
  <c r="AU225" i="97"/>
  <c r="AT225" i="97"/>
  <c r="AS225" i="97"/>
  <c r="AQ225" i="97"/>
  <c r="AP225" i="97"/>
  <c r="AI225" i="97"/>
  <c r="AH225" i="97"/>
  <c r="AG225" i="97"/>
  <c r="AF225" i="97"/>
  <c r="AE225" i="97"/>
  <c r="AD225" i="97"/>
  <c r="AC225" i="97"/>
  <c r="AB225" i="97"/>
  <c r="AA225" i="97"/>
  <c r="B225" i="97"/>
  <c r="AM225" i="97" s="1"/>
  <c r="AZ224" i="97"/>
  <c r="AY224" i="97"/>
  <c r="AX224" i="97"/>
  <c r="AW224" i="97"/>
  <c r="AV224" i="97"/>
  <c r="AU224" i="97"/>
  <c r="AT224" i="97"/>
  <c r="AS224" i="97"/>
  <c r="AQ224" i="97"/>
  <c r="AP224" i="97"/>
  <c r="AO224" i="97"/>
  <c r="AL224" i="97"/>
  <c r="AI224" i="97"/>
  <c r="AH224" i="97"/>
  <c r="AG224" i="97"/>
  <c r="AF224" i="97"/>
  <c r="AE224" i="97"/>
  <c r="AD224" i="97"/>
  <c r="AC224" i="97"/>
  <c r="AB224" i="97"/>
  <c r="AA224" i="97"/>
  <c r="B224" i="97"/>
  <c r="AN224" i="97" s="1"/>
  <c r="AU223" i="97"/>
  <c r="AT223" i="97"/>
  <c r="AS223" i="97"/>
  <c r="AQ223" i="97"/>
  <c r="AP223" i="97"/>
  <c r="AO223" i="97"/>
  <c r="AN223" i="97"/>
  <c r="AM223" i="97"/>
  <c r="AL223" i="97"/>
  <c r="AK223" i="97"/>
  <c r="AJ223" i="97"/>
  <c r="AI223" i="97"/>
  <c r="AH223" i="97"/>
  <c r="AG223" i="97"/>
  <c r="AF223" i="97"/>
  <c r="AE223" i="97"/>
  <c r="AD223" i="97"/>
  <c r="AC223" i="97"/>
  <c r="AB223" i="97"/>
  <c r="AA223" i="97"/>
  <c r="B223" i="97"/>
  <c r="AZ223" i="97" s="1"/>
  <c r="AU222" i="97"/>
  <c r="AT222" i="97"/>
  <c r="AS222" i="97"/>
  <c r="AQ222" i="97"/>
  <c r="AP222" i="97"/>
  <c r="AI222" i="97"/>
  <c r="AH222" i="97"/>
  <c r="AG222" i="97"/>
  <c r="AF222" i="97"/>
  <c r="AE222" i="97"/>
  <c r="AD222" i="97"/>
  <c r="AC222" i="97"/>
  <c r="AB222" i="97"/>
  <c r="AA222" i="97"/>
  <c r="B222" i="97"/>
  <c r="AZ222" i="97" s="1"/>
  <c r="AX221" i="97"/>
  <c r="AW221" i="97"/>
  <c r="AU221" i="97"/>
  <c r="AT221" i="97"/>
  <c r="AS221" i="97"/>
  <c r="AQ221" i="97"/>
  <c r="AP221" i="97"/>
  <c r="AO221" i="97"/>
  <c r="AL221" i="97"/>
  <c r="AK221" i="97"/>
  <c r="AJ221" i="97"/>
  <c r="AI221" i="97"/>
  <c r="AH221" i="97"/>
  <c r="AG221" i="97"/>
  <c r="AF221" i="97"/>
  <c r="AE221" i="97"/>
  <c r="AD221" i="97"/>
  <c r="AC221" i="97"/>
  <c r="AB221" i="97"/>
  <c r="AA221" i="97"/>
  <c r="B221" i="97"/>
  <c r="AU220" i="97"/>
  <c r="AT220" i="97"/>
  <c r="AS220" i="97"/>
  <c r="AQ220" i="97"/>
  <c r="AP220" i="97"/>
  <c r="AI220" i="97"/>
  <c r="AH220" i="97"/>
  <c r="AG220" i="97"/>
  <c r="AF220" i="97"/>
  <c r="AE220" i="97"/>
  <c r="AD220" i="97"/>
  <c r="AC220" i="97"/>
  <c r="AB220" i="97"/>
  <c r="AA220" i="97"/>
  <c r="B220" i="97"/>
  <c r="AZ219" i="97"/>
  <c r="AY219" i="97"/>
  <c r="AX219" i="97"/>
  <c r="AW219" i="97"/>
  <c r="AU219" i="97"/>
  <c r="AT219" i="97"/>
  <c r="AS219" i="97"/>
  <c r="AQ219" i="97"/>
  <c r="AP219" i="97"/>
  <c r="AI219" i="97"/>
  <c r="AH219" i="97"/>
  <c r="AG219" i="97"/>
  <c r="AF219" i="97"/>
  <c r="AE219" i="97"/>
  <c r="AD219" i="97"/>
  <c r="AC219" i="97"/>
  <c r="AB219" i="97"/>
  <c r="AA219" i="97"/>
  <c r="B219" i="97"/>
  <c r="AX218" i="97"/>
  <c r="AW218" i="97"/>
  <c r="AV218" i="97"/>
  <c r="AU218" i="97"/>
  <c r="AT218" i="97"/>
  <c r="AS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B218" i="97"/>
  <c r="AZ218" i="97" s="1"/>
  <c r="AU217" i="97"/>
  <c r="AT217" i="97"/>
  <c r="AS217" i="97"/>
  <c r="AQ217" i="97"/>
  <c r="AP217" i="97"/>
  <c r="AO217" i="97"/>
  <c r="AN217" i="97"/>
  <c r="AM217" i="97"/>
  <c r="AL217" i="97"/>
  <c r="AK217" i="97"/>
  <c r="AJ217" i="97"/>
  <c r="AI217" i="97"/>
  <c r="AH217" i="97"/>
  <c r="AG217" i="97"/>
  <c r="AF217" i="97"/>
  <c r="AE217" i="97"/>
  <c r="AD217" i="97"/>
  <c r="AC217" i="97"/>
  <c r="AB217" i="97"/>
  <c r="AA217" i="97"/>
  <c r="B217" i="97"/>
  <c r="AV217" i="97" s="1"/>
  <c r="AU216" i="97"/>
  <c r="AT216" i="97"/>
  <c r="AS216" i="97"/>
  <c r="AQ216" i="97"/>
  <c r="AP216" i="97"/>
  <c r="AI216" i="97"/>
  <c r="AH216" i="97"/>
  <c r="AG216" i="97"/>
  <c r="AF216" i="97"/>
  <c r="AE216" i="97"/>
  <c r="AD216" i="97"/>
  <c r="AC216" i="97"/>
  <c r="AB216" i="97"/>
  <c r="AA216" i="97"/>
  <c r="B216" i="97"/>
  <c r="AL216" i="97" s="1"/>
  <c r="AU215" i="97"/>
  <c r="AT215" i="97"/>
  <c r="AS215" i="97"/>
  <c r="AQ215" i="97"/>
  <c r="AP215" i="97"/>
  <c r="AI215" i="97"/>
  <c r="AH215" i="97"/>
  <c r="AG215" i="97"/>
  <c r="AF215" i="97"/>
  <c r="AE215" i="97"/>
  <c r="AD215" i="97"/>
  <c r="AC215" i="97"/>
  <c r="AB215" i="97"/>
  <c r="AA215" i="97"/>
  <c r="B215" i="97"/>
  <c r="AX214" i="97"/>
  <c r="AU214" i="97"/>
  <c r="AT214" i="97"/>
  <c r="AS214" i="97"/>
  <c r="AQ214" i="97"/>
  <c r="AP214" i="97"/>
  <c r="AI214" i="97"/>
  <c r="AH214" i="97"/>
  <c r="AG214" i="97"/>
  <c r="AF214" i="97"/>
  <c r="AE214" i="97"/>
  <c r="AD214" i="97"/>
  <c r="AC214" i="97"/>
  <c r="AB214" i="97"/>
  <c r="AA214" i="97"/>
  <c r="B214" i="97"/>
  <c r="AZ214" i="97" s="1"/>
  <c r="AU213" i="97"/>
  <c r="AT213" i="97"/>
  <c r="AS213" i="97"/>
  <c r="AQ213" i="97"/>
  <c r="AP213" i="97"/>
  <c r="AO213" i="97"/>
  <c r="AM213" i="97"/>
  <c r="AI213" i="97"/>
  <c r="AH213" i="97"/>
  <c r="AG213" i="97"/>
  <c r="AF213" i="97"/>
  <c r="AE213" i="97"/>
  <c r="AD213" i="97"/>
  <c r="AC213" i="97"/>
  <c r="AB213" i="97"/>
  <c r="AA213" i="97"/>
  <c r="B213" i="97"/>
  <c r="AU212" i="97"/>
  <c r="AT212" i="97"/>
  <c r="AS212" i="97"/>
  <c r="AQ212" i="97"/>
  <c r="AP212" i="97"/>
  <c r="AI212" i="97"/>
  <c r="AH212" i="97"/>
  <c r="AG212" i="97"/>
  <c r="AF212" i="97"/>
  <c r="AE212" i="97"/>
  <c r="AD212" i="97"/>
  <c r="AC212" i="97"/>
  <c r="AB212" i="97"/>
  <c r="AA212" i="97"/>
  <c r="B212" i="97"/>
  <c r="AZ212" i="97" s="1"/>
  <c r="AU211" i="97"/>
  <c r="AT211" i="97"/>
  <c r="AS211" i="97"/>
  <c r="AQ211" i="97"/>
  <c r="AP211" i="97"/>
  <c r="AI211" i="97"/>
  <c r="AH211" i="97"/>
  <c r="AG211" i="97"/>
  <c r="AF211" i="97"/>
  <c r="AE211" i="97"/>
  <c r="AD211" i="97"/>
  <c r="AC211" i="97"/>
  <c r="AB211" i="97"/>
  <c r="AA211" i="97"/>
  <c r="B211" i="97"/>
  <c r="AZ211" i="97" s="1"/>
  <c r="AY210" i="97"/>
  <c r="AU210" i="97"/>
  <c r="AT210" i="97"/>
  <c r="AS210" i="97"/>
  <c r="AQ210" i="97"/>
  <c r="AP210" i="97"/>
  <c r="AO210" i="97"/>
  <c r="AM210" i="97"/>
  <c r="AJ210" i="97"/>
  <c r="AI210" i="97"/>
  <c r="AH210" i="97"/>
  <c r="AG210" i="97"/>
  <c r="AF210" i="97"/>
  <c r="AE210" i="97"/>
  <c r="AD210" i="97"/>
  <c r="AC210" i="97"/>
  <c r="AB210" i="97"/>
  <c r="AA210" i="97"/>
  <c r="B210" i="97"/>
  <c r="AV210" i="97" s="1"/>
  <c r="AU209" i="97"/>
  <c r="AT209" i="97"/>
  <c r="AS209" i="97"/>
  <c r="AQ209" i="97"/>
  <c r="AP209" i="97"/>
  <c r="AK209" i="97"/>
  <c r="AI209" i="97"/>
  <c r="AH209" i="97"/>
  <c r="AG209" i="97"/>
  <c r="AF209" i="97"/>
  <c r="AE209" i="97"/>
  <c r="AD209" i="97"/>
  <c r="AC209" i="97"/>
  <c r="AB209" i="97"/>
  <c r="AA209" i="97"/>
  <c r="B209" i="97"/>
  <c r="AM209" i="97" s="1"/>
  <c r="AZ208" i="97"/>
  <c r="AY208" i="97"/>
  <c r="AX208" i="97"/>
  <c r="AW208" i="97"/>
  <c r="AV208" i="97"/>
  <c r="AU208" i="97"/>
  <c r="AT208" i="97"/>
  <c r="AS208" i="97"/>
  <c r="AQ208" i="97"/>
  <c r="AP208" i="97"/>
  <c r="AL208" i="97"/>
  <c r="AI208" i="97"/>
  <c r="AH208" i="97"/>
  <c r="AG208" i="97"/>
  <c r="AF208" i="97"/>
  <c r="AE208" i="97"/>
  <c r="AD208" i="97"/>
  <c r="AC208" i="97"/>
  <c r="AB208" i="97"/>
  <c r="AA208" i="97"/>
  <c r="B208" i="97"/>
  <c r="AZ207" i="97"/>
  <c r="AY207" i="97"/>
  <c r="AX207" i="97"/>
  <c r="AW207" i="97"/>
  <c r="AV207" i="97"/>
  <c r="AU207" i="97"/>
  <c r="AT207" i="97"/>
  <c r="AS207" i="97"/>
  <c r="AQ207" i="97"/>
  <c r="AP207" i="97"/>
  <c r="AO207" i="97"/>
  <c r="AN207" i="97"/>
  <c r="AM207" i="97"/>
  <c r="AL207" i="97"/>
  <c r="AK207" i="97"/>
  <c r="AJ207" i="97"/>
  <c r="AI207" i="97"/>
  <c r="AH207" i="97"/>
  <c r="AG207" i="97"/>
  <c r="AF207" i="97"/>
  <c r="AE207" i="97"/>
  <c r="AD207" i="97"/>
  <c r="AC207" i="97"/>
  <c r="AB207" i="97"/>
  <c r="AA207" i="97"/>
  <c r="B207" i="97"/>
  <c r="AU206" i="97"/>
  <c r="AT206" i="97"/>
  <c r="AS206" i="97"/>
  <c r="AQ206" i="97"/>
  <c r="AP206" i="97"/>
  <c r="AO206" i="97"/>
  <c r="AM206" i="97"/>
  <c r="AL206" i="97"/>
  <c r="AK206" i="97"/>
  <c r="AJ206" i="97"/>
  <c r="AI206" i="97"/>
  <c r="AH206" i="97"/>
  <c r="AG206" i="97"/>
  <c r="AF206" i="97"/>
  <c r="AE206" i="97"/>
  <c r="AD206" i="97"/>
  <c r="AC206" i="97"/>
  <c r="AB206" i="97"/>
  <c r="AA206" i="97"/>
  <c r="B206" i="97"/>
  <c r="AZ206" i="97" s="1"/>
  <c r="AU205" i="97"/>
  <c r="AT205" i="97"/>
  <c r="AS205" i="97"/>
  <c r="AQ205" i="97"/>
  <c r="AP205" i="97"/>
  <c r="AI205" i="97"/>
  <c r="AH205" i="97"/>
  <c r="AG205" i="97"/>
  <c r="AF205" i="97"/>
  <c r="AE205" i="97"/>
  <c r="AD205" i="97"/>
  <c r="AC205" i="97"/>
  <c r="AB205" i="97"/>
  <c r="AA205" i="97"/>
  <c r="B205" i="97"/>
  <c r="AJ205" i="97" s="1"/>
  <c r="AZ204" i="97"/>
  <c r="AY204" i="97"/>
  <c r="AX204" i="97"/>
  <c r="AU204" i="97"/>
  <c r="AT204" i="97"/>
  <c r="AS204" i="97"/>
  <c r="AQ204" i="97"/>
  <c r="AP204" i="97"/>
  <c r="AM204" i="97"/>
  <c r="AJ204" i="97"/>
  <c r="AI204" i="97"/>
  <c r="AH204" i="97"/>
  <c r="AG204" i="97"/>
  <c r="AF204" i="97"/>
  <c r="AE204" i="97"/>
  <c r="AD204" i="97"/>
  <c r="AC204" i="97"/>
  <c r="AB204" i="97"/>
  <c r="AA204" i="97"/>
  <c r="B204" i="97"/>
  <c r="AU203" i="97"/>
  <c r="AT203" i="97"/>
  <c r="AS203" i="97"/>
  <c r="AQ203" i="97"/>
  <c r="AP203" i="97"/>
  <c r="AN203" i="97"/>
  <c r="AK203" i="97"/>
  <c r="AJ203" i="97"/>
  <c r="AI203" i="97"/>
  <c r="AH203" i="97"/>
  <c r="AG203" i="97"/>
  <c r="AF203" i="97"/>
  <c r="AE203" i="97"/>
  <c r="AD203" i="97"/>
  <c r="AC203" i="97"/>
  <c r="AB203" i="97"/>
  <c r="AA203" i="97"/>
  <c r="B203" i="97"/>
  <c r="AZ203" i="97" s="1"/>
  <c r="AU202" i="97"/>
  <c r="AT202" i="97"/>
  <c r="AS202" i="97"/>
  <c r="AQ202" i="97"/>
  <c r="AP202" i="97"/>
  <c r="AO202" i="97"/>
  <c r="AN202" i="97"/>
  <c r="AK202" i="97"/>
  <c r="AI202" i="97"/>
  <c r="AH202" i="97"/>
  <c r="AG202" i="97"/>
  <c r="AF202" i="97"/>
  <c r="AE202" i="97"/>
  <c r="AD202" i="97"/>
  <c r="AC202" i="97"/>
  <c r="AB202" i="97"/>
  <c r="AA202" i="97"/>
  <c r="B202" i="97"/>
  <c r="AY201" i="97"/>
  <c r="AX201" i="97"/>
  <c r="AW201" i="97"/>
  <c r="AU201" i="97"/>
  <c r="AT201" i="97"/>
  <c r="AS201" i="97"/>
  <c r="AQ201" i="97"/>
  <c r="AP201" i="97"/>
  <c r="AO201" i="97"/>
  <c r="AN201" i="97"/>
  <c r="AM201" i="97"/>
  <c r="AL201" i="97"/>
  <c r="AK201" i="97"/>
  <c r="AJ201" i="97"/>
  <c r="AI201" i="97"/>
  <c r="AH201" i="97"/>
  <c r="AG201" i="97"/>
  <c r="AF201" i="97"/>
  <c r="AE201" i="97"/>
  <c r="AD201" i="97"/>
  <c r="AC201" i="97"/>
  <c r="AB201" i="97"/>
  <c r="AA201" i="97"/>
  <c r="B201" i="97"/>
  <c r="AV201" i="97" s="1"/>
  <c r="AU200" i="97"/>
  <c r="AT200" i="97"/>
  <c r="AS200" i="97"/>
  <c r="AQ200" i="97"/>
  <c r="AP200" i="97"/>
  <c r="AN200" i="97"/>
  <c r="AM200" i="97"/>
  <c r="AL200" i="97"/>
  <c r="AK200" i="97"/>
  <c r="AI200" i="97"/>
  <c r="AH200" i="97"/>
  <c r="AG200" i="97"/>
  <c r="AF200" i="97"/>
  <c r="AE200" i="97"/>
  <c r="AD200" i="97"/>
  <c r="AC200" i="97"/>
  <c r="AB200" i="97"/>
  <c r="AA200" i="97"/>
  <c r="B200" i="97"/>
  <c r="AZ200" i="97" s="1"/>
  <c r="AU199" i="97"/>
  <c r="AT199" i="97"/>
  <c r="AS199" i="97"/>
  <c r="AQ199" i="97"/>
  <c r="AP199" i="97"/>
  <c r="AI199" i="97"/>
  <c r="AH199" i="97"/>
  <c r="AG199" i="97"/>
  <c r="AF199" i="97"/>
  <c r="AE199" i="97"/>
  <c r="AD199" i="97"/>
  <c r="AC199" i="97"/>
  <c r="AB199" i="97"/>
  <c r="AA199" i="97"/>
  <c r="B199" i="97"/>
  <c r="AZ199" i="97" s="1"/>
  <c r="AW198" i="97"/>
  <c r="AV198" i="97"/>
  <c r="AU198" i="97"/>
  <c r="AT198" i="97"/>
  <c r="AS198" i="97"/>
  <c r="AQ198" i="97"/>
  <c r="AP198" i="97"/>
  <c r="AL198" i="97"/>
  <c r="AI198" i="97"/>
  <c r="AH198" i="97"/>
  <c r="AG198" i="97"/>
  <c r="AF198" i="97"/>
  <c r="AE198" i="97"/>
  <c r="AD198" i="97"/>
  <c r="AC198" i="97"/>
  <c r="AB198" i="97"/>
  <c r="AA198" i="97"/>
  <c r="B198" i="97"/>
  <c r="AU197" i="97"/>
  <c r="AT197" i="97"/>
  <c r="AS197" i="97"/>
  <c r="AQ197" i="97"/>
  <c r="AP197" i="97"/>
  <c r="AI197" i="97"/>
  <c r="AH197" i="97"/>
  <c r="AG197" i="97"/>
  <c r="AF197" i="97"/>
  <c r="AE197" i="97"/>
  <c r="AD197" i="97"/>
  <c r="AC197" i="97"/>
  <c r="AB197" i="97"/>
  <c r="AA197" i="97"/>
  <c r="B197" i="97"/>
  <c r="AZ196" i="97"/>
  <c r="AY196" i="97"/>
  <c r="AX196" i="97"/>
  <c r="AW196" i="97"/>
  <c r="AV196" i="97"/>
  <c r="AU196" i="97"/>
  <c r="AT196" i="97"/>
  <c r="AS196" i="97"/>
  <c r="AQ196" i="97"/>
  <c r="AP196" i="97"/>
  <c r="AO196" i="97"/>
  <c r="AN196" i="97"/>
  <c r="AM196" i="97"/>
  <c r="AL196" i="97"/>
  <c r="AK196" i="97"/>
  <c r="AJ196" i="97"/>
  <c r="AI196" i="97"/>
  <c r="AH196" i="97"/>
  <c r="AG196" i="97"/>
  <c r="AF196" i="97"/>
  <c r="AE196" i="97"/>
  <c r="AD196" i="97"/>
  <c r="AC196" i="97"/>
  <c r="AB196" i="97"/>
  <c r="AA196" i="97"/>
  <c r="B196" i="97"/>
  <c r="AZ195" i="97"/>
  <c r="AY195" i="97"/>
  <c r="AX195" i="97"/>
  <c r="AW195" i="97"/>
  <c r="AU195" i="97"/>
  <c r="AT195" i="97"/>
  <c r="AS195" i="97"/>
  <c r="AQ195" i="97"/>
  <c r="AP195" i="97"/>
  <c r="AO195" i="97"/>
  <c r="AN195" i="97"/>
  <c r="AM195" i="97"/>
  <c r="AL195" i="97"/>
  <c r="AK195" i="97"/>
  <c r="AJ195" i="97"/>
  <c r="AI195" i="97"/>
  <c r="AH195" i="97"/>
  <c r="AG195" i="97"/>
  <c r="AF195" i="97"/>
  <c r="AE195" i="97"/>
  <c r="AD195" i="97"/>
  <c r="AC195" i="97"/>
  <c r="AB195" i="97"/>
  <c r="AA195" i="97"/>
  <c r="B195" i="97"/>
  <c r="AV195" i="97" s="1"/>
  <c r="AU194" i="97"/>
  <c r="AT194" i="97"/>
  <c r="AS194" i="97"/>
  <c r="AQ194" i="97"/>
  <c r="AP194" i="97"/>
  <c r="AO194" i="97"/>
  <c r="AN194" i="97"/>
  <c r="AM194" i="97"/>
  <c r="AL194" i="97"/>
  <c r="AK194" i="97"/>
  <c r="AJ194" i="97"/>
  <c r="AI194" i="97"/>
  <c r="AH194" i="97"/>
  <c r="AG194" i="97"/>
  <c r="AF194" i="97"/>
  <c r="AE194" i="97"/>
  <c r="AD194" i="97"/>
  <c r="AC194" i="97"/>
  <c r="AB194" i="97"/>
  <c r="AA194" i="97"/>
  <c r="B194" i="97"/>
  <c r="AZ194" i="97" s="1"/>
  <c r="AU193" i="97"/>
  <c r="AT193" i="97"/>
  <c r="AS193" i="97"/>
  <c r="AQ193" i="97"/>
  <c r="AP193" i="97"/>
  <c r="AI193" i="97"/>
  <c r="AH193" i="97"/>
  <c r="AG193" i="97"/>
  <c r="AF193" i="97"/>
  <c r="AE193" i="97"/>
  <c r="AD193" i="97"/>
  <c r="AC193" i="97"/>
  <c r="AB193" i="97"/>
  <c r="AA193" i="97"/>
  <c r="B193" i="97"/>
  <c r="AW193" i="97" s="1"/>
  <c r="AZ192" i="97"/>
  <c r="AW192" i="97"/>
  <c r="AU192" i="97"/>
  <c r="AT192" i="97"/>
  <c r="AS192" i="97"/>
  <c r="AQ192" i="97"/>
  <c r="AP192" i="97"/>
  <c r="AO192" i="97"/>
  <c r="AM192" i="97"/>
  <c r="AJ192" i="97"/>
  <c r="AI192" i="97"/>
  <c r="AH192" i="97"/>
  <c r="AG192" i="97"/>
  <c r="AF192" i="97"/>
  <c r="AE192" i="97"/>
  <c r="AD192" i="97"/>
  <c r="AC192" i="97"/>
  <c r="AB192" i="97"/>
  <c r="AA192" i="97"/>
  <c r="B192" i="97"/>
  <c r="AU191" i="97"/>
  <c r="AT191" i="97"/>
  <c r="AS191" i="97"/>
  <c r="AQ191" i="97"/>
  <c r="AP191" i="97"/>
  <c r="AO191" i="97"/>
  <c r="AN191" i="97"/>
  <c r="AK191" i="97"/>
  <c r="AJ191" i="97"/>
  <c r="AI191" i="97"/>
  <c r="AH191" i="97"/>
  <c r="AG191" i="97"/>
  <c r="AF191" i="97"/>
  <c r="AE191" i="97"/>
  <c r="AD191" i="97"/>
  <c r="AC191" i="97"/>
  <c r="AB191" i="97"/>
  <c r="AA191" i="97"/>
  <c r="B191" i="97"/>
  <c r="AM191" i="97" s="1"/>
  <c r="AU190" i="97"/>
  <c r="AT190" i="97"/>
  <c r="AS190" i="97"/>
  <c r="AQ190" i="97"/>
  <c r="AP190" i="97"/>
  <c r="AI190" i="97"/>
  <c r="AH190" i="97"/>
  <c r="AG190" i="97"/>
  <c r="AF190" i="97"/>
  <c r="AE190" i="97"/>
  <c r="AD190" i="97"/>
  <c r="AC190" i="97"/>
  <c r="AB190" i="97"/>
  <c r="AA190" i="97"/>
  <c r="B190" i="97"/>
  <c r="AZ190" i="97" s="1"/>
  <c r="AX189" i="97"/>
  <c r="AU189" i="97"/>
  <c r="AT189" i="97"/>
  <c r="AS189" i="97"/>
  <c r="AQ189" i="97"/>
  <c r="AP189" i="97"/>
  <c r="AO189" i="97"/>
  <c r="AI189" i="97"/>
  <c r="AH189" i="97"/>
  <c r="AG189" i="97"/>
  <c r="AF189" i="97"/>
  <c r="AE189" i="97"/>
  <c r="AD189" i="97"/>
  <c r="AC189" i="97"/>
  <c r="AB189" i="97"/>
  <c r="AA189" i="97"/>
  <c r="B189" i="97"/>
  <c r="AJ189" i="97" s="1"/>
  <c r="AU188" i="97"/>
  <c r="AT188" i="97"/>
  <c r="AS188" i="97"/>
  <c r="AQ188" i="97"/>
  <c r="AP188" i="97"/>
  <c r="AL188" i="97"/>
  <c r="AK188" i="97"/>
  <c r="AJ188" i="97"/>
  <c r="AI188" i="97"/>
  <c r="AH188" i="97"/>
  <c r="AG188" i="97"/>
  <c r="AF188" i="97"/>
  <c r="AE188" i="97"/>
  <c r="AD188" i="97"/>
  <c r="AC188" i="97"/>
  <c r="AB188" i="97"/>
  <c r="AA188" i="97"/>
  <c r="B188" i="97"/>
  <c r="AZ188" i="97" s="1"/>
  <c r="AU187" i="97"/>
  <c r="AT187" i="97"/>
  <c r="AS187" i="97"/>
  <c r="AQ187" i="97"/>
  <c r="AP187" i="97"/>
  <c r="AI187" i="97"/>
  <c r="AH187" i="97"/>
  <c r="AG187" i="97"/>
  <c r="AF187" i="97"/>
  <c r="AE187" i="97"/>
  <c r="AD187" i="97"/>
  <c r="AC187" i="97"/>
  <c r="AB187" i="97"/>
  <c r="AA187" i="97"/>
  <c r="B187" i="97"/>
  <c r="AV187" i="97" s="1"/>
  <c r="AX186" i="97"/>
  <c r="AW186" i="97"/>
  <c r="AV186" i="97"/>
  <c r="AU186" i="97"/>
  <c r="AT186" i="97"/>
  <c r="AS186" i="97"/>
  <c r="AQ186" i="97"/>
  <c r="AP186" i="97"/>
  <c r="AO186" i="97"/>
  <c r="AN186" i="97"/>
  <c r="AM186" i="97"/>
  <c r="AL186" i="97"/>
  <c r="AK186" i="97"/>
  <c r="AJ186" i="97"/>
  <c r="AI186" i="97"/>
  <c r="AH186" i="97"/>
  <c r="AG186" i="97"/>
  <c r="AF186" i="97"/>
  <c r="AE186" i="97"/>
  <c r="AD186" i="97"/>
  <c r="AC186" i="97"/>
  <c r="AB186" i="97"/>
  <c r="AA186" i="97"/>
  <c r="B186" i="97"/>
  <c r="AZ186" i="97" s="1"/>
  <c r="AU185" i="97"/>
  <c r="AT185" i="97"/>
  <c r="AS185" i="97"/>
  <c r="AQ185" i="97"/>
  <c r="AP185" i="97"/>
  <c r="AO185" i="97"/>
  <c r="AN185" i="97"/>
  <c r="AL185" i="97"/>
  <c r="AK185" i="97"/>
  <c r="AJ185" i="97"/>
  <c r="AI185" i="97"/>
  <c r="AH185" i="97"/>
  <c r="AG185" i="97"/>
  <c r="AF185" i="97"/>
  <c r="AE185" i="97"/>
  <c r="AD185" i="97"/>
  <c r="AC185" i="97"/>
  <c r="AB185" i="97"/>
  <c r="AA185" i="97"/>
  <c r="B185" i="97"/>
  <c r="AX185" i="97" s="1"/>
  <c r="AU184" i="97"/>
  <c r="AT184" i="97"/>
  <c r="AS184" i="97"/>
  <c r="AQ184" i="97"/>
  <c r="AP184" i="97"/>
  <c r="AI184" i="97"/>
  <c r="AH184" i="97"/>
  <c r="AG184" i="97"/>
  <c r="AF184" i="97"/>
  <c r="AE184" i="97"/>
  <c r="AD184" i="97"/>
  <c r="AC184" i="97"/>
  <c r="AB184" i="97"/>
  <c r="AA184" i="97"/>
  <c r="B184" i="97"/>
  <c r="AM184" i="97" s="1"/>
  <c r="AV183" i="97"/>
  <c r="AU183" i="97"/>
  <c r="AT183" i="97"/>
  <c r="AS183" i="97"/>
  <c r="AQ183" i="97"/>
  <c r="AP183" i="97"/>
  <c r="AO183" i="97"/>
  <c r="AK183" i="97"/>
  <c r="AJ183" i="97"/>
  <c r="AI183" i="97"/>
  <c r="AH183" i="97"/>
  <c r="AG183" i="97"/>
  <c r="AF183" i="97"/>
  <c r="AE183" i="97"/>
  <c r="AD183" i="97"/>
  <c r="AC183" i="97"/>
  <c r="AB183" i="97"/>
  <c r="AA183" i="97"/>
  <c r="B183" i="97"/>
  <c r="AU182" i="97"/>
  <c r="AT182" i="97"/>
  <c r="AS182" i="97"/>
  <c r="AQ182" i="97"/>
  <c r="AP182" i="97"/>
  <c r="AO182" i="97"/>
  <c r="AN182" i="97"/>
  <c r="AJ182" i="97"/>
  <c r="AI182" i="97"/>
  <c r="AH182" i="97"/>
  <c r="AG182" i="97"/>
  <c r="AF182" i="97"/>
  <c r="AE182" i="97"/>
  <c r="AD182" i="97"/>
  <c r="AC182" i="97"/>
  <c r="AB182" i="97"/>
  <c r="AA182" i="97"/>
  <c r="B182" i="97"/>
  <c r="AZ182" i="97" s="1"/>
  <c r="AU181" i="97"/>
  <c r="AT181" i="97"/>
  <c r="AS181" i="97"/>
  <c r="AQ181" i="97"/>
  <c r="AP181" i="97"/>
  <c r="AI181" i="97"/>
  <c r="AH181" i="97"/>
  <c r="AG181" i="97"/>
  <c r="AF181" i="97"/>
  <c r="AE181" i="97"/>
  <c r="AD181" i="97"/>
  <c r="AC181" i="97"/>
  <c r="AB181" i="97"/>
  <c r="AA181" i="97"/>
  <c r="B181" i="97"/>
  <c r="AV180" i="97"/>
  <c r="AU180" i="97"/>
  <c r="AT180" i="97"/>
  <c r="AS180" i="97"/>
  <c r="AQ180" i="97"/>
  <c r="AP180" i="97"/>
  <c r="AO180" i="97"/>
  <c r="AN180" i="97"/>
  <c r="AM180" i="97"/>
  <c r="AL180" i="97"/>
  <c r="AK180" i="97"/>
  <c r="AJ180" i="97"/>
  <c r="AI180" i="97"/>
  <c r="AH180" i="97"/>
  <c r="AG180" i="97"/>
  <c r="AF180" i="97"/>
  <c r="AE180" i="97"/>
  <c r="AD180" i="97"/>
  <c r="AC180" i="97"/>
  <c r="AB180" i="97"/>
  <c r="AA180" i="97"/>
  <c r="B180" i="97"/>
  <c r="AZ180" i="97" s="1"/>
  <c r="AU179" i="97"/>
  <c r="AT179" i="97"/>
  <c r="AS179" i="97"/>
  <c r="AQ179" i="97"/>
  <c r="AP179" i="97"/>
  <c r="AN179" i="97"/>
  <c r="AM179" i="97"/>
  <c r="AL179" i="97"/>
  <c r="AK179" i="97"/>
  <c r="AJ179" i="97"/>
  <c r="AI179" i="97"/>
  <c r="AH179" i="97"/>
  <c r="AG179" i="97"/>
  <c r="AF179" i="97"/>
  <c r="AE179" i="97"/>
  <c r="AD179" i="97"/>
  <c r="AC179" i="97"/>
  <c r="AB179" i="97"/>
  <c r="AA179" i="97"/>
  <c r="B179" i="97"/>
  <c r="AV179" i="97" s="1"/>
  <c r="AU178" i="97"/>
  <c r="AT178" i="97"/>
  <c r="AS178" i="97"/>
  <c r="AQ178" i="97"/>
  <c r="AP178" i="97"/>
  <c r="AI178" i="97"/>
  <c r="AH178" i="97"/>
  <c r="AG178" i="97"/>
  <c r="AF178" i="97"/>
  <c r="AE178" i="97"/>
  <c r="AD178" i="97"/>
  <c r="AC178" i="97"/>
  <c r="AB178" i="97"/>
  <c r="AA178" i="97"/>
  <c r="B178" i="97"/>
  <c r="AZ178" i="97" s="1"/>
  <c r="AW177" i="97"/>
  <c r="AU177" i="97"/>
  <c r="AT177" i="97"/>
  <c r="AS177" i="97"/>
  <c r="AQ177" i="97"/>
  <c r="AP177" i="97"/>
  <c r="AO177" i="97"/>
  <c r="AK177" i="97"/>
  <c r="AJ177" i="97"/>
  <c r="AI177" i="97"/>
  <c r="AH177" i="97"/>
  <c r="AG177" i="97"/>
  <c r="AF177" i="97"/>
  <c r="AE177" i="97"/>
  <c r="AD177" i="97"/>
  <c r="AC177" i="97"/>
  <c r="AB177" i="97"/>
  <c r="AA177" i="97"/>
  <c r="B177" i="97"/>
  <c r="AU176" i="97"/>
  <c r="AT176" i="97"/>
  <c r="AS176" i="97"/>
  <c r="AQ176" i="97"/>
  <c r="AP176" i="97"/>
  <c r="AN176" i="97"/>
  <c r="AK176" i="97"/>
  <c r="AJ176" i="97"/>
  <c r="AI176" i="97"/>
  <c r="AH176" i="97"/>
  <c r="AG176" i="97"/>
  <c r="AF176" i="97"/>
  <c r="AE176" i="97"/>
  <c r="AD176" i="97"/>
  <c r="AC176" i="97"/>
  <c r="AB176" i="97"/>
  <c r="AA176" i="97"/>
  <c r="B176" i="97"/>
  <c r="AZ176" i="97" s="1"/>
  <c r="AV175" i="97"/>
  <c r="AU175" i="97"/>
  <c r="AT175" i="97"/>
  <c r="AS175" i="97"/>
  <c r="AQ175" i="97"/>
  <c r="AP175" i="97"/>
  <c r="AI175" i="97"/>
  <c r="AH175" i="97"/>
  <c r="AG175" i="97"/>
  <c r="AF175" i="97"/>
  <c r="AE175" i="97"/>
  <c r="AD175" i="97"/>
  <c r="AC175" i="97"/>
  <c r="AB175" i="97"/>
  <c r="AA175" i="97"/>
  <c r="B175" i="97"/>
  <c r="AW175" i="97" s="1"/>
  <c r="AZ174" i="97"/>
  <c r="AY174" i="97"/>
  <c r="AX174" i="97"/>
  <c r="AW174" i="97"/>
  <c r="AV174" i="97"/>
  <c r="AU174" i="97"/>
  <c r="AT174" i="97"/>
  <c r="AS174" i="97"/>
  <c r="AQ174" i="97"/>
  <c r="AP174" i="97"/>
  <c r="AO174" i="97"/>
  <c r="AN174" i="97"/>
  <c r="AK174" i="97"/>
  <c r="AJ174" i="97"/>
  <c r="AI174" i="97"/>
  <c r="AH174" i="97"/>
  <c r="AG174" i="97"/>
  <c r="AF174" i="97"/>
  <c r="AE174" i="97"/>
  <c r="AD174" i="97"/>
  <c r="AC174" i="97"/>
  <c r="AB174" i="97"/>
  <c r="AA174" i="97"/>
  <c r="B174" i="97"/>
  <c r="AU173" i="97"/>
  <c r="AT173" i="97"/>
  <c r="AS173" i="97"/>
  <c r="AQ173" i="97"/>
  <c r="AP173" i="97"/>
  <c r="AI173" i="97"/>
  <c r="AH173" i="97"/>
  <c r="AG173" i="97"/>
  <c r="AF173" i="97"/>
  <c r="AE173" i="97"/>
  <c r="AD173" i="97"/>
  <c r="AC173" i="97"/>
  <c r="AB173" i="97"/>
  <c r="AA173" i="97"/>
  <c r="B173" i="97"/>
  <c r="AU172" i="97"/>
  <c r="AT172" i="97"/>
  <c r="AS172" i="97"/>
  <c r="AQ172" i="97"/>
  <c r="AP172" i="97"/>
  <c r="AI172" i="97"/>
  <c r="AH172" i="97"/>
  <c r="AG172" i="97"/>
  <c r="AF172" i="97"/>
  <c r="AE172" i="97"/>
  <c r="AD172" i="97"/>
  <c r="AC172" i="97"/>
  <c r="AB172" i="97"/>
  <c r="AA172" i="97"/>
  <c r="B172" i="97"/>
  <c r="AZ172" i="97" s="1"/>
  <c r="AZ171" i="97"/>
  <c r="AY171" i="97"/>
  <c r="AX171" i="97"/>
  <c r="AW171" i="97"/>
  <c r="AU171" i="97"/>
  <c r="AT171" i="97"/>
  <c r="AS171" i="97"/>
  <c r="AQ171" i="97"/>
  <c r="AP171" i="97"/>
  <c r="AO171" i="97"/>
  <c r="AN171" i="97"/>
  <c r="AM171" i="97"/>
  <c r="AL171" i="97"/>
  <c r="AK171" i="97"/>
  <c r="AJ171" i="97"/>
  <c r="AI171" i="97"/>
  <c r="AH171" i="97"/>
  <c r="AG171" i="97"/>
  <c r="AF171" i="97"/>
  <c r="AE171" i="97"/>
  <c r="AD171" i="97"/>
  <c r="AC171" i="97"/>
  <c r="AB171" i="97"/>
  <c r="AA171" i="97"/>
  <c r="B171" i="97"/>
  <c r="AV171" i="97" s="1"/>
  <c r="AX170" i="97"/>
  <c r="AW170" i="97"/>
  <c r="AV170" i="97"/>
  <c r="AU170" i="97"/>
  <c r="AT170" i="97"/>
  <c r="AS170" i="97"/>
  <c r="AQ170" i="97"/>
  <c r="AP170" i="97"/>
  <c r="AN170" i="97"/>
  <c r="AL170" i="97"/>
  <c r="AK170" i="97"/>
  <c r="AJ170" i="97"/>
  <c r="AI170" i="97"/>
  <c r="AH170" i="97"/>
  <c r="AG170" i="97"/>
  <c r="AF170" i="97"/>
  <c r="AE170" i="97"/>
  <c r="AD170" i="97"/>
  <c r="AC170" i="97"/>
  <c r="AB170" i="97"/>
  <c r="AA170" i="97"/>
  <c r="B170" i="97"/>
  <c r="AU169" i="97"/>
  <c r="AT169" i="97"/>
  <c r="AS169" i="97"/>
  <c r="AQ169" i="97"/>
  <c r="AP169" i="97"/>
  <c r="AL169" i="97"/>
  <c r="AK169" i="97"/>
  <c r="AJ169" i="97"/>
  <c r="AI169" i="97"/>
  <c r="AH169" i="97"/>
  <c r="AG169" i="97"/>
  <c r="AF169" i="97"/>
  <c r="AE169" i="97"/>
  <c r="AD169" i="97"/>
  <c r="AC169" i="97"/>
  <c r="AB169" i="97"/>
  <c r="AA169" i="97"/>
  <c r="B169" i="97"/>
  <c r="AZ169" i="97" s="1"/>
  <c r="AU168" i="97"/>
  <c r="AT168" i="97"/>
  <c r="AS168" i="97"/>
  <c r="AQ168" i="97"/>
  <c r="AP168" i="97"/>
  <c r="AI168" i="97"/>
  <c r="AH168" i="97"/>
  <c r="AG168" i="97"/>
  <c r="AF168" i="97"/>
  <c r="AE168" i="97"/>
  <c r="AD168" i="97"/>
  <c r="AC168" i="97"/>
  <c r="AB168" i="97"/>
  <c r="AA168" i="97"/>
  <c r="B168" i="97"/>
  <c r="AZ168" i="97" s="1"/>
  <c r="AZ167" i="97"/>
  <c r="AU167" i="97"/>
  <c r="AT167" i="97"/>
  <c r="AS167" i="97"/>
  <c r="AQ167" i="97"/>
  <c r="AP167" i="97"/>
  <c r="AN167" i="97"/>
  <c r="AK167" i="97"/>
  <c r="AJ167" i="97"/>
  <c r="AI167" i="97"/>
  <c r="AH167" i="97"/>
  <c r="AG167" i="97"/>
  <c r="AF167" i="97"/>
  <c r="AE167" i="97"/>
  <c r="AD167" i="97"/>
  <c r="AC167" i="97"/>
  <c r="AB167" i="97"/>
  <c r="AA167" i="97"/>
  <c r="B167" i="97"/>
  <c r="AU166" i="97"/>
  <c r="AT166" i="97"/>
  <c r="AS166" i="97"/>
  <c r="AQ166" i="97"/>
  <c r="AP166" i="97"/>
  <c r="AI166" i="97"/>
  <c r="AH166" i="97"/>
  <c r="AG166" i="97"/>
  <c r="AF166" i="97"/>
  <c r="AE166" i="97"/>
  <c r="AD166" i="97"/>
  <c r="AC166" i="97"/>
  <c r="AB166" i="97"/>
  <c r="AA166" i="97"/>
  <c r="B166" i="97"/>
  <c r="AN166" i="97" s="1"/>
  <c r="AZ165" i="97"/>
  <c r="AY165" i="97"/>
  <c r="AX165" i="97"/>
  <c r="AW165" i="97"/>
  <c r="AU165" i="97"/>
  <c r="AT165" i="97"/>
  <c r="AS165" i="97"/>
  <c r="AQ165" i="97"/>
  <c r="AP165" i="97"/>
  <c r="AN165" i="97"/>
  <c r="AL165" i="97"/>
  <c r="AK165" i="97"/>
  <c r="AJ165" i="97"/>
  <c r="AI165" i="97"/>
  <c r="AH165" i="97"/>
  <c r="AG165" i="97"/>
  <c r="AF165" i="97"/>
  <c r="AE165" i="97"/>
  <c r="AD165" i="97"/>
  <c r="AC165" i="97"/>
  <c r="AB165" i="97"/>
  <c r="AA165" i="97"/>
  <c r="B165" i="97"/>
  <c r="AV165" i="97" s="1"/>
  <c r="AV164" i="97"/>
  <c r="AU164" i="97"/>
  <c r="AT164" i="97"/>
  <c r="AS164" i="97"/>
  <c r="AQ164" i="97"/>
  <c r="AP164" i="97"/>
  <c r="AO164" i="97"/>
  <c r="AN164" i="97"/>
  <c r="AM164" i="97"/>
  <c r="AL164" i="97"/>
  <c r="AK164" i="97"/>
  <c r="AJ164" i="97"/>
  <c r="AI164" i="97"/>
  <c r="AH164" i="97"/>
  <c r="AG164" i="97"/>
  <c r="AF164" i="97"/>
  <c r="AE164" i="97"/>
  <c r="AD164" i="97"/>
  <c r="AC164" i="97"/>
  <c r="AB164" i="97"/>
  <c r="AA164" i="97"/>
  <c r="B164" i="97"/>
  <c r="AZ164" i="97" s="1"/>
  <c r="AU163" i="97"/>
  <c r="AS163" i="97"/>
  <c r="AQ163" i="97"/>
  <c r="AT163" i="97" s="1"/>
  <c r="AP163" i="97"/>
  <c r="AH163" i="97"/>
  <c r="AG163" i="97"/>
  <c r="AF163" i="97"/>
  <c r="AE163" i="97"/>
  <c r="AD163" i="97"/>
  <c r="AC163" i="97"/>
  <c r="AB163" i="97"/>
  <c r="AA163" i="97"/>
  <c r="B163" i="97"/>
  <c r="AY163" i="97" s="1"/>
  <c r="AU162" i="97"/>
  <c r="AS162" i="97"/>
  <c r="AQ162" i="97"/>
  <c r="AP162" i="97"/>
  <c r="AH162" i="97"/>
  <c r="AG162" i="97"/>
  <c r="AF162" i="97"/>
  <c r="AE162" i="97"/>
  <c r="AD162" i="97"/>
  <c r="AC162" i="97"/>
  <c r="AB162" i="97"/>
  <c r="AA162" i="97"/>
  <c r="B162" i="97"/>
  <c r="AX162" i="97" s="1"/>
  <c r="AU161" i="97"/>
  <c r="AS161" i="97"/>
  <c r="AQ161" i="97"/>
  <c r="AP161" i="97"/>
  <c r="AT161" i="97" s="1"/>
  <c r="AH161" i="97"/>
  <c r="AG161" i="97"/>
  <c r="AF161" i="97"/>
  <c r="AE161" i="97"/>
  <c r="AD161" i="97"/>
  <c r="AC161" i="97"/>
  <c r="AB161" i="97"/>
  <c r="AA161" i="97"/>
  <c r="B161" i="97"/>
  <c r="AU160" i="97"/>
  <c r="AS160" i="97"/>
  <c r="AQ160" i="97"/>
  <c r="AP160" i="97"/>
  <c r="AH160" i="97"/>
  <c r="AG160" i="97"/>
  <c r="AF160" i="97"/>
  <c r="AE160" i="97"/>
  <c r="AD160" i="97"/>
  <c r="AC160" i="97"/>
  <c r="AB160" i="97"/>
  <c r="AA160" i="97"/>
  <c r="B160" i="97"/>
  <c r="AN160" i="97" s="1"/>
  <c r="AU159" i="97"/>
  <c r="AS159" i="97"/>
  <c r="AQ159" i="97"/>
  <c r="AP159" i="97"/>
  <c r="AH159" i="97"/>
  <c r="AG159" i="97"/>
  <c r="AF159" i="97"/>
  <c r="AE159" i="97"/>
  <c r="AD159" i="97"/>
  <c r="AC159" i="97"/>
  <c r="AB159" i="97"/>
  <c r="AA159" i="97"/>
  <c r="B159" i="97"/>
  <c r="AU158" i="97"/>
  <c r="AS158" i="97"/>
  <c r="AQ158" i="97"/>
  <c r="AP158" i="97"/>
  <c r="AH158" i="97"/>
  <c r="AG158" i="97"/>
  <c r="AF158" i="97"/>
  <c r="AE158" i="97"/>
  <c r="AD158" i="97"/>
  <c r="AC158" i="97"/>
  <c r="AB158" i="97"/>
  <c r="AA158" i="97"/>
  <c r="B158" i="97"/>
  <c r="AL158" i="97" s="1"/>
  <c r="AU157" i="97"/>
  <c r="AS157" i="97"/>
  <c r="AQ157" i="97"/>
  <c r="AP157" i="97"/>
  <c r="AH157" i="97"/>
  <c r="AG157" i="97"/>
  <c r="AF157" i="97"/>
  <c r="AI157" i="97" s="1"/>
  <c r="AE157" i="97"/>
  <c r="AD157" i="97"/>
  <c r="AC157" i="97"/>
  <c r="AB157" i="97"/>
  <c r="AA157" i="97"/>
  <c r="B157" i="97"/>
  <c r="AJ157" i="97" s="1"/>
  <c r="AU156" i="97"/>
  <c r="AS156" i="97"/>
  <c r="AQ156" i="97"/>
  <c r="AP156" i="97"/>
  <c r="AH156" i="97"/>
  <c r="AG156" i="97"/>
  <c r="AF156" i="97"/>
  <c r="AE156" i="97"/>
  <c r="AD156" i="97"/>
  <c r="AC156" i="97"/>
  <c r="AB156" i="97"/>
  <c r="AA156" i="97"/>
  <c r="B156" i="97"/>
  <c r="AY156" i="97" s="1"/>
  <c r="AU155" i="97"/>
  <c r="AS155" i="97"/>
  <c r="AQ155" i="97"/>
  <c r="AP155" i="97"/>
  <c r="AT155" i="97" s="1"/>
  <c r="AH155" i="97"/>
  <c r="AG155" i="97"/>
  <c r="AF155" i="97"/>
  <c r="AE155" i="97"/>
  <c r="AD155" i="97"/>
  <c r="AC155" i="97"/>
  <c r="AB155" i="97"/>
  <c r="AA155" i="97"/>
  <c r="B155" i="97"/>
  <c r="AY155" i="97" s="1"/>
  <c r="AU154" i="97"/>
  <c r="AS154" i="97"/>
  <c r="AQ154" i="97"/>
  <c r="AP154" i="97"/>
  <c r="AT154" i="97" s="1"/>
  <c r="AH154" i="97"/>
  <c r="AG154" i="97"/>
  <c r="AF154" i="97"/>
  <c r="AE154" i="97"/>
  <c r="AI154" i="97" s="1"/>
  <c r="AD154" i="97"/>
  <c r="AC154" i="97"/>
  <c r="AB154" i="97"/>
  <c r="AA154" i="97"/>
  <c r="B154" i="97"/>
  <c r="AU153" i="97"/>
  <c r="AS153" i="97"/>
  <c r="AQ153" i="97"/>
  <c r="AP153" i="97"/>
  <c r="AH153" i="97"/>
  <c r="AG153" i="97"/>
  <c r="AF153" i="97"/>
  <c r="AE153" i="97"/>
  <c r="AD153" i="97"/>
  <c r="AC153" i="97"/>
  <c r="AB153" i="97"/>
  <c r="AA153" i="97"/>
  <c r="B153" i="97"/>
  <c r="AU152" i="97"/>
  <c r="AS152" i="97"/>
  <c r="AQ152" i="97"/>
  <c r="AP152" i="97"/>
  <c r="AT152" i="97" s="1"/>
  <c r="AH152" i="97"/>
  <c r="AG152" i="97"/>
  <c r="AF152" i="97"/>
  <c r="AE152" i="97"/>
  <c r="AD152" i="97"/>
  <c r="AC152" i="97"/>
  <c r="AB152" i="97"/>
  <c r="AA152" i="97"/>
  <c r="B152" i="97"/>
  <c r="AY152" i="97" s="1"/>
  <c r="AU151" i="97"/>
  <c r="AS151" i="97"/>
  <c r="AQ151" i="97"/>
  <c r="AP151" i="97"/>
  <c r="AH151" i="97"/>
  <c r="AI151" i="97" s="1"/>
  <c r="AO151" i="97" s="1"/>
  <c r="AG151" i="97"/>
  <c r="AF151" i="97"/>
  <c r="AE151" i="97"/>
  <c r="AD151" i="97"/>
  <c r="AC151" i="97"/>
  <c r="AB151" i="97"/>
  <c r="AA151" i="97"/>
  <c r="B151" i="97"/>
  <c r="AU150" i="97"/>
  <c r="AS150" i="97"/>
  <c r="AQ150" i="97"/>
  <c r="AP150" i="97"/>
  <c r="AH150" i="97"/>
  <c r="AG150" i="97"/>
  <c r="AF150" i="97"/>
  <c r="AE150" i="97"/>
  <c r="AD150" i="97"/>
  <c r="AC150" i="97"/>
  <c r="AB150" i="97"/>
  <c r="AA150" i="97"/>
  <c r="B150" i="97"/>
  <c r="AL150" i="97" s="1"/>
  <c r="AU149" i="97"/>
  <c r="AS149" i="97"/>
  <c r="AQ149" i="97"/>
  <c r="AP149" i="97"/>
  <c r="AH149" i="97"/>
  <c r="AG149" i="97"/>
  <c r="AF149" i="97"/>
  <c r="AE149" i="97"/>
  <c r="AD149" i="97"/>
  <c r="AC149" i="97"/>
  <c r="AB149" i="97"/>
  <c r="AA149" i="97"/>
  <c r="B149" i="97"/>
  <c r="AL149" i="97" s="1"/>
  <c r="AU148" i="97"/>
  <c r="AS148" i="97"/>
  <c r="AQ148" i="97"/>
  <c r="AP148" i="97"/>
  <c r="AH148" i="97"/>
  <c r="AG148" i="97"/>
  <c r="AF148" i="97"/>
  <c r="AE148" i="97"/>
  <c r="AI148" i="97" s="1"/>
  <c r="AO148" i="97" s="1"/>
  <c r="AD148" i="97"/>
  <c r="AC148" i="97"/>
  <c r="AB148" i="97"/>
  <c r="AA148" i="97"/>
  <c r="B148" i="97"/>
  <c r="AY148" i="97" s="1"/>
  <c r="AU147" i="97"/>
  <c r="AS147" i="97"/>
  <c r="AQ147" i="97"/>
  <c r="AP147" i="97"/>
  <c r="AH147" i="97"/>
  <c r="AG147" i="97"/>
  <c r="AF147" i="97"/>
  <c r="AE147" i="97"/>
  <c r="AD147" i="97"/>
  <c r="AC147" i="97"/>
  <c r="AB147" i="97"/>
  <c r="AA147" i="97"/>
  <c r="B147" i="97"/>
  <c r="AU146" i="97"/>
  <c r="AS146" i="97"/>
  <c r="AQ146" i="97"/>
  <c r="AP146" i="97"/>
  <c r="AH146" i="97"/>
  <c r="AG146" i="97"/>
  <c r="AF146" i="97"/>
  <c r="AE146" i="97"/>
  <c r="AD146" i="97"/>
  <c r="AC146" i="97"/>
  <c r="AB146" i="97"/>
  <c r="AA146" i="97"/>
  <c r="B146" i="97"/>
  <c r="AJ146" i="97" s="1"/>
  <c r="AU145" i="97"/>
  <c r="AS145" i="97"/>
  <c r="AQ145" i="97"/>
  <c r="AP145" i="97"/>
  <c r="AJ145" i="97"/>
  <c r="AI145" i="97"/>
  <c r="AH145" i="97"/>
  <c r="AG145" i="97"/>
  <c r="AF145" i="97"/>
  <c r="AE145" i="97"/>
  <c r="AD145" i="97"/>
  <c r="AC145" i="97"/>
  <c r="AB145" i="97"/>
  <c r="AA145" i="97"/>
  <c r="B145" i="97"/>
  <c r="AN145" i="97" s="1"/>
  <c r="AU144" i="97"/>
  <c r="AS144" i="97"/>
  <c r="AQ144" i="97"/>
  <c r="AP144" i="97"/>
  <c r="AH144" i="97"/>
  <c r="AG144" i="97"/>
  <c r="AF144" i="97"/>
  <c r="AE144" i="97"/>
  <c r="AD144" i="97"/>
  <c r="AC144" i="97"/>
  <c r="AB144" i="97"/>
  <c r="AA144" i="97"/>
  <c r="B144" i="97"/>
  <c r="AW144" i="97" s="1"/>
  <c r="AU143" i="97"/>
  <c r="AS143" i="97"/>
  <c r="AT143" i="97" s="1"/>
  <c r="AQ143" i="97"/>
  <c r="AP143" i="97"/>
  <c r="AJ143" i="97"/>
  <c r="AI143" i="97"/>
  <c r="AH143" i="97"/>
  <c r="AG143" i="97"/>
  <c r="AF143" i="97"/>
  <c r="AE143" i="97"/>
  <c r="AD143" i="97"/>
  <c r="AC143" i="97"/>
  <c r="AB143" i="97"/>
  <c r="AA143" i="97"/>
  <c r="B143" i="97"/>
  <c r="AY143" i="97" s="1"/>
  <c r="AU142" i="97"/>
  <c r="AS142" i="97"/>
  <c r="AQ142" i="97"/>
  <c r="AP142" i="97"/>
  <c r="AH142" i="97"/>
  <c r="AG142" i="97"/>
  <c r="AF142" i="97"/>
  <c r="AE142" i="97"/>
  <c r="AD142" i="97"/>
  <c r="AC142" i="97"/>
  <c r="AB142" i="97"/>
  <c r="AA142" i="97"/>
  <c r="B142" i="97"/>
  <c r="AL142" i="97" s="1"/>
  <c r="AU141" i="97"/>
  <c r="AS141" i="97"/>
  <c r="AQ141" i="97"/>
  <c r="AP141" i="97"/>
  <c r="AH141" i="97"/>
  <c r="AG141" i="97"/>
  <c r="AF141" i="97"/>
  <c r="AE141" i="97"/>
  <c r="AD141" i="97"/>
  <c r="AC141" i="97"/>
  <c r="AB141" i="97"/>
  <c r="AA141" i="97"/>
  <c r="B141" i="97"/>
  <c r="AU140" i="97"/>
  <c r="AS140" i="97"/>
  <c r="AQ140" i="97"/>
  <c r="AP140" i="97"/>
  <c r="AH140" i="97"/>
  <c r="AG140" i="97"/>
  <c r="AF140" i="97"/>
  <c r="AE140" i="97"/>
  <c r="AD140" i="97"/>
  <c r="AC140" i="97"/>
  <c r="AB140" i="97"/>
  <c r="AA140" i="97"/>
  <c r="B140" i="97"/>
  <c r="AY140" i="97" s="1"/>
  <c r="AU139" i="97"/>
  <c r="AS139" i="97"/>
  <c r="AQ139" i="97"/>
  <c r="AP139" i="97"/>
  <c r="AT139" i="97" s="1"/>
  <c r="AH139" i="97"/>
  <c r="AG139" i="97"/>
  <c r="AF139" i="97"/>
  <c r="AE139" i="97"/>
  <c r="AD139" i="97"/>
  <c r="AC139" i="97"/>
  <c r="AB139" i="97"/>
  <c r="AA139" i="97"/>
  <c r="B139" i="97"/>
  <c r="AK139" i="97" s="1"/>
  <c r="AU138" i="97"/>
  <c r="AS138" i="97"/>
  <c r="AT138" i="97" s="1"/>
  <c r="AQ138" i="97"/>
  <c r="AP138" i="97"/>
  <c r="AH138" i="97"/>
  <c r="AG138" i="97"/>
  <c r="AF138" i="97"/>
  <c r="AE138" i="97"/>
  <c r="AD138" i="97"/>
  <c r="AC138" i="97"/>
  <c r="AB138" i="97"/>
  <c r="AA138" i="97"/>
  <c r="B138" i="97"/>
  <c r="AJ138" i="97" s="1"/>
  <c r="AU137" i="97"/>
  <c r="AS137" i="97"/>
  <c r="AQ137" i="97"/>
  <c r="AP137" i="97"/>
  <c r="AH137" i="97"/>
  <c r="AG137" i="97"/>
  <c r="AF137" i="97"/>
  <c r="AE137" i="97"/>
  <c r="AD137" i="97"/>
  <c r="AC137" i="97"/>
  <c r="AB137" i="97"/>
  <c r="AA137" i="97"/>
  <c r="B137" i="97"/>
  <c r="AV137" i="97" s="1"/>
  <c r="AU136" i="97"/>
  <c r="AS136" i="97"/>
  <c r="AQ136" i="97"/>
  <c r="AP136" i="97"/>
  <c r="AH136" i="97"/>
  <c r="AG136" i="97"/>
  <c r="AF136" i="97"/>
  <c r="AE136" i="97"/>
  <c r="AD136" i="97"/>
  <c r="AC136" i="97"/>
  <c r="AB136" i="97"/>
  <c r="AA136" i="97"/>
  <c r="B136" i="97"/>
  <c r="AU135" i="97"/>
  <c r="AS135" i="97"/>
  <c r="AQ135" i="97"/>
  <c r="AP135" i="97"/>
  <c r="AH135" i="97"/>
  <c r="AG135" i="97"/>
  <c r="AF135" i="97"/>
  <c r="AE135" i="97"/>
  <c r="AD135" i="97"/>
  <c r="AC135" i="97"/>
  <c r="AB135" i="97"/>
  <c r="AA135" i="97"/>
  <c r="B135" i="97"/>
  <c r="AU134" i="97"/>
  <c r="AS134" i="97"/>
  <c r="AQ134" i="97"/>
  <c r="AP134" i="97"/>
  <c r="AH134" i="97"/>
  <c r="AG134" i="97"/>
  <c r="AF134" i="97"/>
  <c r="AE134" i="97"/>
  <c r="AD134" i="97"/>
  <c r="AC134" i="97"/>
  <c r="AB134" i="97"/>
  <c r="AA134" i="97"/>
  <c r="B134" i="97"/>
  <c r="AU133" i="97"/>
  <c r="AS133" i="97"/>
  <c r="AQ133" i="97"/>
  <c r="AP133" i="97"/>
  <c r="AH133" i="97"/>
  <c r="AG133" i="97"/>
  <c r="AF133" i="97"/>
  <c r="AE133" i="97"/>
  <c r="AD133" i="97"/>
  <c r="AC133" i="97"/>
  <c r="AB133" i="97"/>
  <c r="AA133" i="97"/>
  <c r="B133" i="97"/>
  <c r="AL133" i="97" s="1"/>
  <c r="AU132" i="97"/>
  <c r="AS132" i="97"/>
  <c r="AQ132" i="97"/>
  <c r="AP132" i="97"/>
  <c r="AH132" i="97"/>
  <c r="AG132" i="97"/>
  <c r="AF132" i="97"/>
  <c r="AE132" i="97"/>
  <c r="AD132" i="97"/>
  <c r="AC132" i="97"/>
  <c r="AB132" i="97"/>
  <c r="AA132" i="97"/>
  <c r="B132" i="97"/>
  <c r="AN132" i="97" s="1"/>
  <c r="AU131" i="97"/>
  <c r="AS131" i="97"/>
  <c r="AQ131" i="97"/>
  <c r="AP131" i="97"/>
  <c r="AH131" i="97"/>
  <c r="AG131" i="97"/>
  <c r="AF131" i="97"/>
  <c r="AE131" i="97"/>
  <c r="AD131" i="97"/>
  <c r="AC131" i="97"/>
  <c r="AB131" i="97"/>
  <c r="AA131" i="97"/>
  <c r="B131" i="97"/>
  <c r="AY131" i="97" s="1"/>
  <c r="AU130" i="97"/>
  <c r="AS130" i="97"/>
  <c r="AQ130" i="97"/>
  <c r="AP130" i="97"/>
  <c r="AH130" i="97"/>
  <c r="AG130" i="97"/>
  <c r="AF130" i="97"/>
  <c r="AE130" i="97"/>
  <c r="AD130" i="97"/>
  <c r="AC130" i="97"/>
  <c r="AB130" i="97"/>
  <c r="AA130" i="97"/>
  <c r="B130" i="97"/>
  <c r="AY130" i="97" s="1"/>
  <c r="AU129" i="97"/>
  <c r="AS129" i="97"/>
  <c r="AQ129" i="97"/>
  <c r="AP129" i="97"/>
  <c r="AH129" i="97"/>
  <c r="AG129" i="97"/>
  <c r="AF129" i="97"/>
  <c r="AE129" i="97"/>
  <c r="AD129" i="97"/>
  <c r="AC129" i="97"/>
  <c r="AB129" i="97"/>
  <c r="AA129" i="97"/>
  <c r="B129" i="97"/>
  <c r="AU128" i="97"/>
  <c r="AS128" i="97"/>
  <c r="AQ128" i="97"/>
  <c r="AP128" i="97"/>
  <c r="AH128" i="97"/>
  <c r="AG128" i="97"/>
  <c r="AF128" i="97"/>
  <c r="AE128" i="97"/>
  <c r="AD128" i="97"/>
  <c r="AC128" i="97"/>
  <c r="AB128" i="97"/>
  <c r="AA128" i="97"/>
  <c r="B128" i="97"/>
  <c r="AX128" i="97" s="1"/>
  <c r="AU127" i="97"/>
  <c r="AS127" i="97"/>
  <c r="AQ127" i="97"/>
  <c r="AP127" i="97"/>
  <c r="AH127" i="97"/>
  <c r="AG127" i="97"/>
  <c r="AF127" i="97"/>
  <c r="AE127" i="97"/>
  <c r="AD127" i="97"/>
  <c r="AC127" i="97"/>
  <c r="AB127" i="97"/>
  <c r="AA127" i="97"/>
  <c r="B127" i="97"/>
  <c r="AY127" i="97" s="1"/>
  <c r="AU126" i="97"/>
  <c r="AS126" i="97"/>
  <c r="AQ126" i="97"/>
  <c r="AP126" i="97"/>
  <c r="AH126" i="97"/>
  <c r="AG126" i="97"/>
  <c r="AF126" i="97"/>
  <c r="AE126" i="97"/>
  <c r="AD126" i="97"/>
  <c r="AC126" i="97"/>
  <c r="AB126" i="97"/>
  <c r="AA126" i="97"/>
  <c r="B126" i="97"/>
  <c r="AM126" i="97" s="1"/>
  <c r="AU125" i="97"/>
  <c r="AS125" i="97"/>
  <c r="AQ125" i="97"/>
  <c r="AP125" i="97"/>
  <c r="AH125" i="97"/>
  <c r="AG125" i="97"/>
  <c r="AF125" i="97"/>
  <c r="AE125" i="97"/>
  <c r="AD125" i="97"/>
  <c r="AC125" i="97"/>
  <c r="AB125" i="97"/>
  <c r="AA125" i="97"/>
  <c r="B125" i="97"/>
  <c r="AN125" i="97" s="1"/>
  <c r="AU124" i="97"/>
  <c r="AS124" i="97"/>
  <c r="AQ124" i="97"/>
  <c r="AP124" i="97"/>
  <c r="AT124" i="97" s="1"/>
  <c r="AH124" i="97"/>
  <c r="AG124" i="97"/>
  <c r="AF124" i="97"/>
  <c r="AE124" i="97"/>
  <c r="AD124" i="97"/>
  <c r="AC124" i="97"/>
  <c r="AB124" i="97"/>
  <c r="AA124" i="97"/>
  <c r="B124" i="97"/>
  <c r="AY124" i="97" s="1"/>
  <c r="AY123" i="97"/>
  <c r="AW123" i="97"/>
  <c r="AU123" i="97"/>
  <c r="AS123" i="97"/>
  <c r="AQ123" i="97"/>
  <c r="AP123" i="97"/>
  <c r="AH123" i="97"/>
  <c r="AG123" i="97"/>
  <c r="AF123" i="97"/>
  <c r="AE123" i="97"/>
  <c r="AD123" i="97"/>
  <c r="AC123" i="97"/>
  <c r="AB123" i="97"/>
  <c r="AA123" i="97"/>
  <c r="B123" i="97"/>
  <c r="AX123" i="97" s="1"/>
  <c r="AU122" i="97"/>
  <c r="AS122" i="97"/>
  <c r="AQ122" i="97"/>
  <c r="AP122" i="97"/>
  <c r="AK122" i="97"/>
  <c r="AH122" i="97"/>
  <c r="AG122" i="97"/>
  <c r="AF122" i="97"/>
  <c r="AE122" i="97"/>
  <c r="AD122" i="97"/>
  <c r="AC122" i="97"/>
  <c r="AB122" i="97"/>
  <c r="AA122" i="97"/>
  <c r="B122" i="97"/>
  <c r="AM122" i="97" s="1"/>
  <c r="AU121" i="97"/>
  <c r="AS121" i="97"/>
  <c r="AQ121" i="97"/>
  <c r="AP121" i="97"/>
  <c r="AH121" i="97"/>
  <c r="AG121" i="97"/>
  <c r="AF121" i="97"/>
  <c r="AE121" i="97"/>
  <c r="AD121" i="97"/>
  <c r="AC121" i="97"/>
  <c r="AB121" i="97"/>
  <c r="AA121" i="97"/>
  <c r="B121" i="97"/>
  <c r="AU120" i="97"/>
  <c r="AS120" i="97"/>
  <c r="AQ120" i="97"/>
  <c r="AP120" i="97"/>
  <c r="AH120" i="97"/>
  <c r="AG120" i="97"/>
  <c r="AF120" i="97"/>
  <c r="AE120" i="97"/>
  <c r="AD120" i="97"/>
  <c r="AC120" i="97"/>
  <c r="AB120" i="97"/>
  <c r="AA120" i="97"/>
  <c r="B120" i="97"/>
  <c r="AY120" i="97" s="1"/>
  <c r="AY119" i="97"/>
  <c r="AX119" i="97"/>
  <c r="AW119" i="97"/>
  <c r="AU119" i="97"/>
  <c r="AS119" i="97"/>
  <c r="AQ119" i="97"/>
  <c r="AP119" i="97"/>
  <c r="AH119" i="97"/>
  <c r="AG119" i="97"/>
  <c r="AF119" i="97"/>
  <c r="AE119" i="97"/>
  <c r="AD119" i="97"/>
  <c r="AC119" i="97"/>
  <c r="AB119" i="97"/>
  <c r="AA119" i="97"/>
  <c r="B119" i="97"/>
  <c r="AN119" i="97" s="1"/>
  <c r="AU118" i="97"/>
  <c r="AS118" i="97"/>
  <c r="AQ118" i="97"/>
  <c r="AP118" i="97"/>
  <c r="AH118" i="97"/>
  <c r="AG118" i="97"/>
  <c r="AF118" i="97"/>
  <c r="AE118" i="97"/>
  <c r="AD118" i="97"/>
  <c r="AC118" i="97"/>
  <c r="AB118" i="97"/>
  <c r="AA118" i="97"/>
  <c r="B118" i="97"/>
  <c r="AK118" i="97" s="1"/>
  <c r="AW117" i="97"/>
  <c r="AU117" i="97"/>
  <c r="AS117" i="97"/>
  <c r="AQ117" i="97"/>
  <c r="AP117" i="97"/>
  <c r="AH117" i="97"/>
  <c r="AG117" i="97"/>
  <c r="AF117" i="97"/>
  <c r="AE117" i="97"/>
  <c r="AD117" i="97"/>
  <c r="AC117" i="97"/>
  <c r="AB117" i="97"/>
  <c r="AA117" i="97"/>
  <c r="B117" i="97"/>
  <c r="AY117" i="97" s="1"/>
  <c r="AU116" i="97"/>
  <c r="AS116" i="97"/>
  <c r="AQ116" i="97"/>
  <c r="AP116" i="97"/>
  <c r="AH116" i="97"/>
  <c r="AG116" i="97"/>
  <c r="AF116" i="97"/>
  <c r="AE116" i="97"/>
  <c r="AD116" i="97"/>
  <c r="AC116" i="97"/>
  <c r="AB116" i="97"/>
  <c r="AA116" i="97"/>
  <c r="B116" i="97"/>
  <c r="AM116" i="97" s="1"/>
  <c r="AU115" i="97"/>
  <c r="AS115" i="97"/>
  <c r="AQ115" i="97"/>
  <c r="AP115" i="97"/>
  <c r="AJ115" i="97"/>
  <c r="AH115" i="97"/>
  <c r="AG115" i="97"/>
  <c r="AF115" i="97"/>
  <c r="AE115" i="97"/>
  <c r="AD115" i="97"/>
  <c r="AC115" i="97"/>
  <c r="AB115" i="97"/>
  <c r="AA115" i="97"/>
  <c r="B115" i="97"/>
  <c r="AX115" i="97" s="1"/>
  <c r="AU114" i="97"/>
  <c r="AS114" i="97"/>
  <c r="AQ114" i="97"/>
  <c r="AP114" i="97"/>
  <c r="AH114" i="97"/>
  <c r="AG114" i="97"/>
  <c r="AF114" i="97"/>
  <c r="AE114" i="97"/>
  <c r="AD114" i="97"/>
  <c r="AC114" i="97"/>
  <c r="AB114" i="97"/>
  <c r="AA114" i="97"/>
  <c r="B114" i="97"/>
  <c r="AU113" i="97"/>
  <c r="AS113" i="97"/>
  <c r="AQ113" i="97"/>
  <c r="AP113" i="97"/>
  <c r="AH113" i="97"/>
  <c r="AG113" i="97"/>
  <c r="AF113" i="97"/>
  <c r="AE113" i="97"/>
  <c r="AD113" i="97"/>
  <c r="AC113" i="97"/>
  <c r="AB113" i="97"/>
  <c r="AA113" i="97"/>
  <c r="B113" i="97"/>
  <c r="AY113" i="97" s="1"/>
  <c r="AU112" i="97"/>
  <c r="AS112" i="97"/>
  <c r="AQ112" i="97"/>
  <c r="AP112" i="97"/>
  <c r="AH112" i="97"/>
  <c r="AG112" i="97"/>
  <c r="AF112" i="97"/>
  <c r="AE112" i="97"/>
  <c r="AD112" i="97"/>
  <c r="AC112" i="97"/>
  <c r="AB112" i="97"/>
  <c r="AA112" i="97"/>
  <c r="B112" i="97"/>
  <c r="AY112" i="97" s="1"/>
  <c r="AU111" i="97"/>
  <c r="AS111" i="97"/>
  <c r="AQ111" i="97"/>
  <c r="AP111" i="97"/>
  <c r="AH111" i="97"/>
  <c r="AG111" i="97"/>
  <c r="AF111" i="97"/>
  <c r="AE111" i="97"/>
  <c r="AD111" i="97"/>
  <c r="AC111" i="97"/>
  <c r="AB111" i="97"/>
  <c r="AA111" i="97"/>
  <c r="B111" i="97"/>
  <c r="AU110" i="97"/>
  <c r="AS110" i="97"/>
  <c r="AQ110" i="97"/>
  <c r="AP110" i="97"/>
  <c r="AH110" i="97"/>
  <c r="AG110" i="97"/>
  <c r="AF110" i="97"/>
  <c r="AE110" i="97"/>
  <c r="AD110" i="97"/>
  <c r="AC110" i="97"/>
  <c r="AB110" i="97"/>
  <c r="AA110" i="97"/>
  <c r="B110" i="97"/>
  <c r="AN110" i="97" s="1"/>
  <c r="AU109" i="97"/>
  <c r="AS109" i="97"/>
  <c r="AQ109" i="97"/>
  <c r="AP109" i="97"/>
  <c r="AH109" i="97"/>
  <c r="AG109" i="97"/>
  <c r="AF109" i="97"/>
  <c r="AE109" i="97"/>
  <c r="AD109" i="97"/>
  <c r="AC109" i="97"/>
  <c r="AB109" i="97"/>
  <c r="AA109" i="97"/>
  <c r="B109" i="97"/>
  <c r="AY109" i="97" s="1"/>
  <c r="AU108" i="97"/>
  <c r="AS108" i="97"/>
  <c r="AQ108" i="97"/>
  <c r="AP108" i="97"/>
  <c r="AH108" i="97"/>
  <c r="AG108" i="97"/>
  <c r="AF108" i="97"/>
  <c r="AE108" i="97"/>
  <c r="AD108" i="97"/>
  <c r="AC108" i="97"/>
  <c r="AB108" i="97"/>
  <c r="AA108" i="97"/>
  <c r="B108" i="97"/>
  <c r="AY108" i="97" s="1"/>
  <c r="AU107" i="97"/>
  <c r="AS107" i="97"/>
  <c r="AQ107" i="97"/>
  <c r="AP107" i="97"/>
  <c r="AH107" i="97"/>
  <c r="AG107" i="97"/>
  <c r="AF107" i="97"/>
  <c r="AE107" i="97"/>
  <c r="AD107" i="97"/>
  <c r="AC107" i="97"/>
  <c r="AB107" i="97"/>
  <c r="AA107" i="97"/>
  <c r="B107" i="97"/>
  <c r="AN107" i="97" s="1"/>
  <c r="AU106" i="97"/>
  <c r="AS106" i="97"/>
  <c r="AQ106" i="97"/>
  <c r="AP106" i="97"/>
  <c r="AH106" i="97"/>
  <c r="AG106" i="97"/>
  <c r="AF106" i="97"/>
  <c r="AE106" i="97"/>
  <c r="AD106" i="97"/>
  <c r="AC106" i="97"/>
  <c r="AB106" i="97"/>
  <c r="AA106" i="97"/>
  <c r="B106" i="97"/>
  <c r="AJ106" i="97" s="1"/>
  <c r="AU105" i="97"/>
  <c r="AS105" i="97"/>
  <c r="AQ105" i="97"/>
  <c r="AP105" i="97"/>
  <c r="AH105" i="97"/>
  <c r="AG105" i="97"/>
  <c r="AF105" i="97"/>
  <c r="AE105" i="97"/>
  <c r="AD105" i="97"/>
  <c r="AC105" i="97"/>
  <c r="AB105" i="97"/>
  <c r="AA105" i="97"/>
  <c r="B105" i="97"/>
  <c r="AN105" i="97" s="1"/>
  <c r="AU104" i="97"/>
  <c r="AS104" i="97"/>
  <c r="AQ104" i="97"/>
  <c r="AP104" i="97"/>
  <c r="AH104" i="97"/>
  <c r="AG104" i="97"/>
  <c r="AF104" i="97"/>
  <c r="AE104" i="97"/>
  <c r="AD104" i="97"/>
  <c r="AC104" i="97"/>
  <c r="AB104" i="97"/>
  <c r="AA104" i="97"/>
  <c r="B104" i="97"/>
  <c r="AY104" i="97" s="1"/>
  <c r="AU103" i="97"/>
  <c r="AS103" i="97"/>
  <c r="AQ103" i="97"/>
  <c r="AP103" i="97"/>
  <c r="AH103" i="97"/>
  <c r="AG103" i="97"/>
  <c r="AF103" i="97"/>
  <c r="AE103" i="97"/>
  <c r="AD103" i="97"/>
  <c r="AC103" i="97"/>
  <c r="AB103" i="97"/>
  <c r="AA103" i="97"/>
  <c r="B103" i="97"/>
  <c r="AN103" i="97" s="1"/>
  <c r="AU102" i="97"/>
  <c r="AS102" i="97"/>
  <c r="AQ102" i="97"/>
  <c r="AP102" i="97"/>
  <c r="AH102" i="97"/>
  <c r="AG102" i="97"/>
  <c r="AF102" i="97"/>
  <c r="AE102" i="97"/>
  <c r="AD102" i="97"/>
  <c r="AC102" i="97"/>
  <c r="AB102" i="97"/>
  <c r="AA102" i="97"/>
  <c r="B102" i="97"/>
  <c r="AU101" i="97"/>
  <c r="AS101" i="97"/>
  <c r="AQ101" i="97"/>
  <c r="AP101" i="97"/>
  <c r="AH101" i="97"/>
  <c r="AG101" i="97"/>
  <c r="AF101" i="97"/>
  <c r="AE101" i="97"/>
  <c r="AD101" i="97"/>
  <c r="AC101" i="97"/>
  <c r="AB101" i="97"/>
  <c r="AA101" i="97"/>
  <c r="B101" i="97"/>
  <c r="AW101" i="97" s="1"/>
  <c r="AW100" i="97"/>
  <c r="AU100" i="97"/>
  <c r="AV100" i="97" s="1"/>
  <c r="AS100" i="97"/>
  <c r="AQ100" i="97"/>
  <c r="AP100" i="97"/>
  <c r="AH100" i="97"/>
  <c r="AG100" i="97"/>
  <c r="AF100" i="97"/>
  <c r="AE100" i="97"/>
  <c r="AD100" i="97"/>
  <c r="AC100" i="97"/>
  <c r="AB100" i="97"/>
  <c r="AA100" i="97"/>
  <c r="B100" i="97"/>
  <c r="AN100" i="97" s="1"/>
  <c r="AU99" i="97"/>
  <c r="AS99" i="97"/>
  <c r="AQ99" i="97"/>
  <c r="AP99" i="97"/>
  <c r="AH99" i="97"/>
  <c r="AG99" i="97"/>
  <c r="AF99" i="97"/>
  <c r="AE99" i="97"/>
  <c r="AD99" i="97"/>
  <c r="AC99" i="97"/>
  <c r="AB99" i="97"/>
  <c r="AA99" i="97"/>
  <c r="B99" i="97"/>
  <c r="AY99" i="97" s="1"/>
  <c r="AU98" i="97"/>
  <c r="AS98" i="97"/>
  <c r="AQ98" i="97"/>
  <c r="AP98" i="97"/>
  <c r="AH98" i="97"/>
  <c r="AG98" i="97"/>
  <c r="AF98" i="97"/>
  <c r="AE98" i="97"/>
  <c r="AD98" i="97"/>
  <c r="AC98" i="97"/>
  <c r="AB98" i="97"/>
  <c r="AA98" i="97"/>
  <c r="B98" i="97"/>
  <c r="AN98" i="97" s="1"/>
  <c r="AU97" i="97"/>
  <c r="AS97" i="97"/>
  <c r="AQ97" i="97"/>
  <c r="AP97" i="97"/>
  <c r="AH97" i="97"/>
  <c r="AG97" i="97"/>
  <c r="AF97" i="97"/>
  <c r="AE97" i="97"/>
  <c r="AD97" i="97"/>
  <c r="AC97" i="97"/>
  <c r="AB97" i="97"/>
  <c r="AA97" i="97"/>
  <c r="B97" i="97"/>
  <c r="AU96" i="97"/>
  <c r="AS96" i="97"/>
  <c r="AQ96" i="97"/>
  <c r="AP96" i="97"/>
  <c r="AH96" i="97"/>
  <c r="AG96" i="97"/>
  <c r="AF96" i="97"/>
  <c r="AE96" i="97"/>
  <c r="AD96" i="97"/>
  <c r="AC96" i="97"/>
  <c r="AB96" i="97"/>
  <c r="AA96" i="97"/>
  <c r="B96" i="97"/>
  <c r="AY96" i="97" s="1"/>
  <c r="AU95" i="97"/>
  <c r="AS95" i="97"/>
  <c r="AQ95" i="97"/>
  <c r="AP95" i="97"/>
  <c r="AT95" i="97" s="1"/>
  <c r="AH95" i="97"/>
  <c r="AG95" i="97"/>
  <c r="AF95" i="97"/>
  <c r="AE95" i="97"/>
  <c r="AD95" i="97"/>
  <c r="AC95" i="97"/>
  <c r="AB95" i="97"/>
  <c r="AA95" i="97"/>
  <c r="B95" i="97"/>
  <c r="AY95" i="97" s="1"/>
  <c r="AU94" i="97"/>
  <c r="AS94" i="97"/>
  <c r="AQ94" i="97"/>
  <c r="AP94" i="97"/>
  <c r="AH94" i="97"/>
  <c r="AG94" i="97"/>
  <c r="AF94" i="97"/>
  <c r="AE94" i="97"/>
  <c r="AD94" i="97"/>
  <c r="AC94" i="97"/>
  <c r="AB94" i="97"/>
  <c r="AA94" i="97"/>
  <c r="B94" i="97"/>
  <c r="AY94" i="97" s="1"/>
  <c r="AU93" i="97"/>
  <c r="AS93" i="97"/>
  <c r="AQ93" i="97"/>
  <c r="AP93" i="97"/>
  <c r="AH93" i="97"/>
  <c r="AG93" i="97"/>
  <c r="AF93" i="97"/>
  <c r="AE93" i="97"/>
  <c r="AD93" i="97"/>
  <c r="AC93" i="97"/>
  <c r="AB93" i="97"/>
  <c r="AA93" i="97"/>
  <c r="B93" i="97"/>
  <c r="AX93" i="97" s="1"/>
  <c r="AU92" i="97"/>
  <c r="AS92" i="97"/>
  <c r="AQ92" i="97"/>
  <c r="AP92" i="97"/>
  <c r="AH92" i="97"/>
  <c r="AG92" i="97"/>
  <c r="AF92" i="97"/>
  <c r="AE92" i="97"/>
  <c r="AD92" i="97"/>
  <c r="AC92" i="97"/>
  <c r="AB92" i="97"/>
  <c r="AA92" i="97"/>
  <c r="B92" i="97"/>
  <c r="AU91" i="97"/>
  <c r="AS91" i="97"/>
  <c r="AQ91" i="97"/>
  <c r="AP91" i="97"/>
  <c r="AH91" i="97"/>
  <c r="AG91" i="97"/>
  <c r="AF91" i="97"/>
  <c r="AE91" i="97"/>
  <c r="AD91" i="97"/>
  <c r="AC91" i="97"/>
  <c r="AB91" i="97"/>
  <c r="AA91" i="97"/>
  <c r="B91" i="97"/>
  <c r="AX91" i="97" s="1"/>
  <c r="AU90" i="97"/>
  <c r="AS90" i="97"/>
  <c r="AQ90" i="97"/>
  <c r="AP90" i="97"/>
  <c r="AH90" i="97"/>
  <c r="AG90" i="97"/>
  <c r="AF90" i="97"/>
  <c r="AE90" i="97"/>
  <c r="AD90" i="97"/>
  <c r="AC90" i="97"/>
  <c r="AB90" i="97"/>
  <c r="AA90" i="97"/>
  <c r="B90" i="97"/>
  <c r="AW90" i="97" s="1"/>
  <c r="AU89" i="97"/>
  <c r="AS89" i="97"/>
  <c r="AQ89" i="97"/>
  <c r="AP89" i="97"/>
  <c r="AT89" i="97" s="1"/>
  <c r="AH89" i="97"/>
  <c r="AG89" i="97"/>
  <c r="AF89" i="97"/>
  <c r="AE89" i="97"/>
  <c r="AD89" i="97"/>
  <c r="AC89" i="97"/>
  <c r="AB89" i="97"/>
  <c r="AA89" i="97"/>
  <c r="B89" i="97"/>
  <c r="AM89" i="97" s="1"/>
  <c r="BS88" i="97"/>
  <c r="BM88" i="97"/>
  <c r="AU88" i="97"/>
  <c r="AS88" i="97"/>
  <c r="AQ88" i="97"/>
  <c r="AP88" i="97"/>
  <c r="AH88" i="97"/>
  <c r="AG88" i="97"/>
  <c r="AF88" i="97"/>
  <c r="AE88" i="97"/>
  <c r="AD88" i="97"/>
  <c r="AC88" i="97"/>
  <c r="AB88" i="97"/>
  <c r="AA88" i="97"/>
  <c r="B88" i="97"/>
  <c r="AM88" i="97" s="1"/>
  <c r="BS87" i="97"/>
  <c r="BM87" i="97"/>
  <c r="AU87" i="97"/>
  <c r="AS87" i="97"/>
  <c r="AQ87" i="97"/>
  <c r="AP87" i="97"/>
  <c r="AH87" i="97"/>
  <c r="AG87" i="97"/>
  <c r="AF87" i="97"/>
  <c r="AE87" i="97"/>
  <c r="AD87" i="97"/>
  <c r="AC87" i="97"/>
  <c r="AB87" i="97"/>
  <c r="AA87" i="97"/>
  <c r="B87" i="97"/>
  <c r="BS86" i="97"/>
  <c r="BM86" i="97"/>
  <c r="AU86" i="97"/>
  <c r="AS86" i="97"/>
  <c r="AQ86" i="97"/>
  <c r="AP86" i="97"/>
  <c r="AH86" i="97"/>
  <c r="AG86" i="97"/>
  <c r="AF86" i="97"/>
  <c r="AE86" i="97"/>
  <c r="AD86" i="97"/>
  <c r="AC86" i="97"/>
  <c r="AB86" i="97"/>
  <c r="AA86" i="97"/>
  <c r="B86" i="97"/>
  <c r="AM86" i="97" s="1"/>
  <c r="BS85" i="97"/>
  <c r="BM85" i="97"/>
  <c r="AU85" i="97"/>
  <c r="AS85" i="97"/>
  <c r="AQ85" i="97"/>
  <c r="AP85" i="97"/>
  <c r="AH85" i="97"/>
  <c r="AG85" i="97"/>
  <c r="AF85" i="97"/>
  <c r="AE85" i="97"/>
  <c r="AD85" i="97"/>
  <c r="AC85" i="97"/>
  <c r="AB85" i="97"/>
  <c r="AA85" i="97"/>
  <c r="B85" i="97"/>
  <c r="BR85" i="97" s="1"/>
  <c r="BS84" i="97"/>
  <c r="BM84" i="97"/>
  <c r="AU84" i="97"/>
  <c r="AS84" i="97"/>
  <c r="AQ84" i="97"/>
  <c r="AP84" i="97"/>
  <c r="AH84" i="97"/>
  <c r="AG84" i="97"/>
  <c r="AF84" i="97"/>
  <c r="AE84" i="97"/>
  <c r="AD84" i="97"/>
  <c r="AC84" i="97"/>
  <c r="AB84" i="97"/>
  <c r="AA84" i="97"/>
  <c r="B84" i="97"/>
  <c r="AX84" i="97" s="1"/>
  <c r="BS83" i="97"/>
  <c r="BM83" i="97"/>
  <c r="AU83" i="97"/>
  <c r="AS83" i="97"/>
  <c r="AQ83" i="97"/>
  <c r="AP83" i="97"/>
  <c r="AH83" i="97"/>
  <c r="AG83" i="97"/>
  <c r="AF83" i="97"/>
  <c r="AE83" i="97"/>
  <c r="AD83" i="97"/>
  <c r="AC83" i="97"/>
  <c r="AB83" i="97"/>
  <c r="AA83" i="97"/>
  <c r="B83" i="97"/>
  <c r="AJ83" i="97" s="1"/>
  <c r="BS82" i="97"/>
  <c r="BM82" i="97"/>
  <c r="AU82" i="97"/>
  <c r="AS82" i="97"/>
  <c r="AQ82" i="97"/>
  <c r="AP82" i="97"/>
  <c r="AH82" i="97"/>
  <c r="AG82" i="97"/>
  <c r="AF82" i="97"/>
  <c r="AE82" i="97"/>
  <c r="AD82" i="97"/>
  <c r="AC82" i="97"/>
  <c r="AB82" i="97"/>
  <c r="AA82" i="97"/>
  <c r="B82" i="97"/>
  <c r="BR82" i="97" s="1"/>
  <c r="BS81" i="97"/>
  <c r="BM81" i="97"/>
  <c r="AU81" i="97"/>
  <c r="AS81" i="97"/>
  <c r="AQ81" i="97"/>
  <c r="AP81" i="97"/>
  <c r="AH81" i="97"/>
  <c r="AG81" i="97"/>
  <c r="AF81" i="97"/>
  <c r="AE81" i="97"/>
  <c r="AD81" i="97"/>
  <c r="AC81" i="97"/>
  <c r="AB81" i="97"/>
  <c r="AA81" i="97"/>
  <c r="B81" i="97"/>
  <c r="AL81" i="97" s="1"/>
  <c r="BS80" i="97"/>
  <c r="BM80" i="97"/>
  <c r="AU80" i="97"/>
  <c r="AS80" i="97"/>
  <c r="AQ80" i="97"/>
  <c r="AP80" i="97"/>
  <c r="AH80" i="97"/>
  <c r="AG80" i="97"/>
  <c r="AF80" i="97"/>
  <c r="AE80" i="97"/>
  <c r="AD80" i="97"/>
  <c r="AC80" i="97"/>
  <c r="AB80" i="97"/>
  <c r="AA80" i="97"/>
  <c r="B80" i="97"/>
  <c r="AW80" i="97" s="1"/>
  <c r="BS79" i="97"/>
  <c r="BM79" i="97"/>
  <c r="AU79" i="97"/>
  <c r="AS79" i="97"/>
  <c r="AQ79" i="97"/>
  <c r="AP79" i="97"/>
  <c r="AH79" i="97"/>
  <c r="AG79" i="97"/>
  <c r="AF79" i="97"/>
  <c r="AE79" i="97"/>
  <c r="AD79" i="97"/>
  <c r="AC79" i="97"/>
  <c r="AB79" i="97"/>
  <c r="AA79" i="97"/>
  <c r="B79" i="97"/>
  <c r="BR79" i="97" s="1"/>
  <c r="BS78" i="97"/>
  <c r="BM78" i="97"/>
  <c r="AU78" i="97"/>
  <c r="AS78" i="97"/>
  <c r="AQ78" i="97"/>
  <c r="AP78" i="97"/>
  <c r="AH78" i="97"/>
  <c r="AG78" i="97"/>
  <c r="AF78" i="97"/>
  <c r="AE78" i="97"/>
  <c r="AD78" i="97"/>
  <c r="AC78" i="97"/>
  <c r="AB78" i="97"/>
  <c r="AA78" i="97"/>
  <c r="B78" i="97"/>
  <c r="BR78" i="97" s="1"/>
  <c r="BS77" i="97"/>
  <c r="BM77" i="97"/>
  <c r="AU77" i="97"/>
  <c r="AS77" i="97"/>
  <c r="AQ77" i="97"/>
  <c r="AP77" i="97"/>
  <c r="AH77" i="97"/>
  <c r="AG77" i="97"/>
  <c r="AF77" i="97"/>
  <c r="AE77" i="97"/>
  <c r="AD77" i="97"/>
  <c r="AC77" i="97"/>
  <c r="AB77" i="97"/>
  <c r="AA77" i="97"/>
  <c r="B77" i="97"/>
  <c r="BR77" i="97" s="1"/>
  <c r="BS76" i="97"/>
  <c r="BM76" i="97"/>
  <c r="AU76" i="97"/>
  <c r="AS76" i="97"/>
  <c r="AQ76" i="97"/>
  <c r="AP76" i="97"/>
  <c r="AH76" i="97"/>
  <c r="AG76" i="97"/>
  <c r="AF76" i="97"/>
  <c r="AE76" i="97"/>
  <c r="AD76" i="97"/>
  <c r="AC76" i="97"/>
  <c r="AB76" i="97"/>
  <c r="AA76" i="97"/>
  <c r="B76" i="97"/>
  <c r="AX76" i="97" s="1"/>
  <c r="BS75" i="97"/>
  <c r="BM75" i="97"/>
  <c r="AU75" i="97"/>
  <c r="AS75" i="97"/>
  <c r="AQ75" i="97"/>
  <c r="AP75" i="97"/>
  <c r="AH75" i="97"/>
  <c r="AG75" i="97"/>
  <c r="AF75" i="97"/>
  <c r="AE75" i="97"/>
  <c r="AD75" i="97"/>
  <c r="AC75" i="97"/>
  <c r="AB75" i="97"/>
  <c r="AA75" i="97"/>
  <c r="B75" i="97"/>
  <c r="BR75" i="97" s="1"/>
  <c r="BS74" i="97"/>
  <c r="BM74" i="97"/>
  <c r="AU74" i="97"/>
  <c r="AS74" i="97"/>
  <c r="AQ74" i="97"/>
  <c r="AP74" i="97"/>
  <c r="AH74" i="97"/>
  <c r="AG74" i="97"/>
  <c r="AF74" i="97"/>
  <c r="AE74" i="97"/>
  <c r="AD74" i="97"/>
  <c r="AC74" i="97"/>
  <c r="AB74" i="97"/>
  <c r="AA74" i="97"/>
  <c r="B74" i="97"/>
  <c r="BR74" i="97" s="1"/>
  <c r="BS73" i="97"/>
  <c r="BM73" i="97"/>
  <c r="AU73" i="97"/>
  <c r="AS73" i="97"/>
  <c r="AQ73" i="97"/>
  <c r="AP73" i="97"/>
  <c r="AH73" i="97"/>
  <c r="AG73" i="97"/>
  <c r="AF73" i="97"/>
  <c r="AE73" i="97"/>
  <c r="AD73" i="97"/>
  <c r="AC73" i="97"/>
  <c r="AB73" i="97"/>
  <c r="AA73" i="97"/>
  <c r="B73" i="97"/>
  <c r="BS72" i="97"/>
  <c r="BM72" i="97"/>
  <c r="AU72" i="97"/>
  <c r="AS72" i="97"/>
  <c r="AQ72" i="97"/>
  <c r="AP72" i="97"/>
  <c r="AH72" i="97"/>
  <c r="AG72" i="97"/>
  <c r="AF72" i="97"/>
  <c r="AE72" i="97"/>
  <c r="AD72" i="97"/>
  <c r="AC72" i="97"/>
  <c r="AB72" i="97"/>
  <c r="AA72" i="97"/>
  <c r="B72" i="97"/>
  <c r="BS71" i="97"/>
  <c r="BM71" i="97"/>
  <c r="AU71" i="97"/>
  <c r="AS71" i="97"/>
  <c r="AQ71" i="97"/>
  <c r="AP71" i="97"/>
  <c r="AH71" i="97"/>
  <c r="AG71" i="97"/>
  <c r="AF71" i="97"/>
  <c r="AE71" i="97"/>
  <c r="AD71" i="97"/>
  <c r="AC71" i="97"/>
  <c r="AB71" i="97"/>
  <c r="AA71" i="97"/>
  <c r="B71" i="97"/>
  <c r="AJ71" i="97" s="1"/>
  <c r="BS70" i="97"/>
  <c r="BM70" i="97"/>
  <c r="AU70" i="97"/>
  <c r="AS70" i="97"/>
  <c r="AQ70" i="97"/>
  <c r="AP70" i="97"/>
  <c r="AH70" i="97"/>
  <c r="AG70" i="97"/>
  <c r="AF70" i="97"/>
  <c r="AE70" i="97"/>
  <c r="AD70" i="97"/>
  <c r="AC70" i="97"/>
  <c r="AB70" i="97"/>
  <c r="AA70" i="97"/>
  <c r="B70" i="97"/>
  <c r="BS69" i="97"/>
  <c r="BM69" i="97"/>
  <c r="AU69" i="97"/>
  <c r="AS69" i="97"/>
  <c r="AQ69" i="97"/>
  <c r="AP69" i="97"/>
  <c r="AH69" i="97"/>
  <c r="AG69" i="97"/>
  <c r="AF69" i="97"/>
  <c r="AE69" i="97"/>
  <c r="AD69" i="97"/>
  <c r="AC69" i="97"/>
  <c r="AB69" i="97"/>
  <c r="AA69" i="97"/>
  <c r="B69" i="97"/>
  <c r="BR69" i="97" s="1"/>
  <c r="BS68" i="97"/>
  <c r="BM68" i="97"/>
  <c r="AU68" i="97"/>
  <c r="AS68" i="97"/>
  <c r="AQ68" i="97"/>
  <c r="AP68" i="97"/>
  <c r="AH68" i="97"/>
  <c r="AG68" i="97"/>
  <c r="AF68" i="97"/>
  <c r="AE68" i="97"/>
  <c r="AD68" i="97"/>
  <c r="AC68" i="97"/>
  <c r="AB68" i="97"/>
  <c r="AA68" i="97"/>
  <c r="B68" i="97"/>
  <c r="AW68" i="97" s="1"/>
  <c r="BS67" i="97"/>
  <c r="BM67" i="97"/>
  <c r="AU67" i="97"/>
  <c r="AS67" i="97"/>
  <c r="AQ67" i="97"/>
  <c r="AP67" i="97"/>
  <c r="AH67" i="97"/>
  <c r="AG67" i="97"/>
  <c r="AF67" i="97"/>
  <c r="AE67" i="97"/>
  <c r="AD67" i="97"/>
  <c r="AC67" i="97"/>
  <c r="AB67" i="97"/>
  <c r="AA67" i="97"/>
  <c r="B67" i="97"/>
  <c r="AJ67" i="97" s="1"/>
  <c r="BS66" i="97"/>
  <c r="BM66" i="97"/>
  <c r="AU66" i="97"/>
  <c r="AS66" i="97"/>
  <c r="AQ66" i="97"/>
  <c r="AP66" i="97"/>
  <c r="AH66" i="97"/>
  <c r="AG66" i="97"/>
  <c r="AF66" i="97"/>
  <c r="AE66" i="97"/>
  <c r="AD66" i="97"/>
  <c r="AC66" i="97"/>
  <c r="AB66" i="97"/>
  <c r="AA66" i="97"/>
  <c r="B66" i="97"/>
  <c r="AX66" i="97" s="1"/>
  <c r="BS65" i="97"/>
  <c r="AU65" i="97"/>
  <c r="AS65" i="97"/>
  <c r="AQ65" i="97"/>
  <c r="AP65" i="97"/>
  <c r="AH65" i="97"/>
  <c r="AG65" i="97"/>
  <c r="AF65" i="97"/>
  <c r="AE65" i="97"/>
  <c r="AD65" i="97"/>
  <c r="AC65" i="97"/>
  <c r="AB65" i="97"/>
  <c r="AA65" i="97"/>
  <c r="B65" i="97"/>
  <c r="AK65" i="97" s="1"/>
  <c r="BS64" i="97"/>
  <c r="AU64" i="97"/>
  <c r="AS64" i="97"/>
  <c r="AQ64" i="97"/>
  <c r="AP64" i="97"/>
  <c r="AH64" i="97"/>
  <c r="AG64" i="97"/>
  <c r="AF64" i="97"/>
  <c r="AE64" i="97"/>
  <c r="AD64" i="97"/>
  <c r="AC64" i="97"/>
  <c r="AB64" i="97"/>
  <c r="AA64" i="97"/>
  <c r="B64" i="97"/>
  <c r="AW64" i="97" s="1"/>
  <c r="BS63" i="97"/>
  <c r="AU63" i="97"/>
  <c r="AS63" i="97"/>
  <c r="AQ63" i="97"/>
  <c r="AP63" i="97"/>
  <c r="AH63" i="97"/>
  <c r="AG63" i="97"/>
  <c r="AF63" i="97"/>
  <c r="AE63" i="97"/>
  <c r="AD63" i="97"/>
  <c r="AC63" i="97"/>
  <c r="AB63" i="97"/>
  <c r="AA63" i="97"/>
  <c r="B63" i="97"/>
  <c r="BR63" i="97" s="1"/>
  <c r="BS62" i="97"/>
  <c r="AW62" i="97"/>
  <c r="AU62" i="97"/>
  <c r="AS62" i="97"/>
  <c r="AQ62" i="97"/>
  <c r="AP62" i="97"/>
  <c r="AH62" i="97"/>
  <c r="AG62" i="97"/>
  <c r="AF62" i="97"/>
  <c r="AE62" i="97"/>
  <c r="AD62" i="97"/>
  <c r="AC62" i="97"/>
  <c r="AB62" i="97"/>
  <c r="AA62" i="97"/>
  <c r="B62" i="97"/>
  <c r="BR62" i="97" s="1"/>
  <c r="BS61" i="97"/>
  <c r="AU61" i="97"/>
  <c r="AS61" i="97"/>
  <c r="AQ61" i="97"/>
  <c r="AP61" i="97"/>
  <c r="AH61" i="97"/>
  <c r="AG61" i="97"/>
  <c r="AF61" i="97"/>
  <c r="AE61" i="97"/>
  <c r="AD61" i="97"/>
  <c r="AC61" i="97"/>
  <c r="AB61" i="97"/>
  <c r="AA61" i="97"/>
  <c r="B61" i="97"/>
  <c r="BR61" i="97" s="1"/>
  <c r="BS60" i="97"/>
  <c r="AU60" i="97"/>
  <c r="AS60" i="97"/>
  <c r="AQ60" i="97"/>
  <c r="AP60" i="97"/>
  <c r="AH60" i="97"/>
  <c r="AG60" i="97"/>
  <c r="AF60" i="97"/>
  <c r="AE60" i="97"/>
  <c r="AD60" i="97"/>
  <c r="AC60" i="97"/>
  <c r="AB60" i="97"/>
  <c r="AA60" i="97"/>
  <c r="B60" i="97"/>
  <c r="BS59" i="97"/>
  <c r="AU59" i="97"/>
  <c r="AS59" i="97"/>
  <c r="AQ59" i="97"/>
  <c r="AP59" i="97"/>
  <c r="AH59" i="97"/>
  <c r="AG59" i="97"/>
  <c r="AF59" i="97"/>
  <c r="AE59" i="97"/>
  <c r="AD59" i="97"/>
  <c r="AC59" i="97"/>
  <c r="AB59" i="97"/>
  <c r="AA59" i="97"/>
  <c r="B59" i="97"/>
  <c r="BR59" i="97" s="1"/>
  <c r="BS58" i="97"/>
  <c r="AU58" i="97"/>
  <c r="AS58" i="97"/>
  <c r="AQ58" i="97"/>
  <c r="AP58" i="97"/>
  <c r="AH58" i="97"/>
  <c r="AG58" i="97"/>
  <c r="AF58" i="97"/>
  <c r="AE58" i="97"/>
  <c r="AD58" i="97"/>
  <c r="AC58" i="97"/>
  <c r="AB58" i="97"/>
  <c r="AA58" i="97"/>
  <c r="B58" i="97"/>
  <c r="AL58" i="97" s="1"/>
  <c r="BS57" i="97"/>
  <c r="AU57" i="97"/>
  <c r="AS57" i="97"/>
  <c r="AQ57" i="97"/>
  <c r="AP57" i="97"/>
  <c r="AH57" i="97"/>
  <c r="AG57" i="97"/>
  <c r="AF57" i="97"/>
  <c r="AE57" i="97"/>
  <c r="AD57" i="97"/>
  <c r="AC57" i="97"/>
  <c r="AB57" i="97"/>
  <c r="AA57" i="97"/>
  <c r="B57" i="97"/>
  <c r="AL57" i="97" s="1"/>
  <c r="BS56" i="97"/>
  <c r="AU56" i="97"/>
  <c r="AS56" i="97"/>
  <c r="AQ56" i="97"/>
  <c r="AP56" i="97"/>
  <c r="AH56" i="97"/>
  <c r="AG56" i="97"/>
  <c r="AF56" i="97"/>
  <c r="AE56" i="97"/>
  <c r="AD56" i="97"/>
  <c r="AC56" i="97"/>
  <c r="AB56" i="97"/>
  <c r="AA56" i="97"/>
  <c r="B56" i="97"/>
  <c r="AW56" i="97" s="1"/>
  <c r="BS55" i="97"/>
  <c r="AU55" i="97"/>
  <c r="AS55" i="97"/>
  <c r="AQ55" i="97"/>
  <c r="AP55" i="97"/>
  <c r="AH55" i="97"/>
  <c r="AG55" i="97"/>
  <c r="AF55" i="97"/>
  <c r="AE55" i="97"/>
  <c r="AD55" i="97"/>
  <c r="AC55" i="97"/>
  <c r="AB55" i="97"/>
  <c r="AA55" i="97"/>
  <c r="B55" i="97"/>
  <c r="BR55" i="97" s="1"/>
  <c r="BS54" i="97"/>
  <c r="AU54" i="97"/>
  <c r="AS54" i="97"/>
  <c r="AQ54" i="97"/>
  <c r="AP54" i="97"/>
  <c r="AH54" i="97"/>
  <c r="AG54" i="97"/>
  <c r="AF54" i="97"/>
  <c r="AE54" i="97"/>
  <c r="AD54" i="97"/>
  <c r="AC54" i="97"/>
  <c r="AB54" i="97"/>
  <c r="AA54" i="97"/>
  <c r="B54" i="97"/>
  <c r="AK54" i="97" s="1"/>
  <c r="BS53" i="97"/>
  <c r="AU53" i="97"/>
  <c r="AS53" i="97"/>
  <c r="AQ53" i="97"/>
  <c r="AP53" i="97"/>
  <c r="AH53" i="97"/>
  <c r="AG53" i="97"/>
  <c r="AF53" i="97"/>
  <c r="AE53" i="97"/>
  <c r="AD53" i="97"/>
  <c r="AC53" i="97"/>
  <c r="AB53" i="97"/>
  <c r="AA53" i="97"/>
  <c r="B53" i="97"/>
  <c r="BR53" i="97" s="1"/>
  <c r="BS52" i="97"/>
  <c r="AU52" i="97"/>
  <c r="AS52" i="97"/>
  <c r="AQ52" i="97"/>
  <c r="AP52" i="97"/>
  <c r="AH52" i="97"/>
  <c r="AG52" i="97"/>
  <c r="AF52" i="97"/>
  <c r="AE52" i="97"/>
  <c r="AD52" i="97"/>
  <c r="AC52" i="97"/>
  <c r="AB52" i="97"/>
  <c r="AA52" i="97"/>
  <c r="B52" i="97"/>
  <c r="BS51" i="97"/>
  <c r="AU51" i="97"/>
  <c r="AS51" i="97"/>
  <c r="AQ51" i="97"/>
  <c r="AP51" i="97"/>
  <c r="AH51" i="97"/>
  <c r="AG51" i="97"/>
  <c r="AF51" i="97"/>
  <c r="AE51" i="97"/>
  <c r="AD51" i="97"/>
  <c r="AC51" i="97"/>
  <c r="AB51" i="97"/>
  <c r="AA51" i="97"/>
  <c r="B51" i="97"/>
  <c r="AJ51" i="97" s="1"/>
  <c r="BS50" i="97"/>
  <c r="AU50" i="97"/>
  <c r="AS50" i="97"/>
  <c r="AQ50" i="97"/>
  <c r="AP50" i="97"/>
  <c r="AH50" i="97"/>
  <c r="AG50" i="97"/>
  <c r="AF50" i="97"/>
  <c r="AE50" i="97"/>
  <c r="AD50" i="97"/>
  <c r="AC50" i="97"/>
  <c r="AB50" i="97"/>
  <c r="AA50" i="97"/>
  <c r="B50" i="97"/>
  <c r="BS49" i="97"/>
  <c r="AU49" i="97"/>
  <c r="AS49" i="97"/>
  <c r="AQ49" i="97"/>
  <c r="AP49" i="97"/>
  <c r="AH49" i="97"/>
  <c r="AG49" i="97"/>
  <c r="AF49" i="97"/>
  <c r="AE49" i="97"/>
  <c r="AD49" i="97"/>
  <c r="AC49" i="97"/>
  <c r="AB49" i="97"/>
  <c r="AA49" i="97"/>
  <c r="B49" i="97"/>
  <c r="BR49" i="97" s="1"/>
  <c r="BS48" i="97"/>
  <c r="AU48" i="97"/>
  <c r="AS48" i="97"/>
  <c r="AQ48" i="97"/>
  <c r="AP48" i="97"/>
  <c r="AH48" i="97"/>
  <c r="AG48" i="97"/>
  <c r="AF48" i="97"/>
  <c r="AE48" i="97"/>
  <c r="AD48" i="97"/>
  <c r="AC48" i="97"/>
  <c r="AB48" i="97"/>
  <c r="AA48" i="97"/>
  <c r="B48" i="97"/>
  <c r="AM48" i="97" s="1"/>
  <c r="BS47" i="97"/>
  <c r="AU47" i="97"/>
  <c r="AS47" i="97"/>
  <c r="AQ47" i="97"/>
  <c r="AP47" i="97"/>
  <c r="AH47" i="97"/>
  <c r="AG47" i="97"/>
  <c r="AF47" i="97"/>
  <c r="AE47" i="97"/>
  <c r="AD47" i="97"/>
  <c r="AC47" i="97"/>
  <c r="AB47" i="97"/>
  <c r="AA47" i="97"/>
  <c r="B47" i="97"/>
  <c r="BR47" i="97" s="1"/>
  <c r="BS46" i="97"/>
  <c r="AU46" i="97"/>
  <c r="AS46" i="97"/>
  <c r="AQ46" i="97"/>
  <c r="AP46" i="97"/>
  <c r="AH46" i="97"/>
  <c r="AG46" i="97"/>
  <c r="AF46" i="97"/>
  <c r="AE46" i="97"/>
  <c r="AD46" i="97"/>
  <c r="AC46" i="97"/>
  <c r="AB46" i="97"/>
  <c r="AA46" i="97"/>
  <c r="B46" i="97"/>
  <c r="BR46" i="97" s="1"/>
  <c r="BS45" i="97"/>
  <c r="AU45" i="97"/>
  <c r="AS45" i="97"/>
  <c r="AQ45" i="97"/>
  <c r="AP45" i="97"/>
  <c r="AH45" i="97"/>
  <c r="AG45" i="97"/>
  <c r="AF45" i="97"/>
  <c r="AE45" i="97"/>
  <c r="AD45" i="97"/>
  <c r="AC45" i="97"/>
  <c r="AB45" i="97"/>
  <c r="AA45" i="97"/>
  <c r="B45" i="97"/>
  <c r="BS44" i="97"/>
  <c r="AU44" i="97"/>
  <c r="AS44" i="97"/>
  <c r="AQ44" i="97"/>
  <c r="AP44" i="97"/>
  <c r="AH44" i="97"/>
  <c r="AG44" i="97"/>
  <c r="AF44" i="97"/>
  <c r="AE44" i="97"/>
  <c r="AD44" i="97"/>
  <c r="AC44" i="97"/>
  <c r="AB44" i="97"/>
  <c r="AA44" i="97"/>
  <c r="B44" i="97"/>
  <c r="BS43" i="97"/>
  <c r="BR43" i="97"/>
  <c r="AX43" i="97"/>
  <c r="AU43" i="97"/>
  <c r="AS43" i="97"/>
  <c r="AQ43" i="97"/>
  <c r="AP43" i="97"/>
  <c r="AH43" i="97"/>
  <c r="AG43" i="97"/>
  <c r="AF43" i="97"/>
  <c r="AE43" i="97"/>
  <c r="AD43" i="97"/>
  <c r="AC43" i="97"/>
  <c r="AB43" i="97"/>
  <c r="AA43" i="97"/>
  <c r="B43" i="97"/>
  <c r="AY43" i="97" s="1"/>
  <c r="BS42" i="97"/>
  <c r="AU42" i="97"/>
  <c r="AS42" i="97"/>
  <c r="AQ42" i="97"/>
  <c r="AP42" i="97"/>
  <c r="AH42" i="97"/>
  <c r="AG42" i="97"/>
  <c r="AF42" i="97"/>
  <c r="AE42" i="97"/>
  <c r="AD42" i="97"/>
  <c r="AC42" i="97"/>
  <c r="AB42" i="97"/>
  <c r="AA42" i="97"/>
  <c r="B42" i="97"/>
  <c r="BS41" i="97"/>
  <c r="AU41" i="97"/>
  <c r="AS41" i="97"/>
  <c r="AQ41" i="97"/>
  <c r="AP41" i="97"/>
  <c r="AH41" i="97"/>
  <c r="AG41" i="97"/>
  <c r="AF41" i="97"/>
  <c r="AE41" i="97"/>
  <c r="AD41" i="97"/>
  <c r="AC41" i="97"/>
  <c r="AB41" i="97"/>
  <c r="AA41" i="97"/>
  <c r="B41" i="97"/>
  <c r="AJ41" i="97" s="1"/>
  <c r="BS40" i="97"/>
  <c r="AU40" i="97"/>
  <c r="AS40" i="97"/>
  <c r="AQ40" i="97"/>
  <c r="AP40" i="97"/>
  <c r="AH40" i="97"/>
  <c r="AG40" i="97"/>
  <c r="AF40" i="97"/>
  <c r="AE40" i="97"/>
  <c r="AD40" i="97"/>
  <c r="AC40" i="97"/>
  <c r="AB40" i="97"/>
  <c r="AA40" i="97"/>
  <c r="B40" i="97"/>
  <c r="BR40" i="97" s="1"/>
  <c r="BS39" i="97"/>
  <c r="AU39" i="97"/>
  <c r="AS39" i="97"/>
  <c r="AQ39" i="97"/>
  <c r="AP39" i="97"/>
  <c r="AH39" i="97"/>
  <c r="AG39" i="97"/>
  <c r="AF39" i="97"/>
  <c r="AE39" i="97"/>
  <c r="AD39" i="97"/>
  <c r="AC39" i="97"/>
  <c r="AB39" i="97"/>
  <c r="AA39" i="97"/>
  <c r="B39" i="97"/>
  <c r="BR39" i="97" s="1"/>
  <c r="BS38" i="97"/>
  <c r="AU38" i="97"/>
  <c r="AS38" i="97"/>
  <c r="AQ38" i="97"/>
  <c r="AP38" i="97"/>
  <c r="AH38" i="97"/>
  <c r="AG38" i="97"/>
  <c r="AF38" i="97"/>
  <c r="AE38" i="97"/>
  <c r="AD38" i="97"/>
  <c r="AC38" i="97"/>
  <c r="AB38" i="97"/>
  <c r="AA38" i="97"/>
  <c r="B38" i="97"/>
  <c r="AY38" i="97" s="1"/>
  <c r="BS37" i="97"/>
  <c r="AU37" i="97"/>
  <c r="AS37" i="97"/>
  <c r="AQ37" i="97"/>
  <c r="AP37" i="97"/>
  <c r="AH37" i="97"/>
  <c r="AG37" i="97"/>
  <c r="AF37" i="97"/>
  <c r="AE37" i="97"/>
  <c r="AD37" i="97"/>
  <c r="AC37" i="97"/>
  <c r="AB37" i="97"/>
  <c r="AA37" i="97"/>
  <c r="B37" i="97"/>
  <c r="BS36" i="97"/>
  <c r="AU36" i="97"/>
  <c r="AS36" i="97"/>
  <c r="AQ36" i="97"/>
  <c r="AP36" i="97"/>
  <c r="AH36" i="97"/>
  <c r="AG36" i="97"/>
  <c r="AF36" i="97"/>
  <c r="AE36" i="97"/>
  <c r="AD36" i="97"/>
  <c r="AC36" i="97"/>
  <c r="AB36" i="97"/>
  <c r="AA36" i="97"/>
  <c r="B36" i="97"/>
  <c r="AL36" i="97" s="1"/>
  <c r="BS35" i="97"/>
  <c r="AU35" i="97"/>
  <c r="AS35" i="97"/>
  <c r="AQ35" i="97"/>
  <c r="AP35" i="97"/>
  <c r="AH35" i="97"/>
  <c r="AG35" i="97"/>
  <c r="AF35" i="97"/>
  <c r="AE35" i="97"/>
  <c r="AD35" i="97"/>
  <c r="AC35" i="97"/>
  <c r="AB35" i="97"/>
  <c r="AA35" i="97"/>
  <c r="B35" i="97"/>
  <c r="BS34" i="97"/>
  <c r="AU34" i="97"/>
  <c r="AS34" i="97"/>
  <c r="AQ34" i="97"/>
  <c r="AP34" i="97"/>
  <c r="AT34" i="97" s="1"/>
  <c r="AH34" i="97"/>
  <c r="AG34" i="97"/>
  <c r="AF34" i="97"/>
  <c r="AE34" i="97"/>
  <c r="AD34" i="97"/>
  <c r="AC34" i="97"/>
  <c r="AB34" i="97"/>
  <c r="AA34" i="97"/>
  <c r="B34" i="97"/>
  <c r="BS33" i="97"/>
  <c r="AU33" i="97"/>
  <c r="AS33" i="97"/>
  <c r="AQ33" i="97"/>
  <c r="AP33" i="97"/>
  <c r="AH33" i="97"/>
  <c r="AG33" i="97"/>
  <c r="AF33" i="97"/>
  <c r="AE33" i="97"/>
  <c r="AD33" i="97"/>
  <c r="AC33" i="97"/>
  <c r="AB33" i="97"/>
  <c r="AA33" i="97"/>
  <c r="B33" i="97"/>
  <c r="BR33" i="97" s="1"/>
  <c r="BS32" i="97"/>
  <c r="AU32" i="97"/>
  <c r="AS32" i="97"/>
  <c r="AQ32" i="97"/>
  <c r="AP32" i="97"/>
  <c r="AH32" i="97"/>
  <c r="AG32" i="97"/>
  <c r="AF32" i="97"/>
  <c r="AE32" i="97"/>
  <c r="AD32" i="97"/>
  <c r="AC32" i="97"/>
  <c r="AB32" i="97"/>
  <c r="AA32" i="97"/>
  <c r="B32" i="97"/>
  <c r="AX32" i="97" s="1"/>
  <c r="BS31" i="97"/>
  <c r="AU31" i="97"/>
  <c r="AS31" i="97"/>
  <c r="AQ31" i="97"/>
  <c r="AP31" i="97"/>
  <c r="AH31" i="97"/>
  <c r="AG31" i="97"/>
  <c r="AF31" i="97"/>
  <c r="AE31" i="97"/>
  <c r="AD31" i="97"/>
  <c r="AC31" i="97"/>
  <c r="AB31" i="97"/>
  <c r="AA31" i="97"/>
  <c r="B31" i="97"/>
  <c r="BR31" i="97" s="1"/>
  <c r="BS30" i="97"/>
  <c r="AU30" i="97"/>
  <c r="AS30" i="97"/>
  <c r="AQ30" i="97"/>
  <c r="AP30" i="97"/>
  <c r="AH30" i="97"/>
  <c r="AG30" i="97"/>
  <c r="AF30" i="97"/>
  <c r="AE30" i="97"/>
  <c r="AD30" i="97"/>
  <c r="AC30" i="97"/>
  <c r="AB30" i="97"/>
  <c r="AA30" i="97"/>
  <c r="B30" i="97"/>
  <c r="AY30" i="97" s="1"/>
  <c r="BS29" i="97"/>
  <c r="AU29" i="97"/>
  <c r="AS29" i="97"/>
  <c r="AQ29" i="97"/>
  <c r="AP29" i="97"/>
  <c r="AH29" i="97"/>
  <c r="AG29" i="97"/>
  <c r="AF29" i="97"/>
  <c r="AE29" i="97"/>
  <c r="AD29" i="97"/>
  <c r="AC29" i="97"/>
  <c r="AB29" i="97"/>
  <c r="AA29" i="97"/>
  <c r="B29" i="97"/>
  <c r="BS28" i="97"/>
  <c r="AU28" i="97"/>
  <c r="AS28" i="97"/>
  <c r="AQ28" i="97"/>
  <c r="AP28" i="97"/>
  <c r="AH28" i="97"/>
  <c r="AG28" i="97"/>
  <c r="AF28" i="97"/>
  <c r="AE28" i="97"/>
  <c r="AD28" i="97"/>
  <c r="AC28" i="97"/>
  <c r="AB28" i="97"/>
  <c r="AA28" i="97"/>
  <c r="B28" i="97"/>
  <c r="BS27" i="97"/>
  <c r="AU27" i="97"/>
  <c r="AS27" i="97"/>
  <c r="AQ27" i="97"/>
  <c r="AP27" i="97"/>
  <c r="AH27" i="97"/>
  <c r="AG27" i="97"/>
  <c r="AF27" i="97"/>
  <c r="AE27" i="97"/>
  <c r="AD27" i="97"/>
  <c r="AC27" i="97"/>
  <c r="AB27" i="97"/>
  <c r="AA27" i="97"/>
  <c r="B27" i="97"/>
  <c r="BS26" i="97"/>
  <c r="AU26" i="97"/>
  <c r="AS26" i="97"/>
  <c r="AQ26" i="97"/>
  <c r="AP26" i="97"/>
  <c r="AH26" i="97"/>
  <c r="AG26" i="97"/>
  <c r="AF26" i="97"/>
  <c r="AE26" i="97"/>
  <c r="AD26" i="97"/>
  <c r="AC26" i="97"/>
  <c r="AB26" i="97"/>
  <c r="AA26" i="97"/>
  <c r="B26" i="97"/>
  <c r="BS25" i="97"/>
  <c r="AU25" i="97"/>
  <c r="AS25" i="97"/>
  <c r="AQ25" i="97"/>
  <c r="AP25" i="97"/>
  <c r="AH25" i="97"/>
  <c r="AG25" i="97"/>
  <c r="AF25" i="97"/>
  <c r="AE25" i="97"/>
  <c r="AD25" i="97"/>
  <c r="AC25" i="97"/>
  <c r="AB25" i="97"/>
  <c r="AA25" i="97"/>
  <c r="B25" i="97"/>
  <c r="BR25" i="97" s="1"/>
  <c r="BS24" i="97"/>
  <c r="AU24" i="97"/>
  <c r="AS24" i="97"/>
  <c r="AQ24" i="97"/>
  <c r="AP24" i="97"/>
  <c r="AH24" i="97"/>
  <c r="AG24" i="97"/>
  <c r="AF24" i="97"/>
  <c r="AE24" i="97"/>
  <c r="AD24" i="97"/>
  <c r="AC24" i="97"/>
  <c r="AB24" i="97"/>
  <c r="AA24" i="97"/>
  <c r="B24" i="97"/>
  <c r="AX24" i="97" s="1"/>
  <c r="BS23" i="97"/>
  <c r="AU23" i="97"/>
  <c r="AS23" i="97"/>
  <c r="AQ23" i="97"/>
  <c r="AP23" i="97"/>
  <c r="AH23" i="97"/>
  <c r="AG23" i="97"/>
  <c r="AF23" i="97"/>
  <c r="AE23" i="97"/>
  <c r="AD23" i="97"/>
  <c r="AC23" i="97"/>
  <c r="AB23" i="97"/>
  <c r="AA23" i="97"/>
  <c r="B23" i="97"/>
  <c r="BR23" i="97" s="1"/>
  <c r="BS22" i="97"/>
  <c r="AU22" i="97"/>
  <c r="AS22" i="97"/>
  <c r="AQ22" i="97"/>
  <c r="AP22" i="97"/>
  <c r="AH22" i="97"/>
  <c r="AG22" i="97"/>
  <c r="AF22" i="97"/>
  <c r="AE22" i="97"/>
  <c r="AD22" i="97"/>
  <c r="AC22" i="97"/>
  <c r="AB22" i="97"/>
  <c r="AA22" i="97"/>
  <c r="B22" i="97"/>
  <c r="BR22" i="97" s="1"/>
  <c r="BS21" i="97"/>
  <c r="AU21" i="97"/>
  <c r="AS21" i="97"/>
  <c r="AQ21" i="97"/>
  <c r="AP21" i="97"/>
  <c r="AH21" i="97"/>
  <c r="AG21" i="97"/>
  <c r="AF21" i="97"/>
  <c r="AE21" i="97"/>
  <c r="AD21" i="97"/>
  <c r="AC21" i="97"/>
  <c r="AB21" i="97"/>
  <c r="AA21" i="97"/>
  <c r="B21" i="97"/>
  <c r="BS20" i="97"/>
  <c r="AY20" i="97"/>
  <c r="AX20" i="97"/>
  <c r="AU20" i="97"/>
  <c r="AS20" i="97"/>
  <c r="AQ20" i="97"/>
  <c r="AP20" i="97"/>
  <c r="AH20" i="97"/>
  <c r="AG20" i="97"/>
  <c r="AF20" i="97"/>
  <c r="AE20" i="97"/>
  <c r="AD20" i="97"/>
  <c r="AC20" i="97"/>
  <c r="AB20" i="97"/>
  <c r="AA20" i="97"/>
  <c r="B20" i="97"/>
  <c r="AW20" i="97" s="1"/>
  <c r="BS19" i="97"/>
  <c r="AU19" i="97"/>
  <c r="AS19" i="97"/>
  <c r="AQ19" i="97"/>
  <c r="AP19" i="97"/>
  <c r="AT19" i="97" s="1"/>
  <c r="AH19" i="97"/>
  <c r="AG19" i="97"/>
  <c r="AF19" i="97"/>
  <c r="AE19" i="97"/>
  <c r="AD19" i="97"/>
  <c r="AC19" i="97"/>
  <c r="AB19" i="97"/>
  <c r="AA19" i="97"/>
  <c r="B19" i="97"/>
  <c r="BS18" i="97"/>
  <c r="AU18" i="97"/>
  <c r="AS18" i="97"/>
  <c r="AQ18" i="97"/>
  <c r="AP18" i="97"/>
  <c r="AH18" i="97"/>
  <c r="AG18" i="97"/>
  <c r="AF18" i="97"/>
  <c r="AE18" i="97"/>
  <c r="AD18" i="97"/>
  <c r="AC18" i="97"/>
  <c r="AB18" i="97"/>
  <c r="AA18" i="97"/>
  <c r="B18" i="97"/>
  <c r="AL18" i="97" s="1"/>
  <c r="BS17" i="97"/>
  <c r="AU17" i="97"/>
  <c r="AS17" i="97"/>
  <c r="AQ17" i="97"/>
  <c r="AP17" i="97"/>
  <c r="AH17" i="97"/>
  <c r="AG17" i="97"/>
  <c r="AF17" i="97"/>
  <c r="AE17" i="97"/>
  <c r="AD17" i="97"/>
  <c r="AC17" i="97"/>
  <c r="AB17" i="97"/>
  <c r="AA17" i="97"/>
  <c r="B17" i="97"/>
  <c r="BR17" i="97" s="1"/>
  <c r="BS16" i="97"/>
  <c r="BR16" i="97"/>
  <c r="BK16" i="97"/>
  <c r="BK17" i="97" s="1"/>
  <c r="BK18" i="97" s="1"/>
  <c r="BK19" i="97" s="1"/>
  <c r="BK20" i="97" s="1"/>
  <c r="BK21" i="97" s="1"/>
  <c r="BK22" i="97" s="1"/>
  <c r="BK23" i="97" s="1"/>
  <c r="BK24" i="97" s="1"/>
  <c r="BK25" i="97" s="1"/>
  <c r="BK26" i="97" s="1"/>
  <c r="BK27" i="97" s="1"/>
  <c r="BK28" i="97" s="1"/>
  <c r="BK29" i="97" s="1"/>
  <c r="BK30" i="97" s="1"/>
  <c r="BK31" i="97" s="1"/>
  <c r="BK32" i="97" s="1"/>
  <c r="BK33" i="97" s="1"/>
  <c r="BK34" i="97" s="1"/>
  <c r="BK35" i="97" s="1"/>
  <c r="BK36" i="97" s="1"/>
  <c r="BK37" i="97" s="1"/>
  <c r="BK38" i="97" s="1"/>
  <c r="BK39" i="97" s="1"/>
  <c r="BK40" i="97" s="1"/>
  <c r="BK41" i="97" s="1"/>
  <c r="BK42" i="97" s="1"/>
  <c r="BK43" i="97" s="1"/>
  <c r="BK44" i="97" s="1"/>
  <c r="BK45" i="97" s="1"/>
  <c r="BK46" i="97" s="1"/>
  <c r="BK47" i="97" s="1"/>
  <c r="BK48" i="97" s="1"/>
  <c r="BK49" i="97" s="1"/>
  <c r="BK50" i="97" s="1"/>
  <c r="BK51" i="97" s="1"/>
  <c r="BK52" i="97" s="1"/>
  <c r="BK53" i="97" s="1"/>
  <c r="BK54" i="97" s="1"/>
  <c r="BK55" i="97" s="1"/>
  <c r="BK56" i="97" s="1"/>
  <c r="BK57" i="97" s="1"/>
  <c r="BK58" i="97" s="1"/>
  <c r="BK59" i="97" s="1"/>
  <c r="BK60" i="97" s="1"/>
  <c r="BK61" i="97" s="1"/>
  <c r="BK62" i="97" s="1"/>
  <c r="BK63" i="97" s="1"/>
  <c r="BK64" i="97" s="1"/>
  <c r="BK65" i="97" s="1"/>
  <c r="BK66" i="97" s="1"/>
  <c r="BK67" i="97" s="1"/>
  <c r="BK68" i="97" s="1"/>
  <c r="BK69" i="97" s="1"/>
  <c r="BK70" i="97" s="1"/>
  <c r="BK71" i="97" s="1"/>
  <c r="BK72" i="97" s="1"/>
  <c r="BK73" i="97" s="1"/>
  <c r="BK74" i="97" s="1"/>
  <c r="BK75" i="97" s="1"/>
  <c r="BK76" i="97" s="1"/>
  <c r="BK77" i="97" s="1"/>
  <c r="BK78" i="97" s="1"/>
  <c r="BK79" i="97" s="1"/>
  <c r="BK80" i="97" s="1"/>
  <c r="BK81" i="97" s="1"/>
  <c r="BK82" i="97" s="1"/>
  <c r="BK83" i="97" s="1"/>
  <c r="BK84" i="97" s="1"/>
  <c r="BK85" i="97" s="1"/>
  <c r="BK86" i="97" s="1"/>
  <c r="BK87" i="97" s="1"/>
  <c r="BK88" i="97" s="1"/>
  <c r="BK89" i="97" s="1"/>
  <c r="BK90" i="97" s="1"/>
  <c r="BK91" i="97" s="1"/>
  <c r="BK92" i="97" s="1"/>
  <c r="BK93" i="97" s="1"/>
  <c r="BK94" i="97" s="1"/>
  <c r="BK95" i="97" s="1"/>
  <c r="BK96" i="97" s="1"/>
  <c r="BK97" i="97" s="1"/>
  <c r="BK98" i="97" s="1"/>
  <c r="BK99" i="97" s="1"/>
  <c r="BK100" i="97" s="1"/>
  <c r="BK101" i="97" s="1"/>
  <c r="BK102" i="97" s="1"/>
  <c r="BK103" i="97" s="1"/>
  <c r="BK104" i="97" s="1"/>
  <c r="BK105" i="97" s="1"/>
  <c r="BK106" i="97" s="1"/>
  <c r="BK107" i="97" s="1"/>
  <c r="BK108" i="97" s="1"/>
  <c r="BK109" i="97" s="1"/>
  <c r="BK110" i="97" s="1"/>
  <c r="BK111" i="97" s="1"/>
  <c r="BK112" i="97" s="1"/>
  <c r="BK113" i="97" s="1"/>
  <c r="BK114" i="97" s="1"/>
  <c r="BK115" i="97" s="1"/>
  <c r="BK116" i="97" s="1"/>
  <c r="BK117" i="97" s="1"/>
  <c r="BK118" i="97" s="1"/>
  <c r="BK119" i="97" s="1"/>
  <c r="BK120" i="97" s="1"/>
  <c r="BK121" i="97" s="1"/>
  <c r="BK122" i="97" s="1"/>
  <c r="BK123" i="97" s="1"/>
  <c r="BK124" i="97" s="1"/>
  <c r="BK125" i="97" s="1"/>
  <c r="BK126" i="97" s="1"/>
  <c r="BK127" i="97" s="1"/>
  <c r="BK128" i="97" s="1"/>
  <c r="BK129" i="97" s="1"/>
  <c r="BK130" i="97" s="1"/>
  <c r="BK131" i="97" s="1"/>
  <c r="BK132" i="97" s="1"/>
  <c r="BK133" i="97" s="1"/>
  <c r="BK134" i="97" s="1"/>
  <c r="BK135" i="97" s="1"/>
  <c r="BK136" i="97" s="1"/>
  <c r="BK137" i="97" s="1"/>
  <c r="BK138" i="97" s="1"/>
  <c r="BK139" i="97" s="1"/>
  <c r="BK140" i="97" s="1"/>
  <c r="BK141" i="97" s="1"/>
  <c r="BK142" i="97" s="1"/>
  <c r="BK143" i="97" s="1"/>
  <c r="BK144" i="97" s="1"/>
  <c r="BK145" i="97" s="1"/>
  <c r="BK146" i="97" s="1"/>
  <c r="BK147" i="97" s="1"/>
  <c r="BK148" i="97" s="1"/>
  <c r="BK149" i="97" s="1"/>
  <c r="BK150" i="97" s="1"/>
  <c r="BK151" i="97" s="1"/>
  <c r="BK152" i="97" s="1"/>
  <c r="BK153" i="97" s="1"/>
  <c r="BK154" i="97" s="1"/>
  <c r="BK155" i="97" s="1"/>
  <c r="BK156" i="97" s="1"/>
  <c r="BK157" i="97" s="1"/>
  <c r="BK158" i="97" s="1"/>
  <c r="BK159" i="97" s="1"/>
  <c r="BK160" i="97" s="1"/>
  <c r="BK161" i="97" s="1"/>
  <c r="BK162" i="97" s="1"/>
  <c r="BK163" i="97" s="1"/>
  <c r="BK164" i="97" s="1"/>
  <c r="BK165" i="97" s="1"/>
  <c r="BK166" i="97" s="1"/>
  <c r="BK167" i="97" s="1"/>
  <c r="BK168" i="97" s="1"/>
  <c r="BK169" i="97" s="1"/>
  <c r="BK170" i="97" s="1"/>
  <c r="BK171" i="97" s="1"/>
  <c r="BK172" i="97" s="1"/>
  <c r="BK173" i="97" s="1"/>
  <c r="BK174" i="97" s="1"/>
  <c r="BK175" i="97" s="1"/>
  <c r="BK176" i="97" s="1"/>
  <c r="BK177" i="97" s="1"/>
  <c r="BK178" i="97" s="1"/>
  <c r="BK179" i="97" s="1"/>
  <c r="BK180" i="97" s="1"/>
  <c r="BK181" i="97" s="1"/>
  <c r="BK182" i="97" s="1"/>
  <c r="BK183" i="97" s="1"/>
  <c r="BK184" i="97" s="1"/>
  <c r="BK185" i="97" s="1"/>
  <c r="BK186" i="97" s="1"/>
  <c r="BK187" i="97" s="1"/>
  <c r="BK188" i="97" s="1"/>
  <c r="BK189" i="97" s="1"/>
  <c r="BK190" i="97" s="1"/>
  <c r="BK191" i="97" s="1"/>
  <c r="BK192" i="97" s="1"/>
  <c r="BK193" i="97" s="1"/>
  <c r="BK194" i="97" s="1"/>
  <c r="BK195" i="97" s="1"/>
  <c r="BK196" i="97" s="1"/>
  <c r="AU16" i="97"/>
  <c r="AV16" i="97" s="1"/>
  <c r="AS16" i="97"/>
  <c r="AQ16" i="97"/>
  <c r="AP16" i="97"/>
  <c r="AH16" i="97"/>
  <c r="AG16" i="97"/>
  <c r="AF16" i="97"/>
  <c r="AE16" i="97"/>
  <c r="AD16" i="97"/>
  <c r="AC16" i="97"/>
  <c r="AB16" i="97"/>
  <c r="AA16" i="97"/>
  <c r="B16" i="97"/>
  <c r="AX16" i="97" s="1"/>
  <c r="BS15" i="97"/>
  <c r="BK15" i="97"/>
  <c r="AU15" i="97"/>
  <c r="AS15" i="97"/>
  <c r="AQ15" i="97"/>
  <c r="AP15" i="97"/>
  <c r="AH15" i="97"/>
  <c r="AG15" i="97"/>
  <c r="AF15" i="97"/>
  <c r="AE15" i="97"/>
  <c r="AD15" i="97"/>
  <c r="AC15" i="97"/>
  <c r="AB15" i="97"/>
  <c r="AA15" i="97"/>
  <c r="B15" i="97"/>
  <c r="BR15" i="97" s="1"/>
  <c r="BS14" i="97"/>
  <c r="BJ14" i="97"/>
  <c r="BJ15" i="97" s="1"/>
  <c r="AU14" i="97"/>
  <c r="AD14" i="97"/>
  <c r="AC14" i="97"/>
  <c r="AB14" i="97"/>
  <c r="AA14" i="97"/>
  <c r="B14" i="97"/>
  <c r="AO14" i="97" s="1"/>
  <c r="BL11" i="97"/>
  <c r="BM15" i="103"/>
  <c r="BM14" i="103"/>
  <c r="BM14" i="97" l="1"/>
  <c r="BM14" i="102"/>
  <c r="BM15" i="97"/>
  <c r="BM15" i="102"/>
  <c r="BM14" i="100"/>
  <c r="BM14" i="99"/>
  <c r="BM14" i="98"/>
  <c r="BM15" i="100"/>
  <c r="BM15" i="99"/>
  <c r="BM15" i="98"/>
  <c r="AI138" i="97"/>
  <c r="AT159" i="97"/>
  <c r="AI162" i="97"/>
  <c r="AO162" i="97" s="1"/>
  <c r="AI139" i="97"/>
  <c r="AL162" i="97"/>
  <c r="AN122" i="97"/>
  <c r="AM162" i="97"/>
  <c r="AT146" i="97"/>
  <c r="AN162" i="97"/>
  <c r="AJ78" i="97"/>
  <c r="AT162" i="97"/>
  <c r="AI30" i="97"/>
  <c r="AK78" i="97"/>
  <c r="AI137" i="97"/>
  <c r="AM78" i="97"/>
  <c r="AV103" i="97"/>
  <c r="AW105" i="97"/>
  <c r="AV76" i="97"/>
  <c r="AV147" i="97"/>
  <c r="AJ151" i="97"/>
  <c r="AV162" i="97"/>
  <c r="AW76" i="97"/>
  <c r="AI111" i="97"/>
  <c r="AO111" i="97" s="1"/>
  <c r="AK151" i="97"/>
  <c r="AM158" i="97"/>
  <c r="AW162" i="97"/>
  <c r="AJ68" i="97"/>
  <c r="AY76" i="97"/>
  <c r="AT144" i="97"/>
  <c r="AN151" i="97"/>
  <c r="AV105" i="97"/>
  <c r="AK68" i="97"/>
  <c r="AT137" i="97"/>
  <c r="AN149" i="97"/>
  <c r="AT158" i="97"/>
  <c r="AM68" i="97"/>
  <c r="AV158" i="97"/>
  <c r="AY66" i="97"/>
  <c r="AI123" i="97"/>
  <c r="AO123" i="97" s="1"/>
  <c r="AW151" i="97"/>
  <c r="AW158" i="97"/>
  <c r="AV62" i="97"/>
  <c r="AV68" i="97"/>
  <c r="AX149" i="97"/>
  <c r="AX151" i="97"/>
  <c r="AX158" i="97"/>
  <c r="AK123" i="97"/>
  <c r="AX62" i="97"/>
  <c r="AK16" i="97"/>
  <c r="AL16" i="97"/>
  <c r="AN48" i="97"/>
  <c r="AT148" i="97"/>
  <c r="AN150" i="97"/>
  <c r="AV146" i="97"/>
  <c r="AT150" i="97"/>
  <c r="AI159" i="97"/>
  <c r="AW146" i="97"/>
  <c r="AI38" i="97"/>
  <c r="AJ123" i="97"/>
  <c r="AT142" i="97"/>
  <c r="AX146" i="97"/>
  <c r="AV148" i="97"/>
  <c r="AW148" i="97"/>
  <c r="AI36" i="97"/>
  <c r="AT73" i="97"/>
  <c r="AJ140" i="97"/>
  <c r="AX148" i="97"/>
  <c r="AT157" i="97"/>
  <c r="AT156" i="97"/>
  <c r="AK140" i="97"/>
  <c r="AL140" i="97"/>
  <c r="AM140" i="97"/>
  <c r="AI53" i="97"/>
  <c r="AT36" i="97"/>
  <c r="AT63" i="97"/>
  <c r="AT140" i="97"/>
  <c r="AZ140" i="97" s="1"/>
  <c r="AJ162" i="97"/>
  <c r="AI149" i="97"/>
  <c r="AI153" i="97"/>
  <c r="AK162" i="97"/>
  <c r="AT32" i="97"/>
  <c r="AZ32" i="97" s="1"/>
  <c r="AT147" i="97"/>
  <c r="AW107" i="97"/>
  <c r="AT126" i="97"/>
  <c r="AT145" i="97"/>
  <c r="AT153" i="97"/>
  <c r="AT47" i="97"/>
  <c r="AI64" i="97"/>
  <c r="AT160" i="97"/>
  <c r="AT62" i="97"/>
  <c r="AZ62" i="97" s="1"/>
  <c r="AT151" i="97"/>
  <c r="AZ151" i="97" s="1"/>
  <c r="AI113" i="97"/>
  <c r="AI120" i="97"/>
  <c r="AT20" i="97"/>
  <c r="AI96" i="97"/>
  <c r="AT141" i="97"/>
  <c r="AZ141" i="97" s="1"/>
  <c r="AI156" i="97"/>
  <c r="AY62" i="97"/>
  <c r="AX68" i="97"/>
  <c r="AI146" i="97"/>
  <c r="AI150" i="97"/>
  <c r="AY68" i="97"/>
  <c r="AJ148" i="97"/>
  <c r="AL94" i="97"/>
  <c r="AW96" i="97"/>
  <c r="AK146" i="97"/>
  <c r="AK148" i="97"/>
  <c r="BR68" i="97"/>
  <c r="AK85" i="97"/>
  <c r="AM94" i="97"/>
  <c r="AM146" i="97"/>
  <c r="AL148" i="97"/>
  <c r="AL85" i="97"/>
  <c r="AI92" i="97"/>
  <c r="AO92" i="97" s="1"/>
  <c r="AM148" i="97"/>
  <c r="AJ150" i="97"/>
  <c r="AV19" i="97"/>
  <c r="AI79" i="97"/>
  <c r="AO79" i="97" s="1"/>
  <c r="AT85" i="97"/>
  <c r="AZ85" i="97" s="1"/>
  <c r="AI142" i="97"/>
  <c r="AN148" i="97"/>
  <c r="AK150" i="97"/>
  <c r="AT133" i="97"/>
  <c r="AX225" i="97"/>
  <c r="AZ228" i="97"/>
  <c r="AW233" i="97"/>
  <c r="AZ287" i="97"/>
  <c r="AW303" i="97"/>
  <c r="AW343" i="97"/>
  <c r="AV351" i="97"/>
  <c r="AZ155" i="97"/>
  <c r="AT68" i="97"/>
  <c r="AZ68" i="97" s="1"/>
  <c r="AI117" i="97"/>
  <c r="AV211" i="97"/>
  <c r="AY225" i="97"/>
  <c r="AX233" i="97"/>
  <c r="AV239" i="97"/>
  <c r="AW297" i="97"/>
  <c r="AX303" i="97"/>
  <c r="AX343" i="97"/>
  <c r="AW351" i="97"/>
  <c r="AT70" i="97"/>
  <c r="AZ70" i="97" s="1"/>
  <c r="AX211" i="97"/>
  <c r="AZ225" i="97"/>
  <c r="AY233" i="97"/>
  <c r="AW239" i="97"/>
  <c r="AX297" i="97"/>
  <c r="AY303" i="97"/>
  <c r="AY343" i="97"/>
  <c r="AX351" i="97"/>
  <c r="AT33" i="97"/>
  <c r="AJ158" i="97"/>
  <c r="AZ233" i="97"/>
  <c r="AX239" i="97"/>
  <c r="AY297" i="97"/>
  <c r="AZ303" i="97"/>
  <c r="AZ343" i="97"/>
  <c r="AY351" i="97"/>
  <c r="AT29" i="97"/>
  <c r="AZ29" i="97" s="1"/>
  <c r="AI52" i="97"/>
  <c r="AK158" i="97"/>
  <c r="AY239" i="97"/>
  <c r="AZ297" i="97"/>
  <c r="AZ351" i="97"/>
  <c r="AI25" i="97"/>
  <c r="AT27" i="97"/>
  <c r="AI85" i="97"/>
  <c r="AT131" i="97"/>
  <c r="AI124" i="97"/>
  <c r="AZ158" i="97"/>
  <c r="AT110" i="97"/>
  <c r="AT17" i="97"/>
  <c r="AZ17" i="97" s="1"/>
  <c r="AL40" i="97"/>
  <c r="AT75" i="97"/>
  <c r="AZ75" i="97" s="1"/>
  <c r="AX96" i="97"/>
  <c r="AW103" i="97"/>
  <c r="AT134" i="97"/>
  <c r="AZ134" i="97" s="1"/>
  <c r="AK143" i="97"/>
  <c r="AK145" i="97"/>
  <c r="AY158" i="97"/>
  <c r="AW164" i="97"/>
  <c r="AN169" i="97"/>
  <c r="AO179" i="97"/>
  <c r="AW180" i="97"/>
  <c r="AW185" i="97"/>
  <c r="AM188" i="97"/>
  <c r="AZ201" i="97"/>
  <c r="AN209" i="97"/>
  <c r="AK212" i="97"/>
  <c r="AY218" i="97"/>
  <c r="AV255" i="97"/>
  <c r="AM271" i="97"/>
  <c r="AX272" i="97"/>
  <c r="AV275" i="97"/>
  <c r="AO282" i="97"/>
  <c r="AZ283" i="97"/>
  <c r="AL319" i="97"/>
  <c r="AW320" i="97"/>
  <c r="AL326" i="97"/>
  <c r="AY329" i="97"/>
  <c r="AY332" i="97"/>
  <c r="AO339" i="97"/>
  <c r="AK341" i="97"/>
  <c r="AY353" i="97"/>
  <c r="AV361" i="97"/>
  <c r="AW372" i="97"/>
  <c r="AN40" i="97"/>
  <c r="AI63" i="97"/>
  <c r="AT79" i="97"/>
  <c r="AT81" i="97"/>
  <c r="AY103" i="97"/>
  <c r="AY115" i="97"/>
  <c r="AT122" i="97"/>
  <c r="AO143" i="97"/>
  <c r="AL145" i="97"/>
  <c r="AX164" i="97"/>
  <c r="AO169" i="97"/>
  <c r="AX180" i="97"/>
  <c r="AN188" i="97"/>
  <c r="AO209" i="97"/>
  <c r="AN212" i="97"/>
  <c r="AJ234" i="97"/>
  <c r="AJ237" i="97"/>
  <c r="AV241" i="97"/>
  <c r="AJ252" i="97"/>
  <c r="AW255" i="97"/>
  <c r="AJ265" i="97"/>
  <c r="AN271" i="97"/>
  <c r="AZ272" i="97"/>
  <c r="AW275" i="97"/>
  <c r="AL304" i="97"/>
  <c r="AM319" i="97"/>
  <c r="AZ332" i="97"/>
  <c r="AV337" i="97"/>
  <c r="AL341" i="97"/>
  <c r="AK344" i="97"/>
  <c r="AJ347" i="97"/>
  <c r="AW361" i="97"/>
  <c r="AV366" i="97"/>
  <c r="AW369" i="97"/>
  <c r="AX372" i="97"/>
  <c r="AV94" i="97"/>
  <c r="AI106" i="97"/>
  <c r="AO145" i="97"/>
  <c r="AY164" i="97"/>
  <c r="AY180" i="97"/>
  <c r="AO188" i="97"/>
  <c r="AV206" i="97"/>
  <c r="AK234" i="97"/>
  <c r="AK237" i="97"/>
  <c r="AW241" i="97"/>
  <c r="AK252" i="97"/>
  <c r="AX255" i="97"/>
  <c r="AK265" i="97"/>
  <c r="AO271" i="97"/>
  <c r="AN274" i="97"/>
  <c r="AJ298" i="97"/>
  <c r="AO304" i="97"/>
  <c r="AJ313" i="97"/>
  <c r="AN319" i="97"/>
  <c r="AK328" i="97"/>
  <c r="AW337" i="97"/>
  <c r="AM341" i="97"/>
  <c r="AL344" i="97"/>
  <c r="AN347" i="97"/>
  <c r="AK352" i="97"/>
  <c r="AX361" i="97"/>
  <c r="AW366" i="97"/>
  <c r="AM371" i="97"/>
  <c r="AY372" i="97"/>
  <c r="AZ36" i="97"/>
  <c r="AX85" i="97"/>
  <c r="AW94" i="97"/>
  <c r="AJ147" i="97"/>
  <c r="AJ172" i="97"/>
  <c r="AW176" i="97"/>
  <c r="AJ178" i="97"/>
  <c r="AW206" i="97"/>
  <c r="AJ222" i="97"/>
  <c r="AL234" i="97"/>
  <c r="AV235" i="97"/>
  <c r="AL240" i="97"/>
  <c r="AX241" i="97"/>
  <c r="AW249" i="97"/>
  <c r="AY255" i="97"/>
  <c r="AV258" i="97"/>
  <c r="AL265" i="97"/>
  <c r="AO274" i="97"/>
  <c r="AJ281" i="97"/>
  <c r="AK298" i="97"/>
  <c r="AW299" i="97"/>
  <c r="AK313" i="97"/>
  <c r="AW314" i="97"/>
  <c r="AO319" i="97"/>
  <c r="AL328" i="97"/>
  <c r="AJ331" i="97"/>
  <c r="AX337" i="97"/>
  <c r="AN341" i="97"/>
  <c r="AM344" i="97"/>
  <c r="AO352" i="97"/>
  <c r="AW358" i="97"/>
  <c r="AY361" i="97"/>
  <c r="AX366" i="97"/>
  <c r="AN371" i="97"/>
  <c r="AZ372" i="97"/>
  <c r="AM32" i="97"/>
  <c r="AY101" i="97"/>
  <c r="AV108" i="97"/>
  <c r="AK147" i="97"/>
  <c r="AK172" i="97"/>
  <c r="AJ175" i="97"/>
  <c r="AX176" i="97"/>
  <c r="AK178" i="97"/>
  <c r="AJ187" i="97"/>
  <c r="AV191" i="97"/>
  <c r="AV194" i="97"/>
  <c r="AX206" i="97"/>
  <c r="AL214" i="97"/>
  <c r="AW217" i="97"/>
  <c r="AL222" i="97"/>
  <c r="AV223" i="97"/>
  <c r="AV229" i="97"/>
  <c r="AK231" i="97"/>
  <c r="AM234" i="97"/>
  <c r="AW235" i="97"/>
  <c r="AO240" i="97"/>
  <c r="AY241" i="97"/>
  <c r="AJ243" i="97"/>
  <c r="AV246" i="97"/>
  <c r="AK248" i="97"/>
  <c r="AX249" i="97"/>
  <c r="AJ254" i="97"/>
  <c r="AM265" i="97"/>
  <c r="AV266" i="97"/>
  <c r="AV277" i="97"/>
  <c r="AK281" i="97"/>
  <c r="AJ287" i="97"/>
  <c r="AL298" i="97"/>
  <c r="AX299" i="97"/>
  <c r="AL313" i="97"/>
  <c r="AX314" i="97"/>
  <c r="AM328" i="97"/>
  <c r="AN331" i="97"/>
  <c r="AY337" i="97"/>
  <c r="AO341" i="97"/>
  <c r="AM360" i="97"/>
  <c r="AY366" i="97"/>
  <c r="AO371" i="97"/>
  <c r="AN32" i="97"/>
  <c r="AW38" i="97"/>
  <c r="AV79" i="97"/>
  <c r="AL147" i="97"/>
  <c r="AJ155" i="97"/>
  <c r="AO157" i="97"/>
  <c r="AM166" i="97"/>
  <c r="AL172" i="97"/>
  <c r="AK175" i="97"/>
  <c r="AL178" i="97"/>
  <c r="AV182" i="97"/>
  <c r="AK187" i="97"/>
  <c r="AW191" i="97"/>
  <c r="AW194" i="97"/>
  <c r="AJ199" i="97"/>
  <c r="AV200" i="97"/>
  <c r="AV203" i="97"/>
  <c r="AM214" i="97"/>
  <c r="AX217" i="97"/>
  <c r="AM222" i="97"/>
  <c r="AW223" i="97"/>
  <c r="AW229" i="97"/>
  <c r="AL231" i="97"/>
  <c r="AN234" i="97"/>
  <c r="AX235" i="97"/>
  <c r="AZ241" i="97"/>
  <c r="AK243" i="97"/>
  <c r="AW246" i="97"/>
  <c r="AL248" i="97"/>
  <c r="AY249" i="97"/>
  <c r="AN257" i="97"/>
  <c r="AN265" i="97"/>
  <c r="AW266" i="97"/>
  <c r="AL281" i="97"/>
  <c r="AK287" i="97"/>
  <c r="AV288" i="97"/>
  <c r="AV291" i="97"/>
  <c r="AL295" i="97"/>
  <c r="AM298" i="97"/>
  <c r="AY299" i="97"/>
  <c r="AN313" i="97"/>
  <c r="AY314" i="97"/>
  <c r="AJ316" i="97"/>
  <c r="AN360" i="97"/>
  <c r="AL365" i="97"/>
  <c r="AZ366" i="97"/>
  <c r="AW79" i="97"/>
  <c r="AY141" i="97"/>
  <c r="AN147" i="97"/>
  <c r="AK155" i="97"/>
  <c r="AM172" i="97"/>
  <c r="AN175" i="97"/>
  <c r="AM178" i="97"/>
  <c r="AW179" i="97"/>
  <c r="AW182" i="97"/>
  <c r="AL187" i="97"/>
  <c r="AX191" i="97"/>
  <c r="AX194" i="97"/>
  <c r="AK199" i="97"/>
  <c r="AY200" i="97"/>
  <c r="AW203" i="97"/>
  <c r="AY217" i="97"/>
  <c r="AX223" i="97"/>
  <c r="AJ228" i="97"/>
  <c r="AX229" i="97"/>
  <c r="AM231" i="97"/>
  <c r="AO234" i="97"/>
  <c r="AY235" i="97"/>
  <c r="AL243" i="97"/>
  <c r="AX246" i="97"/>
  <c r="AM248" i="97"/>
  <c r="AZ249" i="97"/>
  <c r="AO257" i="97"/>
  <c r="AO265" i="97"/>
  <c r="AX266" i="97"/>
  <c r="AM281" i="97"/>
  <c r="AV282" i="97"/>
  <c r="AL287" i="97"/>
  <c r="AW288" i="97"/>
  <c r="AM295" i="97"/>
  <c r="AN298" i="97"/>
  <c r="AZ299" i="97"/>
  <c r="AO313" i="97"/>
  <c r="AZ314" i="97"/>
  <c r="AL316" i="97"/>
  <c r="AV326" i="97"/>
  <c r="AN365" i="97"/>
  <c r="AK368" i="97"/>
  <c r="AI104" i="97"/>
  <c r="AO104" i="97" s="1"/>
  <c r="AY139" i="97"/>
  <c r="AW145" i="97"/>
  <c r="AL155" i="97"/>
  <c r="AW169" i="97"/>
  <c r="AN172" i="97"/>
  <c r="AO175" i="97"/>
  <c r="AN178" i="97"/>
  <c r="AX179" i="97"/>
  <c r="AX182" i="97"/>
  <c r="AM187" i="97"/>
  <c r="AY191" i="97"/>
  <c r="AK193" i="97"/>
  <c r="AL199" i="97"/>
  <c r="AX203" i="97"/>
  <c r="AV209" i="97"/>
  <c r="AW212" i="97"/>
  <c r="AZ217" i="97"/>
  <c r="AY223" i="97"/>
  <c r="AK228" i="97"/>
  <c r="AO231" i="97"/>
  <c r="AM243" i="97"/>
  <c r="AY246" i="97"/>
  <c r="AY266" i="97"/>
  <c r="AN281" i="97"/>
  <c r="AX282" i="97"/>
  <c r="AM287" i="97"/>
  <c r="AX288" i="97"/>
  <c r="AJ303" i="97"/>
  <c r="AO316" i="97"/>
  <c r="AW326" i="97"/>
  <c r="AI130" i="97"/>
  <c r="AO130" i="97" s="1"/>
  <c r="AY145" i="97"/>
  <c r="AM155" i="97"/>
  <c r="AL157" i="97"/>
  <c r="AX169" i="97"/>
  <c r="AO172" i="97"/>
  <c r="AO178" i="97"/>
  <c r="AY179" i="97"/>
  <c r="AY182" i="97"/>
  <c r="AN187" i="97"/>
  <c r="AV188" i="97"/>
  <c r="AZ191" i="97"/>
  <c r="AO193" i="97"/>
  <c r="AM199" i="97"/>
  <c r="AY203" i="97"/>
  <c r="AW209" i="97"/>
  <c r="AL228" i="97"/>
  <c r="AJ233" i="97"/>
  <c r="AN243" i="97"/>
  <c r="AX252" i="97"/>
  <c r="AZ266" i="97"/>
  <c r="AV271" i="97"/>
  <c r="AO281" i="97"/>
  <c r="AY282" i="97"/>
  <c r="AN287" i="97"/>
  <c r="AY288" i="97"/>
  <c r="AK303" i="97"/>
  <c r="AV304" i="97"/>
  <c r="AK336" i="97"/>
  <c r="AJ343" i="97"/>
  <c r="AJ357" i="97"/>
  <c r="AI16" i="97"/>
  <c r="AO16" i="97" s="1"/>
  <c r="AI20" i="97"/>
  <c r="AO20" i="97" s="1"/>
  <c r="AV32" i="97"/>
  <c r="AI135" i="97"/>
  <c r="AO135" i="97" s="1"/>
  <c r="AN155" i="97"/>
  <c r="AJ168" i="97"/>
  <c r="AZ179" i="97"/>
  <c r="AO187" i="97"/>
  <c r="AW188" i="97"/>
  <c r="AK190" i="97"/>
  <c r="AN199" i="97"/>
  <c r="AX209" i="97"/>
  <c r="AJ211" i="97"/>
  <c r="AK225" i="97"/>
  <c r="AM228" i="97"/>
  <c r="AK233" i="97"/>
  <c r="AJ239" i="97"/>
  <c r="AO243" i="97"/>
  <c r="AY252" i="97"/>
  <c r="AW271" i="97"/>
  <c r="AV274" i="97"/>
  <c r="AZ282" i="97"/>
  <c r="AO287" i="97"/>
  <c r="AZ288" i="97"/>
  <c r="AJ297" i="97"/>
  <c r="AL303" i="97"/>
  <c r="AW304" i="97"/>
  <c r="AV319" i="97"/>
  <c r="AL336" i="97"/>
  <c r="AK343" i="97"/>
  <c r="AY344" i="97"/>
  <c r="AJ351" i="97"/>
  <c r="AK357" i="97"/>
  <c r="AW32" i="97"/>
  <c r="AK168" i="97"/>
  <c r="AX188" i="97"/>
  <c r="AO199" i="97"/>
  <c r="AY209" i="97"/>
  <c r="AK211" i="97"/>
  <c r="AN225" i="97"/>
  <c r="AN228" i="97"/>
  <c r="AL233" i="97"/>
  <c r="AK239" i="97"/>
  <c r="AV240" i="97"/>
  <c r="AZ252" i="97"/>
  <c r="AX271" i="97"/>
  <c r="AV293" i="97"/>
  <c r="AK297" i="97"/>
  <c r="AM303" i="97"/>
  <c r="AZ304" i="97"/>
  <c r="AW319" i="97"/>
  <c r="AY328" i="97"/>
  <c r="AW331" i="97"/>
  <c r="AN336" i="97"/>
  <c r="AY341" i="97"/>
  <c r="AL343" i="97"/>
  <c r="AK351" i="97"/>
  <c r="AL357" i="97"/>
  <c r="AV371" i="97"/>
  <c r="AI78" i="97"/>
  <c r="AX137" i="97"/>
  <c r="AL168" i="97"/>
  <c r="AY188" i="97"/>
  <c r="AZ209" i="97"/>
  <c r="AL211" i="97"/>
  <c r="AV214" i="97"/>
  <c r="AV222" i="97"/>
  <c r="AO225" i="97"/>
  <c r="AO228" i="97"/>
  <c r="AM233" i="97"/>
  <c r="AL239" i="97"/>
  <c r="AW240" i="97"/>
  <c r="AY271" i="97"/>
  <c r="AL297" i="97"/>
  <c r="AN303" i="97"/>
  <c r="AX319" i="97"/>
  <c r="AO336" i="97"/>
  <c r="AZ341" i="97"/>
  <c r="AN343" i="97"/>
  <c r="AL351" i="97"/>
  <c r="AN357" i="97"/>
  <c r="AW371" i="97"/>
  <c r="AV28" i="97"/>
  <c r="AI121" i="97"/>
  <c r="AM211" i="97"/>
  <c r="AW214" i="97"/>
  <c r="AW222" i="97"/>
  <c r="AN233" i="97"/>
  <c r="AV234" i="97"/>
  <c r="AM239" i="97"/>
  <c r="AX240" i="97"/>
  <c r="AY248" i="97"/>
  <c r="AV257" i="97"/>
  <c r="AW265" i="97"/>
  <c r="AW295" i="97"/>
  <c r="AM297" i="97"/>
  <c r="AV298" i="97"/>
  <c r="AO303" i="97"/>
  <c r="AW313" i="97"/>
  <c r="AY319" i="97"/>
  <c r="AO343" i="97"/>
  <c r="AN351" i="97"/>
  <c r="AO357" i="97"/>
  <c r="AZ365" i="97"/>
  <c r="AX371" i="97"/>
  <c r="AX222" i="97"/>
  <c r="AW231" i="97"/>
  <c r="AO233" i="97"/>
  <c r="AW234" i="97"/>
  <c r="AN239" i="97"/>
  <c r="AY240" i="97"/>
  <c r="AW257" i="97"/>
  <c r="AX265" i="97"/>
  <c r="AN297" i="97"/>
  <c r="AW298" i="97"/>
  <c r="AX313" i="97"/>
  <c r="AW316" i="97"/>
  <c r="AO351" i="97"/>
  <c r="AY371" i="97"/>
  <c r="AT23" i="97"/>
  <c r="AZ23" i="97" s="1"/>
  <c r="AI80" i="97"/>
  <c r="AO80" i="97" s="1"/>
  <c r="AT102" i="97"/>
  <c r="AZ102" i="97" s="1"/>
  <c r="AI128" i="97"/>
  <c r="AO128" i="97" s="1"/>
  <c r="AV172" i="97"/>
  <c r="AX175" i="97"/>
  <c r="AV178" i="97"/>
  <c r="AO211" i="97"/>
  <c r="AY214" i="97"/>
  <c r="AX234" i="97"/>
  <c r="AZ240" i="97"/>
  <c r="AX257" i="97"/>
  <c r="AY265" i="97"/>
  <c r="AW281" i="97"/>
  <c r="AV290" i="97"/>
  <c r="AO297" i="97"/>
  <c r="AX298" i="97"/>
  <c r="AY313" i="97"/>
  <c r="AX316" i="97"/>
  <c r="AZ371" i="97"/>
  <c r="AW155" i="97"/>
  <c r="AW172" i="97"/>
  <c r="AY175" i="97"/>
  <c r="AW178" i="97"/>
  <c r="AW187" i="97"/>
  <c r="AX190" i="97"/>
  <c r="AY234" i="97"/>
  <c r="AV243" i="97"/>
  <c r="AY257" i="97"/>
  <c r="AZ265" i="97"/>
  <c r="AX281" i="97"/>
  <c r="AV287" i="97"/>
  <c r="AY298" i="97"/>
  <c r="AY316" i="97"/>
  <c r="AV27" i="97"/>
  <c r="AT76" i="97"/>
  <c r="AZ76" i="97" s="1"/>
  <c r="AT84" i="97"/>
  <c r="AZ84" i="97" s="1"/>
  <c r="AX155" i="97"/>
  <c r="AX172" i="97"/>
  <c r="AZ175" i="97"/>
  <c r="AX178" i="97"/>
  <c r="AX187" i="97"/>
  <c r="AY190" i="97"/>
  <c r="AW199" i="97"/>
  <c r="AW243" i="97"/>
  <c r="AZ257" i="97"/>
  <c r="AY281" i="97"/>
  <c r="AW287" i="97"/>
  <c r="AZ298" i="97"/>
  <c r="AZ316" i="97"/>
  <c r="AT74" i="97"/>
  <c r="AI133" i="97"/>
  <c r="AX168" i="97"/>
  <c r="AY172" i="97"/>
  <c r="AY187" i="97"/>
  <c r="AV225" i="97"/>
  <c r="AV228" i="97"/>
  <c r="AZ281" i="97"/>
  <c r="AX287" i="97"/>
  <c r="AN211" i="97"/>
  <c r="AT78" i="97"/>
  <c r="AZ78" i="97" s="1"/>
  <c r="AT80" i="97"/>
  <c r="AZ80" i="97" s="1"/>
  <c r="AY168" i="97"/>
  <c r="AZ187" i="97"/>
  <c r="AW225" i="97"/>
  <c r="AV343" i="97"/>
  <c r="AZ357" i="97"/>
  <c r="AT52" i="97"/>
  <c r="AZ52" i="97" s="1"/>
  <c r="AI131" i="97"/>
  <c r="AT44" i="97"/>
  <c r="AZ44" i="97" s="1"/>
  <c r="AT87" i="97"/>
  <c r="AT103" i="97"/>
  <c r="AZ103" i="97" s="1"/>
  <c r="AI136" i="97"/>
  <c r="AV48" i="97"/>
  <c r="BR58" i="97"/>
  <c r="AV96" i="97"/>
  <c r="AI108" i="97"/>
  <c r="AO108" i="97" s="1"/>
  <c r="BR32" i="97"/>
  <c r="AV35" i="97"/>
  <c r="AV43" i="97"/>
  <c r="AT72" i="97"/>
  <c r="AT108" i="97"/>
  <c r="AZ108" i="97" s="1"/>
  <c r="AT136" i="97"/>
  <c r="AZ136" i="97" s="1"/>
  <c r="AM15" i="97"/>
  <c r="AI29" i="97"/>
  <c r="AN15" i="97"/>
  <c r="AI51" i="97"/>
  <c r="AJ80" i="97"/>
  <c r="AI37" i="97"/>
  <c r="AI55" i="97"/>
  <c r="AO55" i="97" s="1"/>
  <c r="AI65" i="97"/>
  <c r="AO65" i="97" s="1"/>
  <c r="AK80" i="97"/>
  <c r="AT82" i="97"/>
  <c r="AZ82" i="97" s="1"/>
  <c r="AK84" i="97"/>
  <c r="AI134" i="97"/>
  <c r="AO134" i="97" s="1"/>
  <c r="AI17" i="97"/>
  <c r="AO17" i="97" s="1"/>
  <c r="AM31" i="97"/>
  <c r="AI49" i="97"/>
  <c r="AO49" i="97" s="1"/>
  <c r="AV73" i="97"/>
  <c r="AL84" i="97"/>
  <c r="AI90" i="97"/>
  <c r="AO90" i="97" s="1"/>
  <c r="AT129" i="97"/>
  <c r="AN31" i="97"/>
  <c r="AN84" i="97"/>
  <c r="AK90" i="97"/>
  <c r="AT99" i="97"/>
  <c r="AZ99" i="97" s="1"/>
  <c r="AN57" i="97"/>
  <c r="AL90" i="97"/>
  <c r="AI116" i="97"/>
  <c r="AO116" i="97" s="1"/>
  <c r="AI127" i="97"/>
  <c r="AT25" i="97"/>
  <c r="AI33" i="97"/>
  <c r="AO33" i="97" s="1"/>
  <c r="AL55" i="97"/>
  <c r="AV23" i="97"/>
  <c r="AO53" i="97"/>
  <c r="AN88" i="97"/>
  <c r="AK41" i="97"/>
  <c r="AT43" i="97"/>
  <c r="AZ43" i="97" s="1"/>
  <c r="AV84" i="97"/>
  <c r="AT88" i="97"/>
  <c r="AZ88" i="97" s="1"/>
  <c r="AI95" i="97"/>
  <c r="AO95" i="97" s="1"/>
  <c r="AT97" i="97"/>
  <c r="AZ97" i="97" s="1"/>
  <c r="BR27" i="97"/>
  <c r="AM41" i="97"/>
  <c r="AT45" i="97"/>
  <c r="AZ45" i="97" s="1"/>
  <c r="AY51" i="97"/>
  <c r="AN67" i="97"/>
  <c r="AW84" i="97"/>
  <c r="AI114" i="97"/>
  <c r="AT41" i="97"/>
  <c r="AV65" i="97"/>
  <c r="AT67" i="97"/>
  <c r="AZ67" i="97" s="1"/>
  <c r="AY84" i="97"/>
  <c r="AT132" i="97"/>
  <c r="AZ132" i="97" s="1"/>
  <c r="AW65" i="97"/>
  <c r="AI125" i="97"/>
  <c r="AO125" i="97" s="1"/>
  <c r="AX65" i="97"/>
  <c r="AT93" i="97"/>
  <c r="AZ93" i="97" s="1"/>
  <c r="AI107" i="97"/>
  <c r="AO107" i="97" s="1"/>
  <c r="AT109" i="97"/>
  <c r="AZ109" i="97" s="1"/>
  <c r="AY65" i="97"/>
  <c r="AI22" i="97"/>
  <c r="AO22" i="97" s="1"/>
  <c r="AI28" i="97"/>
  <c r="AO28" i="97" s="1"/>
  <c r="AT69" i="97"/>
  <c r="AZ69" i="97" s="1"/>
  <c r="AX73" i="97"/>
  <c r="AI81" i="97"/>
  <c r="AO81" i="97" s="1"/>
  <c r="AI91" i="97"/>
  <c r="AI119" i="97"/>
  <c r="AM123" i="97"/>
  <c r="AT130" i="97"/>
  <c r="AZ130" i="97" s="1"/>
  <c r="AO37" i="97"/>
  <c r="BR51" i="97"/>
  <c r="AI18" i="97"/>
  <c r="AO18" i="97" s="1"/>
  <c r="AT121" i="97"/>
  <c r="AZ121" i="97" s="1"/>
  <c r="AN123" i="97"/>
  <c r="AT135" i="97"/>
  <c r="AZ135" i="97" s="1"/>
  <c r="AI50" i="97"/>
  <c r="AO50" i="97" s="1"/>
  <c r="BR71" i="97"/>
  <c r="AO85" i="97"/>
  <c r="AT71" i="97"/>
  <c r="AZ20" i="97"/>
  <c r="AJ24" i="97"/>
  <c r="AJ119" i="97"/>
  <c r="AI76" i="97"/>
  <c r="AO76" i="97" s="1"/>
  <c r="AN16" i="97"/>
  <c r="AK24" i="97"/>
  <c r="AL28" i="97"/>
  <c r="AJ32" i="97"/>
  <c r="AI46" i="97"/>
  <c r="AO46" i="97" s="1"/>
  <c r="AX79" i="97"/>
  <c r="AI103" i="97"/>
  <c r="AO103" i="97" s="1"/>
  <c r="AT16" i="97"/>
  <c r="AZ16" i="97" s="1"/>
  <c r="AL24" i="97"/>
  <c r="AT26" i="97"/>
  <c r="AT28" i="97"/>
  <c r="AZ28" i="97" s="1"/>
  <c r="AK32" i="97"/>
  <c r="AT38" i="97"/>
  <c r="AZ38" i="97" s="1"/>
  <c r="AJ40" i="97"/>
  <c r="AJ58" i="97"/>
  <c r="AT60" i="97"/>
  <c r="AZ60" i="97" s="1"/>
  <c r="AI66" i="97"/>
  <c r="AO66" i="97" s="1"/>
  <c r="AI68" i="97"/>
  <c r="AO68" i="97" s="1"/>
  <c r="AV83" i="97"/>
  <c r="AI110" i="97"/>
  <c r="AO110" i="97" s="1"/>
  <c r="AV122" i="97"/>
  <c r="AN24" i="97"/>
  <c r="AL32" i="97"/>
  <c r="AK40" i="97"/>
  <c r="AT50" i="97"/>
  <c r="AZ50" i="97" s="1"/>
  <c r="AX83" i="97"/>
  <c r="AJ85" i="97"/>
  <c r="AT117" i="97"/>
  <c r="AZ117" i="97" s="1"/>
  <c r="AV123" i="97"/>
  <c r="AL15" i="97"/>
  <c r="AV20" i="97"/>
  <c r="AM22" i="97"/>
  <c r="AV29" i="97"/>
  <c r="AK31" i="97"/>
  <c r="AT107" i="97"/>
  <c r="AZ107" i="97" s="1"/>
  <c r="AM24" i="97"/>
  <c r="AT31" i="97"/>
  <c r="AZ31" i="97" s="1"/>
  <c r="BR38" i="97"/>
  <c r="AM40" i="97"/>
  <c r="AM57" i="97"/>
  <c r="AV64" i="97"/>
  <c r="AI77" i="97"/>
  <c r="AO77" i="97" s="1"/>
  <c r="AM80" i="97"/>
  <c r="AW83" i="97"/>
  <c r="AN93" i="97"/>
  <c r="AJ95" i="97"/>
  <c r="AV101" i="97"/>
  <c r="AX103" i="97"/>
  <c r="AY105" i="97"/>
  <c r="AV107" i="97"/>
  <c r="AI26" i="97"/>
  <c r="AT40" i="97"/>
  <c r="AZ40" i="97" s="1"/>
  <c r="AI42" i="97"/>
  <c r="AV53" i="97"/>
  <c r="AT55" i="97"/>
  <c r="AZ55" i="97" s="1"/>
  <c r="AT57" i="97"/>
  <c r="AZ57" i="97" s="1"/>
  <c r="AI61" i="97"/>
  <c r="AO61" i="97" s="1"/>
  <c r="AT66" i="97"/>
  <c r="AZ66" i="97" s="1"/>
  <c r="AY73" i="97"/>
  <c r="AY83" i="97"/>
  <c r="AI87" i="97"/>
  <c r="AO87" i="97" s="1"/>
  <c r="AX107" i="97"/>
  <c r="AV15" i="97"/>
  <c r="AW31" i="97"/>
  <c r="AI44" i="97"/>
  <c r="AO44" i="97" s="1"/>
  <c r="AW53" i="97"/>
  <c r="AZ73" i="97"/>
  <c r="AI82" i="97"/>
  <c r="AO82" i="97" s="1"/>
  <c r="AY107" i="97"/>
  <c r="AW15" i="97"/>
  <c r="AY31" i="97"/>
  <c r="AX53" i="97"/>
  <c r="AY15" i="97"/>
  <c r="AI19" i="97"/>
  <c r="AO19" i="97" s="1"/>
  <c r="AV24" i="97"/>
  <c r="AV40" i="97"/>
  <c r="AI48" i="97"/>
  <c r="AO48" i="97" s="1"/>
  <c r="AY53" i="97"/>
  <c r="AI59" i="97"/>
  <c r="AL68" i="97"/>
  <c r="AK89" i="97"/>
  <c r="AI100" i="97"/>
  <c r="AO100" i="97" s="1"/>
  <c r="AJ130" i="97"/>
  <c r="AW24" i="97"/>
  <c r="AT35" i="97"/>
  <c r="AZ35" i="97" s="1"/>
  <c r="AW40" i="97"/>
  <c r="AT42" i="97"/>
  <c r="AZ42" i="97" s="1"/>
  <c r="AV57" i="97"/>
  <c r="AJ79" i="97"/>
  <c r="AL89" i="97"/>
  <c r="AT91" i="97"/>
  <c r="AZ91" i="97" s="1"/>
  <c r="AK130" i="97"/>
  <c r="AL132" i="97"/>
  <c r="AM134" i="97"/>
  <c r="AI21" i="97"/>
  <c r="AO21" i="97" s="1"/>
  <c r="AY24" i="97"/>
  <c r="AX40" i="97"/>
  <c r="AT46" i="97"/>
  <c r="AZ46" i="97" s="1"/>
  <c r="AW57" i="97"/>
  <c r="AT59" i="97"/>
  <c r="AZ59" i="97" s="1"/>
  <c r="AT61" i="97"/>
  <c r="AZ61" i="97" s="1"/>
  <c r="AN68" i="97"/>
  <c r="AL79" i="97"/>
  <c r="AV80" i="97"/>
  <c r="AJ82" i="97"/>
  <c r="AV91" i="97"/>
  <c r="AI102" i="97"/>
  <c r="AO102" i="97" s="1"/>
  <c r="AK126" i="97"/>
  <c r="AM130" i="97"/>
  <c r="AM132" i="97"/>
  <c r="AY40" i="97"/>
  <c r="AX57" i="97"/>
  <c r="AI72" i="97"/>
  <c r="AM79" i="97"/>
  <c r="AX80" i="97"/>
  <c r="AW91" i="97"/>
  <c r="AJ110" i="97"/>
  <c r="AJ112" i="97"/>
  <c r="AK116" i="97"/>
  <c r="AN120" i="97"/>
  <c r="AJ14" i="97"/>
  <c r="BR24" i="97"/>
  <c r="AW28" i="97"/>
  <c r="AJ30" i="97"/>
  <c r="AT37" i="97"/>
  <c r="AZ37" i="97" s="1"/>
  <c r="AJ48" i="97"/>
  <c r="AY57" i="97"/>
  <c r="AN79" i="97"/>
  <c r="AJ100" i="97"/>
  <c r="AK110" i="97"/>
  <c r="AK112" i="97"/>
  <c r="AL116" i="97"/>
  <c r="AO120" i="97"/>
  <c r="AT128" i="97"/>
  <c r="AZ128" i="97" s="1"/>
  <c r="AI23" i="97"/>
  <c r="AO23" i="97" s="1"/>
  <c r="AX28" i="97"/>
  <c r="AK30" i="97"/>
  <c r="AX35" i="97"/>
  <c r="AI39" i="97"/>
  <c r="AO39" i="97" s="1"/>
  <c r="AK48" i="97"/>
  <c r="AV61" i="97"/>
  <c r="AI70" i="97"/>
  <c r="AO70" i="97" s="1"/>
  <c r="AI84" i="97"/>
  <c r="AO84" i="97" s="1"/>
  <c r="AW85" i="97"/>
  <c r="AL100" i="97"/>
  <c r="AT106" i="97"/>
  <c r="AM110" i="97"/>
  <c r="AL112" i="97"/>
  <c r="AN116" i="97"/>
  <c r="AT118" i="97"/>
  <c r="AZ118" i="97" s="1"/>
  <c r="AY28" i="97"/>
  <c r="AY35" i="97"/>
  <c r="AJ39" i="97"/>
  <c r="AW46" i="97"/>
  <c r="BR57" i="97"/>
  <c r="AI74" i="97"/>
  <c r="AO74" i="97" s="1"/>
  <c r="BR80" i="97"/>
  <c r="AW89" i="97"/>
  <c r="AI94" i="97"/>
  <c r="AO94" i="97" s="1"/>
  <c r="AI98" i="97"/>
  <c r="AM100" i="97"/>
  <c r="AM112" i="97"/>
  <c r="AT120" i="97"/>
  <c r="AV132" i="97"/>
  <c r="AT64" i="97"/>
  <c r="AZ64" i="97" s="1"/>
  <c r="AK14" i="97"/>
  <c r="AM14" i="97"/>
  <c r="AN14" i="97"/>
  <c r="AT21" i="97"/>
  <c r="AZ21" i="97" s="1"/>
  <c r="AK23" i="97"/>
  <c r="AI32" i="97"/>
  <c r="AO32" i="97" s="1"/>
  <c r="AV37" i="97"/>
  <c r="AK39" i="97"/>
  <c r="AY46" i="97"/>
  <c r="AT48" i="97"/>
  <c r="AZ48" i="97" s="1"/>
  <c r="AN65" i="97"/>
  <c r="AK98" i="97"/>
  <c r="AN112" i="97"/>
  <c r="AT114" i="97"/>
  <c r="AW128" i="97"/>
  <c r="AW130" i="97"/>
  <c r="AW132" i="97"/>
  <c r="AW134" i="97"/>
  <c r="AT15" i="97"/>
  <c r="AZ15" i="97" s="1"/>
  <c r="BR28" i="97"/>
  <c r="BR35" i="97"/>
  <c r="AL39" i="97"/>
  <c r="AI54" i="97"/>
  <c r="AO54" i="97" s="1"/>
  <c r="AT104" i="97"/>
  <c r="AZ104" i="97" s="1"/>
  <c r="AM108" i="97"/>
  <c r="AV120" i="97"/>
  <c r="AX130" i="97"/>
  <c r="AX132" i="97"/>
  <c r="AV110" i="97"/>
  <c r="AV116" i="97"/>
  <c r="AT39" i="97"/>
  <c r="AZ39" i="97" s="1"/>
  <c r="AI56" i="97"/>
  <c r="AO56" i="97" s="1"/>
  <c r="AT65" i="97"/>
  <c r="AZ65" i="97" s="1"/>
  <c r="AW110" i="97"/>
  <c r="AT112" i="97"/>
  <c r="AZ112" i="97" s="1"/>
  <c r="BR30" i="97"/>
  <c r="AI41" i="97"/>
  <c r="AO41" i="97" s="1"/>
  <c r="AI67" i="97"/>
  <c r="AO67" i="97" s="1"/>
  <c r="AX110" i="97"/>
  <c r="AT54" i="97"/>
  <c r="AT94" i="97"/>
  <c r="AY110" i="97"/>
  <c r="AW112" i="97"/>
  <c r="AT56" i="97"/>
  <c r="AI58" i="97"/>
  <c r="AO58" i="97" s="1"/>
  <c r="AI60" i="97"/>
  <c r="AI62" i="97"/>
  <c r="AI34" i="97"/>
  <c r="AI45" i="97"/>
  <c r="AO45" i="97" s="1"/>
  <c r="AI83" i="97"/>
  <c r="AO83" i="97" s="1"/>
  <c r="AI86" i="97"/>
  <c r="AO86" i="97" s="1"/>
  <c r="AT92" i="97"/>
  <c r="AZ92" i="97" s="1"/>
  <c r="AI115" i="97"/>
  <c r="AO115" i="97" s="1"/>
  <c r="AI105" i="97"/>
  <c r="AO105" i="97" s="1"/>
  <c r="AI101" i="97"/>
  <c r="AO101" i="97" s="1"/>
  <c r="AJ107" i="97"/>
  <c r="AJ47" i="97"/>
  <c r="AI69" i="97"/>
  <c r="AO69" i="97" s="1"/>
  <c r="AI73" i="97"/>
  <c r="AL83" i="97"/>
  <c r="BR84" i="97"/>
  <c r="AT86" i="97"/>
  <c r="AZ86" i="97" s="1"/>
  <c r="AK103" i="97"/>
  <c r="AK107" i="97"/>
  <c r="AI109" i="97"/>
  <c r="AO109" i="97" s="1"/>
  <c r="AK115" i="97"/>
  <c r="AJ127" i="97"/>
  <c r="AK131" i="97"/>
  <c r="AI47" i="97"/>
  <c r="AO47" i="97" s="1"/>
  <c r="AI24" i="97"/>
  <c r="AO24" i="97" s="1"/>
  <c r="AT58" i="97"/>
  <c r="BR76" i="97"/>
  <c r="AM83" i="97"/>
  <c r="AM103" i="97"/>
  <c r="AL107" i="97"/>
  <c r="AL115" i="97"/>
  <c r="AM125" i="97"/>
  <c r="AM127" i="97"/>
  <c r="AI57" i="97"/>
  <c r="AT53" i="97"/>
  <c r="AZ53" i="97" s="1"/>
  <c r="AI15" i="97"/>
  <c r="AO15" i="97" s="1"/>
  <c r="AJ15" i="97"/>
  <c r="AW16" i="97"/>
  <c r="AI31" i="97"/>
  <c r="AO31" i="97" s="1"/>
  <c r="AY32" i="97"/>
  <c r="AV45" i="97"/>
  <c r="AT51" i="97"/>
  <c r="AZ51" i="97" s="1"/>
  <c r="AN83" i="97"/>
  <c r="AI99" i="97"/>
  <c r="AO99" i="97" s="1"/>
  <c r="AL101" i="97"/>
  <c r="AM107" i="97"/>
  <c r="AT125" i="97"/>
  <c r="AZ125" i="97" s="1"/>
  <c r="AT127" i="97"/>
  <c r="AZ127" i="97" s="1"/>
  <c r="AK83" i="97"/>
  <c r="AT18" i="97"/>
  <c r="AZ18" i="97" s="1"/>
  <c r="AK15" i="97"/>
  <c r="AY16" i="97"/>
  <c r="AJ22" i="97"/>
  <c r="AJ31" i="97"/>
  <c r="AI40" i="97"/>
  <c r="AO40" i="97" s="1"/>
  <c r="BR41" i="97"/>
  <c r="AT49" i="97"/>
  <c r="AI75" i="97"/>
  <c r="AT83" i="97"/>
  <c r="AZ83" i="97" s="1"/>
  <c r="AI97" i="97"/>
  <c r="AM101" i="97"/>
  <c r="AT123" i="97"/>
  <c r="AZ123" i="97" s="1"/>
  <c r="AL14" i="97"/>
  <c r="AK22" i="97"/>
  <c r="AJ55" i="97"/>
  <c r="AX64" i="97"/>
  <c r="AL22" i="97"/>
  <c r="AK55" i="97"/>
  <c r="AV56" i="97"/>
  <c r="AY64" i="97"/>
  <c r="AL78" i="97"/>
  <c r="AM150" i="97"/>
  <c r="AW23" i="97"/>
  <c r="AL44" i="97"/>
  <c r="AK47" i="97"/>
  <c r="AM55" i="97"/>
  <c r="BR64" i="97"/>
  <c r="AV75" i="97"/>
  <c r="AN78" i="97"/>
  <c r="AK82" i="97"/>
  <c r="AM90" i="97"/>
  <c r="AJ92" i="97"/>
  <c r="AV93" i="97"/>
  <c r="AK95" i="97"/>
  <c r="AJ99" i="97"/>
  <c r="AX100" i="97"/>
  <c r="AW116" i="97"/>
  <c r="AV125" i="97"/>
  <c r="AZ150" i="97"/>
  <c r="AM39" i="97"/>
  <c r="AW48" i="97"/>
  <c r="AW61" i="97"/>
  <c r="AV14" i="97"/>
  <c r="BR20" i="97"/>
  <c r="AY23" i="97"/>
  <c r="AM30" i="97"/>
  <c r="AV31" i="97"/>
  <c r="AV36" i="97"/>
  <c r="AN39" i="97"/>
  <c r="AL47" i="97"/>
  <c r="AX48" i="97"/>
  <c r="AN55" i="97"/>
  <c r="AX61" i="97"/>
  <c r="AW75" i="97"/>
  <c r="AM82" i="97"/>
  <c r="AN90" i="97"/>
  <c r="AK92" i="97"/>
  <c r="AW93" i="97"/>
  <c r="AN95" i="97"/>
  <c r="AK99" i="97"/>
  <c r="AY100" i="97"/>
  <c r="AX116" i="97"/>
  <c r="AW125" i="97"/>
  <c r="AJ131" i="97"/>
  <c r="AY132" i="97"/>
  <c r="AV134" i="97"/>
  <c r="AN140" i="97"/>
  <c r="AX145" i="97"/>
  <c r="AM147" i="97"/>
  <c r="AK157" i="97"/>
  <c r="AW36" i="97"/>
  <c r="AM47" i="97"/>
  <c r="AY48" i="97"/>
  <c r="AW67" i="97"/>
  <c r="AX75" i="97"/>
  <c r="AL92" i="97"/>
  <c r="AY93" i="97"/>
  <c r="AZ95" i="97"/>
  <c r="AL99" i="97"/>
  <c r="AJ104" i="97"/>
  <c r="AY116" i="97"/>
  <c r="AX125" i="97"/>
  <c r="AJ144" i="97"/>
  <c r="AX14" i="97"/>
  <c r="AX36" i="97"/>
  <c r="AN47" i="97"/>
  <c r="AJ66" i="97"/>
  <c r="AX67" i="97"/>
  <c r="AY75" i="97"/>
  <c r="AM92" i="97"/>
  <c r="AM99" i="97"/>
  <c r="AK104" i="97"/>
  <c r="AW120" i="97"/>
  <c r="AJ124" i="97"/>
  <c r="AY125" i="97"/>
  <c r="AL131" i="97"/>
  <c r="AX134" i="97"/>
  <c r="AK144" i="97"/>
  <c r="AV150" i="97"/>
  <c r="AM157" i="97"/>
  <c r="AN22" i="97"/>
  <c r="AW14" i="97"/>
  <c r="AJ38" i="97"/>
  <c r="AK38" i="97"/>
  <c r="AY14" i="97"/>
  <c r="AY36" i="97"/>
  <c r="AL38" i="97"/>
  <c r="BR48" i="97"/>
  <c r="AK58" i="97"/>
  <c r="AK66" i="97"/>
  <c r="AV78" i="97"/>
  <c r="AN92" i="97"/>
  <c r="AN99" i="97"/>
  <c r="AL104" i="97"/>
  <c r="AW109" i="97"/>
  <c r="AK124" i="97"/>
  <c r="AW127" i="97"/>
  <c r="AM131" i="97"/>
  <c r="AY134" i="97"/>
  <c r="AL144" i="97"/>
  <c r="AW150" i="97"/>
  <c r="AJ152" i="97"/>
  <c r="AN157" i="97"/>
  <c r="AZ14" i="97"/>
  <c r="AK25" i="97"/>
  <c r="AM38" i="97"/>
  <c r="AV44" i="97"/>
  <c r="AJ46" i="97"/>
  <c r="AL54" i="97"/>
  <c r="AM66" i="97"/>
  <c r="AM74" i="97"/>
  <c r="AJ77" i="97"/>
  <c r="AW78" i="97"/>
  <c r="AV82" i="97"/>
  <c r="AN104" i="97"/>
  <c r="AX109" i="97"/>
  <c r="AL124" i="97"/>
  <c r="AN131" i="97"/>
  <c r="AO137" i="97"/>
  <c r="AO139" i="97"/>
  <c r="AV140" i="97"/>
  <c r="AM144" i="97"/>
  <c r="AX150" i="97"/>
  <c r="AK152" i="97"/>
  <c r="AN30" i="97"/>
  <c r="AY61" i="97"/>
  <c r="AO30" i="97"/>
  <c r="AV22" i="97"/>
  <c r="AM25" i="97"/>
  <c r="AZ27" i="97"/>
  <c r="BR36" i="97"/>
  <c r="AN38" i="97"/>
  <c r="AV39" i="97"/>
  <c r="AW44" i="97"/>
  <c r="AK46" i="97"/>
  <c r="AM54" i="97"/>
  <c r="AV55" i="97"/>
  <c r="AZ63" i="97"/>
  <c r="AK77" i="97"/>
  <c r="AX78" i="97"/>
  <c r="AW82" i="97"/>
  <c r="AM85" i="97"/>
  <c r="AV90" i="97"/>
  <c r="AV95" i="97"/>
  <c r="AM115" i="97"/>
  <c r="AM124" i="97"/>
  <c r="AO131" i="97"/>
  <c r="AW140" i="97"/>
  <c r="AN144" i="97"/>
  <c r="AY150" i="97"/>
  <c r="AL152" i="97"/>
  <c r="AW22" i="97"/>
  <c r="AJ33" i="97"/>
  <c r="AO38" i="97"/>
  <c r="AW39" i="97"/>
  <c r="AX44" i="97"/>
  <c r="AL46" i="97"/>
  <c r="AZ47" i="97"/>
  <c r="AN54" i="97"/>
  <c r="AW55" i="97"/>
  <c r="AV63" i="97"/>
  <c r="AL77" i="97"/>
  <c r="AY78" i="97"/>
  <c r="AX82" i="97"/>
  <c r="AN85" i="97"/>
  <c r="AW95" i="97"/>
  <c r="AN115" i="97"/>
  <c r="AN124" i="97"/>
  <c r="AX140" i="97"/>
  <c r="AW147" i="97"/>
  <c r="AN152" i="97"/>
  <c r="AJ163" i="97"/>
  <c r="BR14" i="97"/>
  <c r="AX22" i="97"/>
  <c r="AV30" i="97"/>
  <c r="AK33" i="97"/>
  <c r="AY39" i="97"/>
  <c r="AY44" i="97"/>
  <c r="AM46" i="97"/>
  <c r="AX55" i="97"/>
  <c r="AO57" i="97"/>
  <c r="AW63" i="97"/>
  <c r="AJ69" i="97"/>
  <c r="AM77" i="97"/>
  <c r="AY82" i="97"/>
  <c r="AX95" i="97"/>
  <c r="AO124" i="97"/>
  <c r="AX147" i="97"/>
  <c r="AK163" i="97"/>
  <c r="AX19" i="97"/>
  <c r="AY22" i="97"/>
  <c r="AW30" i="97"/>
  <c r="AM33" i="97"/>
  <c r="AN46" i="97"/>
  <c r="AV47" i="97"/>
  <c r="AZ54" i="97"/>
  <c r="AY55" i="97"/>
  <c r="AX63" i="97"/>
  <c r="AK69" i="97"/>
  <c r="AN77" i="97"/>
  <c r="AJ81" i="97"/>
  <c r="AV92" i="97"/>
  <c r="AV99" i="97"/>
  <c r="AW113" i="97"/>
  <c r="AZ124" i="97"/>
  <c r="AM137" i="97"/>
  <c r="AJ139" i="97"/>
  <c r="AZ144" i="97"/>
  <c r="AY147" i="97"/>
  <c r="AO156" i="97"/>
  <c r="AW157" i="97"/>
  <c r="AL163" i="97"/>
  <c r="AL30" i="97"/>
  <c r="AY19" i="97"/>
  <c r="AX27" i="97"/>
  <c r="AX30" i="97"/>
  <c r="BR44" i="97"/>
  <c r="AW47" i="97"/>
  <c r="AJ57" i="97"/>
  <c r="AV66" i="97"/>
  <c r="AL69" i="97"/>
  <c r="AK81" i="97"/>
  <c r="AW92" i="97"/>
  <c r="AW99" i="97"/>
  <c r="AW104" i="97"/>
  <c r="AX113" i="97"/>
  <c r="AV131" i="97"/>
  <c r="AN137" i="97"/>
  <c r="AL139" i="97"/>
  <c r="AO146" i="97"/>
  <c r="AZ147" i="97"/>
  <c r="AJ149" i="97"/>
  <c r="AX157" i="97"/>
  <c r="AM163" i="97"/>
  <c r="AY27" i="97"/>
  <c r="AY47" i="97"/>
  <c r="AK57" i="97"/>
  <c r="AL65" i="97"/>
  <c r="AW66" i="97"/>
  <c r="AM69" i="97"/>
  <c r="AV74" i="97"/>
  <c r="AM81" i="97"/>
  <c r="AX92" i="97"/>
  <c r="AX99" i="97"/>
  <c r="AJ101" i="97"/>
  <c r="AX104" i="97"/>
  <c r="AJ108" i="97"/>
  <c r="AW131" i="97"/>
  <c r="AM139" i="97"/>
  <c r="AX144" i="97"/>
  <c r="AK149" i="97"/>
  <c r="AZ152" i="97"/>
  <c r="AJ156" i="97"/>
  <c r="AY157" i="97"/>
  <c r="AN163" i="97"/>
  <c r="AZ19" i="97"/>
  <c r="AJ16" i="97"/>
  <c r="AV38" i="97"/>
  <c r="AM65" i="97"/>
  <c r="AN69" i="97"/>
  <c r="AW74" i="97"/>
  <c r="AN81" i="97"/>
  <c r="AJ84" i="97"/>
  <c r="AV85" i="97"/>
  <c r="AJ89" i="97"/>
  <c r="AY92" i="97"/>
  <c r="AK94" i="97"/>
  <c r="AK101" i="97"/>
  <c r="AK108" i="97"/>
  <c r="AV124" i="97"/>
  <c r="AN139" i="97"/>
  <c r="AY144" i="97"/>
  <c r="AK156" i="97"/>
  <c r="BR19" i="97"/>
  <c r="AV54" i="97"/>
  <c r="AX74" i="97"/>
  <c r="AV77" i="97"/>
  <c r="AL108" i="97"/>
  <c r="AW124" i="97"/>
  <c r="AZ139" i="97"/>
  <c r="AV152" i="97"/>
  <c r="AL156" i="97"/>
  <c r="AZ163" i="97"/>
  <c r="AX38" i="97"/>
  <c r="AY74" i="97"/>
  <c r="AW77" i="97"/>
  <c r="AX124" i="97"/>
  <c r="AW152" i="97"/>
  <c r="AM156" i="97"/>
  <c r="AW54" i="97"/>
  <c r="AM16" i="97"/>
  <c r="AV46" i="97"/>
  <c r="AX54" i="97"/>
  <c r="AZ74" i="97"/>
  <c r="AX77" i="97"/>
  <c r="AL80" i="97"/>
  <c r="AM84" i="97"/>
  <c r="AY85" i="97"/>
  <c r="AN94" i="97"/>
  <c r="AN101" i="97"/>
  <c r="AN108" i="97"/>
  <c r="AL123" i="97"/>
  <c r="AL130" i="97"/>
  <c r="AX152" i="97"/>
  <c r="AN156" i="97"/>
  <c r="AY54" i="97"/>
  <c r="AY77" i="97"/>
  <c r="AZ81" i="97"/>
  <c r="AW163" i="97"/>
  <c r="AX46" i="97"/>
  <c r="AV69" i="97"/>
  <c r="AN80" i="97"/>
  <c r="AV139" i="97"/>
  <c r="AZ156" i="97"/>
  <c r="AX163" i="97"/>
  <c r="AW69" i="97"/>
  <c r="AW81" i="97"/>
  <c r="AX139" i="97"/>
  <c r="AX69" i="97"/>
  <c r="AX81" i="97"/>
  <c r="AY69" i="97"/>
  <c r="AW108" i="97"/>
  <c r="AV156" i="97"/>
  <c r="AX108" i="97"/>
  <c r="AW156" i="97"/>
  <c r="AJ23" i="97"/>
  <c r="AJ56" i="97"/>
  <c r="AJ61" i="97"/>
  <c r="AJ132" i="97"/>
  <c r="AX156" i="97"/>
  <c r="AK160" i="97"/>
  <c r="AK56" i="97"/>
  <c r="AK61" i="97"/>
  <c r="AO64" i="97"/>
  <c r="AJ93" i="97"/>
  <c r="AK100" i="97"/>
  <c r="AJ116" i="97"/>
  <c r="AK132" i="97"/>
  <c r="AL56" i="97"/>
  <c r="AL61" i="97"/>
  <c r="AK93" i="97"/>
  <c r="AO150" i="97"/>
  <c r="AK67" i="97"/>
  <c r="AK88" i="97"/>
  <c r="AL93" i="97"/>
  <c r="AL23" i="97"/>
  <c r="AM23" i="97"/>
  <c r="AL48" i="97"/>
  <c r="AM56" i="97"/>
  <c r="AM61" i="97"/>
  <c r="AN23" i="97"/>
  <c r="AL31" i="97"/>
  <c r="AN61" i="97"/>
  <c r="AL67" i="97"/>
  <c r="BR73" i="97"/>
  <c r="AZ79" i="97"/>
  <c r="AY80" i="97"/>
  <c r="AL88" i="97"/>
  <c r="AM93" i="97"/>
  <c r="AJ125" i="97"/>
  <c r="AZ148" i="97"/>
  <c r="AY151" i="97"/>
  <c r="AZ56" i="97"/>
  <c r="AM67" i="97"/>
  <c r="AK125" i="97"/>
  <c r="AW52" i="97"/>
  <c r="AI93" i="97"/>
  <c r="AO93" i="97" s="1"/>
  <c r="AI27" i="97"/>
  <c r="AO27" i="97" s="1"/>
  <c r="AY18" i="97"/>
  <c r="AX18" i="97"/>
  <c r="AW18" i="97"/>
  <c r="AV18" i="97"/>
  <c r="AN18" i="97"/>
  <c r="AM18" i="97"/>
  <c r="AK18" i="97"/>
  <c r="AJ18" i="97"/>
  <c r="BR18" i="97"/>
  <c r="AI118" i="97"/>
  <c r="AO118" i="97" s="1"/>
  <c r="AI122" i="97"/>
  <c r="AO122" i="97" s="1"/>
  <c r="AL181" i="97"/>
  <c r="AM181" i="97"/>
  <c r="AK181" i="97"/>
  <c r="AJ181" i="97"/>
  <c r="AY181" i="97"/>
  <c r="AX181" i="97"/>
  <c r="AW181" i="97"/>
  <c r="AZ181" i="97"/>
  <c r="AV181" i="97"/>
  <c r="AY60" i="97"/>
  <c r="AX60" i="97"/>
  <c r="AW60" i="97"/>
  <c r="AV60" i="97"/>
  <c r="AL60" i="97"/>
  <c r="AO60" i="97"/>
  <c r="AN60" i="97"/>
  <c r="AM60" i="97"/>
  <c r="AK60" i="97"/>
  <c r="AJ60" i="97"/>
  <c r="BR60" i="97"/>
  <c r="AK111" i="97"/>
  <c r="AT116" i="97"/>
  <c r="AZ116" i="97" s="1"/>
  <c r="AZ301" i="97"/>
  <c r="AY301" i="97"/>
  <c r="AV301" i="97"/>
  <c r="AO301" i="97"/>
  <c r="AN301" i="97"/>
  <c r="AM301" i="97"/>
  <c r="AL301" i="97"/>
  <c r="AX301" i="97"/>
  <c r="AW301" i="97"/>
  <c r="AK301" i="97"/>
  <c r="AJ301" i="97"/>
  <c r="AN111" i="97"/>
  <c r="AT24" i="97"/>
  <c r="AZ24" i="97" s="1"/>
  <c r="AZ26" i="97"/>
  <c r="AY26" i="97"/>
  <c r="AX26" i="97"/>
  <c r="AW26" i="97"/>
  <c r="AV26" i="97"/>
  <c r="AM26" i="97"/>
  <c r="AO26" i="97"/>
  <c r="AN26" i="97"/>
  <c r="AK26" i="97"/>
  <c r="AJ26" i="97"/>
  <c r="BR26" i="97"/>
  <c r="AI35" i="97"/>
  <c r="AO35" i="97" s="1"/>
  <c r="AJ49" i="97"/>
  <c r="AK87" i="97"/>
  <c r="AL111" i="97"/>
  <c r="AM111" i="97"/>
  <c r="AJ111" i="97"/>
  <c r="AY111" i="97"/>
  <c r="AX111" i="97"/>
  <c r="AW111" i="97"/>
  <c r="AV111" i="97"/>
  <c r="AK49" i="97"/>
  <c r="AM87" i="97"/>
  <c r="AI89" i="97"/>
  <c r="AO89" i="97" s="1"/>
  <c r="AY70" i="97"/>
  <c r="AX70" i="97"/>
  <c r="AW70" i="97"/>
  <c r="AV70" i="97"/>
  <c r="AN70" i="97"/>
  <c r="AM70" i="97"/>
  <c r="AK70" i="97"/>
  <c r="AJ87" i="97"/>
  <c r="AZ154" i="97"/>
  <c r="AY154" i="97"/>
  <c r="AX154" i="97"/>
  <c r="AW154" i="97"/>
  <c r="AO154" i="97"/>
  <c r="AL154" i="97"/>
  <c r="AK154" i="97"/>
  <c r="AV154" i="97"/>
  <c r="AM49" i="97"/>
  <c r="AZ129" i="97"/>
  <c r="AX129" i="97"/>
  <c r="AW129" i="97"/>
  <c r="AN129" i="97"/>
  <c r="AJ129" i="97"/>
  <c r="AY129" i="97"/>
  <c r="AV129" i="97"/>
  <c r="AM129" i="97"/>
  <c r="AL129" i="97"/>
  <c r="AZ226" i="97"/>
  <c r="AX226" i="97"/>
  <c r="AW226" i="97"/>
  <c r="AL226" i="97"/>
  <c r="AK226" i="97"/>
  <c r="AO226" i="97"/>
  <c r="AN226" i="97"/>
  <c r="AM226" i="97"/>
  <c r="AJ226" i="97"/>
  <c r="AY226" i="97"/>
  <c r="AV226" i="97"/>
  <c r="AJ70" i="97"/>
  <c r="AM21" i="97"/>
  <c r="AL21" i="97"/>
  <c r="AK21" i="97"/>
  <c r="AJ21" i="97"/>
  <c r="BR21" i="97"/>
  <c r="AY21" i="97"/>
  <c r="AX21" i="97"/>
  <c r="AW21" i="97"/>
  <c r="AN21" i="97"/>
  <c r="AL70" i="97"/>
  <c r="AW72" i="97"/>
  <c r="AZ72" i="97"/>
  <c r="AY72" i="97"/>
  <c r="AX72" i="97"/>
  <c r="AV72" i="97"/>
  <c r="AL72" i="97"/>
  <c r="AO72" i="97"/>
  <c r="AN72" i="97"/>
  <c r="AM72" i="97"/>
  <c r="AK72" i="97"/>
  <c r="AJ72" i="97"/>
  <c r="BR72" i="97"/>
  <c r="AL102" i="97"/>
  <c r="AJ102" i="97"/>
  <c r="AX102" i="97"/>
  <c r="AY102" i="97"/>
  <c r="AW102" i="97"/>
  <c r="AV102" i="97"/>
  <c r="AN102" i="97"/>
  <c r="AM102" i="97"/>
  <c r="AZ322" i="97"/>
  <c r="AX322" i="97"/>
  <c r="AW322" i="97"/>
  <c r="AO322" i="97"/>
  <c r="AM322" i="97"/>
  <c r="AL322" i="97"/>
  <c r="AK322" i="97"/>
  <c r="AJ322" i="97"/>
  <c r="AV322" i="97"/>
  <c r="AN322" i="97"/>
  <c r="AY322" i="97"/>
  <c r="AI43" i="97"/>
  <c r="AO43" i="97" s="1"/>
  <c r="AT100" i="97"/>
  <c r="AZ100" i="97" s="1"/>
  <c r="AX136" i="97"/>
  <c r="AV136" i="97"/>
  <c r="AO136" i="97"/>
  <c r="AN136" i="97"/>
  <c r="AL136" i="97"/>
  <c r="AY136" i="97"/>
  <c r="AW136" i="97"/>
  <c r="AM159" i="97"/>
  <c r="AL159" i="97"/>
  <c r="AW159" i="97"/>
  <c r="AV159" i="97"/>
  <c r="AN159" i="97"/>
  <c r="AK159" i="97"/>
  <c r="AJ159" i="97"/>
  <c r="AZ159" i="97"/>
  <c r="AY159" i="97"/>
  <c r="AX159" i="97"/>
  <c r="AO159" i="97"/>
  <c r="AN270" i="97"/>
  <c r="AM270" i="97"/>
  <c r="AL270" i="97"/>
  <c r="AZ270" i="97"/>
  <c r="AY270" i="97"/>
  <c r="AV270" i="97"/>
  <c r="AX270" i="97"/>
  <c r="AW270" i="97"/>
  <c r="AK270" i="97"/>
  <c r="AO270" i="97"/>
  <c r="AJ270" i="97"/>
  <c r="AY184" i="97"/>
  <c r="AV184" i="97"/>
  <c r="AZ184" i="97"/>
  <c r="AX184" i="97"/>
  <c r="AW184" i="97"/>
  <c r="AO184" i="97"/>
  <c r="AN184" i="97"/>
  <c r="AL184" i="97"/>
  <c r="AJ184" i="97"/>
  <c r="AK184" i="97"/>
  <c r="AO308" i="97"/>
  <c r="AM308" i="97"/>
  <c r="AK308" i="97"/>
  <c r="AZ308" i="97"/>
  <c r="AY308" i="97"/>
  <c r="AX308" i="97"/>
  <c r="AW308" i="97"/>
  <c r="AN308" i="97"/>
  <c r="AL308" i="97"/>
  <c r="AJ308" i="97"/>
  <c r="AV308" i="97"/>
  <c r="AZ34" i="97"/>
  <c r="AY34" i="97"/>
  <c r="AX34" i="97"/>
  <c r="AW34" i="97"/>
  <c r="AV34" i="97"/>
  <c r="AM34" i="97"/>
  <c r="AO34" i="97"/>
  <c r="AN34" i="97"/>
  <c r="AK34" i="97"/>
  <c r="AJ34" i="97"/>
  <c r="BR34" i="97"/>
  <c r="AY17" i="97"/>
  <c r="AX17" i="97"/>
  <c r="AW17" i="97"/>
  <c r="AV17" i="97"/>
  <c r="AN17" i="97"/>
  <c r="AL17" i="97"/>
  <c r="AL117" i="97"/>
  <c r="AJ117" i="97"/>
  <c r="AX117" i="97"/>
  <c r="AO117" i="97"/>
  <c r="AN117" i="97"/>
  <c r="AM117" i="97"/>
  <c r="AK117" i="97"/>
  <c r="AV117" i="97"/>
  <c r="AN181" i="97"/>
  <c r="AI129" i="97"/>
  <c r="AO129" i="97" s="1"/>
  <c r="AO181" i="97"/>
  <c r="AO278" i="97"/>
  <c r="AN278" i="97"/>
  <c r="AK278" i="97"/>
  <c r="AJ278" i="97"/>
  <c r="AM278" i="97"/>
  <c r="AL278" i="97"/>
  <c r="AZ278" i="97"/>
  <c r="AY278" i="97"/>
  <c r="AX278" i="97"/>
  <c r="AW278" i="97"/>
  <c r="AV278" i="97"/>
  <c r="AZ276" i="97"/>
  <c r="AY276" i="97"/>
  <c r="AX276" i="97"/>
  <c r="AW276" i="97"/>
  <c r="AV276" i="97"/>
  <c r="AO276" i="97"/>
  <c r="AN276" i="97"/>
  <c r="AM276" i="97"/>
  <c r="AL276" i="97"/>
  <c r="AJ276" i="97"/>
  <c r="AK276" i="97"/>
  <c r="AJ154" i="97"/>
  <c r="AY197" i="97"/>
  <c r="AL197" i="97"/>
  <c r="AK197" i="97"/>
  <c r="AO197" i="97"/>
  <c r="AN197" i="97"/>
  <c r="AM197" i="97"/>
  <c r="AJ197" i="97"/>
  <c r="AZ197" i="97"/>
  <c r="AX197" i="97"/>
  <c r="AW197" i="97"/>
  <c r="AV197" i="97"/>
  <c r="AY42" i="97"/>
  <c r="AX42" i="97"/>
  <c r="AW42" i="97"/>
  <c r="AV42" i="97"/>
  <c r="AN42" i="97"/>
  <c r="AM42" i="97"/>
  <c r="AO42" i="97"/>
  <c r="AK42" i="97"/>
  <c r="AJ42" i="97"/>
  <c r="BR42" i="97"/>
  <c r="AX52" i="97"/>
  <c r="AT115" i="97"/>
  <c r="AZ115" i="97" s="1"/>
  <c r="AM154" i="97"/>
  <c r="AL173" i="97"/>
  <c r="AZ173" i="97"/>
  <c r="AY173" i="97"/>
  <c r="AX173" i="97"/>
  <c r="AW173" i="97"/>
  <c r="AV173" i="97"/>
  <c r="AN173" i="97"/>
  <c r="AO173" i="97"/>
  <c r="AM173" i="97"/>
  <c r="AK173" i="97"/>
  <c r="AJ173" i="97"/>
  <c r="AW236" i="97"/>
  <c r="AV236" i="97"/>
  <c r="AO236" i="97"/>
  <c r="AN236" i="97"/>
  <c r="AL236" i="97"/>
  <c r="AM236" i="97"/>
  <c r="AK236" i="97"/>
  <c r="AJ236" i="97"/>
  <c r="AZ236" i="97"/>
  <c r="AY236" i="97"/>
  <c r="AX236" i="97"/>
  <c r="AZ87" i="97"/>
  <c r="AV87" i="97"/>
  <c r="AL87" i="97"/>
  <c r="BR87" i="97"/>
  <c r="AY87" i="97"/>
  <c r="AX87" i="97"/>
  <c r="AW87" i="97"/>
  <c r="AN87" i="97"/>
  <c r="AY25" i="97"/>
  <c r="AZ25" i="97"/>
  <c r="AX25" i="97"/>
  <c r="AW25" i="97"/>
  <c r="AV25" i="97"/>
  <c r="AO25" i="97"/>
  <c r="AN25" i="97"/>
  <c r="AL25" i="97"/>
  <c r="AT22" i="97"/>
  <c r="AZ22" i="97" s="1"/>
  <c r="AL26" i="97"/>
  <c r="AY52" i="97"/>
  <c r="AY63" i="97"/>
  <c r="AO63" i="97"/>
  <c r="AN63" i="97"/>
  <c r="AM63" i="97"/>
  <c r="AL63" i="97"/>
  <c r="AK63" i="97"/>
  <c r="AJ63" i="97"/>
  <c r="AN154" i="97"/>
  <c r="AW220" i="97"/>
  <c r="AV220" i="97"/>
  <c r="AO220" i="97"/>
  <c r="AN220" i="97"/>
  <c r="AL220" i="97"/>
  <c r="AZ220" i="97"/>
  <c r="AY220" i="97"/>
  <c r="AX220" i="97"/>
  <c r="AM220" i="97"/>
  <c r="AJ220" i="97"/>
  <c r="AK220" i="97"/>
  <c r="AX121" i="97"/>
  <c r="AV121" i="97"/>
  <c r="AO121" i="97"/>
  <c r="AN121" i="97"/>
  <c r="AL121" i="97"/>
  <c r="AY121" i="97"/>
  <c r="AW121" i="97"/>
  <c r="AM121" i="97"/>
  <c r="AK121" i="97"/>
  <c r="AJ121" i="97"/>
  <c r="AK129" i="97"/>
  <c r="AL135" i="97"/>
  <c r="AY135" i="97"/>
  <c r="AX135" i="97"/>
  <c r="AW135" i="97"/>
  <c r="AN135" i="97"/>
  <c r="AJ135" i="97"/>
  <c r="AV135" i="97"/>
  <c r="AM135" i="97"/>
  <c r="AK135" i="97"/>
  <c r="AJ59" i="97"/>
  <c r="AY59" i="97"/>
  <c r="AX59" i="97"/>
  <c r="AW59" i="97"/>
  <c r="AV59" i="97"/>
  <c r="AO59" i="97"/>
  <c r="AN59" i="97"/>
  <c r="AM59" i="97"/>
  <c r="AK59" i="97"/>
  <c r="BJ16" i="97"/>
  <c r="BN15" i="97"/>
  <c r="BP15" i="97" s="1"/>
  <c r="BL15" i="97"/>
  <c r="BL14" i="97"/>
  <c r="AM37" i="97"/>
  <c r="AL37" i="97"/>
  <c r="AK37" i="97"/>
  <c r="AJ37" i="97"/>
  <c r="BR37" i="97"/>
  <c r="AY37" i="97"/>
  <c r="AX37" i="97"/>
  <c r="AW37" i="97"/>
  <c r="AN37" i="97"/>
  <c r="BR70" i="97"/>
  <c r="AY114" i="97"/>
  <c r="AX114" i="97"/>
  <c r="AN114" i="97"/>
  <c r="AJ114" i="97"/>
  <c r="AZ114" i="97"/>
  <c r="AW114" i="97"/>
  <c r="AV114" i="97"/>
  <c r="AO114" i="97"/>
  <c r="AM114" i="97"/>
  <c r="AL114" i="97"/>
  <c r="AK114" i="97"/>
  <c r="AZ253" i="97"/>
  <c r="AY253" i="97"/>
  <c r="AV253" i="97"/>
  <c r="AN253" i="97"/>
  <c r="AM253" i="97"/>
  <c r="AL253" i="97"/>
  <c r="AW253" i="97"/>
  <c r="AO253" i="97"/>
  <c r="AK253" i="97"/>
  <c r="AJ253" i="97"/>
  <c r="AX253" i="97"/>
  <c r="AZ49" i="97"/>
  <c r="AY49" i="97"/>
  <c r="AX49" i="97"/>
  <c r="AW49" i="97"/>
  <c r="AV49" i="97"/>
  <c r="AN49" i="97"/>
  <c r="AL49" i="97"/>
  <c r="AM29" i="97"/>
  <c r="AL29" i="97"/>
  <c r="AK29" i="97"/>
  <c r="AJ29" i="97"/>
  <c r="BR29" i="97"/>
  <c r="AY29" i="97"/>
  <c r="AX29" i="97"/>
  <c r="AW29" i="97"/>
  <c r="AN29" i="97"/>
  <c r="AY33" i="97"/>
  <c r="AZ33" i="97"/>
  <c r="AX33" i="97"/>
  <c r="AW33" i="97"/>
  <c r="AV33" i="97"/>
  <c r="AN33" i="97"/>
  <c r="AL33" i="97"/>
  <c r="AY50" i="97"/>
  <c r="AX50" i="97"/>
  <c r="AM50" i="97"/>
  <c r="AW50" i="97"/>
  <c r="AV50" i="97"/>
  <c r="AL50" i="97"/>
  <c r="AN50" i="97"/>
  <c r="AK50" i="97"/>
  <c r="AJ50" i="97"/>
  <c r="BR50" i="97"/>
  <c r="AJ75" i="97"/>
  <c r="AO75" i="97"/>
  <c r="AN75" i="97"/>
  <c r="AM75" i="97"/>
  <c r="AL75" i="97"/>
  <c r="AK75" i="97"/>
  <c r="AJ86" i="97"/>
  <c r="AK102" i="97"/>
  <c r="AO52" i="97"/>
  <c r="AN52" i="97"/>
  <c r="AM52" i="97"/>
  <c r="AL52" i="97"/>
  <c r="AK52" i="97"/>
  <c r="AJ52" i="97"/>
  <c r="AV52" i="97"/>
  <c r="BN14" i="97"/>
  <c r="BP14" i="97" s="1"/>
  <c r="AT30" i="97"/>
  <c r="AZ30" i="97" s="1"/>
  <c r="AL34" i="97"/>
  <c r="AY71" i="97"/>
  <c r="AZ71" i="97"/>
  <c r="AX71" i="97"/>
  <c r="AW71" i="97"/>
  <c r="AV71" i="97"/>
  <c r="AN71" i="97"/>
  <c r="AM71" i="97"/>
  <c r="AL71" i="97"/>
  <c r="AK71" i="97"/>
  <c r="AT77" i="97"/>
  <c r="AZ77" i="97" s="1"/>
  <c r="AK86" i="97"/>
  <c r="AI88" i="97"/>
  <c r="AO88" i="97" s="1"/>
  <c r="AL126" i="97"/>
  <c r="AJ126" i="97"/>
  <c r="AZ126" i="97"/>
  <c r="AY126" i="97"/>
  <c r="AX126" i="97"/>
  <c r="AW126" i="97"/>
  <c r="AV126" i="97"/>
  <c r="AN126" i="97"/>
  <c r="AJ136" i="97"/>
  <c r="AY98" i="97"/>
  <c r="AV98" i="97"/>
  <c r="AL98" i="97"/>
  <c r="AJ98" i="97"/>
  <c r="AX98" i="97"/>
  <c r="AW98" i="97"/>
  <c r="AO98" i="97"/>
  <c r="AM98" i="97"/>
  <c r="AK136" i="97"/>
  <c r="AJ17" i="97"/>
  <c r="AM136" i="97"/>
  <c r="AO29" i="97"/>
  <c r="AM45" i="97"/>
  <c r="AL45" i="97"/>
  <c r="AK45" i="97"/>
  <c r="AJ45" i="97"/>
  <c r="BR45" i="97"/>
  <c r="AY45" i="97"/>
  <c r="AX45" i="97"/>
  <c r="AW45" i="97"/>
  <c r="AN45" i="97"/>
  <c r="BR52" i="97"/>
  <c r="AO62" i="97"/>
  <c r="AN62" i="97"/>
  <c r="AM62" i="97"/>
  <c r="AL62" i="97"/>
  <c r="AK62" i="97"/>
  <c r="AJ62" i="97"/>
  <c r="AZ142" i="97"/>
  <c r="AY142" i="97"/>
  <c r="AX142" i="97"/>
  <c r="AW142" i="97"/>
  <c r="AV142" i="97"/>
  <c r="AO142" i="97"/>
  <c r="AN142" i="97"/>
  <c r="AK142" i="97"/>
  <c r="AJ142" i="97"/>
  <c r="AM142" i="97"/>
  <c r="AY215" i="97"/>
  <c r="AX215" i="97"/>
  <c r="AV215" i="97"/>
  <c r="AN215" i="97"/>
  <c r="AJ215" i="97"/>
  <c r="AO215" i="97"/>
  <c r="AM215" i="97"/>
  <c r="AL215" i="97"/>
  <c r="AK215" i="97"/>
  <c r="AZ215" i="97"/>
  <c r="AW215" i="97"/>
  <c r="AN118" i="97"/>
  <c r="AJ118" i="97"/>
  <c r="AY118" i="97"/>
  <c r="AX118" i="97"/>
  <c r="AW118" i="97"/>
  <c r="AV118" i="97"/>
  <c r="AM118" i="97"/>
  <c r="AL118" i="97"/>
  <c r="AY86" i="97"/>
  <c r="BR86" i="97"/>
  <c r="AX86" i="97"/>
  <c r="AW86" i="97"/>
  <c r="AV86" i="97"/>
  <c r="AN86" i="97"/>
  <c r="AL86" i="97"/>
  <c r="BY14" i="97"/>
  <c r="BZ14" i="97" s="1"/>
  <c r="AK17" i="97"/>
  <c r="AM17" i="97"/>
  <c r="AO36" i="97"/>
  <c r="AZ41" i="97"/>
  <c r="AY41" i="97"/>
  <c r="AX41" i="97"/>
  <c r="AW41" i="97"/>
  <c r="AV41" i="97"/>
  <c r="AN41" i="97"/>
  <c r="AL41" i="97"/>
  <c r="AL59" i="97"/>
  <c r="AV21" i="97"/>
  <c r="AJ25" i="97"/>
  <c r="AL42" i="97"/>
  <c r="AN58" i="97"/>
  <c r="AZ58" i="97"/>
  <c r="AY58" i="97"/>
  <c r="AX58" i="97"/>
  <c r="AW58" i="97"/>
  <c r="AV58" i="97"/>
  <c r="AM58" i="97"/>
  <c r="AI71" i="97"/>
  <c r="AO71" i="97" s="1"/>
  <c r="AY106" i="97"/>
  <c r="AX106" i="97"/>
  <c r="AV106" i="97"/>
  <c r="AO106" i="97"/>
  <c r="AN106" i="97"/>
  <c r="AL106" i="97"/>
  <c r="AZ106" i="97"/>
  <c r="AW106" i="97"/>
  <c r="AM106" i="97"/>
  <c r="AK106" i="97"/>
  <c r="AO133" i="97"/>
  <c r="AN133" i="97"/>
  <c r="AM133" i="97"/>
  <c r="AJ133" i="97"/>
  <c r="AZ133" i="97"/>
  <c r="AY133" i="97"/>
  <c r="AX133" i="97"/>
  <c r="AW133" i="97"/>
  <c r="AV133" i="97"/>
  <c r="AK133" i="97"/>
  <c r="AZ160" i="97"/>
  <c r="AY160" i="97"/>
  <c r="AX160" i="97"/>
  <c r="AV160" i="97"/>
  <c r="AM160" i="97"/>
  <c r="AL160" i="97"/>
  <c r="AJ160" i="97"/>
  <c r="AW160" i="97"/>
  <c r="AW19" i="97"/>
  <c r="AW27" i="97"/>
  <c r="AW35" i="97"/>
  <c r="AW43" i="97"/>
  <c r="AX51" i="97"/>
  <c r="AW73" i="97"/>
  <c r="AY88" i="97"/>
  <c r="AW88" i="97"/>
  <c r="AV89" i="97"/>
  <c r="AT96" i="97"/>
  <c r="AZ96" i="97" s="1"/>
  <c r="AY122" i="97"/>
  <c r="AZ122" i="97"/>
  <c r="AL122" i="97"/>
  <c r="AI163" i="97"/>
  <c r="AO163" i="97" s="1"/>
  <c r="AN56" i="97"/>
  <c r="AT90" i="97"/>
  <c r="AZ90" i="97" s="1"/>
  <c r="AI126" i="97"/>
  <c r="AO126" i="97" s="1"/>
  <c r="AT149" i="97"/>
  <c r="AZ149" i="97" s="1"/>
  <c r="AL166" i="97"/>
  <c r="AZ166" i="97"/>
  <c r="AY166" i="97"/>
  <c r="AX166" i="97"/>
  <c r="AW166" i="97"/>
  <c r="AO166" i="97"/>
  <c r="AK166" i="97"/>
  <c r="AJ166" i="97"/>
  <c r="AJ88" i="97"/>
  <c r="AZ138" i="97"/>
  <c r="AY138" i="97"/>
  <c r="AX138" i="97"/>
  <c r="AW138" i="97"/>
  <c r="AO138" i="97"/>
  <c r="AN138" i="97"/>
  <c r="AX97" i="97"/>
  <c r="AV97" i="97"/>
  <c r="AO97" i="97"/>
  <c r="AT119" i="97"/>
  <c r="AZ119" i="97" s="1"/>
  <c r="AJ122" i="97"/>
  <c r="AJ232" i="97"/>
  <c r="AX232" i="97"/>
  <c r="AW232" i="97"/>
  <c r="AO232" i="97"/>
  <c r="AM232" i="97"/>
  <c r="AL232" i="97"/>
  <c r="AK232" i="97"/>
  <c r="AZ232" i="97"/>
  <c r="AV67" i="97"/>
  <c r="AN74" i="97"/>
  <c r="AL74" i="97"/>
  <c r="AV81" i="97"/>
  <c r="AN89" i="97"/>
  <c r="AX105" i="97"/>
  <c r="AK105" i="97"/>
  <c r="AJ105" i="97"/>
  <c r="AT111" i="97"/>
  <c r="AZ111" i="97" s="1"/>
  <c r="AN141" i="97"/>
  <c r="AL141" i="97"/>
  <c r="AK141" i="97"/>
  <c r="AJ141" i="97"/>
  <c r="AI144" i="97"/>
  <c r="AO144" i="97" s="1"/>
  <c r="AY153" i="97"/>
  <c r="AV153" i="97"/>
  <c r="AM153" i="97"/>
  <c r="AN153" i="97"/>
  <c r="AK153" i="97"/>
  <c r="AJ153" i="97"/>
  <c r="AX56" i="97"/>
  <c r="AY91" i="97"/>
  <c r="AO91" i="97"/>
  <c r="AJ109" i="97"/>
  <c r="AV109" i="97"/>
  <c r="AI132" i="97"/>
  <c r="AO132" i="97" s="1"/>
  <c r="AX15" i="97"/>
  <c r="AX23" i="97"/>
  <c r="AX31" i="97"/>
  <c r="AX39" i="97"/>
  <c r="AX47" i="97"/>
  <c r="AY56" i="97"/>
  <c r="AY67" i="97"/>
  <c r="AY81" i="97"/>
  <c r="AM96" i="97"/>
  <c r="AK96" i="97"/>
  <c r="AT98" i="97"/>
  <c r="AZ98" i="97" s="1"/>
  <c r="AV113" i="97"/>
  <c r="AM113" i="97"/>
  <c r="AL113" i="97"/>
  <c r="AJ113" i="97"/>
  <c r="AY128" i="97"/>
  <c r="AV128" i="97"/>
  <c r="AM128" i="97"/>
  <c r="AL128" i="97"/>
  <c r="AJ128" i="97"/>
  <c r="AI147" i="97"/>
  <c r="AO147" i="97" s="1"/>
  <c r="AY244" i="97"/>
  <c r="AX244" i="97"/>
  <c r="AW244" i="97"/>
  <c r="AZ244" i="97"/>
  <c r="AV244" i="97"/>
  <c r="AO244" i="97"/>
  <c r="AN244" i="97"/>
  <c r="AM244" i="97"/>
  <c r="AL244" i="97"/>
  <c r="AK244" i="97"/>
  <c r="AJ244" i="97"/>
  <c r="AZ131" i="97"/>
  <c r="AY161" i="97"/>
  <c r="AV161" i="97"/>
  <c r="AM161" i="97"/>
  <c r="AZ161" i="97"/>
  <c r="AX161" i="97"/>
  <c r="AW161" i="97"/>
  <c r="AJ161" i="97"/>
  <c r="AJ43" i="97"/>
  <c r="AJ73" i="97"/>
  <c r="AV88" i="97"/>
  <c r="AX89" i="97"/>
  <c r="AJ97" i="97"/>
  <c r="AZ120" i="97"/>
  <c r="AX120" i="97"/>
  <c r="AK120" i="97"/>
  <c r="AJ120" i="97"/>
  <c r="AW122" i="97"/>
  <c r="AK138" i="97"/>
  <c r="AN232" i="97"/>
  <c r="AY325" i="97"/>
  <c r="AX325" i="97"/>
  <c r="AW325" i="97"/>
  <c r="AV325" i="97"/>
  <c r="AN325" i="97"/>
  <c r="AL325" i="97"/>
  <c r="AK325" i="97"/>
  <c r="AZ325" i="97"/>
  <c r="AO325" i="97"/>
  <c r="AM325" i="97"/>
  <c r="AJ325" i="97"/>
  <c r="AJ27" i="97"/>
  <c r="AJ35" i="97"/>
  <c r="AK19" i="97"/>
  <c r="AK27" i="97"/>
  <c r="AK35" i="97"/>
  <c r="AK43" i="97"/>
  <c r="AL51" i="97"/>
  <c r="BR54" i="97"/>
  <c r="AK73" i="97"/>
  <c r="AO78" i="97"/>
  <c r="AX88" i="97"/>
  <c r="AY89" i="97"/>
  <c r="AX94" i="97"/>
  <c r="AK97" i="97"/>
  <c r="AX122" i="97"/>
  <c r="AZ137" i="97"/>
  <c r="AL138" i="97"/>
  <c r="AI141" i="97"/>
  <c r="AO141" i="97" s="1"/>
  <c r="AM143" i="97"/>
  <c r="AL143" i="97"/>
  <c r="AZ143" i="97"/>
  <c r="AX143" i="97"/>
  <c r="AW143" i="97"/>
  <c r="AV143" i="97"/>
  <c r="AN143" i="97"/>
  <c r="AJ19" i="97"/>
  <c r="AK51" i="97"/>
  <c r="AL19" i="97"/>
  <c r="AL27" i="97"/>
  <c r="AL35" i="97"/>
  <c r="AL43" i="97"/>
  <c r="AM51" i="97"/>
  <c r="BR65" i="97"/>
  <c r="AL73" i="97"/>
  <c r="AY79" i="97"/>
  <c r="AK79" i="97"/>
  <c r="AZ89" i="97"/>
  <c r="AL97" i="97"/>
  <c r="AV104" i="97"/>
  <c r="AM138" i="97"/>
  <c r="AX294" i="97"/>
  <c r="AO294" i="97"/>
  <c r="AN294" i="97"/>
  <c r="AK294" i="97"/>
  <c r="AJ294" i="97"/>
  <c r="AZ294" i="97"/>
  <c r="AY294" i="97"/>
  <c r="AW294" i="97"/>
  <c r="AV294" i="97"/>
  <c r="AM294" i="97"/>
  <c r="AL294" i="97"/>
  <c r="AM19" i="97"/>
  <c r="AM27" i="97"/>
  <c r="AM35" i="97"/>
  <c r="AM43" i="97"/>
  <c r="AN51" i="97"/>
  <c r="AM73" i="97"/>
  <c r="AM97" i="97"/>
  <c r="AM141" i="97"/>
  <c r="AO152" i="97"/>
  <c r="AL153" i="97"/>
  <c r="AW202" i="97"/>
  <c r="AJ202" i="97"/>
  <c r="AZ202" i="97"/>
  <c r="AY202" i="97"/>
  <c r="AX202" i="97"/>
  <c r="AV202" i="97"/>
  <c r="AM202" i="97"/>
  <c r="AL202" i="97"/>
  <c r="AJ216" i="97"/>
  <c r="AX216" i="97"/>
  <c r="AW216" i="97"/>
  <c r="AO216" i="97"/>
  <c r="AZ216" i="97"/>
  <c r="AY216" i="97"/>
  <c r="AV216" i="97"/>
  <c r="AN216" i="97"/>
  <c r="AM216" i="97"/>
  <c r="AK216" i="97"/>
  <c r="AN19" i="97"/>
  <c r="AJ28" i="97"/>
  <c r="AN35" i="97"/>
  <c r="AJ36" i="97"/>
  <c r="AN43" i="97"/>
  <c r="AJ44" i="97"/>
  <c r="AO51" i="97"/>
  <c r="AN66" i="97"/>
  <c r="AL66" i="97"/>
  <c r="BR66" i="97"/>
  <c r="AN73" i="97"/>
  <c r="AJ74" i="97"/>
  <c r="AL95" i="97"/>
  <c r="AM95" i="97"/>
  <c r="AN97" i="97"/>
  <c r="AL105" i="97"/>
  <c r="AO153" i="97"/>
  <c r="AI161" i="97"/>
  <c r="AO161" i="97" s="1"/>
  <c r="AJ296" i="97"/>
  <c r="AX296" i="97"/>
  <c r="AW296" i="97"/>
  <c r="AV296" i="97"/>
  <c r="AO296" i="97"/>
  <c r="AN296" i="97"/>
  <c r="AM296" i="97"/>
  <c r="AL296" i="97"/>
  <c r="AK296" i="97"/>
  <c r="AJ20" i="97"/>
  <c r="AN27" i="97"/>
  <c r="AK20" i="97"/>
  <c r="AK28" i="97"/>
  <c r="AK36" i="97"/>
  <c r="AK44" i="97"/>
  <c r="AO73" i="97"/>
  <c r="AK74" i="97"/>
  <c r="AY90" i="97"/>
  <c r="AX90" i="97"/>
  <c r="AJ90" i="97"/>
  <c r="AM105" i="97"/>
  <c r="AX112" i="97"/>
  <c r="AV112" i="97"/>
  <c r="AN134" i="97"/>
  <c r="AL134" i="97"/>
  <c r="AK134" i="97"/>
  <c r="AJ134" i="97"/>
  <c r="AI155" i="97"/>
  <c r="AO155" i="97" s="1"/>
  <c r="AV166" i="97"/>
  <c r="AJ91" i="97"/>
  <c r="AK109" i="97"/>
  <c r="AY149" i="97"/>
  <c r="AW149" i="97"/>
  <c r="AV149" i="97"/>
  <c r="AO149" i="97"/>
  <c r="AM149" i="97"/>
  <c r="AO219" i="97"/>
  <c r="AM219" i="97"/>
  <c r="AL219" i="97"/>
  <c r="AV219" i="97"/>
  <c r="AN219" i="97"/>
  <c r="AK219" i="97"/>
  <c r="AJ219" i="97"/>
  <c r="AV232" i="97"/>
  <c r="AM20" i="97"/>
  <c r="AM28" i="97"/>
  <c r="AM36" i="97"/>
  <c r="AM44" i="97"/>
  <c r="AJ53" i="97"/>
  <c r="BR56" i="97"/>
  <c r="AJ64" i="97"/>
  <c r="BR67" i="97"/>
  <c r="AJ76" i="97"/>
  <c r="BR81" i="97"/>
  <c r="AK91" i="97"/>
  <c r="AJ96" i="97"/>
  <c r="AL109" i="97"/>
  <c r="AK113" i="97"/>
  <c r="AL127" i="97"/>
  <c r="AX127" i="97"/>
  <c r="AV127" i="97"/>
  <c r="AO127" i="97"/>
  <c r="AN127" i="97"/>
  <c r="AK127" i="97"/>
  <c r="AK128" i="97"/>
  <c r="AV163" i="97"/>
  <c r="AM167" i="97"/>
  <c r="AL167" i="97"/>
  <c r="AY167" i="97"/>
  <c r="AX167" i="97"/>
  <c r="AW167" i="97"/>
  <c r="AV167" i="97"/>
  <c r="AO167" i="97"/>
  <c r="AY232" i="97"/>
  <c r="AN20" i="97"/>
  <c r="AN28" i="97"/>
  <c r="AN36" i="97"/>
  <c r="AN44" i="97"/>
  <c r="AK53" i="97"/>
  <c r="AK64" i="97"/>
  <c r="AK76" i="97"/>
  <c r="AL91" i="97"/>
  <c r="AL96" i="97"/>
  <c r="AT101" i="97"/>
  <c r="AZ101" i="97" s="1"/>
  <c r="AT105" i="97"/>
  <c r="AZ105" i="97" s="1"/>
  <c r="AM109" i="97"/>
  <c r="AN113" i="97"/>
  <c r="AN128" i="97"/>
  <c r="AV138" i="97"/>
  <c r="AI140" i="97"/>
  <c r="AO140" i="97" s="1"/>
  <c r="AK161" i="97"/>
  <c r="AN254" i="97"/>
  <c r="AM254" i="97"/>
  <c r="AL254" i="97"/>
  <c r="AZ254" i="97"/>
  <c r="AY254" i="97"/>
  <c r="AX254" i="97"/>
  <c r="AW254" i="97"/>
  <c r="AV254" i="97"/>
  <c r="AK254" i="97"/>
  <c r="AL20" i="97"/>
  <c r="AL53" i="97"/>
  <c r="AL64" i="97"/>
  <c r="AL76" i="97"/>
  <c r="AN82" i="97"/>
  <c r="AL82" i="97"/>
  <c r="AM91" i="97"/>
  <c r="AN96" i="97"/>
  <c r="AL103" i="97"/>
  <c r="AJ103" i="97"/>
  <c r="AN109" i="97"/>
  <c r="AO113" i="97"/>
  <c r="AW115" i="97"/>
  <c r="AV115" i="97"/>
  <c r="AV141" i="97"/>
  <c r="AZ145" i="97"/>
  <c r="AW153" i="97"/>
  <c r="AL161" i="97"/>
  <c r="AY189" i="97"/>
  <c r="AL189" i="97"/>
  <c r="AK189" i="97"/>
  <c r="AZ189" i="97"/>
  <c r="AW189" i="97"/>
  <c r="AV189" i="97"/>
  <c r="AN189" i="97"/>
  <c r="AM189" i="97"/>
  <c r="AY309" i="97"/>
  <c r="AX309" i="97"/>
  <c r="AW309" i="97"/>
  <c r="AV309" i="97"/>
  <c r="AN309" i="97"/>
  <c r="AL309" i="97"/>
  <c r="AK309" i="97"/>
  <c r="AZ309" i="97"/>
  <c r="AO309" i="97"/>
  <c r="AJ309" i="97"/>
  <c r="AV51" i="97"/>
  <c r="AM53" i="97"/>
  <c r="AJ54" i="97"/>
  <c r="AM64" i="97"/>
  <c r="AJ65" i="97"/>
  <c r="AM76" i="97"/>
  <c r="BR83" i="97"/>
  <c r="BR88" i="97"/>
  <c r="AN91" i="97"/>
  <c r="AO96" i="97"/>
  <c r="AW97" i="97"/>
  <c r="AI112" i="97"/>
  <c r="AO112" i="97" s="1"/>
  <c r="AT113" i="97"/>
  <c r="AZ113" i="97" s="1"/>
  <c r="AL119" i="97"/>
  <c r="AV119" i="97"/>
  <c r="AO119" i="97"/>
  <c r="AM119" i="97"/>
  <c r="AK119" i="97"/>
  <c r="AL120" i="97"/>
  <c r="AW141" i="97"/>
  <c r="AX153" i="97"/>
  <c r="AN161" i="97"/>
  <c r="AY260" i="97"/>
  <c r="AX260" i="97"/>
  <c r="AW260" i="97"/>
  <c r="AZ260" i="97"/>
  <c r="AV260" i="97"/>
  <c r="AO260" i="97"/>
  <c r="AN260" i="97"/>
  <c r="AM260" i="97"/>
  <c r="AL260" i="97"/>
  <c r="AK260" i="97"/>
  <c r="AJ260" i="97"/>
  <c r="AW51" i="97"/>
  <c r="AN53" i="97"/>
  <c r="AN64" i="97"/>
  <c r="AN76" i="97"/>
  <c r="AJ94" i="97"/>
  <c r="AZ94" i="97"/>
  <c r="AY97" i="97"/>
  <c r="AM120" i="97"/>
  <c r="AX141" i="97"/>
  <c r="AZ153" i="97"/>
  <c r="AY213" i="97"/>
  <c r="AL213" i="97"/>
  <c r="AK213" i="97"/>
  <c r="AZ213" i="97"/>
  <c r="AX213" i="97"/>
  <c r="AW213" i="97"/>
  <c r="AV213" i="97"/>
  <c r="AN213" i="97"/>
  <c r="AJ213" i="97"/>
  <c r="AY279" i="97"/>
  <c r="AX279" i="97"/>
  <c r="AV279" i="97"/>
  <c r="AO279" i="97"/>
  <c r="AN279" i="97"/>
  <c r="AK279" i="97"/>
  <c r="AJ279" i="97"/>
  <c r="AZ279" i="97"/>
  <c r="AW279" i="97"/>
  <c r="AM279" i="97"/>
  <c r="AJ137" i="97"/>
  <c r="AM168" i="97"/>
  <c r="AM183" i="97"/>
  <c r="AL183" i="97"/>
  <c r="AJ190" i="97"/>
  <c r="AO230" i="97"/>
  <c r="AN230" i="97"/>
  <c r="AK230" i="97"/>
  <c r="AJ230" i="97"/>
  <c r="AZ237" i="97"/>
  <c r="AY237" i="97"/>
  <c r="AV237" i="97"/>
  <c r="AN237" i="97"/>
  <c r="AM237" i="97"/>
  <c r="AY247" i="97"/>
  <c r="AX247" i="97"/>
  <c r="AV247" i="97"/>
  <c r="AO247" i="97"/>
  <c r="AN247" i="97"/>
  <c r="AJ247" i="97"/>
  <c r="AZ285" i="97"/>
  <c r="AY285" i="97"/>
  <c r="AV285" i="97"/>
  <c r="AO285" i="97"/>
  <c r="AN285" i="97"/>
  <c r="AM285" i="97"/>
  <c r="AL285" i="97"/>
  <c r="AZ317" i="97"/>
  <c r="AY317" i="97"/>
  <c r="AV317" i="97"/>
  <c r="AO317" i="97"/>
  <c r="AN317" i="97"/>
  <c r="AM317" i="97"/>
  <c r="AL317" i="97"/>
  <c r="AZ333" i="97"/>
  <c r="AY333" i="97"/>
  <c r="AX333" i="97"/>
  <c r="AV333" i="97"/>
  <c r="AO333" i="97"/>
  <c r="AN333" i="97"/>
  <c r="AM333" i="97"/>
  <c r="AL333" i="97"/>
  <c r="AK137" i="97"/>
  <c r="AN168" i="97"/>
  <c r="AO198" i="97"/>
  <c r="AN198" i="97"/>
  <c r="AK198" i="97"/>
  <c r="AJ198" i="97"/>
  <c r="AZ205" i="97"/>
  <c r="AY205" i="97"/>
  <c r="AV205" i="97"/>
  <c r="AM205" i="97"/>
  <c r="AY263" i="97"/>
  <c r="AX263" i="97"/>
  <c r="AV263" i="97"/>
  <c r="AO263" i="97"/>
  <c r="AN263" i="97"/>
  <c r="AJ263" i="97"/>
  <c r="AY311" i="97"/>
  <c r="AX311" i="97"/>
  <c r="AV311" i="97"/>
  <c r="AO311" i="97"/>
  <c r="AN311" i="97"/>
  <c r="AM311" i="97"/>
  <c r="AK311" i="97"/>
  <c r="AJ311" i="97"/>
  <c r="AZ110" i="97"/>
  <c r="AN130" i="97"/>
  <c r="AL137" i="97"/>
  <c r="AW139" i="97"/>
  <c r="AV151" i="97"/>
  <c r="AV157" i="97"/>
  <c r="AI160" i="97"/>
  <c r="AO160" i="97" s="1"/>
  <c r="AO168" i="97"/>
  <c r="AZ177" i="97"/>
  <c r="AY177" i="97"/>
  <c r="AV177" i="97"/>
  <c r="AM177" i="97"/>
  <c r="AN190" i="97"/>
  <c r="AZ193" i="97"/>
  <c r="AY193" i="97"/>
  <c r="AV193" i="97"/>
  <c r="AM193" i="97"/>
  <c r="AN210" i="97"/>
  <c r="AY212" i="97"/>
  <c r="AX212" i="97"/>
  <c r="AZ306" i="97"/>
  <c r="AX306" i="97"/>
  <c r="AW306" i="97"/>
  <c r="AO306" i="97"/>
  <c r="AM306" i="97"/>
  <c r="AL306" i="97"/>
  <c r="AK306" i="97"/>
  <c r="AJ306" i="97"/>
  <c r="AZ349" i="97"/>
  <c r="AY349" i="97"/>
  <c r="AX349" i="97"/>
  <c r="AV349" i="97"/>
  <c r="AO349" i="97"/>
  <c r="AN349" i="97"/>
  <c r="AM349" i="97"/>
  <c r="AL349" i="97"/>
  <c r="AY327" i="97"/>
  <c r="AX327" i="97"/>
  <c r="AV327" i="97"/>
  <c r="AO327" i="97"/>
  <c r="AN327" i="97"/>
  <c r="AM327" i="97"/>
  <c r="AK327" i="97"/>
  <c r="AJ327" i="97"/>
  <c r="AZ338" i="97"/>
  <c r="AX338" i="97"/>
  <c r="AW338" i="97"/>
  <c r="AV338" i="97"/>
  <c r="AO338" i="97"/>
  <c r="AN338" i="97"/>
  <c r="AM338" i="97"/>
  <c r="AL338" i="97"/>
  <c r="AK338" i="97"/>
  <c r="AJ338" i="97"/>
  <c r="AX101" i="97"/>
  <c r="AX131" i="97"/>
  <c r="AZ157" i="97"/>
  <c r="AM182" i="97"/>
  <c r="AL182" i="97"/>
  <c r="AN222" i="97"/>
  <c r="AY222" i="97"/>
  <c r="AZ269" i="97"/>
  <c r="AY269" i="97"/>
  <c r="AV269" i="97"/>
  <c r="AO269" i="97"/>
  <c r="AN269" i="97"/>
  <c r="AM269" i="97"/>
  <c r="AL269" i="97"/>
  <c r="AO340" i="97"/>
  <c r="AN340" i="97"/>
  <c r="AM340" i="97"/>
  <c r="AL340" i="97"/>
  <c r="AK340" i="97"/>
  <c r="AZ340" i="97"/>
  <c r="AY340" i="97"/>
  <c r="AX340" i="97"/>
  <c r="AW340" i="97"/>
  <c r="AV144" i="97"/>
  <c r="AV168" i="97"/>
  <c r="AZ170" i="97"/>
  <c r="AY170" i="97"/>
  <c r="AY176" i="97"/>
  <c r="AV176" i="97"/>
  <c r="AV190" i="97"/>
  <c r="AV130" i="97"/>
  <c r="AZ146" i="97"/>
  <c r="AY146" i="97"/>
  <c r="AW168" i="97"/>
  <c r="AW190" i="97"/>
  <c r="AY192" i="97"/>
  <c r="AX192" i="97"/>
  <c r="AV192" i="97"/>
  <c r="AN208" i="97"/>
  <c r="AM208" i="97"/>
  <c r="AK208" i="97"/>
  <c r="AJ208" i="97"/>
  <c r="AY229" i="97"/>
  <c r="AL229" i="97"/>
  <c r="AK229" i="97"/>
  <c r="AO246" i="97"/>
  <c r="AN246" i="97"/>
  <c r="AK246" i="97"/>
  <c r="AJ246" i="97"/>
  <c r="AY293" i="97"/>
  <c r="AX293" i="97"/>
  <c r="AW293" i="97"/>
  <c r="AL293" i="97"/>
  <c r="AK293" i="97"/>
  <c r="AO262" i="97"/>
  <c r="AN262" i="97"/>
  <c r="AK262" i="97"/>
  <c r="AJ262" i="97"/>
  <c r="AO324" i="97"/>
  <c r="AM324" i="97"/>
  <c r="AK324" i="97"/>
  <c r="AZ324" i="97"/>
  <c r="AY324" i="97"/>
  <c r="AX324" i="97"/>
  <c r="AW324" i="97"/>
  <c r="AW137" i="97"/>
  <c r="AN183" i="97"/>
  <c r="AJ193" i="97"/>
  <c r="AM198" i="97"/>
  <c r="AW204" i="97"/>
  <c r="AV204" i="97"/>
  <c r="AO204" i="97"/>
  <c r="AN204" i="97"/>
  <c r="AL204" i="97"/>
  <c r="AK205" i="97"/>
  <c r="AJ212" i="97"/>
  <c r="AL237" i="97"/>
  <c r="AM247" i="97"/>
  <c r="AL263" i="97"/>
  <c r="AZ290" i="97"/>
  <c r="AX290" i="97"/>
  <c r="AW290" i="97"/>
  <c r="AM290" i="97"/>
  <c r="AL290" i="97"/>
  <c r="AK290" i="97"/>
  <c r="AJ290" i="97"/>
  <c r="AN302" i="97"/>
  <c r="AM302" i="97"/>
  <c r="AL302" i="97"/>
  <c r="AZ302" i="97"/>
  <c r="AY302" i="97"/>
  <c r="AX302" i="97"/>
  <c r="AV302" i="97"/>
  <c r="AN306" i="97"/>
  <c r="AJ349" i="97"/>
  <c r="AL205" i="97"/>
  <c r="AM263" i="97"/>
  <c r="AZ310" i="97"/>
  <c r="AX310" i="97"/>
  <c r="AO310" i="97"/>
  <c r="AN310" i="97"/>
  <c r="AK310" i="97"/>
  <c r="AJ310" i="97"/>
  <c r="AK349" i="97"/>
  <c r="AY137" i="97"/>
  <c r="AI152" i="97"/>
  <c r="AI158" i="97"/>
  <c r="AO158" i="97" s="1"/>
  <c r="AM175" i="97"/>
  <c r="AL175" i="97"/>
  <c r="AL177" i="97"/>
  <c r="AL193" i="97"/>
  <c r="AJ200" i="97"/>
  <c r="AX200" i="97"/>
  <c r="AW200" i="97"/>
  <c r="AO200" i="97"/>
  <c r="AN205" i="97"/>
  <c r="AL212" i="97"/>
  <c r="AL327" i="97"/>
  <c r="AZ342" i="97"/>
  <c r="AY342" i="97"/>
  <c r="AX342" i="97"/>
  <c r="AO342" i="97"/>
  <c r="AN342" i="97"/>
  <c r="AM342" i="97"/>
  <c r="AK342" i="97"/>
  <c r="AJ342" i="97"/>
  <c r="AM104" i="97"/>
  <c r="AV145" i="97"/>
  <c r="AM145" i="97"/>
  <c r="AM151" i="97"/>
  <c r="AL151" i="97"/>
  <c r="AM165" i="97"/>
  <c r="AY169" i="97"/>
  <c r="AV169" i="97"/>
  <c r="AM169" i="97"/>
  <c r="AN177" i="97"/>
  <c r="AN193" i="97"/>
  <c r="AO205" i="97"/>
  <c r="AM212" i="97"/>
  <c r="AJ269" i="97"/>
  <c r="AJ280" i="97"/>
  <c r="AX280" i="97"/>
  <c r="AW280" i="97"/>
  <c r="AV280" i="97"/>
  <c r="AO280" i="97"/>
  <c r="AN280" i="97"/>
  <c r="AJ340" i="97"/>
  <c r="AZ162" i="97"/>
  <c r="AY162" i="97"/>
  <c r="AO165" i="97"/>
  <c r="AK182" i="97"/>
  <c r="AO212" i="97"/>
  <c r="AO214" i="97"/>
  <c r="AN214" i="97"/>
  <c r="AK214" i="97"/>
  <c r="AJ214" i="97"/>
  <c r="AZ221" i="97"/>
  <c r="AY221" i="97"/>
  <c r="AV221" i="97"/>
  <c r="AN221" i="97"/>
  <c r="AM221" i="97"/>
  <c r="AK222" i="97"/>
  <c r="AY228" i="97"/>
  <c r="AX228" i="97"/>
  <c r="AV230" i="97"/>
  <c r="AK269" i="97"/>
  <c r="AW285" i="97"/>
  <c r="AW311" i="97"/>
  <c r="AW317" i="97"/>
  <c r="AZ326" i="97"/>
  <c r="AX326" i="97"/>
  <c r="AO326" i="97"/>
  <c r="AN326" i="97"/>
  <c r="AM326" i="97"/>
  <c r="AK326" i="97"/>
  <c r="AJ326" i="97"/>
  <c r="AW333" i="97"/>
  <c r="AZ242" i="97"/>
  <c r="AX242" i="97"/>
  <c r="AW242" i="97"/>
  <c r="AL242" i="97"/>
  <c r="AK242" i="97"/>
  <c r="AW247" i="97"/>
  <c r="AZ274" i="97"/>
  <c r="AX274" i="97"/>
  <c r="AW274" i="97"/>
  <c r="AM274" i="97"/>
  <c r="AL274" i="97"/>
  <c r="AK274" i="97"/>
  <c r="AJ274" i="97"/>
  <c r="AY277" i="97"/>
  <c r="AX277" i="97"/>
  <c r="AW277" i="97"/>
  <c r="AL277" i="97"/>
  <c r="AK277" i="97"/>
  <c r="AX285" i="97"/>
  <c r="AV306" i="97"/>
  <c r="AZ311" i="97"/>
  <c r="AX317" i="97"/>
  <c r="AN334" i="97"/>
  <c r="AM334" i="97"/>
  <c r="AL334" i="97"/>
  <c r="AK334" i="97"/>
  <c r="AJ334" i="97"/>
  <c r="AZ334" i="97"/>
  <c r="AY334" i="97"/>
  <c r="AX334" i="97"/>
  <c r="AV334" i="97"/>
  <c r="AX230" i="97"/>
  <c r="AW237" i="97"/>
  <c r="AZ247" i="97"/>
  <c r="AW263" i="97"/>
  <c r="AN286" i="97"/>
  <c r="AM286" i="97"/>
  <c r="AL286" i="97"/>
  <c r="AZ286" i="97"/>
  <c r="AY286" i="97"/>
  <c r="AV286" i="97"/>
  <c r="AY306" i="97"/>
  <c r="AN318" i="97"/>
  <c r="AM318" i="97"/>
  <c r="AL318" i="97"/>
  <c r="AK318" i="97"/>
  <c r="AZ318" i="97"/>
  <c r="AY318" i="97"/>
  <c r="AX318" i="97"/>
  <c r="AV318" i="97"/>
  <c r="AY338" i="97"/>
  <c r="AW349" i="97"/>
  <c r="AM174" i="97"/>
  <c r="AL174" i="97"/>
  <c r="AL176" i="97"/>
  <c r="AW183" i="97"/>
  <c r="AZ185" i="97"/>
  <c r="AY185" i="97"/>
  <c r="AV185" i="97"/>
  <c r="AM185" i="97"/>
  <c r="AK192" i="97"/>
  <c r="AX198" i="97"/>
  <c r="AO208" i="97"/>
  <c r="AO222" i="97"/>
  <c r="AM229" i="97"/>
  <c r="AY230" i="97"/>
  <c r="AO235" i="97"/>
  <c r="AM235" i="97"/>
  <c r="AL235" i="97"/>
  <c r="AX237" i="97"/>
  <c r="AL246" i="97"/>
  <c r="AJ248" i="97"/>
  <c r="AX248" i="97"/>
  <c r="AW248" i="97"/>
  <c r="AV248" i="97"/>
  <c r="AO248" i="97"/>
  <c r="AN248" i="97"/>
  <c r="AZ258" i="97"/>
  <c r="AX258" i="97"/>
  <c r="AW258" i="97"/>
  <c r="AL258" i="97"/>
  <c r="AK258" i="97"/>
  <c r="AJ258" i="97"/>
  <c r="AZ263" i="97"/>
  <c r="AJ293" i="97"/>
  <c r="AY295" i="97"/>
  <c r="AX295" i="97"/>
  <c r="AV295" i="97"/>
  <c r="AO295" i="97"/>
  <c r="AN295" i="97"/>
  <c r="AK295" i="97"/>
  <c r="AJ295" i="97"/>
  <c r="AW327" i="97"/>
  <c r="AN350" i="97"/>
  <c r="AM350" i="97"/>
  <c r="AL350" i="97"/>
  <c r="AK350" i="97"/>
  <c r="AJ350" i="97"/>
  <c r="AZ350" i="97"/>
  <c r="AY350" i="97"/>
  <c r="AX350" i="97"/>
  <c r="AW350" i="97"/>
  <c r="AV350" i="97"/>
  <c r="AL110" i="97"/>
  <c r="AL125" i="97"/>
  <c r="AL146" i="97"/>
  <c r="AM152" i="97"/>
  <c r="AN158" i="97"/>
  <c r="AM170" i="97"/>
  <c r="AM176" i="97"/>
  <c r="AX183" i="97"/>
  <c r="AL192" i="97"/>
  <c r="AY198" i="97"/>
  <c r="AO203" i="97"/>
  <c r="AM203" i="97"/>
  <c r="AL203" i="97"/>
  <c r="AW205" i="97"/>
  <c r="AN229" i="97"/>
  <c r="AZ230" i="97"/>
  <c r="AN238" i="97"/>
  <c r="AM238" i="97"/>
  <c r="AL238" i="97"/>
  <c r="AY238" i="97"/>
  <c r="AY245" i="97"/>
  <c r="AX245" i="97"/>
  <c r="AW245" i="97"/>
  <c r="AL245" i="97"/>
  <c r="AK245" i="97"/>
  <c r="AM246" i="97"/>
  <c r="AL262" i="97"/>
  <c r="AJ264" i="97"/>
  <c r="AX264" i="97"/>
  <c r="AW264" i="97"/>
  <c r="AV264" i="97"/>
  <c r="AO264" i="97"/>
  <c r="AN264" i="97"/>
  <c r="AK292" i="97"/>
  <c r="AZ292" i="97"/>
  <c r="AY292" i="97"/>
  <c r="AX292" i="97"/>
  <c r="AW292" i="97"/>
  <c r="AM293" i="97"/>
  <c r="AJ324" i="97"/>
  <c r="AZ327" i="97"/>
  <c r="AY183" i="97"/>
  <c r="AO190" i="97"/>
  <c r="AM190" i="97"/>
  <c r="AL190" i="97"/>
  <c r="AZ198" i="97"/>
  <c r="AX205" i="97"/>
  <c r="AZ210" i="97"/>
  <c r="AX210" i="97"/>
  <c r="AW210" i="97"/>
  <c r="AL210" i="97"/>
  <c r="AK210" i="97"/>
  <c r="AO229" i="97"/>
  <c r="AY231" i="97"/>
  <c r="AX231" i="97"/>
  <c r="AV231" i="97"/>
  <c r="AN231" i="97"/>
  <c r="AJ231" i="97"/>
  <c r="AY261" i="97"/>
  <c r="AX261" i="97"/>
  <c r="AW261" i="97"/>
  <c r="AL261" i="97"/>
  <c r="AK261" i="97"/>
  <c r="AM262" i="97"/>
  <c r="AN290" i="97"/>
  <c r="AN293" i="97"/>
  <c r="AJ302" i="97"/>
  <c r="AL324" i="97"/>
  <c r="AV340" i="97"/>
  <c r="AN146" i="97"/>
  <c r="AV155" i="97"/>
  <c r="AO170" i="97"/>
  <c r="AO176" i="97"/>
  <c r="AX177" i="97"/>
  <c r="AZ183" i="97"/>
  <c r="AN192" i="97"/>
  <c r="AX193" i="97"/>
  <c r="AY199" i="97"/>
  <c r="AX199" i="97"/>
  <c r="AV199" i="97"/>
  <c r="AK204" i="97"/>
  <c r="AN206" i="97"/>
  <c r="AY206" i="97"/>
  <c r="AV212" i="97"/>
  <c r="AW269" i="97"/>
  <c r="AO290" i="97"/>
  <c r="AO293" i="97"/>
  <c r="AK302" i="97"/>
  <c r="AL310" i="97"/>
  <c r="AN324" i="97"/>
  <c r="AN355" i="97"/>
  <c r="AL360" i="97"/>
  <c r="AY362" i="97"/>
  <c r="AJ365" i="97"/>
  <c r="AK365" i="97"/>
  <c r="AX367" i="97"/>
  <c r="AN312" i="97"/>
  <c r="AN328" i="97"/>
  <c r="AN344" i="97"/>
  <c r="AO312" i="97"/>
  <c r="AV313" i="97"/>
  <c r="AO328" i="97"/>
  <c r="AO344" i="97"/>
  <c r="AK354" i="97"/>
  <c r="AO360" i="97"/>
  <c r="AM365" i="97"/>
  <c r="AO365" i="97"/>
  <c r="AN354" i="97"/>
  <c r="AV307" i="97"/>
  <c r="AZ313" i="97"/>
  <c r="AK316" i="97"/>
  <c r="AV323" i="97"/>
  <c r="AZ329" i="97"/>
  <c r="AK332" i="97"/>
  <c r="AV339" i="97"/>
  <c r="AZ345" i="97"/>
  <c r="AK348" i="97"/>
  <c r="AO354" i="97"/>
  <c r="AV355" i="97"/>
  <c r="AM359" i="97"/>
  <c r="AK364" i="97"/>
  <c r="AJ209" i="97"/>
  <c r="AW211" i="97"/>
  <c r="AJ225" i="97"/>
  <c r="AW227" i="97"/>
  <c r="AJ241" i="97"/>
  <c r="AL252" i="97"/>
  <c r="AJ257" i="97"/>
  <c r="AL268" i="97"/>
  <c r="AJ273" i="97"/>
  <c r="AL284" i="97"/>
  <c r="AJ289" i="97"/>
  <c r="AW291" i="97"/>
  <c r="AJ305" i="97"/>
  <c r="AW307" i="97"/>
  <c r="AJ321" i="97"/>
  <c r="AW323" i="97"/>
  <c r="AJ337" i="97"/>
  <c r="AW339" i="97"/>
  <c r="AW355" i="97"/>
  <c r="AX243" i="97"/>
  <c r="AM252" i="97"/>
  <c r="AK257" i="97"/>
  <c r="AX259" i="97"/>
  <c r="AM268" i="97"/>
  <c r="AK273" i="97"/>
  <c r="AX275" i="97"/>
  <c r="AM284" i="97"/>
  <c r="AK289" i="97"/>
  <c r="AX291" i="97"/>
  <c r="AM300" i="97"/>
  <c r="AK305" i="97"/>
  <c r="AX307" i="97"/>
  <c r="AV312" i="97"/>
  <c r="AM316" i="97"/>
  <c r="AK321" i="97"/>
  <c r="AX323" i="97"/>
  <c r="AV328" i="97"/>
  <c r="AM332" i="97"/>
  <c r="AK337" i="97"/>
  <c r="AX339" i="97"/>
  <c r="AV344" i="97"/>
  <c r="AX355" i="97"/>
  <c r="AV360" i="97"/>
  <c r="AM364" i="97"/>
  <c r="AY178" i="97"/>
  <c r="AY186" i="97"/>
  <c r="AL191" i="97"/>
  <c r="AY194" i="97"/>
  <c r="AL209" i="97"/>
  <c r="AY211" i="97"/>
  <c r="AL225" i="97"/>
  <c r="AY227" i="97"/>
  <c r="AL241" i="97"/>
  <c r="AY243" i="97"/>
  <c r="AN252" i="97"/>
  <c r="AL257" i="97"/>
  <c r="AY259" i="97"/>
  <c r="AN268" i="97"/>
  <c r="AL273" i="97"/>
  <c r="AY275" i="97"/>
  <c r="AN284" i="97"/>
  <c r="AL289" i="97"/>
  <c r="AY291" i="97"/>
  <c r="AN300" i="97"/>
  <c r="AL305" i="97"/>
  <c r="AY307" i="97"/>
  <c r="AW312" i="97"/>
  <c r="AN316" i="97"/>
  <c r="AL321" i="97"/>
  <c r="AY323" i="97"/>
  <c r="AW328" i="97"/>
  <c r="AL337" i="97"/>
  <c r="AY339" i="97"/>
  <c r="AW344" i="97"/>
  <c r="AY355" i="97"/>
  <c r="AJ358" i="97"/>
  <c r="AW360" i="97"/>
  <c r="AN364" i="97"/>
  <c r="AO252" i="97"/>
  <c r="AO268" i="97"/>
  <c r="AO284" i="97"/>
  <c r="AM289" i="97"/>
  <c r="AO300" i="97"/>
  <c r="AM305" i="97"/>
  <c r="AZ307" i="97"/>
  <c r="AX312" i="97"/>
  <c r="AM321" i="97"/>
  <c r="AZ323" i="97"/>
  <c r="AX328" i="97"/>
  <c r="AM337" i="97"/>
  <c r="AZ339" i="97"/>
  <c r="AX344" i="97"/>
  <c r="AZ355" i="97"/>
  <c r="AK358" i="97"/>
  <c r="AX360" i="97"/>
  <c r="AV365" i="97"/>
  <c r="AN353" i="97"/>
  <c r="AL358" i="97"/>
  <c r="AY360" i="97"/>
  <c r="AJ363" i="97"/>
  <c r="AW365" i="97"/>
  <c r="AZ328" i="97"/>
  <c r="AK331" i="97"/>
  <c r="AO337" i="97"/>
  <c r="AZ344" i="97"/>
  <c r="AK347" i="97"/>
  <c r="AV354" i="97"/>
  <c r="AM358" i="97"/>
  <c r="AZ360" i="97"/>
  <c r="AK363" i="97"/>
  <c r="AX365" i="97"/>
  <c r="AV370" i="97"/>
  <c r="AJ224" i="97"/>
  <c r="AJ240" i="97"/>
  <c r="AL251" i="97"/>
  <c r="AJ256" i="97"/>
  <c r="AL267" i="97"/>
  <c r="AJ272" i="97"/>
  <c r="AL283" i="97"/>
  <c r="AJ288" i="97"/>
  <c r="AL299" i="97"/>
  <c r="AJ304" i="97"/>
  <c r="AL315" i="97"/>
  <c r="AJ320" i="97"/>
  <c r="AL331" i="97"/>
  <c r="AJ336" i="97"/>
  <c r="AL347" i="97"/>
  <c r="AJ352" i="97"/>
  <c r="AW354" i="97"/>
  <c r="AN358" i="97"/>
  <c r="AL363" i="97"/>
  <c r="AJ368" i="97"/>
  <c r="AW370" i="97"/>
  <c r="AK224" i="97"/>
  <c r="AK240" i="97"/>
  <c r="AM251" i="97"/>
  <c r="AK256" i="97"/>
  <c r="AM267" i="97"/>
  <c r="AK272" i="97"/>
  <c r="AM283" i="97"/>
  <c r="AK288" i="97"/>
  <c r="AM299" i="97"/>
  <c r="AK304" i="97"/>
  <c r="AM315" i="97"/>
  <c r="AK320" i="97"/>
  <c r="AM331" i="97"/>
  <c r="AM347" i="97"/>
  <c r="AM363" i="97"/>
  <c r="AX370" i="97"/>
  <c r="AL352" i="97"/>
  <c r="AY354" i="97"/>
  <c r="AW359" i="97"/>
  <c r="AN363" i="97"/>
  <c r="AL368" i="97"/>
  <c r="AJ373" i="97"/>
  <c r="AM224" i="97"/>
  <c r="AM240" i="97"/>
  <c r="AV252" i="97"/>
  <c r="AM256" i="97"/>
  <c r="AV268" i="97"/>
  <c r="AM272" i="97"/>
  <c r="AV284" i="97"/>
  <c r="AM288" i="97"/>
  <c r="AO299" i="97"/>
  <c r="AM304" i="97"/>
  <c r="AO315" i="97"/>
  <c r="AM320" i="97"/>
  <c r="AO331" i="97"/>
  <c r="AM336" i="97"/>
  <c r="AO347" i="97"/>
  <c r="AM352" i="97"/>
  <c r="AO363" i="97"/>
  <c r="AM368" i="97"/>
  <c r="AK373" i="97"/>
  <c r="AN272" i="97"/>
  <c r="AJ282" i="97"/>
  <c r="AN304" i="97"/>
  <c r="AN352" i="97"/>
  <c r="AY359" i="97"/>
  <c r="AJ362" i="97"/>
  <c r="AW364" i="97"/>
  <c r="AN368" i="97"/>
  <c r="AL373" i="97"/>
  <c r="AM357" i="97"/>
  <c r="AK362" i="97"/>
  <c r="AO368" i="97"/>
  <c r="AV369" i="97"/>
  <c r="AM373" i="97"/>
  <c r="AN373" i="97"/>
  <c r="AV358" i="97"/>
  <c r="AM362" i="97"/>
  <c r="AX369" i="97"/>
  <c r="AO373" i="97"/>
  <c r="AY369" i="97"/>
  <c r="AJ372" i="97"/>
  <c r="AO314" i="97"/>
  <c r="AV315" i="97"/>
  <c r="AO330" i="97"/>
  <c r="AV331" i="97"/>
  <c r="AO346" i="97"/>
  <c r="AV347" i="97"/>
  <c r="AX358" i="97"/>
  <c r="AO362" i="97"/>
  <c r="AV363" i="97"/>
  <c r="AM367" i="97"/>
  <c r="AK372" i="97"/>
  <c r="AW347" i="97"/>
  <c r="AY358" i="97"/>
  <c r="AW363" i="97"/>
  <c r="AN367" i="97"/>
  <c r="AL372" i="97"/>
  <c r="AX315" i="97"/>
  <c r="AV320" i="97"/>
  <c r="AX331" i="97"/>
  <c r="AV336" i="97"/>
  <c r="AX347" i="97"/>
  <c r="AV352" i="97"/>
  <c r="AX363" i="97"/>
  <c r="AV368" i="97"/>
  <c r="AL329" i="97"/>
  <c r="AY331" i="97"/>
  <c r="AW336" i="97"/>
  <c r="AL345" i="97"/>
  <c r="AY347" i="97"/>
  <c r="AW352" i="97"/>
  <c r="AY363" i="97"/>
  <c r="AW368" i="97"/>
  <c r="AN372" i="97"/>
  <c r="AX304" i="97"/>
  <c r="AX320" i="97"/>
  <c r="AM329" i="97"/>
  <c r="AX336" i="97"/>
  <c r="AV341" i="97"/>
  <c r="AM345" i="97"/>
  <c r="AX352" i="97"/>
  <c r="AV357" i="97"/>
  <c r="AX368" i="97"/>
  <c r="AV373" i="97"/>
  <c r="AJ307" i="97"/>
  <c r="AY320" i="97"/>
  <c r="AJ323" i="97"/>
  <c r="AY336" i="97"/>
  <c r="AJ339" i="97"/>
  <c r="AW341" i="97"/>
  <c r="AY352" i="97"/>
  <c r="AJ355" i="97"/>
  <c r="AW357" i="97"/>
  <c r="AY368" i="97"/>
  <c r="AJ371" i="97"/>
  <c r="AW373" i="97"/>
  <c r="AK323" i="97"/>
  <c r="AK339" i="97"/>
  <c r="AV346" i="97"/>
  <c r="AK355" i="97"/>
  <c r="AX357" i="97"/>
  <c r="AV362" i="97"/>
  <c r="AK371" i="97"/>
  <c r="AX373" i="97"/>
  <c r="AJ360" i="97"/>
  <c r="AW362" i="97"/>
  <c r="AY373" i="97"/>
  <c r="BO14" i="97" l="1"/>
  <c r="BQ14" i="97" s="1"/>
  <c r="BO15" i="97"/>
  <c r="BQ15" i="97" s="1"/>
  <c r="BL16" i="97"/>
  <c r="BJ17" i="97"/>
  <c r="BN16" i="97"/>
  <c r="BP16" i="97" s="1"/>
  <c r="BM16" i="103"/>
  <c r="BM16" i="102" l="1"/>
  <c r="BM16" i="100"/>
  <c r="BM16" i="99"/>
  <c r="BM16" i="98"/>
  <c r="BM16" i="97"/>
  <c r="BL17" i="97"/>
  <c r="BJ18" i="97"/>
  <c r="BN17" i="97"/>
  <c r="BP17" i="97" s="1"/>
  <c r="BO16" i="97"/>
  <c r="BQ16" i="97" s="1"/>
  <c r="BM17" i="103"/>
  <c r="BM17" i="102" l="1"/>
  <c r="BM17" i="100"/>
  <c r="BM17" i="99"/>
  <c r="BM17" i="98"/>
  <c r="BM17" i="97"/>
  <c r="BN18" i="97"/>
  <c r="BP18" i="97" s="1"/>
  <c r="BL18" i="97"/>
  <c r="BJ19" i="97"/>
  <c r="BO17" i="97"/>
  <c r="BQ17" i="97" s="1"/>
  <c r="BM18" i="103"/>
  <c r="BM18" i="102" l="1"/>
  <c r="BM18" i="100"/>
  <c r="BM18" i="99"/>
  <c r="BM18" i="98"/>
  <c r="BM18" i="97"/>
  <c r="BO18" i="97"/>
  <c r="BQ18" i="97" s="1"/>
  <c r="BN19" i="97"/>
  <c r="BP19" i="97" s="1"/>
  <c r="BJ20" i="97"/>
  <c r="BL19" i="97"/>
  <c r="BM19" i="103"/>
  <c r="BM19" i="102" l="1"/>
  <c r="BM19" i="100"/>
  <c r="BM19" i="99"/>
  <c r="BM19" i="98"/>
  <c r="BM19" i="97"/>
  <c r="BO19" i="97"/>
  <c r="BQ19" i="97" s="1"/>
  <c r="BL20" i="97"/>
  <c r="BN20" i="97"/>
  <c r="BP20" i="97" s="1"/>
  <c r="BJ21" i="97"/>
  <c r="BM20" i="103"/>
  <c r="BM20" i="102" l="1"/>
  <c r="BM20" i="100"/>
  <c r="BM20" i="99"/>
  <c r="BM20" i="98"/>
  <c r="BM20" i="97"/>
  <c r="BJ22" i="97"/>
  <c r="BN21" i="97"/>
  <c r="BP21" i="97" s="1"/>
  <c r="BL21" i="97"/>
  <c r="BO20" i="97"/>
  <c r="BQ20" i="97" s="1"/>
  <c r="BM21" i="103"/>
  <c r="BM21" i="102" l="1"/>
  <c r="BM21" i="100"/>
  <c r="BM21" i="99"/>
  <c r="BM21" i="98"/>
  <c r="BM21" i="97"/>
  <c r="BO21" i="97"/>
  <c r="BQ21" i="97" s="1"/>
  <c r="BN22" i="97"/>
  <c r="BP22" i="97" s="1"/>
  <c r="BJ23" i="97"/>
  <c r="BL22" i="97"/>
  <c r="BM22" i="103"/>
  <c r="BM22" i="102" l="1"/>
  <c r="BM22" i="100"/>
  <c r="BM22" i="99"/>
  <c r="BM22" i="98"/>
  <c r="BM22" i="97"/>
  <c r="BO22" i="97"/>
  <c r="BQ22" i="97" s="1"/>
  <c r="BJ24" i="97"/>
  <c r="BN23" i="97"/>
  <c r="BP23" i="97" s="1"/>
  <c r="BL23" i="97"/>
  <c r="BM23" i="103"/>
  <c r="BM23" i="102" l="1"/>
  <c r="BM23" i="100"/>
  <c r="BM23" i="99"/>
  <c r="BM23" i="98"/>
  <c r="BM23" i="97"/>
  <c r="BO23" i="97"/>
  <c r="BQ23" i="97" s="1"/>
  <c r="BL24" i="97"/>
  <c r="BJ25" i="97"/>
  <c r="BN24" i="97"/>
  <c r="BP24" i="97" s="1"/>
  <c r="BM24" i="103"/>
  <c r="BM24" i="102" l="1"/>
  <c r="BM24" i="100"/>
  <c r="BM24" i="99"/>
  <c r="BM24" i="98"/>
  <c r="BM24" i="97"/>
  <c r="BL25" i="97"/>
  <c r="BJ26" i="97"/>
  <c r="BN25" i="97"/>
  <c r="BP25" i="97" s="1"/>
  <c r="BO24" i="97"/>
  <c r="BQ24" i="97" s="1"/>
  <c r="BM25" i="103"/>
  <c r="BM25" i="102" l="1"/>
  <c r="BM25" i="100"/>
  <c r="BM25" i="99"/>
  <c r="BM25" i="98"/>
  <c r="BM25" i="97"/>
  <c r="BN26" i="97"/>
  <c r="BP26" i="97" s="1"/>
  <c r="BL26" i="97"/>
  <c r="BJ27" i="97"/>
  <c r="BO25" i="97"/>
  <c r="BQ25" i="97" s="1"/>
  <c r="BM26" i="103"/>
  <c r="BM26" i="102" l="1"/>
  <c r="BM26" i="100"/>
  <c r="BM26" i="99"/>
  <c r="BM26" i="98"/>
  <c r="BM26" i="97"/>
  <c r="BO26" i="97"/>
  <c r="BQ26" i="97" s="1"/>
  <c r="BJ28" i="97"/>
  <c r="BN27" i="97"/>
  <c r="BP27" i="97" s="1"/>
  <c r="BL27" i="97"/>
  <c r="BM27" i="103"/>
  <c r="BM27" i="102" l="1"/>
  <c r="BM27" i="100"/>
  <c r="BM27" i="99"/>
  <c r="BM27" i="98"/>
  <c r="BM27" i="97"/>
  <c r="BO27" i="97"/>
  <c r="BQ27" i="97" s="1"/>
  <c r="BL28" i="97"/>
  <c r="BN28" i="97"/>
  <c r="BP28" i="97" s="1"/>
  <c r="BJ29" i="97"/>
  <c r="BM28" i="103"/>
  <c r="BM28" i="102" l="1"/>
  <c r="BM28" i="100"/>
  <c r="BM28" i="99"/>
  <c r="BM28" i="98"/>
  <c r="BM28" i="97"/>
  <c r="BJ30" i="97"/>
  <c r="BN29" i="97"/>
  <c r="BP29" i="97" s="1"/>
  <c r="BL29" i="97"/>
  <c r="BO28" i="97"/>
  <c r="BQ28" i="97" s="1"/>
  <c r="BM29" i="103"/>
  <c r="BM29" i="102" l="1"/>
  <c r="BM29" i="100"/>
  <c r="BN14" i="100" s="1"/>
  <c r="BM29" i="99"/>
  <c r="BM29" i="98"/>
  <c r="BN14" i="98" s="1"/>
  <c r="BM29" i="97"/>
  <c r="BO29" i="97"/>
  <c r="BQ29" i="97" s="1"/>
  <c r="BJ31" i="97"/>
  <c r="BN30" i="97"/>
  <c r="BP30" i="97" s="1"/>
  <c r="BL30" i="97"/>
  <c r="BM30" i="103"/>
  <c r="BM30" i="102" l="1"/>
  <c r="BM30" i="100"/>
  <c r="BN15" i="100" s="1"/>
  <c r="BM30" i="99"/>
  <c r="BM30" i="98"/>
  <c r="BN15" i="98" s="1"/>
  <c r="BM30" i="97"/>
  <c r="BP14" i="98"/>
  <c r="BO14" i="98"/>
  <c r="BQ14" i="98" s="1"/>
  <c r="BO14" i="100"/>
  <c r="BQ14" i="100" s="1"/>
  <c r="BP14" i="100"/>
  <c r="BO30" i="97"/>
  <c r="BQ30" i="97" s="1"/>
  <c r="BJ32" i="97"/>
  <c r="BN31" i="97"/>
  <c r="BP31" i="97" s="1"/>
  <c r="BL31" i="97"/>
  <c r="BM31" i="103"/>
  <c r="BM31" i="102" l="1"/>
  <c r="BM31" i="100"/>
  <c r="BN16" i="100" s="1"/>
  <c r="BM31" i="99"/>
  <c r="BM31" i="98"/>
  <c r="BN16" i="98" s="1"/>
  <c r="BM31" i="97"/>
  <c r="BP15" i="100"/>
  <c r="BO15" i="100"/>
  <c r="BQ15" i="100" s="1"/>
  <c r="BO15" i="98"/>
  <c r="BQ15" i="98" s="1"/>
  <c r="BP15" i="98"/>
  <c r="BO31" i="97"/>
  <c r="BQ31" i="97" s="1"/>
  <c r="BL32" i="97"/>
  <c r="BJ33" i="97"/>
  <c r="BN32" i="97"/>
  <c r="BP32" i="97" s="1"/>
  <c r="BM32" i="103"/>
  <c r="BN14" i="103" s="1"/>
  <c r="BP14" i="103" l="1"/>
  <c r="BO14" i="103"/>
  <c r="BQ14" i="103" s="1"/>
  <c r="BM32" i="102"/>
  <c r="BP16" i="98"/>
  <c r="BO16" i="98"/>
  <c r="BQ16" i="98" s="1"/>
  <c r="BO16" i="100"/>
  <c r="BQ16" i="100" s="1"/>
  <c r="BP16" i="100"/>
  <c r="BM32" i="100"/>
  <c r="BN17" i="100" s="1"/>
  <c r="BM32" i="99"/>
  <c r="BM32" i="98"/>
  <c r="BN17" i="98" s="1"/>
  <c r="BM32" i="97"/>
  <c r="BL33" i="97"/>
  <c r="BJ34" i="97"/>
  <c r="BN33" i="97"/>
  <c r="BP33" i="97" s="1"/>
  <c r="BO32" i="97"/>
  <c r="BQ32" i="97" s="1"/>
  <c r="BM33" i="103"/>
  <c r="BN15" i="103" s="1"/>
  <c r="BP15" i="103" l="1"/>
  <c r="BO15" i="103"/>
  <c r="BQ15" i="103" s="1"/>
  <c r="BM33" i="102"/>
  <c r="BP17" i="100"/>
  <c r="BO17" i="100"/>
  <c r="BQ17" i="100" s="1"/>
  <c r="BM33" i="100"/>
  <c r="BN18" i="100" s="1"/>
  <c r="BM33" i="99"/>
  <c r="BM33" i="98"/>
  <c r="BN18" i="98" s="1"/>
  <c r="BM33" i="97"/>
  <c r="BP17" i="98"/>
  <c r="BO17" i="98"/>
  <c r="BQ17" i="98" s="1"/>
  <c r="BN34" i="97"/>
  <c r="BP34" i="97" s="1"/>
  <c r="BJ35" i="97"/>
  <c r="BL34" i="97"/>
  <c r="BO33" i="97"/>
  <c r="BQ33" i="97" s="1"/>
  <c r="BM34" i="103"/>
  <c r="BN16" i="103" s="1"/>
  <c r="BO16" i="103" l="1"/>
  <c r="BQ16" i="103" s="1"/>
  <c r="BP16" i="103"/>
  <c r="BM34" i="102"/>
  <c r="BO18" i="98"/>
  <c r="BQ18" i="98" s="1"/>
  <c r="BP18" i="98"/>
  <c r="BP18" i="100"/>
  <c r="BO18" i="100"/>
  <c r="BQ18" i="100" s="1"/>
  <c r="BM34" i="100"/>
  <c r="BN19" i="100" s="1"/>
  <c r="BM34" i="99"/>
  <c r="BM34" i="98"/>
  <c r="BN19" i="98" s="1"/>
  <c r="BM34" i="97"/>
  <c r="BO34" i="97"/>
  <c r="BQ34" i="97" s="1"/>
  <c r="BJ36" i="97"/>
  <c r="BN35" i="97"/>
  <c r="BP35" i="97" s="1"/>
  <c r="BL35" i="97"/>
  <c r="BM35" i="103"/>
  <c r="BN17" i="103" s="1"/>
  <c r="BP17" i="103" l="1"/>
  <c r="BO17" i="103"/>
  <c r="BQ17" i="103" s="1"/>
  <c r="BM35" i="102"/>
  <c r="BP19" i="100"/>
  <c r="BO19" i="100"/>
  <c r="BQ19" i="100" s="1"/>
  <c r="BP19" i="98"/>
  <c r="BO19" i="98"/>
  <c r="BQ19" i="98" s="1"/>
  <c r="BM35" i="100"/>
  <c r="BN20" i="100" s="1"/>
  <c r="BM35" i="99"/>
  <c r="BM35" i="98"/>
  <c r="BN20" i="98" s="1"/>
  <c r="BM35" i="97"/>
  <c r="BO35" i="97"/>
  <c r="BQ35" i="97" s="1"/>
  <c r="BL36" i="97"/>
  <c r="BN36" i="97"/>
  <c r="BJ37" i="97"/>
  <c r="BM36" i="103"/>
  <c r="BN18" i="103" s="1"/>
  <c r="BP18" i="103" l="1"/>
  <c r="BO18" i="103"/>
  <c r="BQ18" i="103" s="1"/>
  <c r="BM36" i="102"/>
  <c r="BM36" i="100"/>
  <c r="BN21" i="100" s="1"/>
  <c r="BM36" i="99"/>
  <c r="BM36" i="98"/>
  <c r="BN21" i="98" s="1"/>
  <c r="BM36" i="97"/>
  <c r="BP20" i="98"/>
  <c r="BO20" i="98"/>
  <c r="BQ20" i="98" s="1"/>
  <c r="BP20" i="100"/>
  <c r="BO20" i="100"/>
  <c r="BQ20" i="100" s="1"/>
  <c r="BP36" i="97"/>
  <c r="BJ38" i="97"/>
  <c r="BN37" i="97"/>
  <c r="BL37" i="97"/>
  <c r="BO36" i="97"/>
  <c r="BQ36" i="97" s="1"/>
  <c r="BM37" i="103"/>
  <c r="BN19" i="103" s="1"/>
  <c r="BP19" i="103" l="1"/>
  <c r="BO19" i="103"/>
  <c r="BQ19" i="103" s="1"/>
  <c r="BM37" i="102"/>
  <c r="BM37" i="100"/>
  <c r="BN22" i="100" s="1"/>
  <c r="BM37" i="99"/>
  <c r="BM37" i="98"/>
  <c r="BN22" i="98" s="1"/>
  <c r="BM37" i="97"/>
  <c r="BP21" i="100"/>
  <c r="BO21" i="100"/>
  <c r="BQ21" i="100" s="1"/>
  <c r="BP21" i="98"/>
  <c r="BO21" i="98"/>
  <c r="BQ21" i="98" s="1"/>
  <c r="BP37" i="97"/>
  <c r="BO37" i="97"/>
  <c r="BQ37" i="97" s="1"/>
  <c r="BJ39" i="97"/>
  <c r="BL38" i="97"/>
  <c r="BM38" i="103"/>
  <c r="BN20" i="103" s="1"/>
  <c r="BP20" i="103" l="1"/>
  <c r="BO20" i="103"/>
  <c r="BQ20" i="103" s="1"/>
  <c r="BM38" i="102"/>
  <c r="BM38" i="100"/>
  <c r="BN23" i="100" s="1"/>
  <c r="BM38" i="99"/>
  <c r="BM38" i="98"/>
  <c r="BN23" i="98" s="1"/>
  <c r="BM38" i="97"/>
  <c r="BP22" i="98"/>
  <c r="BO22" i="98"/>
  <c r="BQ22" i="98" s="1"/>
  <c r="BP22" i="100"/>
  <c r="BO22" i="100"/>
  <c r="BQ22" i="100" s="1"/>
  <c r="BJ40" i="97"/>
  <c r="BL39" i="97"/>
  <c r="BM39" i="103"/>
  <c r="BN21" i="103" s="1"/>
  <c r="BP21" i="103" l="1"/>
  <c r="BO21" i="103"/>
  <c r="BQ21" i="103" s="1"/>
  <c r="BM39" i="102"/>
  <c r="BM39" i="100"/>
  <c r="BN24" i="100" s="1"/>
  <c r="BM39" i="99"/>
  <c r="BM39" i="98"/>
  <c r="BN24" i="98" s="1"/>
  <c r="BM39" i="97"/>
  <c r="BP23" i="100"/>
  <c r="BO23" i="100"/>
  <c r="BQ23" i="100" s="1"/>
  <c r="BP23" i="98"/>
  <c r="BO23" i="98"/>
  <c r="BQ23" i="98" s="1"/>
  <c r="BJ41" i="97"/>
  <c r="BL40" i="97"/>
  <c r="BM40" i="103"/>
  <c r="BN22" i="103" s="1"/>
  <c r="BP22" i="103" l="1"/>
  <c r="BO22" i="103"/>
  <c r="BQ22" i="103" s="1"/>
  <c r="BM40" i="102"/>
  <c r="BM40" i="100"/>
  <c r="BN25" i="100" s="1"/>
  <c r="BM40" i="99"/>
  <c r="BM40" i="98"/>
  <c r="BN25" i="98" s="1"/>
  <c r="BM40" i="97"/>
  <c r="BO24" i="98"/>
  <c r="BQ24" i="98" s="1"/>
  <c r="BP24" i="98"/>
  <c r="BP24" i="100"/>
  <c r="BO24" i="100"/>
  <c r="BQ24" i="100" s="1"/>
  <c r="BL41" i="97"/>
  <c r="BJ42" i="97"/>
  <c r="BM41" i="103"/>
  <c r="BN23" i="103" s="1"/>
  <c r="BO23" i="103" l="1"/>
  <c r="BQ23" i="103" s="1"/>
  <c r="BP23" i="103"/>
  <c r="BM41" i="102"/>
  <c r="BM41" i="100"/>
  <c r="BN26" i="100" s="1"/>
  <c r="BM41" i="99"/>
  <c r="BM41" i="98"/>
  <c r="BN26" i="98" s="1"/>
  <c r="BM41" i="97"/>
  <c r="BP25" i="100"/>
  <c r="BO25" i="100"/>
  <c r="BQ25" i="100" s="1"/>
  <c r="BP25" i="98"/>
  <c r="BO25" i="98"/>
  <c r="BQ25" i="98" s="1"/>
  <c r="BJ43" i="97"/>
  <c r="BL42" i="97"/>
  <c r="BM42" i="103"/>
  <c r="BN24" i="103" s="1"/>
  <c r="BP24" i="103" l="1"/>
  <c r="BO24" i="103"/>
  <c r="BQ24" i="103" s="1"/>
  <c r="BM42" i="102"/>
  <c r="BM42" i="100"/>
  <c r="BN27" i="100" s="1"/>
  <c r="BM42" i="99"/>
  <c r="BM42" i="98"/>
  <c r="BN27" i="98" s="1"/>
  <c r="BM42" i="97"/>
  <c r="BP26" i="100"/>
  <c r="BO26" i="100"/>
  <c r="BQ26" i="100" s="1"/>
  <c r="BO26" i="98"/>
  <c r="BQ26" i="98" s="1"/>
  <c r="BP26" i="98"/>
  <c r="BJ44" i="97"/>
  <c r="BL43" i="97"/>
  <c r="BM43" i="103"/>
  <c r="BN25" i="103" s="1"/>
  <c r="BP25" i="103" l="1"/>
  <c r="BO25" i="103"/>
  <c r="BQ25" i="103" s="1"/>
  <c r="BM43" i="102"/>
  <c r="BM43" i="100"/>
  <c r="BN28" i="100" s="1"/>
  <c r="BM43" i="99"/>
  <c r="BM43" i="98"/>
  <c r="BN28" i="98" s="1"/>
  <c r="BM43" i="97"/>
  <c r="BO27" i="100"/>
  <c r="BQ27" i="100" s="1"/>
  <c r="BP27" i="100"/>
  <c r="BP27" i="98"/>
  <c r="BO27" i="98"/>
  <c r="BQ27" i="98" s="1"/>
  <c r="BL44" i="97"/>
  <c r="BJ45" i="97"/>
  <c r="BM44" i="103"/>
  <c r="BN26" i="103" s="1"/>
  <c r="BP26" i="103" l="1"/>
  <c r="BO26" i="103"/>
  <c r="BQ26" i="103" s="1"/>
  <c r="BM44" i="102"/>
  <c r="BM44" i="100"/>
  <c r="BN29" i="100" s="1"/>
  <c r="BM44" i="99"/>
  <c r="BM44" i="98"/>
  <c r="BN29" i="98" s="1"/>
  <c r="BM44" i="97"/>
  <c r="BP28" i="100"/>
  <c r="BO28" i="100"/>
  <c r="BQ28" i="100" s="1"/>
  <c r="BO28" i="98"/>
  <c r="BQ28" i="98" s="1"/>
  <c r="BP28" i="98"/>
  <c r="BJ46" i="97"/>
  <c r="BL45" i="97"/>
  <c r="BM45" i="103"/>
  <c r="BN27" i="103" s="1"/>
  <c r="BP27" i="103" l="1"/>
  <c r="BO27" i="103"/>
  <c r="BQ27" i="103" s="1"/>
  <c r="BM45" i="102"/>
  <c r="BM45" i="100"/>
  <c r="BN30" i="100" s="1"/>
  <c r="BM45" i="99"/>
  <c r="BM45" i="98"/>
  <c r="BN30" i="98" s="1"/>
  <c r="BM45" i="97"/>
  <c r="BP29" i="100"/>
  <c r="BO29" i="100"/>
  <c r="BQ29" i="100" s="1"/>
  <c r="BP29" i="98"/>
  <c r="BO29" i="98"/>
  <c r="BQ29" i="98" s="1"/>
  <c r="BJ47" i="97"/>
  <c r="BL46" i="97"/>
  <c r="BM46" i="103"/>
  <c r="BN28" i="103" s="1"/>
  <c r="BP28" i="103" l="1"/>
  <c r="BO28" i="103"/>
  <c r="BQ28" i="103" s="1"/>
  <c r="BM46" i="102"/>
  <c r="BM46" i="100"/>
  <c r="BN31" i="100" s="1"/>
  <c r="BM46" i="99"/>
  <c r="BM46" i="98"/>
  <c r="BN31" i="98" s="1"/>
  <c r="BM46" i="97"/>
  <c r="BP30" i="100"/>
  <c r="BO30" i="100"/>
  <c r="BQ30" i="100" s="1"/>
  <c r="BP30" i="98"/>
  <c r="BO30" i="98"/>
  <c r="BQ30" i="98" s="1"/>
  <c r="BJ48" i="97"/>
  <c r="BL47" i="97"/>
  <c r="BM47" i="103"/>
  <c r="BN29" i="103" s="1"/>
  <c r="BP29" i="103" l="1"/>
  <c r="BO29" i="103"/>
  <c r="BQ29" i="103" s="1"/>
  <c r="BM47" i="102"/>
  <c r="BN37" i="102" s="1"/>
  <c r="BM47" i="100"/>
  <c r="BN32" i="100" s="1"/>
  <c r="BM47" i="99"/>
  <c r="BN37" i="99" s="1"/>
  <c r="BM47" i="98"/>
  <c r="BN32" i="98" s="1"/>
  <c r="BM47" i="97"/>
  <c r="BN38" i="97" s="1"/>
  <c r="BP31" i="100"/>
  <c r="BO31" i="100"/>
  <c r="BQ31" i="100" s="1"/>
  <c r="BP31" i="98"/>
  <c r="BO31" i="98"/>
  <c r="BQ31" i="98" s="1"/>
  <c r="BL48" i="97"/>
  <c r="BJ49" i="97"/>
  <c r="BM48" i="103"/>
  <c r="BV14" i="103" l="1"/>
  <c r="BW14" i="103"/>
  <c r="BM48" i="102"/>
  <c r="BN38" i="102" s="1"/>
  <c r="BP37" i="102"/>
  <c r="BO37" i="102"/>
  <c r="BQ37" i="102" s="1"/>
  <c r="BM48" i="100"/>
  <c r="BM48" i="99"/>
  <c r="BN38" i="99" s="1"/>
  <c r="BM48" i="98"/>
  <c r="BM48" i="97"/>
  <c r="BN39" i="97" s="1"/>
  <c r="BP38" i="97"/>
  <c r="BO38" i="97"/>
  <c r="BQ38" i="97" s="1"/>
  <c r="BP32" i="98"/>
  <c r="BO32" i="98"/>
  <c r="BQ32" i="98" s="1"/>
  <c r="BP32" i="100"/>
  <c r="BO32" i="100"/>
  <c r="BQ32" i="100" s="1"/>
  <c r="BP37" i="99"/>
  <c r="BO37" i="99"/>
  <c r="BQ37" i="99" s="1"/>
  <c r="BL49" i="97"/>
  <c r="BJ50" i="97"/>
  <c r="BM49" i="103"/>
  <c r="BX14" i="103" l="1"/>
  <c r="BM49" i="102"/>
  <c r="BN39" i="102" s="1"/>
  <c r="BP38" i="102"/>
  <c r="BO38" i="102"/>
  <c r="BQ38" i="102" s="1"/>
  <c r="BM49" i="100"/>
  <c r="BM49" i="99"/>
  <c r="BN39" i="99" s="1"/>
  <c r="BM49" i="98"/>
  <c r="BM49" i="97"/>
  <c r="BN40" i="97" s="1"/>
  <c r="BV14" i="100"/>
  <c r="BW14" i="100"/>
  <c r="BV14" i="98"/>
  <c r="BW14" i="98"/>
  <c r="BP39" i="97"/>
  <c r="BO39" i="97"/>
  <c r="BQ39" i="97" s="1"/>
  <c r="BP38" i="99"/>
  <c r="BO38" i="99"/>
  <c r="BQ38" i="99" s="1"/>
  <c r="BJ51" i="97"/>
  <c r="BL50" i="97"/>
  <c r="BM50" i="103"/>
  <c r="BM50" i="102" l="1"/>
  <c r="BN40" i="102" s="1"/>
  <c r="BP39" i="102"/>
  <c r="BO39" i="102"/>
  <c r="BQ39" i="102" s="1"/>
  <c r="BX14" i="100"/>
  <c r="BP40" i="97"/>
  <c r="BO40" i="97"/>
  <c r="BQ40" i="97" s="1"/>
  <c r="BM50" i="100"/>
  <c r="BM50" i="99"/>
  <c r="BN40" i="99" s="1"/>
  <c r="BM50" i="98"/>
  <c r="BM50" i="97"/>
  <c r="BN41" i="97" s="1"/>
  <c r="BX14" i="98"/>
  <c r="BP39" i="99"/>
  <c r="BO39" i="99"/>
  <c r="BQ39" i="99" s="1"/>
  <c r="BJ52" i="97"/>
  <c r="BL51" i="97"/>
  <c r="BM51" i="103"/>
  <c r="BM51" i="102" l="1"/>
  <c r="BN41" i="102" s="1"/>
  <c r="BP40" i="102"/>
  <c r="BO40" i="102"/>
  <c r="BQ40" i="102" s="1"/>
  <c r="BO41" i="97"/>
  <c r="BQ41" i="97" s="1"/>
  <c r="BP41" i="97"/>
  <c r="BM51" i="100"/>
  <c r="BM51" i="99"/>
  <c r="BN41" i="99" s="1"/>
  <c r="BM51" i="98"/>
  <c r="BM51" i="97"/>
  <c r="BN42" i="97" s="1"/>
  <c r="BP40" i="99"/>
  <c r="BO40" i="99"/>
  <c r="BQ40" i="99" s="1"/>
  <c r="BL52" i="97"/>
  <c r="BJ53" i="97"/>
  <c r="BM52" i="103"/>
  <c r="BM52" i="102" l="1"/>
  <c r="BN42" i="102" s="1"/>
  <c r="BP41" i="102"/>
  <c r="BO41" i="102"/>
  <c r="BQ41" i="102" s="1"/>
  <c r="BM52" i="100"/>
  <c r="BM52" i="99"/>
  <c r="BN42" i="99" s="1"/>
  <c r="BM52" i="98"/>
  <c r="BM52" i="97"/>
  <c r="BN43" i="97" s="1"/>
  <c r="BP41" i="99"/>
  <c r="BO41" i="99"/>
  <c r="BQ41" i="99" s="1"/>
  <c r="BP42" i="97"/>
  <c r="BO42" i="97"/>
  <c r="BQ42" i="97" s="1"/>
  <c r="BJ54" i="97"/>
  <c r="BL53" i="97"/>
  <c r="BM53" i="103"/>
  <c r="BM53" i="102" l="1"/>
  <c r="BN43" i="102" s="1"/>
  <c r="BP42" i="102"/>
  <c r="BO42" i="102"/>
  <c r="BQ42" i="102" s="1"/>
  <c r="BM53" i="100"/>
  <c r="BM53" i="99"/>
  <c r="BN43" i="99" s="1"/>
  <c r="BM53" i="98"/>
  <c r="BM53" i="97"/>
  <c r="BN44" i="97" s="1"/>
  <c r="BP42" i="99"/>
  <c r="BO42" i="99"/>
  <c r="BQ42" i="99" s="1"/>
  <c r="BP43" i="97"/>
  <c r="BO43" i="97"/>
  <c r="BQ43" i="97" s="1"/>
  <c r="BJ55" i="97"/>
  <c r="BL54" i="97"/>
  <c r="BM54" i="103"/>
  <c r="BM54" i="102" l="1"/>
  <c r="BN44" i="102" s="1"/>
  <c r="BP43" i="102"/>
  <c r="BO43" i="102"/>
  <c r="BQ43" i="102" s="1"/>
  <c r="BM54" i="100"/>
  <c r="BM54" i="99"/>
  <c r="BN44" i="99" s="1"/>
  <c r="BM54" i="98"/>
  <c r="BM54" i="97"/>
  <c r="BN45" i="97" s="1"/>
  <c r="BO43" i="99"/>
  <c r="BQ43" i="99" s="1"/>
  <c r="BP43" i="99"/>
  <c r="BP44" i="97"/>
  <c r="BO44" i="97"/>
  <c r="BQ44" i="97" s="1"/>
  <c r="BJ56" i="97"/>
  <c r="BL55" i="97"/>
  <c r="BM55" i="103"/>
  <c r="BM55" i="102" l="1"/>
  <c r="BN45" i="102" s="1"/>
  <c r="BP44" i="102"/>
  <c r="BO44" i="102"/>
  <c r="BQ44" i="102" s="1"/>
  <c r="BM55" i="100"/>
  <c r="BM55" i="99"/>
  <c r="BN45" i="99" s="1"/>
  <c r="BM55" i="98"/>
  <c r="BM55" i="97"/>
  <c r="BN46" i="97" s="1"/>
  <c r="BP45" i="97"/>
  <c r="BO45" i="97"/>
  <c r="BQ45" i="97" s="1"/>
  <c r="BP44" i="99"/>
  <c r="BO44" i="99"/>
  <c r="BQ44" i="99" s="1"/>
  <c r="BJ57" i="97"/>
  <c r="BN56" i="97"/>
  <c r="BL56" i="97"/>
  <c r="BM56" i="103"/>
  <c r="BM56" i="102" l="1"/>
  <c r="BN46" i="102" s="1"/>
  <c r="BP45" i="102"/>
  <c r="BO45" i="102"/>
  <c r="BQ45" i="102" s="1"/>
  <c r="BP56" i="97"/>
  <c r="BM56" i="100"/>
  <c r="BM56" i="99"/>
  <c r="BN46" i="99" s="1"/>
  <c r="BM56" i="98"/>
  <c r="BM56" i="97"/>
  <c r="BN47" i="97" s="1"/>
  <c r="BP45" i="99"/>
  <c r="BO45" i="99"/>
  <c r="BQ45" i="99" s="1"/>
  <c r="BO46" i="97"/>
  <c r="BQ46" i="97" s="1"/>
  <c r="BP46" i="97"/>
  <c r="BN57" i="97"/>
  <c r="BJ58" i="97"/>
  <c r="BL57" i="97"/>
  <c r="BO56" i="97"/>
  <c r="BQ56" i="97" s="1"/>
  <c r="BM57" i="103"/>
  <c r="BP57" i="97" l="1"/>
  <c r="BM57" i="102"/>
  <c r="BN47" i="102" s="1"/>
  <c r="BP46" i="102"/>
  <c r="BO46" i="102"/>
  <c r="BQ46" i="102" s="1"/>
  <c r="BM57" i="100"/>
  <c r="BM57" i="99"/>
  <c r="BN47" i="99" s="1"/>
  <c r="BM57" i="98"/>
  <c r="BM57" i="97"/>
  <c r="BN48" i="97" s="1"/>
  <c r="BO47" i="97"/>
  <c r="BQ47" i="97" s="1"/>
  <c r="BP47" i="97"/>
  <c r="BP46" i="99"/>
  <c r="BO46" i="99"/>
  <c r="BQ46" i="99" s="1"/>
  <c r="BO57" i="97"/>
  <c r="BQ57" i="97" s="1"/>
  <c r="BN58" i="97"/>
  <c r="BP58" i="97" s="1"/>
  <c r="BJ59" i="97"/>
  <c r="BL58" i="97"/>
  <c r="BM58" i="103"/>
  <c r="BM58" i="102" l="1"/>
  <c r="BN48" i="102" s="1"/>
  <c r="BP47" i="102"/>
  <c r="BO47" i="102"/>
  <c r="BQ47" i="102" s="1"/>
  <c r="BM58" i="100"/>
  <c r="BM58" i="99"/>
  <c r="BN48" i="99" s="1"/>
  <c r="BM58" i="98"/>
  <c r="BM58" i="97"/>
  <c r="BN49" i="97" s="1"/>
  <c r="BO48" i="97"/>
  <c r="BQ48" i="97" s="1"/>
  <c r="BP48" i="97"/>
  <c r="BP47" i="99"/>
  <c r="BO47" i="99"/>
  <c r="BQ47" i="99" s="1"/>
  <c r="BO58" i="97"/>
  <c r="BQ58" i="97" s="1"/>
  <c r="BL59" i="97"/>
  <c r="BJ60" i="97"/>
  <c r="BN59" i="97"/>
  <c r="BP59" i="97" s="1"/>
  <c r="BM59" i="103"/>
  <c r="BM59" i="102" l="1"/>
  <c r="BN49" i="102" s="1"/>
  <c r="BP48" i="102"/>
  <c r="BO48" i="102"/>
  <c r="BQ48" i="102" s="1"/>
  <c r="BM59" i="100"/>
  <c r="BM59" i="99"/>
  <c r="BN49" i="99" s="1"/>
  <c r="BM59" i="98"/>
  <c r="BM59" i="97"/>
  <c r="BN50" i="97" s="1"/>
  <c r="BP49" i="97"/>
  <c r="BO49" i="97"/>
  <c r="BQ49" i="97" s="1"/>
  <c r="BP48" i="99"/>
  <c r="BO48" i="99"/>
  <c r="BQ48" i="99" s="1"/>
  <c r="BN60" i="97"/>
  <c r="BP60" i="97" s="1"/>
  <c r="BL60" i="97"/>
  <c r="BJ61" i="97"/>
  <c r="BO59" i="97"/>
  <c r="BQ59" i="97" s="1"/>
  <c r="BM60" i="103"/>
  <c r="BM60" i="102" l="1"/>
  <c r="BN50" i="102" s="1"/>
  <c r="BP49" i="102"/>
  <c r="BO49" i="102"/>
  <c r="BQ49" i="102" s="1"/>
  <c r="BP50" i="97"/>
  <c r="BO50" i="97"/>
  <c r="BQ50" i="97" s="1"/>
  <c r="BM60" i="100"/>
  <c r="BM60" i="99"/>
  <c r="BN50" i="99" s="1"/>
  <c r="BM60" i="98"/>
  <c r="BM60" i="97"/>
  <c r="BN51" i="97" s="1"/>
  <c r="BP49" i="99"/>
  <c r="BO49" i="99"/>
  <c r="BQ49" i="99" s="1"/>
  <c r="BO60" i="97"/>
  <c r="BQ60" i="97" s="1"/>
  <c r="BN61" i="97"/>
  <c r="BP61" i="97" s="1"/>
  <c r="BL61" i="97"/>
  <c r="BJ62" i="97"/>
  <c r="BM61" i="103"/>
  <c r="BM61" i="102" l="1"/>
  <c r="BN51" i="102" s="1"/>
  <c r="BP50" i="102"/>
  <c r="BO50" i="102"/>
  <c r="BQ50" i="102" s="1"/>
  <c r="BP51" i="97"/>
  <c r="BO51" i="97"/>
  <c r="BQ51" i="97" s="1"/>
  <c r="BM61" i="100"/>
  <c r="BM61" i="99"/>
  <c r="BN51" i="99" s="1"/>
  <c r="BM61" i="98"/>
  <c r="BM61" i="97"/>
  <c r="BN52" i="97" s="1"/>
  <c r="BP50" i="99"/>
  <c r="BO50" i="99"/>
  <c r="BQ50" i="99" s="1"/>
  <c r="BO61" i="97"/>
  <c r="BQ61" i="97" s="1"/>
  <c r="BJ63" i="97"/>
  <c r="BN62" i="97"/>
  <c r="BP62" i="97" s="1"/>
  <c r="BL62" i="97"/>
  <c r="BM62" i="103"/>
  <c r="BM62" i="102" l="1"/>
  <c r="BN52" i="102" s="1"/>
  <c r="BP51" i="102"/>
  <c r="BO51" i="102"/>
  <c r="BQ51" i="102" s="1"/>
  <c r="BM62" i="100"/>
  <c r="BM62" i="99"/>
  <c r="BM62" i="98"/>
  <c r="BM62" i="97"/>
  <c r="BP52" i="97"/>
  <c r="BO52" i="97"/>
  <c r="BQ52" i="97" s="1"/>
  <c r="BW14" i="97" s="1"/>
  <c r="BP51" i="99"/>
  <c r="BO51" i="99"/>
  <c r="BQ51" i="99" s="1"/>
  <c r="BO62" i="97"/>
  <c r="BQ62" i="97" s="1"/>
  <c r="BJ64" i="97"/>
  <c r="BL63" i="97"/>
  <c r="BN63" i="97"/>
  <c r="BP63" i="97" s="1"/>
  <c r="BM63" i="103"/>
  <c r="BN52" i="99" l="1"/>
  <c r="BP52" i="99" s="1"/>
  <c r="BM63" i="102"/>
  <c r="BN53" i="102" s="1"/>
  <c r="BN53" i="97"/>
  <c r="BP53" i="97" s="1"/>
  <c r="BO52" i="102"/>
  <c r="BQ52" i="102" s="1"/>
  <c r="BP52" i="102"/>
  <c r="BM63" i="100"/>
  <c r="BM63" i="99"/>
  <c r="BM63" i="98"/>
  <c r="BM63" i="97"/>
  <c r="BN54" i="97" s="1"/>
  <c r="BO63" i="97"/>
  <c r="BQ63" i="97" s="1"/>
  <c r="BJ65" i="97"/>
  <c r="BN64" i="97"/>
  <c r="BP64" i="97" s="1"/>
  <c r="BL64" i="97"/>
  <c r="BM64" i="103"/>
  <c r="BN53" i="99" l="1"/>
  <c r="BO53" i="99" s="1"/>
  <c r="BQ53" i="99" s="1"/>
  <c r="BO52" i="99"/>
  <c r="BQ52" i="99" s="1"/>
  <c r="BP53" i="102"/>
  <c r="BO53" i="102"/>
  <c r="BQ53" i="102" s="1"/>
  <c r="BO53" i="97"/>
  <c r="BQ53" i="97" s="1"/>
  <c r="BM64" i="102"/>
  <c r="BN54" i="102" s="1"/>
  <c r="BW14" i="102"/>
  <c r="BP54" i="97"/>
  <c r="BO54" i="97"/>
  <c r="BQ54" i="97" s="1"/>
  <c r="BM64" i="100"/>
  <c r="BM64" i="99"/>
  <c r="BM64" i="98"/>
  <c r="BM64" i="97"/>
  <c r="BN55" i="97" s="1"/>
  <c r="BW14" i="99"/>
  <c r="BO64" i="97"/>
  <c r="BQ64" i="97" s="1"/>
  <c r="BN65" i="97"/>
  <c r="BP65" i="97" s="1"/>
  <c r="BJ66" i="97"/>
  <c r="BL65" i="97"/>
  <c r="BM65" i="103"/>
  <c r="BP53" i="99" l="1"/>
  <c r="BN54" i="99"/>
  <c r="BP55" i="97"/>
  <c r="BO55" i="97"/>
  <c r="BQ55" i="97" s="1"/>
  <c r="BP54" i="102"/>
  <c r="BO54" i="102"/>
  <c r="BQ54" i="102" s="1"/>
  <c r="BV14" i="102" s="1"/>
  <c r="BX14" i="102" s="1"/>
  <c r="BM65" i="102"/>
  <c r="BM65" i="100"/>
  <c r="BM65" i="99"/>
  <c r="BN56" i="99" s="1"/>
  <c r="BM65" i="98"/>
  <c r="BM65" i="97"/>
  <c r="BO65" i="97"/>
  <c r="BQ65" i="97" s="1"/>
  <c r="BJ67" i="97"/>
  <c r="BL66" i="97"/>
  <c r="BN66" i="97"/>
  <c r="BP66" i="97" s="1"/>
  <c r="BP54" i="99" l="1"/>
  <c r="BO54" i="99"/>
  <c r="BQ54" i="99" s="1"/>
  <c r="BN55" i="99"/>
  <c r="BP56" i="99"/>
  <c r="BO56" i="99"/>
  <c r="BQ56" i="99" s="1"/>
  <c r="BO66" i="97"/>
  <c r="BQ66" i="97" s="1"/>
  <c r="BJ68" i="97"/>
  <c r="BN67" i="97"/>
  <c r="BP67" i="97" s="1"/>
  <c r="BL67" i="97"/>
  <c r="BO55" i="99" l="1"/>
  <c r="BQ55" i="99" s="1"/>
  <c r="BV14" i="99" s="1"/>
  <c r="BX14" i="99" s="1"/>
  <c r="BP55" i="99"/>
  <c r="BO67" i="97"/>
  <c r="BQ67" i="97" s="1"/>
  <c r="BJ69" i="97"/>
  <c r="BN68" i="97"/>
  <c r="BP68" i="97" s="1"/>
  <c r="BL68" i="97"/>
  <c r="BO68" i="97" l="1"/>
  <c r="BQ68" i="97" s="1"/>
  <c r="BN69" i="97"/>
  <c r="BP69" i="97" s="1"/>
  <c r="BJ70" i="97"/>
  <c r="BL69" i="97"/>
  <c r="BO69" i="97" l="1"/>
  <c r="BQ69" i="97" s="1"/>
  <c r="BJ71" i="97"/>
  <c r="BN70" i="97"/>
  <c r="BP70" i="97" s="1"/>
  <c r="BL70" i="97"/>
  <c r="BO70" i="97" l="1"/>
  <c r="BQ70" i="97" s="1"/>
  <c r="BL71" i="97"/>
  <c r="BJ72" i="97"/>
  <c r="BN71" i="97"/>
  <c r="BP71" i="97" s="1"/>
  <c r="BL72" i="97" l="1"/>
  <c r="BJ73" i="97"/>
  <c r="BN72" i="97"/>
  <c r="BP72" i="97" s="1"/>
  <c r="BO71" i="97"/>
  <c r="BQ71" i="97" s="1"/>
  <c r="BV14" i="97" s="1"/>
  <c r="BX14" i="97" s="1"/>
  <c r="BN73" i="97" l="1"/>
  <c r="BP73" i="97" s="1"/>
  <c r="BL73" i="97"/>
  <c r="BJ74" i="97"/>
  <c r="BO72" i="97"/>
  <c r="BQ72" i="97" s="1"/>
  <c r="BO73" i="97" l="1"/>
  <c r="BQ73" i="97" s="1"/>
  <c r="BN74" i="97"/>
  <c r="BP74" i="97" s="1"/>
  <c r="BJ75" i="97"/>
  <c r="BL74" i="97"/>
  <c r="BO74" i="97" l="1"/>
  <c r="BQ74" i="97" s="1"/>
  <c r="BJ76" i="97"/>
  <c r="BL75" i="97"/>
  <c r="BN75" i="97"/>
  <c r="BP75" i="97" s="1"/>
  <c r="BO75" i="97" l="1"/>
  <c r="BQ75" i="97" s="1"/>
  <c r="BN76" i="97"/>
  <c r="BP76" i="97" s="1"/>
  <c r="BL76" i="97"/>
  <c r="BJ77" i="97"/>
  <c r="BO76" i="97" l="1"/>
  <c r="BQ76" i="97" s="1"/>
  <c r="BN77" i="97"/>
  <c r="BP77" i="97" s="1"/>
  <c r="BJ78" i="97"/>
  <c r="BL77" i="97"/>
  <c r="BO77" i="97" l="1"/>
  <c r="BQ77" i="97" s="1"/>
  <c r="BJ79" i="97"/>
  <c r="BN78" i="97"/>
  <c r="BP78" i="97" s="1"/>
  <c r="BL78" i="97"/>
  <c r="BO78" i="97" l="1"/>
  <c r="BQ78" i="97" s="1"/>
  <c r="BN79" i="97"/>
  <c r="BP79" i="97" s="1"/>
  <c r="BJ80" i="97"/>
  <c r="BL79" i="97"/>
  <c r="BO79" i="97" l="1"/>
  <c r="BQ79" i="97" s="1"/>
  <c r="BJ81" i="97"/>
  <c r="BN80" i="97"/>
  <c r="BP80" i="97" s="1"/>
  <c r="BL80" i="97"/>
  <c r="BO80" i="97" l="1"/>
  <c r="BQ80" i="97" s="1"/>
  <c r="BN81" i="97"/>
  <c r="BP81" i="97" s="1"/>
  <c r="BJ82" i="97"/>
  <c r="BL81" i="97"/>
  <c r="BO81" i="97" l="1"/>
  <c r="BQ81" i="97" s="1"/>
  <c r="BN82" i="97"/>
  <c r="BP82" i="97" s="1"/>
  <c r="BJ83" i="97"/>
  <c r="BL82" i="97"/>
  <c r="BO82" i="97" l="1"/>
  <c r="BQ82" i="97" s="1"/>
  <c r="BN83" i="97"/>
  <c r="BP83" i="97" s="1"/>
  <c r="BJ84" i="97"/>
  <c r="BL83" i="97"/>
  <c r="BO83" i="97" l="1"/>
  <c r="BQ83" i="97" s="1"/>
  <c r="BN84" i="97"/>
  <c r="BP84" i="97" s="1"/>
  <c r="BJ85" i="97"/>
  <c r="BL84" i="97"/>
  <c r="BO84" i="97" l="1"/>
  <c r="BQ84" i="97" s="1"/>
  <c r="BL85" i="97"/>
  <c r="BN85" i="97"/>
  <c r="BP85" i="97" s="1"/>
  <c r="BJ86" i="97"/>
  <c r="BN86" i="97" l="1"/>
  <c r="BP86" i="97" s="1"/>
  <c r="BL86" i="97"/>
  <c r="BJ87" i="97"/>
  <c r="BO85" i="97"/>
  <c r="BQ85" i="97" s="1"/>
  <c r="BO86" i="97" l="1"/>
  <c r="BQ86" i="97" s="1"/>
  <c r="BL87" i="97"/>
  <c r="BN87" i="97"/>
  <c r="BP87" i="97" s="1"/>
  <c r="BJ88" i="97"/>
  <c r="BN88" i="97" l="1"/>
  <c r="BP88" i="97" s="1"/>
  <c r="BL88" i="97"/>
  <c r="BJ89" i="97"/>
  <c r="BJ90" i="97" s="1"/>
  <c r="BJ91" i="97" s="1"/>
  <c r="BJ92" i="97" s="1"/>
  <c r="BJ93" i="97" s="1"/>
  <c r="BJ94" i="97" s="1"/>
  <c r="BJ95" i="97" s="1"/>
  <c r="BJ96" i="97" s="1"/>
  <c r="BJ97" i="97" s="1"/>
  <c r="BJ98" i="97" s="1"/>
  <c r="BJ99" i="97" s="1"/>
  <c r="BJ100" i="97" s="1"/>
  <c r="BJ101" i="97" s="1"/>
  <c r="BJ102" i="97" s="1"/>
  <c r="BJ103" i="97" s="1"/>
  <c r="BJ104" i="97" s="1"/>
  <c r="BJ105" i="97" s="1"/>
  <c r="BJ106" i="97" s="1"/>
  <c r="BJ107" i="97" s="1"/>
  <c r="BJ108" i="97" s="1"/>
  <c r="BJ109" i="97" s="1"/>
  <c r="BJ110" i="97" s="1"/>
  <c r="BJ111" i="97" s="1"/>
  <c r="BJ112" i="97" s="1"/>
  <c r="BJ113" i="97" s="1"/>
  <c r="BJ114" i="97" s="1"/>
  <c r="BJ115" i="97" s="1"/>
  <c r="BJ116" i="97" s="1"/>
  <c r="BJ117" i="97" s="1"/>
  <c r="BJ118" i="97" s="1"/>
  <c r="BJ119" i="97" s="1"/>
  <c r="BJ120" i="97" s="1"/>
  <c r="BJ121" i="97" s="1"/>
  <c r="BJ122" i="97" s="1"/>
  <c r="BJ123" i="97" s="1"/>
  <c r="BJ124" i="97" s="1"/>
  <c r="BJ125" i="97" s="1"/>
  <c r="BJ126" i="97" s="1"/>
  <c r="BJ127" i="97" s="1"/>
  <c r="BJ128" i="97" s="1"/>
  <c r="BJ129" i="97" s="1"/>
  <c r="BJ130" i="97" s="1"/>
  <c r="BJ131" i="97" s="1"/>
  <c r="BJ132" i="97" s="1"/>
  <c r="BJ133" i="97" s="1"/>
  <c r="BJ134" i="97" s="1"/>
  <c r="BJ135" i="97" s="1"/>
  <c r="BJ136" i="97" s="1"/>
  <c r="BJ137" i="97" s="1"/>
  <c r="BJ138" i="97" s="1"/>
  <c r="BJ139" i="97" s="1"/>
  <c r="BJ140" i="97" s="1"/>
  <c r="BJ141" i="97" s="1"/>
  <c r="BJ142" i="97" s="1"/>
  <c r="BJ143" i="97" s="1"/>
  <c r="BJ144" i="97" s="1"/>
  <c r="BJ145" i="97" s="1"/>
  <c r="BJ146" i="97" s="1"/>
  <c r="BJ147" i="97" s="1"/>
  <c r="BJ148" i="97" s="1"/>
  <c r="BJ149" i="97" s="1"/>
  <c r="BJ150" i="97" s="1"/>
  <c r="BJ151" i="97" s="1"/>
  <c r="BJ152" i="97" s="1"/>
  <c r="BJ153" i="97" s="1"/>
  <c r="BJ154" i="97" s="1"/>
  <c r="BJ155" i="97" s="1"/>
  <c r="BJ156" i="97" s="1"/>
  <c r="BJ157" i="97" s="1"/>
  <c r="BJ158" i="97" s="1"/>
  <c r="BJ159" i="97" s="1"/>
  <c r="BJ160" i="97" s="1"/>
  <c r="BJ161" i="97" s="1"/>
  <c r="BJ162" i="97" s="1"/>
  <c r="BJ163" i="97" s="1"/>
  <c r="BJ164" i="97" s="1"/>
  <c r="BJ165" i="97" s="1"/>
  <c r="BJ166" i="97" s="1"/>
  <c r="BJ167" i="97" s="1"/>
  <c r="BJ168" i="97" s="1"/>
  <c r="BJ169" i="97" s="1"/>
  <c r="BJ170" i="97" s="1"/>
  <c r="BJ171" i="97" s="1"/>
  <c r="BJ172" i="97" s="1"/>
  <c r="BJ173" i="97" s="1"/>
  <c r="BJ174" i="97" s="1"/>
  <c r="BJ175" i="97" s="1"/>
  <c r="BJ176" i="97" s="1"/>
  <c r="BJ177" i="97" s="1"/>
  <c r="BJ178" i="97" s="1"/>
  <c r="BJ179" i="97" s="1"/>
  <c r="BJ180" i="97" s="1"/>
  <c r="BJ181" i="97" s="1"/>
  <c r="BJ182" i="97" s="1"/>
  <c r="BJ183" i="97" s="1"/>
  <c r="BJ184" i="97" s="1"/>
  <c r="BJ185" i="97" s="1"/>
  <c r="BJ186" i="97" s="1"/>
  <c r="BJ187" i="97" s="1"/>
  <c r="BJ188" i="97" s="1"/>
  <c r="BJ189" i="97" s="1"/>
  <c r="BJ190" i="97" s="1"/>
  <c r="BJ191" i="97" s="1"/>
  <c r="BJ192" i="97" s="1"/>
  <c r="BJ193" i="97" s="1"/>
  <c r="BJ194" i="97" s="1"/>
  <c r="BJ195" i="97" s="1"/>
  <c r="BJ196" i="97" s="1"/>
  <c r="BO87" i="97"/>
  <c r="BQ87" i="97" s="1"/>
  <c r="BO88" i="97" l="1"/>
  <c r="BQ88" i="97" s="1"/>
  <c r="AY373" i="96" l="1"/>
  <c r="AU373" i="96"/>
  <c r="AT373" i="96"/>
  <c r="AS373" i="96"/>
  <c r="AQ373" i="96"/>
  <c r="AP373" i="96"/>
  <c r="AI373" i="96"/>
  <c r="AH373" i="96"/>
  <c r="AG373" i="96"/>
  <c r="AF373" i="96"/>
  <c r="AE373" i="96"/>
  <c r="AD373" i="96"/>
  <c r="AC373" i="96"/>
  <c r="AB373" i="96"/>
  <c r="AA373" i="96"/>
  <c r="B373" i="96"/>
  <c r="AZ373" i="96" s="1"/>
  <c r="AZ372" i="96"/>
  <c r="AY372" i="96"/>
  <c r="AX372" i="96"/>
  <c r="AW372" i="96"/>
  <c r="AV372" i="96"/>
  <c r="AU372" i="96"/>
  <c r="AT372" i="96"/>
  <c r="AS372" i="96"/>
  <c r="AQ372" i="96"/>
  <c r="AP372" i="96"/>
  <c r="AO372" i="96"/>
  <c r="AM372" i="96"/>
  <c r="AL372" i="96"/>
  <c r="AK372" i="96"/>
  <c r="AJ372" i="96"/>
  <c r="AI372" i="96"/>
  <c r="AH372" i="96"/>
  <c r="AG372" i="96"/>
  <c r="AF372" i="96"/>
  <c r="AE372" i="96"/>
  <c r="AD372" i="96"/>
  <c r="AC372" i="96"/>
  <c r="AB372" i="96"/>
  <c r="AA372" i="96"/>
  <c r="B372" i="96"/>
  <c r="AN372" i="96" s="1"/>
  <c r="AZ371" i="96"/>
  <c r="AY371" i="96"/>
  <c r="AW371" i="96"/>
  <c r="AV371" i="96"/>
  <c r="AU371" i="96"/>
  <c r="AT371" i="96"/>
  <c r="AS371" i="96"/>
  <c r="AQ371" i="96"/>
  <c r="AP371" i="96"/>
  <c r="AO371" i="96"/>
  <c r="AN371" i="96"/>
  <c r="AL371" i="96"/>
  <c r="AK371" i="96"/>
  <c r="AI371" i="96"/>
  <c r="AH371" i="96"/>
  <c r="AG371" i="96"/>
  <c r="AF371" i="96"/>
  <c r="AE371" i="96"/>
  <c r="AD371" i="96"/>
  <c r="AC371" i="96"/>
  <c r="AB371" i="96"/>
  <c r="AA371" i="96"/>
  <c r="B371" i="96"/>
  <c r="AM371" i="96" s="1"/>
  <c r="AV370" i="96"/>
  <c r="AU370" i="96"/>
  <c r="AT370" i="96"/>
  <c r="AS370" i="96"/>
  <c r="AQ370" i="96"/>
  <c r="AP370" i="96"/>
  <c r="AO370" i="96"/>
  <c r="AN370" i="96"/>
  <c r="AM370" i="96"/>
  <c r="AK370" i="96"/>
  <c r="AI370" i="96"/>
  <c r="AH370" i="96"/>
  <c r="AG370" i="96"/>
  <c r="AF370" i="96"/>
  <c r="AE370" i="96"/>
  <c r="AD370" i="96"/>
  <c r="AC370" i="96"/>
  <c r="AB370" i="96"/>
  <c r="AA370" i="96"/>
  <c r="B370" i="96"/>
  <c r="AZ370" i="96" s="1"/>
  <c r="AU369" i="96"/>
  <c r="AT369" i="96"/>
  <c r="AS369" i="96"/>
  <c r="AQ369" i="96"/>
  <c r="AP369" i="96"/>
  <c r="AM369" i="96"/>
  <c r="AI369" i="96"/>
  <c r="AH369" i="96"/>
  <c r="AG369" i="96"/>
  <c r="AF369" i="96"/>
  <c r="AE369" i="96"/>
  <c r="AD369" i="96"/>
  <c r="AC369" i="96"/>
  <c r="AB369" i="96"/>
  <c r="AA369" i="96"/>
  <c r="B369" i="96"/>
  <c r="AZ369" i="96" s="1"/>
  <c r="AZ368" i="96"/>
  <c r="AX368" i="96"/>
  <c r="AV368" i="96"/>
  <c r="AU368" i="96"/>
  <c r="AT368" i="96"/>
  <c r="AS368" i="96"/>
  <c r="AQ368" i="96"/>
  <c r="AP368" i="96"/>
  <c r="AM368" i="96"/>
  <c r="AL368" i="96"/>
  <c r="AK368" i="96"/>
  <c r="AI368" i="96"/>
  <c r="AH368" i="96"/>
  <c r="AG368" i="96"/>
  <c r="AF368" i="96"/>
  <c r="AE368" i="96"/>
  <c r="AD368" i="96"/>
  <c r="AC368" i="96"/>
  <c r="AB368" i="96"/>
  <c r="AA368" i="96"/>
  <c r="B368" i="96"/>
  <c r="AY368" i="96" s="1"/>
  <c r="AX367" i="96"/>
  <c r="AU367" i="96"/>
  <c r="AT367" i="96"/>
  <c r="AS367" i="96"/>
  <c r="AQ367" i="96"/>
  <c r="AP367" i="96"/>
  <c r="AI367" i="96"/>
  <c r="AH367" i="96"/>
  <c r="AG367" i="96"/>
  <c r="AF367" i="96"/>
  <c r="AE367" i="96"/>
  <c r="AD367" i="96"/>
  <c r="AC367" i="96"/>
  <c r="AB367" i="96"/>
  <c r="AA367" i="96"/>
  <c r="B367" i="96"/>
  <c r="AV367" i="96" s="1"/>
  <c r="AX366" i="96"/>
  <c r="AW366" i="96"/>
  <c r="AV366" i="96"/>
  <c r="AU366" i="96"/>
  <c r="AT366" i="96"/>
  <c r="AS366" i="96"/>
  <c r="AQ366" i="96"/>
  <c r="AP366" i="96"/>
  <c r="AN366" i="96"/>
  <c r="AM366" i="96"/>
  <c r="AK366" i="96"/>
  <c r="AI366" i="96"/>
  <c r="AH366" i="96"/>
  <c r="AG366" i="96"/>
  <c r="AF366" i="96"/>
  <c r="AE366" i="96"/>
  <c r="AD366" i="96"/>
  <c r="AC366" i="96"/>
  <c r="AB366" i="96"/>
  <c r="AA366" i="96"/>
  <c r="B366" i="96"/>
  <c r="AO366" i="96" s="1"/>
  <c r="AX365" i="96"/>
  <c r="AV365" i="96"/>
  <c r="AU365" i="96"/>
  <c r="AT365" i="96"/>
  <c r="AS365" i="96"/>
  <c r="AQ365" i="96"/>
  <c r="AP365" i="96"/>
  <c r="AO365" i="96"/>
  <c r="AM365" i="96"/>
  <c r="AK365" i="96"/>
  <c r="AJ365" i="96"/>
  <c r="AI365" i="96"/>
  <c r="AH365" i="96"/>
  <c r="AG365" i="96"/>
  <c r="AF365" i="96"/>
  <c r="AE365" i="96"/>
  <c r="AD365" i="96"/>
  <c r="AC365" i="96"/>
  <c r="AB365" i="96"/>
  <c r="AA365" i="96"/>
  <c r="B365" i="96"/>
  <c r="AZ365" i="96" s="1"/>
  <c r="AZ364" i="96"/>
  <c r="AY364" i="96"/>
  <c r="AX364" i="96"/>
  <c r="AW364" i="96"/>
  <c r="AV364" i="96"/>
  <c r="AU364" i="96"/>
  <c r="AT364" i="96"/>
  <c r="AS364" i="96"/>
  <c r="AQ364" i="96"/>
  <c r="AP364" i="96"/>
  <c r="AO364" i="96"/>
  <c r="AN364" i="96"/>
  <c r="AM364" i="96"/>
  <c r="AL364" i="96"/>
  <c r="AK364" i="96"/>
  <c r="AJ364" i="96"/>
  <c r="AI364" i="96"/>
  <c r="AH364" i="96"/>
  <c r="AG364" i="96"/>
  <c r="AF364" i="96"/>
  <c r="AE364" i="96"/>
  <c r="AD364" i="96"/>
  <c r="AC364" i="96"/>
  <c r="AB364" i="96"/>
  <c r="AA364" i="96"/>
  <c r="B364" i="96"/>
  <c r="AZ363" i="96"/>
  <c r="AX363" i="96"/>
  <c r="AW363" i="96"/>
  <c r="AV363" i="96"/>
  <c r="AU363" i="96"/>
  <c r="AT363" i="96"/>
  <c r="AS363" i="96"/>
  <c r="AQ363" i="96"/>
  <c r="AP363" i="96"/>
  <c r="AO363" i="96"/>
  <c r="AN363" i="96"/>
  <c r="AM363" i="96"/>
  <c r="AK363" i="96"/>
  <c r="AI363" i="96"/>
  <c r="AH363" i="96"/>
  <c r="AG363" i="96"/>
  <c r="AF363" i="96"/>
  <c r="AE363" i="96"/>
  <c r="AD363" i="96"/>
  <c r="AC363" i="96"/>
  <c r="AB363" i="96"/>
  <c r="AA363" i="96"/>
  <c r="B363" i="96"/>
  <c r="AY363" i="96" s="1"/>
  <c r="AZ362" i="96"/>
  <c r="AY362" i="96"/>
  <c r="AW362" i="96"/>
  <c r="AV362" i="96"/>
  <c r="AU362" i="96"/>
  <c r="AT362" i="96"/>
  <c r="AS362" i="96"/>
  <c r="AQ362" i="96"/>
  <c r="AP362" i="96"/>
  <c r="AO362" i="96"/>
  <c r="AN362" i="96"/>
  <c r="AM362" i="96"/>
  <c r="AL362" i="96"/>
  <c r="AI362" i="96"/>
  <c r="AH362" i="96"/>
  <c r="AG362" i="96"/>
  <c r="AF362" i="96"/>
  <c r="AE362" i="96"/>
  <c r="AD362" i="96"/>
  <c r="AC362" i="96"/>
  <c r="AB362" i="96"/>
  <c r="AA362" i="96"/>
  <c r="B362" i="96"/>
  <c r="AX362" i="96" s="1"/>
  <c r="AZ361" i="96"/>
  <c r="AY361" i="96"/>
  <c r="AX361" i="96"/>
  <c r="AW361" i="96"/>
  <c r="AV361" i="96"/>
  <c r="AU361" i="96"/>
  <c r="AT361" i="96"/>
  <c r="AS361" i="96"/>
  <c r="AQ361" i="96"/>
  <c r="AP361" i="96"/>
  <c r="AO361" i="96"/>
  <c r="AM361" i="96"/>
  <c r="AL361" i="96"/>
  <c r="AK361" i="96"/>
  <c r="AJ361" i="96"/>
  <c r="AI361" i="96"/>
  <c r="AH361" i="96"/>
  <c r="AG361" i="96"/>
  <c r="AF361" i="96"/>
  <c r="AE361" i="96"/>
  <c r="AD361" i="96"/>
  <c r="AC361" i="96"/>
  <c r="AB361" i="96"/>
  <c r="AA361" i="96"/>
  <c r="B361" i="96"/>
  <c r="AN361" i="96" s="1"/>
  <c r="AZ360" i="96"/>
  <c r="AX360" i="96"/>
  <c r="AW360" i="96"/>
  <c r="AU360" i="96"/>
  <c r="AT360" i="96"/>
  <c r="AS360" i="96"/>
  <c r="AQ360" i="96"/>
  <c r="AP360" i="96"/>
  <c r="AO360" i="96"/>
  <c r="AM360" i="96"/>
  <c r="AL360" i="96"/>
  <c r="AJ360" i="96"/>
  <c r="AI360" i="96"/>
  <c r="AH360" i="96"/>
  <c r="AG360" i="96"/>
  <c r="AF360" i="96"/>
  <c r="AE360" i="96"/>
  <c r="AD360" i="96"/>
  <c r="AC360" i="96"/>
  <c r="AB360" i="96"/>
  <c r="AA360" i="96"/>
  <c r="B360" i="96"/>
  <c r="AK360" i="96" s="1"/>
  <c r="AX359" i="96"/>
  <c r="AW359" i="96"/>
  <c r="AV359" i="96"/>
  <c r="AU359" i="96"/>
  <c r="AT359" i="96"/>
  <c r="AS359" i="96"/>
  <c r="AQ359" i="96"/>
  <c r="AP359" i="96"/>
  <c r="AO359" i="96"/>
  <c r="AN359" i="96"/>
  <c r="AM359" i="96"/>
  <c r="AL359" i="96"/>
  <c r="AK359" i="96"/>
  <c r="AJ359" i="96"/>
  <c r="AI359" i="96"/>
  <c r="AH359" i="96"/>
  <c r="AG359" i="96"/>
  <c r="AF359" i="96"/>
  <c r="AE359" i="96"/>
  <c r="AD359" i="96"/>
  <c r="AC359" i="96"/>
  <c r="AB359" i="96"/>
  <c r="AA359" i="96"/>
  <c r="B359" i="96"/>
  <c r="AZ359" i="96" s="1"/>
  <c r="AU358" i="96"/>
  <c r="AT358" i="96"/>
  <c r="AS358" i="96"/>
  <c r="AQ358" i="96"/>
  <c r="AP358" i="96"/>
  <c r="AK358" i="96"/>
  <c r="AJ358" i="96"/>
  <c r="AI358" i="96"/>
  <c r="AH358" i="96"/>
  <c r="AG358" i="96"/>
  <c r="AF358" i="96"/>
  <c r="AE358" i="96"/>
  <c r="AD358" i="96"/>
  <c r="AC358" i="96"/>
  <c r="AB358" i="96"/>
  <c r="AA358" i="96"/>
  <c r="B358" i="96"/>
  <c r="AZ358" i="96" s="1"/>
  <c r="AY357" i="96"/>
  <c r="AU357" i="96"/>
  <c r="AT357" i="96"/>
  <c r="AS357" i="96"/>
  <c r="AQ357" i="96"/>
  <c r="AP357" i="96"/>
  <c r="AI357" i="96"/>
  <c r="AH357" i="96"/>
  <c r="AG357" i="96"/>
  <c r="AF357" i="96"/>
  <c r="AE357" i="96"/>
  <c r="AD357" i="96"/>
  <c r="AC357" i="96"/>
  <c r="AB357" i="96"/>
  <c r="AA357" i="96"/>
  <c r="B357" i="96"/>
  <c r="AZ357" i="96" s="1"/>
  <c r="AZ356" i="96"/>
  <c r="AY356" i="96"/>
  <c r="AX356" i="96"/>
  <c r="AW356" i="96"/>
  <c r="AV356" i="96"/>
  <c r="AU356" i="96"/>
  <c r="AT356" i="96"/>
  <c r="AS356" i="96"/>
  <c r="AQ356" i="96"/>
  <c r="AP356" i="96"/>
  <c r="AO356" i="96"/>
  <c r="AM356" i="96"/>
  <c r="AL356" i="96"/>
  <c r="AK356" i="96"/>
  <c r="AJ356" i="96"/>
  <c r="AI356" i="96"/>
  <c r="AH356" i="96"/>
  <c r="AG356" i="96"/>
  <c r="AF356" i="96"/>
  <c r="AE356" i="96"/>
  <c r="AD356" i="96"/>
  <c r="AC356" i="96"/>
  <c r="AB356" i="96"/>
  <c r="AA356" i="96"/>
  <c r="B356" i="96"/>
  <c r="AN356" i="96" s="1"/>
  <c r="AZ355" i="96"/>
  <c r="AY355" i="96"/>
  <c r="AX355" i="96"/>
  <c r="AW355" i="96"/>
  <c r="AV355" i="96"/>
  <c r="AU355" i="96"/>
  <c r="AT355" i="96"/>
  <c r="AS355" i="96"/>
  <c r="AQ355" i="96"/>
  <c r="AP355" i="96"/>
  <c r="AO355" i="96"/>
  <c r="AN355" i="96"/>
  <c r="AL355" i="96"/>
  <c r="AK355" i="96"/>
  <c r="AI355" i="96"/>
  <c r="AH355" i="96"/>
  <c r="AG355" i="96"/>
  <c r="AF355" i="96"/>
  <c r="AE355" i="96"/>
  <c r="AD355" i="96"/>
  <c r="AC355" i="96"/>
  <c r="AB355" i="96"/>
  <c r="AA355" i="96"/>
  <c r="B355" i="96"/>
  <c r="AM355" i="96" s="1"/>
  <c r="AV354" i="96"/>
  <c r="AU354" i="96"/>
  <c r="AT354" i="96"/>
  <c r="AS354" i="96"/>
  <c r="AQ354" i="96"/>
  <c r="AP354" i="96"/>
  <c r="AO354" i="96"/>
  <c r="AN354" i="96"/>
  <c r="AM354" i="96"/>
  <c r="AK354" i="96"/>
  <c r="AI354" i="96"/>
  <c r="AH354" i="96"/>
  <c r="AG354" i="96"/>
  <c r="AF354" i="96"/>
  <c r="AE354" i="96"/>
  <c r="AD354" i="96"/>
  <c r="AC354" i="96"/>
  <c r="AB354" i="96"/>
  <c r="AA354" i="96"/>
  <c r="B354" i="96"/>
  <c r="AZ354" i="96" s="1"/>
  <c r="AU353" i="96"/>
  <c r="AT353" i="96"/>
  <c r="AS353" i="96"/>
  <c r="AQ353" i="96"/>
  <c r="AP353" i="96"/>
  <c r="AM353" i="96"/>
  <c r="AI353" i="96"/>
  <c r="AH353" i="96"/>
  <c r="AG353" i="96"/>
  <c r="AF353" i="96"/>
  <c r="AE353" i="96"/>
  <c r="AD353" i="96"/>
  <c r="AC353" i="96"/>
  <c r="AB353" i="96"/>
  <c r="AA353" i="96"/>
  <c r="B353" i="96"/>
  <c r="AZ353" i="96" s="1"/>
  <c r="AZ352" i="96"/>
  <c r="AX352" i="96"/>
  <c r="AV352" i="96"/>
  <c r="AU352" i="96"/>
  <c r="AT352" i="96"/>
  <c r="AS352" i="96"/>
  <c r="AQ352" i="96"/>
  <c r="AP352" i="96"/>
  <c r="AM352" i="96"/>
  <c r="AK352" i="96"/>
  <c r="AI352" i="96"/>
  <c r="AH352" i="96"/>
  <c r="AG352" i="96"/>
  <c r="AF352" i="96"/>
  <c r="AE352" i="96"/>
  <c r="AD352" i="96"/>
  <c r="AC352" i="96"/>
  <c r="AB352" i="96"/>
  <c r="AA352" i="96"/>
  <c r="B352" i="96"/>
  <c r="AY352" i="96" s="1"/>
  <c r="AX351" i="96"/>
  <c r="AW351" i="96"/>
  <c r="AU351" i="96"/>
  <c r="AT351" i="96"/>
  <c r="AS351" i="96"/>
  <c r="AQ351" i="96"/>
  <c r="AP351" i="96"/>
  <c r="AL351" i="96"/>
  <c r="AI351" i="96"/>
  <c r="AH351" i="96"/>
  <c r="AG351" i="96"/>
  <c r="AF351" i="96"/>
  <c r="AE351" i="96"/>
  <c r="AD351" i="96"/>
  <c r="AC351" i="96"/>
  <c r="AB351" i="96"/>
  <c r="AA351" i="96"/>
  <c r="B351" i="96"/>
  <c r="AV351" i="96" s="1"/>
  <c r="AX350" i="96"/>
  <c r="AW350" i="96"/>
  <c r="AV350" i="96"/>
  <c r="AU350" i="96"/>
  <c r="AT350" i="96"/>
  <c r="AS350" i="96"/>
  <c r="AQ350" i="96"/>
  <c r="AP350" i="96"/>
  <c r="AN350" i="96"/>
  <c r="AM350" i="96"/>
  <c r="AK350" i="96"/>
  <c r="AI350" i="96"/>
  <c r="AH350" i="96"/>
  <c r="AG350" i="96"/>
  <c r="AF350" i="96"/>
  <c r="AE350" i="96"/>
  <c r="AD350" i="96"/>
  <c r="AC350" i="96"/>
  <c r="AB350" i="96"/>
  <c r="AA350" i="96"/>
  <c r="B350" i="96"/>
  <c r="AO350" i="96" s="1"/>
  <c r="AZ349" i="96"/>
  <c r="AV349" i="96"/>
  <c r="AU349" i="96"/>
  <c r="AT349" i="96"/>
  <c r="AS349" i="96"/>
  <c r="AQ349" i="96"/>
  <c r="AP349" i="96"/>
  <c r="AK349" i="96"/>
  <c r="AJ349" i="96"/>
  <c r="AI349" i="96"/>
  <c r="AH349" i="96"/>
  <c r="AG349" i="96"/>
  <c r="AF349" i="96"/>
  <c r="AE349" i="96"/>
  <c r="AD349" i="96"/>
  <c r="AC349" i="96"/>
  <c r="AB349" i="96"/>
  <c r="AA349" i="96"/>
  <c r="B349" i="96"/>
  <c r="AY349" i="96" s="1"/>
  <c r="AZ348" i="96"/>
  <c r="AY348" i="96"/>
  <c r="AX348" i="96"/>
  <c r="AW348" i="96"/>
  <c r="AV348" i="96"/>
  <c r="AU348" i="96"/>
  <c r="AT348" i="96"/>
  <c r="AS348" i="96"/>
  <c r="AQ348" i="96"/>
  <c r="AP348" i="96"/>
  <c r="AO348" i="96"/>
  <c r="AN348" i="96"/>
  <c r="AM348" i="96"/>
  <c r="AL348" i="96"/>
  <c r="AK348" i="96"/>
  <c r="AJ348" i="96"/>
  <c r="AI348" i="96"/>
  <c r="AH348" i="96"/>
  <c r="AG348" i="96"/>
  <c r="AF348" i="96"/>
  <c r="AE348" i="96"/>
  <c r="AD348" i="96"/>
  <c r="AC348" i="96"/>
  <c r="AB348" i="96"/>
  <c r="AA348" i="96"/>
  <c r="B348" i="96"/>
  <c r="AZ347" i="96"/>
  <c r="AX347" i="96"/>
  <c r="AW347" i="96"/>
  <c r="AV347" i="96"/>
  <c r="AU347" i="96"/>
  <c r="AT347" i="96"/>
  <c r="AS347" i="96"/>
  <c r="AQ347" i="96"/>
  <c r="AP347" i="96"/>
  <c r="AO347" i="96"/>
  <c r="AN347" i="96"/>
  <c r="AM347" i="96"/>
  <c r="AK347" i="96"/>
  <c r="AI347" i="96"/>
  <c r="AH347" i="96"/>
  <c r="AG347" i="96"/>
  <c r="AF347" i="96"/>
  <c r="AE347" i="96"/>
  <c r="AD347" i="96"/>
  <c r="AC347" i="96"/>
  <c r="AB347" i="96"/>
  <c r="AA347" i="96"/>
  <c r="B347" i="96"/>
  <c r="AY347" i="96" s="1"/>
  <c r="AZ346" i="96"/>
  <c r="AY346" i="96"/>
  <c r="AW346" i="96"/>
  <c r="AV346" i="96"/>
  <c r="AU346" i="96"/>
  <c r="AT346" i="96"/>
  <c r="AS346" i="96"/>
  <c r="AQ346" i="96"/>
  <c r="AP346" i="96"/>
  <c r="AO346" i="96"/>
  <c r="AN346" i="96"/>
  <c r="AM346" i="96"/>
  <c r="AL346" i="96"/>
  <c r="AI346" i="96"/>
  <c r="AH346" i="96"/>
  <c r="AG346" i="96"/>
  <c r="AF346" i="96"/>
  <c r="AE346" i="96"/>
  <c r="AD346" i="96"/>
  <c r="AC346" i="96"/>
  <c r="AB346" i="96"/>
  <c r="AA346" i="96"/>
  <c r="B346" i="96"/>
  <c r="AX346" i="96" s="1"/>
  <c r="AZ345" i="96"/>
  <c r="AY345" i="96"/>
  <c r="AX345" i="96"/>
  <c r="AW345" i="96"/>
  <c r="AV345" i="96"/>
  <c r="AU345" i="96"/>
  <c r="AT345" i="96"/>
  <c r="AS345" i="96"/>
  <c r="AQ345" i="96"/>
  <c r="AP345" i="96"/>
  <c r="AO345" i="96"/>
  <c r="AM345" i="96"/>
  <c r="AK345" i="96"/>
  <c r="AJ345" i="96"/>
  <c r="AI345" i="96"/>
  <c r="AH345" i="96"/>
  <c r="AG345" i="96"/>
  <c r="AF345" i="96"/>
  <c r="AE345" i="96"/>
  <c r="AD345" i="96"/>
  <c r="AC345" i="96"/>
  <c r="AB345" i="96"/>
  <c r="AA345" i="96"/>
  <c r="B345" i="96"/>
  <c r="AN345" i="96" s="1"/>
  <c r="AZ344" i="96"/>
  <c r="AX344" i="96"/>
  <c r="AW344" i="96"/>
  <c r="AU344" i="96"/>
  <c r="AT344" i="96"/>
  <c r="AS344" i="96"/>
  <c r="AQ344" i="96"/>
  <c r="AP344" i="96"/>
  <c r="AO344" i="96"/>
  <c r="AM344" i="96"/>
  <c r="AL344" i="96"/>
  <c r="AJ344" i="96"/>
  <c r="AI344" i="96"/>
  <c r="AH344" i="96"/>
  <c r="AG344" i="96"/>
  <c r="AF344" i="96"/>
  <c r="AE344" i="96"/>
  <c r="AD344" i="96"/>
  <c r="AC344" i="96"/>
  <c r="AB344" i="96"/>
  <c r="AA344" i="96"/>
  <c r="B344" i="96"/>
  <c r="AK344" i="96" s="1"/>
  <c r="AX343" i="96"/>
  <c r="AW343" i="96"/>
  <c r="AV343" i="96"/>
  <c r="AU343" i="96"/>
  <c r="AT343" i="96"/>
  <c r="AS343" i="96"/>
  <c r="AQ343" i="96"/>
  <c r="AP343" i="96"/>
  <c r="AO343" i="96"/>
  <c r="AN343" i="96"/>
  <c r="AM343" i="96"/>
  <c r="AL343" i="96"/>
  <c r="AK343" i="96"/>
  <c r="AJ343" i="96"/>
  <c r="AI343" i="96"/>
  <c r="AH343" i="96"/>
  <c r="AG343" i="96"/>
  <c r="AF343" i="96"/>
  <c r="AE343" i="96"/>
  <c r="AD343" i="96"/>
  <c r="AC343" i="96"/>
  <c r="AB343" i="96"/>
  <c r="AA343" i="96"/>
  <c r="B343" i="96"/>
  <c r="AZ343" i="96" s="1"/>
  <c r="AU342" i="96"/>
  <c r="AT342" i="96"/>
  <c r="AS342" i="96"/>
  <c r="AQ342" i="96"/>
  <c r="AP342" i="96"/>
  <c r="AO342" i="96"/>
  <c r="AK342" i="96"/>
  <c r="AI342" i="96"/>
  <c r="AH342" i="96"/>
  <c r="AG342" i="96"/>
  <c r="AF342" i="96"/>
  <c r="AE342" i="96"/>
  <c r="AD342" i="96"/>
  <c r="AC342" i="96"/>
  <c r="AB342" i="96"/>
  <c r="AA342" i="96"/>
  <c r="B342" i="96"/>
  <c r="AY341" i="96"/>
  <c r="AU341" i="96"/>
  <c r="AT341" i="96"/>
  <c r="AS341" i="96"/>
  <c r="AQ341" i="96"/>
  <c r="AP341" i="96"/>
  <c r="AI341" i="96"/>
  <c r="AH341" i="96"/>
  <c r="AG341" i="96"/>
  <c r="AF341" i="96"/>
  <c r="AE341" i="96"/>
  <c r="AD341" i="96"/>
  <c r="AC341" i="96"/>
  <c r="AB341" i="96"/>
  <c r="AA341" i="96"/>
  <c r="B341" i="96"/>
  <c r="AZ341" i="96" s="1"/>
  <c r="AZ340" i="96"/>
  <c r="AY340" i="96"/>
  <c r="AX340" i="96"/>
  <c r="AW340" i="96"/>
  <c r="AV340" i="96"/>
  <c r="AU340" i="96"/>
  <c r="AT340" i="96"/>
  <c r="AS340" i="96"/>
  <c r="AQ340" i="96"/>
  <c r="AP340" i="96"/>
  <c r="AO340" i="96"/>
  <c r="AM340" i="96"/>
  <c r="AL340" i="96"/>
  <c r="AK340" i="96"/>
  <c r="AJ340" i="96"/>
  <c r="AI340" i="96"/>
  <c r="AH340" i="96"/>
  <c r="AG340" i="96"/>
  <c r="AF340" i="96"/>
  <c r="AE340" i="96"/>
  <c r="AD340" i="96"/>
  <c r="AC340" i="96"/>
  <c r="AB340" i="96"/>
  <c r="AA340" i="96"/>
  <c r="B340" i="96"/>
  <c r="AN340" i="96" s="1"/>
  <c r="AZ339" i="96"/>
  <c r="AY339" i="96"/>
  <c r="AW339" i="96"/>
  <c r="AV339" i="96"/>
  <c r="AU339" i="96"/>
  <c r="AT339" i="96"/>
  <c r="AS339" i="96"/>
  <c r="AQ339" i="96"/>
  <c r="AP339" i="96"/>
  <c r="AO339" i="96"/>
  <c r="AN339" i="96"/>
  <c r="AL339" i="96"/>
  <c r="AK339" i="96"/>
  <c r="AI339" i="96"/>
  <c r="AH339" i="96"/>
  <c r="AG339" i="96"/>
  <c r="AF339" i="96"/>
  <c r="AE339" i="96"/>
  <c r="AD339" i="96"/>
  <c r="AC339" i="96"/>
  <c r="AB339" i="96"/>
  <c r="AA339" i="96"/>
  <c r="B339" i="96"/>
  <c r="AM339" i="96" s="1"/>
  <c r="AX338" i="96"/>
  <c r="AV338" i="96"/>
  <c r="AU338" i="96"/>
  <c r="AT338" i="96"/>
  <c r="AS338" i="96"/>
  <c r="AQ338" i="96"/>
  <c r="AP338" i="96"/>
  <c r="AO338" i="96"/>
  <c r="AN338" i="96"/>
  <c r="AM338" i="96"/>
  <c r="AK338" i="96"/>
  <c r="AI338" i="96"/>
  <c r="AH338" i="96"/>
  <c r="AG338" i="96"/>
  <c r="AF338" i="96"/>
  <c r="AE338" i="96"/>
  <c r="AD338" i="96"/>
  <c r="AC338" i="96"/>
  <c r="AB338" i="96"/>
  <c r="AA338" i="96"/>
  <c r="B338" i="96"/>
  <c r="AZ338" i="96" s="1"/>
  <c r="AU337" i="96"/>
  <c r="AT337" i="96"/>
  <c r="AS337" i="96"/>
  <c r="AQ337" i="96"/>
  <c r="AP337" i="96"/>
  <c r="AM337" i="96"/>
  <c r="AI337" i="96"/>
  <c r="AH337" i="96"/>
  <c r="AG337" i="96"/>
  <c r="AF337" i="96"/>
  <c r="AE337" i="96"/>
  <c r="AD337" i="96"/>
  <c r="AC337" i="96"/>
  <c r="AB337" i="96"/>
  <c r="AA337" i="96"/>
  <c r="B337" i="96"/>
  <c r="AZ337" i="96" s="1"/>
  <c r="AZ336" i="96"/>
  <c r="AX336" i="96"/>
  <c r="AV336" i="96"/>
  <c r="AU336" i="96"/>
  <c r="AT336" i="96"/>
  <c r="AS336" i="96"/>
  <c r="AQ336" i="96"/>
  <c r="AP336" i="96"/>
  <c r="AM336" i="96"/>
  <c r="AL336" i="96"/>
  <c r="AK336" i="96"/>
  <c r="AI336" i="96"/>
  <c r="AH336" i="96"/>
  <c r="AG336" i="96"/>
  <c r="AF336" i="96"/>
  <c r="AE336" i="96"/>
  <c r="AD336" i="96"/>
  <c r="AC336" i="96"/>
  <c r="AB336" i="96"/>
  <c r="AA336" i="96"/>
  <c r="B336" i="96"/>
  <c r="AY336" i="96" s="1"/>
  <c r="AX335" i="96"/>
  <c r="AW335" i="96"/>
  <c r="AU335" i="96"/>
  <c r="AT335" i="96"/>
  <c r="AS335" i="96"/>
  <c r="AQ335" i="96"/>
  <c r="AP335" i="96"/>
  <c r="AL335" i="96"/>
  <c r="AI335" i="96"/>
  <c r="AH335" i="96"/>
  <c r="AG335" i="96"/>
  <c r="AF335" i="96"/>
  <c r="AE335" i="96"/>
  <c r="AD335" i="96"/>
  <c r="AC335" i="96"/>
  <c r="AB335" i="96"/>
  <c r="AA335" i="96"/>
  <c r="B335" i="96"/>
  <c r="AV335" i="96" s="1"/>
  <c r="AX334" i="96"/>
  <c r="AW334" i="96"/>
  <c r="AV334" i="96"/>
  <c r="AU334" i="96"/>
  <c r="AT334" i="96"/>
  <c r="AS334" i="96"/>
  <c r="AQ334" i="96"/>
  <c r="AP334" i="96"/>
  <c r="AN334" i="96"/>
  <c r="AM334" i="96"/>
  <c r="AK334" i="96"/>
  <c r="AI334" i="96"/>
  <c r="AH334" i="96"/>
  <c r="AG334" i="96"/>
  <c r="AF334" i="96"/>
  <c r="AE334" i="96"/>
  <c r="AD334" i="96"/>
  <c r="AC334" i="96"/>
  <c r="AB334" i="96"/>
  <c r="AA334" i="96"/>
  <c r="B334" i="96"/>
  <c r="AO334" i="96" s="1"/>
  <c r="AZ333" i="96"/>
  <c r="AV333" i="96"/>
  <c r="AU333" i="96"/>
  <c r="AT333" i="96"/>
  <c r="AS333" i="96"/>
  <c r="AQ333" i="96"/>
  <c r="AP333" i="96"/>
  <c r="AK333" i="96"/>
  <c r="AJ333" i="96"/>
  <c r="AI333" i="96"/>
  <c r="AH333" i="96"/>
  <c r="AG333" i="96"/>
  <c r="AF333" i="96"/>
  <c r="AE333" i="96"/>
  <c r="AD333" i="96"/>
  <c r="AC333" i="96"/>
  <c r="AB333" i="96"/>
  <c r="AA333" i="96"/>
  <c r="B333" i="96"/>
  <c r="AY333" i="96" s="1"/>
  <c r="AZ332" i="96"/>
  <c r="AY332" i="96"/>
  <c r="AX332" i="96"/>
  <c r="AW332" i="96"/>
  <c r="AV332" i="96"/>
  <c r="AU332" i="96"/>
  <c r="AT332" i="96"/>
  <c r="AS332" i="96"/>
  <c r="AQ332" i="96"/>
  <c r="AP332" i="96"/>
  <c r="AO332" i="96"/>
  <c r="AN332" i="96"/>
  <c r="AM332" i="96"/>
  <c r="AL332" i="96"/>
  <c r="AK332" i="96"/>
  <c r="AJ332" i="96"/>
  <c r="AI332" i="96"/>
  <c r="AH332" i="96"/>
  <c r="AG332" i="96"/>
  <c r="AF332" i="96"/>
  <c r="AE332" i="96"/>
  <c r="AD332" i="96"/>
  <c r="AC332" i="96"/>
  <c r="AB332" i="96"/>
  <c r="AA332" i="96"/>
  <c r="B332" i="96"/>
  <c r="AZ331" i="96"/>
  <c r="AX331" i="96"/>
  <c r="AW331" i="96"/>
  <c r="AV331" i="96"/>
  <c r="AU331" i="96"/>
  <c r="AT331" i="96"/>
  <c r="AS331" i="96"/>
  <c r="AQ331" i="96"/>
  <c r="AP331" i="96"/>
  <c r="AO331" i="96"/>
  <c r="AN331" i="96"/>
  <c r="AM331" i="96"/>
  <c r="AK331" i="96"/>
  <c r="AI331" i="96"/>
  <c r="AH331" i="96"/>
  <c r="AG331" i="96"/>
  <c r="AF331" i="96"/>
  <c r="AE331" i="96"/>
  <c r="AD331" i="96"/>
  <c r="AC331" i="96"/>
  <c r="AB331" i="96"/>
  <c r="AA331" i="96"/>
  <c r="B331" i="96"/>
  <c r="AY331" i="96" s="1"/>
  <c r="AZ330" i="96"/>
  <c r="AY330" i="96"/>
  <c r="AW330" i="96"/>
  <c r="AV330" i="96"/>
  <c r="AU330" i="96"/>
  <c r="AT330" i="96"/>
  <c r="AS330" i="96"/>
  <c r="AQ330" i="96"/>
  <c r="AP330" i="96"/>
  <c r="AO330" i="96"/>
  <c r="AN330" i="96"/>
  <c r="AM330" i="96"/>
  <c r="AL330" i="96"/>
  <c r="AI330" i="96"/>
  <c r="AH330" i="96"/>
  <c r="AG330" i="96"/>
  <c r="AF330" i="96"/>
  <c r="AE330" i="96"/>
  <c r="AD330" i="96"/>
  <c r="AC330" i="96"/>
  <c r="AB330" i="96"/>
  <c r="AA330" i="96"/>
  <c r="B330" i="96"/>
  <c r="AX330" i="96" s="1"/>
  <c r="AZ329" i="96"/>
  <c r="AY329" i="96"/>
  <c r="AX329" i="96"/>
  <c r="AW329" i="96"/>
  <c r="AV329" i="96"/>
  <c r="AU329" i="96"/>
  <c r="AT329" i="96"/>
  <c r="AS329" i="96"/>
  <c r="AQ329" i="96"/>
  <c r="AP329" i="96"/>
  <c r="AO329" i="96"/>
  <c r="AM329" i="96"/>
  <c r="AK329" i="96"/>
  <c r="AJ329" i="96"/>
  <c r="AI329" i="96"/>
  <c r="AH329" i="96"/>
  <c r="AG329" i="96"/>
  <c r="AF329" i="96"/>
  <c r="AE329" i="96"/>
  <c r="AD329" i="96"/>
  <c r="AC329" i="96"/>
  <c r="AB329" i="96"/>
  <c r="AA329" i="96"/>
  <c r="B329" i="96"/>
  <c r="AN329" i="96" s="1"/>
  <c r="AX328" i="96"/>
  <c r="AW328" i="96"/>
  <c r="AU328" i="96"/>
  <c r="AT328" i="96"/>
  <c r="AS328" i="96"/>
  <c r="AQ328" i="96"/>
  <c r="AP328" i="96"/>
  <c r="AO328" i="96"/>
  <c r="AM328" i="96"/>
  <c r="AL328" i="96"/>
  <c r="AJ328" i="96"/>
  <c r="AI328" i="96"/>
  <c r="AH328" i="96"/>
  <c r="AG328" i="96"/>
  <c r="AF328" i="96"/>
  <c r="AE328" i="96"/>
  <c r="AD328" i="96"/>
  <c r="AC328" i="96"/>
  <c r="AB328" i="96"/>
  <c r="AA328" i="96"/>
  <c r="B328" i="96"/>
  <c r="AK328" i="96" s="1"/>
  <c r="AZ327" i="96"/>
  <c r="AY327" i="96"/>
  <c r="AX327" i="96"/>
  <c r="AW327" i="96"/>
  <c r="AV327" i="96"/>
  <c r="AU327" i="96"/>
  <c r="AT327" i="96"/>
  <c r="AS327" i="96"/>
  <c r="AQ327" i="96"/>
  <c r="AP327" i="96"/>
  <c r="AO327" i="96"/>
  <c r="AN327" i="96"/>
  <c r="AM327" i="96"/>
  <c r="AL327" i="96"/>
  <c r="AK327" i="96"/>
  <c r="AJ327" i="96"/>
  <c r="AI327" i="96"/>
  <c r="AH327" i="96"/>
  <c r="AG327" i="96"/>
  <c r="AF327" i="96"/>
  <c r="AE327" i="96"/>
  <c r="AD327" i="96"/>
  <c r="AC327" i="96"/>
  <c r="AB327" i="96"/>
  <c r="AA327" i="96"/>
  <c r="B327" i="96"/>
  <c r="AU326" i="96"/>
  <c r="AT326" i="96"/>
  <c r="AS326" i="96"/>
  <c r="AQ326" i="96"/>
  <c r="AP326" i="96"/>
  <c r="AI326" i="96"/>
  <c r="AH326" i="96"/>
  <c r="AG326" i="96"/>
  <c r="AF326" i="96"/>
  <c r="AE326" i="96"/>
  <c r="AD326" i="96"/>
  <c r="AC326" i="96"/>
  <c r="AB326" i="96"/>
  <c r="AA326" i="96"/>
  <c r="B326" i="96"/>
  <c r="AY325" i="96"/>
  <c r="AU325" i="96"/>
  <c r="AT325" i="96"/>
  <c r="AS325" i="96"/>
  <c r="AQ325" i="96"/>
  <c r="AP325" i="96"/>
  <c r="AN325" i="96"/>
  <c r="AI325" i="96"/>
  <c r="AH325" i="96"/>
  <c r="AG325" i="96"/>
  <c r="AF325" i="96"/>
  <c r="AE325" i="96"/>
  <c r="AD325" i="96"/>
  <c r="AC325" i="96"/>
  <c r="AB325" i="96"/>
  <c r="AA325" i="96"/>
  <c r="B325" i="96"/>
  <c r="AZ325" i="96" s="1"/>
  <c r="AZ324" i="96"/>
  <c r="AX324" i="96"/>
  <c r="AV324" i="96"/>
  <c r="AU324" i="96"/>
  <c r="AT324" i="96"/>
  <c r="AS324" i="96"/>
  <c r="AQ324" i="96"/>
  <c r="AP324" i="96"/>
  <c r="AO324" i="96"/>
  <c r="AL324" i="96"/>
  <c r="AJ324" i="96"/>
  <c r="AI324" i="96"/>
  <c r="AH324" i="96"/>
  <c r="AG324" i="96"/>
  <c r="AF324" i="96"/>
  <c r="AE324" i="96"/>
  <c r="AD324" i="96"/>
  <c r="AC324" i="96"/>
  <c r="AB324" i="96"/>
  <c r="AA324" i="96"/>
  <c r="B324" i="96"/>
  <c r="AN324" i="96" s="1"/>
  <c r="AZ323" i="96"/>
  <c r="AY323" i="96"/>
  <c r="AW323" i="96"/>
  <c r="AV323" i="96"/>
  <c r="AU323" i="96"/>
  <c r="AT323" i="96"/>
  <c r="AS323" i="96"/>
  <c r="AQ323" i="96"/>
  <c r="AP323" i="96"/>
  <c r="AO323" i="96"/>
  <c r="AN323" i="96"/>
  <c r="AL323" i="96"/>
  <c r="AK323" i="96"/>
  <c r="AI323" i="96"/>
  <c r="AH323" i="96"/>
  <c r="AG323" i="96"/>
  <c r="AF323" i="96"/>
  <c r="AE323" i="96"/>
  <c r="AD323" i="96"/>
  <c r="AC323" i="96"/>
  <c r="AB323" i="96"/>
  <c r="AA323" i="96"/>
  <c r="B323" i="96"/>
  <c r="AM323" i="96" s="1"/>
  <c r="AX322" i="96"/>
  <c r="AU322" i="96"/>
  <c r="AT322" i="96"/>
  <c r="AS322" i="96"/>
  <c r="AQ322" i="96"/>
  <c r="AP322" i="96"/>
  <c r="AI322" i="96"/>
  <c r="AH322" i="96"/>
  <c r="AG322" i="96"/>
  <c r="AF322" i="96"/>
  <c r="AE322" i="96"/>
  <c r="AD322" i="96"/>
  <c r="AC322" i="96"/>
  <c r="AB322" i="96"/>
  <c r="AA322" i="96"/>
  <c r="B322" i="96"/>
  <c r="AU321" i="96"/>
  <c r="AT321" i="96"/>
  <c r="AS321" i="96"/>
  <c r="AQ321" i="96"/>
  <c r="AP321" i="96"/>
  <c r="AM321" i="96"/>
  <c r="AI321" i="96"/>
  <c r="AH321" i="96"/>
  <c r="AG321" i="96"/>
  <c r="AF321" i="96"/>
  <c r="AE321" i="96"/>
  <c r="AD321" i="96"/>
  <c r="AC321" i="96"/>
  <c r="AB321" i="96"/>
  <c r="AA321" i="96"/>
  <c r="B321" i="96"/>
  <c r="AZ321" i="96" s="1"/>
  <c r="AZ320" i="96"/>
  <c r="AX320" i="96"/>
  <c r="AU320" i="96"/>
  <c r="AT320" i="96"/>
  <c r="AS320" i="96"/>
  <c r="AQ320" i="96"/>
  <c r="AP320" i="96"/>
  <c r="AO320" i="96"/>
  <c r="AM320" i="96"/>
  <c r="AK320" i="96"/>
  <c r="AI320" i="96"/>
  <c r="AH320" i="96"/>
  <c r="AG320" i="96"/>
  <c r="AF320" i="96"/>
  <c r="AE320" i="96"/>
  <c r="AD320" i="96"/>
  <c r="AC320" i="96"/>
  <c r="AB320" i="96"/>
  <c r="AA320" i="96"/>
  <c r="B320" i="96"/>
  <c r="AY320" i="96" s="1"/>
  <c r="AX319" i="96"/>
  <c r="AW319" i="96"/>
  <c r="AU319" i="96"/>
  <c r="AT319" i="96"/>
  <c r="AS319" i="96"/>
  <c r="AQ319" i="96"/>
  <c r="AP319" i="96"/>
  <c r="AN319" i="96"/>
  <c r="AL319" i="96"/>
  <c r="AI319" i="96"/>
  <c r="AH319" i="96"/>
  <c r="AG319" i="96"/>
  <c r="AF319" i="96"/>
  <c r="AE319" i="96"/>
  <c r="AD319" i="96"/>
  <c r="AC319" i="96"/>
  <c r="AB319" i="96"/>
  <c r="AA319" i="96"/>
  <c r="B319" i="96"/>
  <c r="AV319" i="96" s="1"/>
  <c r="AZ318" i="96"/>
  <c r="AX318" i="96"/>
  <c r="AW318" i="96"/>
  <c r="AV318" i="96"/>
  <c r="AU318" i="96"/>
  <c r="AT318" i="96"/>
  <c r="AS318" i="96"/>
  <c r="AQ318" i="96"/>
  <c r="AP318" i="96"/>
  <c r="AN318" i="96"/>
  <c r="AM318" i="96"/>
  <c r="AK318" i="96"/>
  <c r="AI318" i="96"/>
  <c r="AH318" i="96"/>
  <c r="AG318" i="96"/>
  <c r="AF318" i="96"/>
  <c r="AE318" i="96"/>
  <c r="AD318" i="96"/>
  <c r="AC318" i="96"/>
  <c r="AB318" i="96"/>
  <c r="AA318" i="96"/>
  <c r="B318" i="96"/>
  <c r="AO318" i="96" s="1"/>
  <c r="AZ317" i="96"/>
  <c r="AV317" i="96"/>
  <c r="AU317" i="96"/>
  <c r="AT317" i="96"/>
  <c r="AS317" i="96"/>
  <c r="AQ317" i="96"/>
  <c r="AP317" i="96"/>
  <c r="AK317" i="96"/>
  <c r="AJ317" i="96"/>
  <c r="AI317" i="96"/>
  <c r="AH317" i="96"/>
  <c r="AG317" i="96"/>
  <c r="AF317" i="96"/>
  <c r="AE317" i="96"/>
  <c r="AD317" i="96"/>
  <c r="AC317" i="96"/>
  <c r="AB317" i="96"/>
  <c r="AA317" i="96"/>
  <c r="B317" i="96"/>
  <c r="AY317" i="96" s="1"/>
  <c r="AZ316" i="96"/>
  <c r="AY316" i="96"/>
  <c r="AX316" i="96"/>
  <c r="AW316" i="96"/>
  <c r="AV316" i="96"/>
  <c r="AU316" i="96"/>
  <c r="AT316" i="96"/>
  <c r="AS316" i="96"/>
  <c r="AQ316" i="96"/>
  <c r="AP316" i="96"/>
  <c r="AO316" i="96"/>
  <c r="AN316" i="96"/>
  <c r="AM316" i="96"/>
  <c r="AL316" i="96"/>
  <c r="AK316" i="96"/>
  <c r="AJ316" i="96"/>
  <c r="AI316" i="96"/>
  <c r="AH316" i="96"/>
  <c r="AG316" i="96"/>
  <c r="AF316" i="96"/>
  <c r="AE316" i="96"/>
  <c r="AD316" i="96"/>
  <c r="AC316" i="96"/>
  <c r="AB316" i="96"/>
  <c r="AA316" i="96"/>
  <c r="B316" i="96"/>
  <c r="AZ315" i="96"/>
  <c r="AX315" i="96"/>
  <c r="AW315" i="96"/>
  <c r="AV315" i="96"/>
  <c r="AU315" i="96"/>
  <c r="AT315" i="96"/>
  <c r="AS315" i="96"/>
  <c r="AQ315" i="96"/>
  <c r="AP315" i="96"/>
  <c r="AO315" i="96"/>
  <c r="AN315" i="96"/>
  <c r="AM315" i="96"/>
  <c r="AK315" i="96"/>
  <c r="AJ315" i="96"/>
  <c r="AI315" i="96"/>
  <c r="AH315" i="96"/>
  <c r="AG315" i="96"/>
  <c r="AF315" i="96"/>
  <c r="AE315" i="96"/>
  <c r="AD315" i="96"/>
  <c r="AC315" i="96"/>
  <c r="AB315" i="96"/>
  <c r="AA315" i="96"/>
  <c r="B315" i="96"/>
  <c r="AY315" i="96" s="1"/>
  <c r="AZ314" i="96"/>
  <c r="AY314" i="96"/>
  <c r="AW314" i="96"/>
  <c r="AV314" i="96"/>
  <c r="AU314" i="96"/>
  <c r="AT314" i="96"/>
  <c r="AS314" i="96"/>
  <c r="AQ314" i="96"/>
  <c r="AP314" i="96"/>
  <c r="AO314" i="96"/>
  <c r="AN314" i="96"/>
  <c r="AM314" i="96"/>
  <c r="AL314" i="96"/>
  <c r="AK314" i="96"/>
  <c r="AI314" i="96"/>
  <c r="AH314" i="96"/>
  <c r="AG314" i="96"/>
  <c r="AF314" i="96"/>
  <c r="AE314" i="96"/>
  <c r="AD314" i="96"/>
  <c r="AC314" i="96"/>
  <c r="AB314" i="96"/>
  <c r="AA314" i="96"/>
  <c r="B314" i="96"/>
  <c r="AX314" i="96" s="1"/>
  <c r="AZ313" i="96"/>
  <c r="AY313" i="96"/>
  <c r="AX313" i="96"/>
  <c r="AW313" i="96"/>
  <c r="AV313" i="96"/>
  <c r="AU313" i="96"/>
  <c r="AT313" i="96"/>
  <c r="AS313" i="96"/>
  <c r="AQ313" i="96"/>
  <c r="AP313" i="96"/>
  <c r="AO313" i="96"/>
  <c r="AM313" i="96"/>
  <c r="AK313" i="96"/>
  <c r="AJ313" i="96"/>
  <c r="AI313" i="96"/>
  <c r="AH313" i="96"/>
  <c r="AG313" i="96"/>
  <c r="AF313" i="96"/>
  <c r="AE313" i="96"/>
  <c r="AD313" i="96"/>
  <c r="AC313" i="96"/>
  <c r="AB313" i="96"/>
  <c r="AA313" i="96"/>
  <c r="B313" i="96"/>
  <c r="AN313" i="96" s="1"/>
  <c r="AX312" i="96"/>
  <c r="AW312" i="96"/>
  <c r="AU312" i="96"/>
  <c r="AT312" i="96"/>
  <c r="AS312" i="96"/>
  <c r="AQ312" i="96"/>
  <c r="AP312" i="96"/>
  <c r="AO312" i="96"/>
  <c r="AM312" i="96"/>
  <c r="AL312" i="96"/>
  <c r="AJ312" i="96"/>
  <c r="AI312" i="96"/>
  <c r="AH312" i="96"/>
  <c r="AG312" i="96"/>
  <c r="AF312" i="96"/>
  <c r="AE312" i="96"/>
  <c r="AD312" i="96"/>
  <c r="AC312" i="96"/>
  <c r="AB312" i="96"/>
  <c r="AA312" i="96"/>
  <c r="B312" i="96"/>
  <c r="AK312" i="96" s="1"/>
  <c r="AZ311" i="96"/>
  <c r="AX311" i="96"/>
  <c r="AW311" i="96"/>
  <c r="AV311" i="96"/>
  <c r="AU311" i="96"/>
  <c r="AT311" i="96"/>
  <c r="AS311" i="96"/>
  <c r="AQ311" i="96"/>
  <c r="AP311" i="96"/>
  <c r="AO311" i="96"/>
  <c r="AM311" i="96"/>
  <c r="AL311" i="96"/>
  <c r="AK311" i="96"/>
  <c r="AJ311" i="96"/>
  <c r="AI311" i="96"/>
  <c r="AH311" i="96"/>
  <c r="AG311" i="96"/>
  <c r="AF311" i="96"/>
  <c r="AE311" i="96"/>
  <c r="AD311" i="96"/>
  <c r="AC311" i="96"/>
  <c r="AB311" i="96"/>
  <c r="AA311" i="96"/>
  <c r="B311" i="96"/>
  <c r="AY311" i="96" s="1"/>
  <c r="AY310" i="96"/>
  <c r="AU310" i="96"/>
  <c r="AT310" i="96"/>
  <c r="AS310" i="96"/>
  <c r="AQ310" i="96"/>
  <c r="AP310" i="96"/>
  <c r="AO310" i="96"/>
  <c r="AK310" i="96"/>
  <c r="AI310" i="96"/>
  <c r="AH310" i="96"/>
  <c r="AG310" i="96"/>
  <c r="AF310" i="96"/>
  <c r="AE310" i="96"/>
  <c r="AD310" i="96"/>
  <c r="AC310" i="96"/>
  <c r="AB310" i="96"/>
  <c r="AA310" i="96"/>
  <c r="B310" i="96"/>
  <c r="AU309" i="96"/>
  <c r="AT309" i="96"/>
  <c r="AS309" i="96"/>
  <c r="AQ309" i="96"/>
  <c r="AP309" i="96"/>
  <c r="AI309" i="96"/>
  <c r="AH309" i="96"/>
  <c r="AG309" i="96"/>
  <c r="AF309" i="96"/>
  <c r="AE309" i="96"/>
  <c r="AD309" i="96"/>
  <c r="AC309" i="96"/>
  <c r="AB309" i="96"/>
  <c r="AA309" i="96"/>
  <c r="B309" i="96"/>
  <c r="AZ308" i="96"/>
  <c r="AX308" i="96"/>
  <c r="AV308" i="96"/>
  <c r="AU308" i="96"/>
  <c r="AT308" i="96"/>
  <c r="AS308" i="96"/>
  <c r="AQ308" i="96"/>
  <c r="AP308" i="96"/>
  <c r="AL308" i="96"/>
  <c r="AJ308" i="96"/>
  <c r="AI308" i="96"/>
  <c r="AH308" i="96"/>
  <c r="AG308" i="96"/>
  <c r="AF308" i="96"/>
  <c r="AE308" i="96"/>
  <c r="AD308" i="96"/>
  <c r="AC308" i="96"/>
  <c r="AB308" i="96"/>
  <c r="AA308" i="96"/>
  <c r="B308" i="96"/>
  <c r="AO308" i="96" s="1"/>
  <c r="AZ307" i="96"/>
  <c r="AY307" i="96"/>
  <c r="AX307" i="96"/>
  <c r="AW307" i="96"/>
  <c r="AV307" i="96"/>
  <c r="AU307" i="96"/>
  <c r="AT307" i="96"/>
  <c r="AS307" i="96"/>
  <c r="AQ307" i="96"/>
  <c r="AP307" i="96"/>
  <c r="AO307" i="96"/>
  <c r="AN307" i="96"/>
  <c r="AL307" i="96"/>
  <c r="AK307" i="96"/>
  <c r="AI307" i="96"/>
  <c r="AH307" i="96"/>
  <c r="AG307" i="96"/>
  <c r="AF307" i="96"/>
  <c r="AE307" i="96"/>
  <c r="AD307" i="96"/>
  <c r="AC307" i="96"/>
  <c r="AB307" i="96"/>
  <c r="AA307" i="96"/>
  <c r="B307" i="96"/>
  <c r="AM307" i="96" s="1"/>
  <c r="AU306" i="96"/>
  <c r="AT306" i="96"/>
  <c r="AS306" i="96"/>
  <c r="AQ306" i="96"/>
  <c r="AP306" i="96"/>
  <c r="AI306" i="96"/>
  <c r="AH306" i="96"/>
  <c r="AG306" i="96"/>
  <c r="AF306" i="96"/>
  <c r="AE306" i="96"/>
  <c r="AD306" i="96"/>
  <c r="AC306" i="96"/>
  <c r="AB306" i="96"/>
  <c r="AA306" i="96"/>
  <c r="B306" i="96"/>
  <c r="AW305" i="96"/>
  <c r="AU305" i="96"/>
  <c r="AT305" i="96"/>
  <c r="AS305" i="96"/>
  <c r="AQ305" i="96"/>
  <c r="AP305" i="96"/>
  <c r="AM305" i="96"/>
  <c r="AI305" i="96"/>
  <c r="AH305" i="96"/>
  <c r="AG305" i="96"/>
  <c r="AF305" i="96"/>
  <c r="AE305" i="96"/>
  <c r="AD305" i="96"/>
  <c r="AC305" i="96"/>
  <c r="AB305" i="96"/>
  <c r="AA305" i="96"/>
  <c r="B305" i="96"/>
  <c r="AZ305" i="96" s="1"/>
  <c r="AZ304" i="96"/>
  <c r="AX304" i="96"/>
  <c r="AV304" i="96"/>
  <c r="AU304" i="96"/>
  <c r="AT304" i="96"/>
  <c r="AS304" i="96"/>
  <c r="AQ304" i="96"/>
  <c r="AP304" i="96"/>
  <c r="AO304" i="96"/>
  <c r="AM304" i="96"/>
  <c r="AL304" i="96"/>
  <c r="AK304" i="96"/>
  <c r="AI304" i="96"/>
  <c r="AH304" i="96"/>
  <c r="AG304" i="96"/>
  <c r="AF304" i="96"/>
  <c r="AE304" i="96"/>
  <c r="AD304" i="96"/>
  <c r="AC304" i="96"/>
  <c r="AB304" i="96"/>
  <c r="AA304" i="96"/>
  <c r="B304" i="96"/>
  <c r="AY304" i="96" s="1"/>
  <c r="AX303" i="96"/>
  <c r="AW303" i="96"/>
  <c r="AU303" i="96"/>
  <c r="AT303" i="96"/>
  <c r="AS303" i="96"/>
  <c r="AQ303" i="96"/>
  <c r="AP303" i="96"/>
  <c r="AN303" i="96"/>
  <c r="AL303" i="96"/>
  <c r="AJ303" i="96"/>
  <c r="AI303" i="96"/>
  <c r="AH303" i="96"/>
  <c r="AG303" i="96"/>
  <c r="AF303" i="96"/>
  <c r="AE303" i="96"/>
  <c r="AD303" i="96"/>
  <c r="AC303" i="96"/>
  <c r="AB303" i="96"/>
  <c r="AA303" i="96"/>
  <c r="B303" i="96"/>
  <c r="AV303" i="96" s="1"/>
  <c r="AZ302" i="96"/>
  <c r="AX302" i="96"/>
  <c r="AW302" i="96"/>
  <c r="AV302" i="96"/>
  <c r="AU302" i="96"/>
  <c r="AT302" i="96"/>
  <c r="AS302" i="96"/>
  <c r="AQ302" i="96"/>
  <c r="AP302" i="96"/>
  <c r="AN302" i="96"/>
  <c r="AI302" i="96"/>
  <c r="AH302" i="96"/>
  <c r="AG302" i="96"/>
  <c r="AF302" i="96"/>
  <c r="AE302" i="96"/>
  <c r="AD302" i="96"/>
  <c r="AC302" i="96"/>
  <c r="AB302" i="96"/>
  <c r="AA302" i="96"/>
  <c r="B302" i="96"/>
  <c r="AO302" i="96" s="1"/>
  <c r="AZ301" i="96"/>
  <c r="AV301" i="96"/>
  <c r="AU301" i="96"/>
  <c r="AT301" i="96"/>
  <c r="AS301" i="96"/>
  <c r="AQ301" i="96"/>
  <c r="AP301" i="96"/>
  <c r="AK301" i="96"/>
  <c r="AJ301" i="96"/>
  <c r="AI301" i="96"/>
  <c r="AH301" i="96"/>
  <c r="AG301" i="96"/>
  <c r="AF301" i="96"/>
  <c r="AE301" i="96"/>
  <c r="AD301" i="96"/>
  <c r="AC301" i="96"/>
  <c r="AB301" i="96"/>
  <c r="AA301" i="96"/>
  <c r="B301" i="96"/>
  <c r="AY301" i="96" s="1"/>
  <c r="AZ300" i="96"/>
  <c r="AY300" i="96"/>
  <c r="AX300" i="96"/>
  <c r="AW300" i="96"/>
  <c r="AV300" i="96"/>
  <c r="AU300" i="96"/>
  <c r="AT300" i="96"/>
  <c r="AS300" i="96"/>
  <c r="AQ300" i="96"/>
  <c r="AP300" i="96"/>
  <c r="AO300" i="96"/>
  <c r="AN300" i="96"/>
  <c r="AM300" i="96"/>
  <c r="AL300" i="96"/>
  <c r="AK300" i="96"/>
  <c r="AJ300" i="96"/>
  <c r="AI300" i="96"/>
  <c r="AH300" i="96"/>
  <c r="AG300" i="96"/>
  <c r="AF300" i="96"/>
  <c r="AE300" i="96"/>
  <c r="AD300" i="96"/>
  <c r="AC300" i="96"/>
  <c r="AB300" i="96"/>
  <c r="AA300" i="96"/>
  <c r="B300" i="96"/>
  <c r="AZ299" i="96"/>
  <c r="AY299" i="96"/>
  <c r="AX299" i="96"/>
  <c r="AW299" i="96"/>
  <c r="AV299" i="96"/>
  <c r="AU299" i="96"/>
  <c r="AT299" i="96"/>
  <c r="AS299" i="96"/>
  <c r="AQ299" i="96"/>
  <c r="AP299" i="96"/>
  <c r="AO299" i="96"/>
  <c r="AN299" i="96"/>
  <c r="AM299" i="96"/>
  <c r="AK299" i="96"/>
  <c r="AJ299" i="96"/>
  <c r="AI299" i="96"/>
  <c r="AH299" i="96"/>
  <c r="AG299" i="96"/>
  <c r="AF299" i="96"/>
  <c r="AE299" i="96"/>
  <c r="AD299" i="96"/>
  <c r="AC299" i="96"/>
  <c r="AB299" i="96"/>
  <c r="AA299" i="96"/>
  <c r="B299" i="96"/>
  <c r="AL299" i="96" s="1"/>
  <c r="AZ298" i="96"/>
  <c r="AY298" i="96"/>
  <c r="AW298" i="96"/>
  <c r="AV298" i="96"/>
  <c r="AU298" i="96"/>
  <c r="AT298" i="96"/>
  <c r="AS298" i="96"/>
  <c r="AQ298" i="96"/>
  <c r="AP298" i="96"/>
  <c r="AO298" i="96"/>
  <c r="AN298" i="96"/>
  <c r="AM298" i="96"/>
  <c r="AL298" i="96"/>
  <c r="AK298" i="96"/>
  <c r="AI298" i="96"/>
  <c r="AH298" i="96"/>
  <c r="AG298" i="96"/>
  <c r="AF298" i="96"/>
  <c r="AE298" i="96"/>
  <c r="AD298" i="96"/>
  <c r="AC298" i="96"/>
  <c r="AB298" i="96"/>
  <c r="AA298" i="96"/>
  <c r="B298" i="96"/>
  <c r="AX298" i="96" s="1"/>
  <c r="AZ297" i="96"/>
  <c r="AY297" i="96"/>
  <c r="AX297" i="96"/>
  <c r="AW297" i="96"/>
  <c r="AV297" i="96"/>
  <c r="AU297" i="96"/>
  <c r="AT297" i="96"/>
  <c r="AS297" i="96"/>
  <c r="AQ297" i="96"/>
  <c r="AP297" i="96"/>
  <c r="AO297" i="96"/>
  <c r="AM297" i="96"/>
  <c r="AL297" i="96"/>
  <c r="AK297" i="96"/>
  <c r="AJ297" i="96"/>
  <c r="AI297" i="96"/>
  <c r="AH297" i="96"/>
  <c r="AG297" i="96"/>
  <c r="AF297" i="96"/>
  <c r="AE297" i="96"/>
  <c r="AD297" i="96"/>
  <c r="AC297" i="96"/>
  <c r="AB297" i="96"/>
  <c r="AA297" i="96"/>
  <c r="B297" i="96"/>
  <c r="AN297" i="96" s="1"/>
  <c r="AX296" i="96"/>
  <c r="AU296" i="96"/>
  <c r="AT296" i="96"/>
  <c r="AS296" i="96"/>
  <c r="AQ296" i="96"/>
  <c r="AP296" i="96"/>
  <c r="AI296" i="96"/>
  <c r="AH296" i="96"/>
  <c r="AG296" i="96"/>
  <c r="AF296" i="96"/>
  <c r="AE296" i="96"/>
  <c r="AD296" i="96"/>
  <c r="AC296" i="96"/>
  <c r="AB296" i="96"/>
  <c r="AA296" i="96"/>
  <c r="B296" i="96"/>
  <c r="AZ295" i="96"/>
  <c r="AW295" i="96"/>
  <c r="AV295" i="96"/>
  <c r="AU295" i="96"/>
  <c r="AT295" i="96"/>
  <c r="AS295" i="96"/>
  <c r="AQ295" i="96"/>
  <c r="AP295" i="96"/>
  <c r="AO295" i="96"/>
  <c r="AM295" i="96"/>
  <c r="AL295" i="96"/>
  <c r="AK295" i="96"/>
  <c r="AI295" i="96"/>
  <c r="AH295" i="96"/>
  <c r="AG295" i="96"/>
  <c r="AF295" i="96"/>
  <c r="AE295" i="96"/>
  <c r="AD295" i="96"/>
  <c r="AC295" i="96"/>
  <c r="AB295" i="96"/>
  <c r="AA295" i="96"/>
  <c r="B295" i="96"/>
  <c r="AY295" i="96" s="1"/>
  <c r="AU294" i="96"/>
  <c r="AT294" i="96"/>
  <c r="AS294" i="96"/>
  <c r="AQ294" i="96"/>
  <c r="AP294" i="96"/>
  <c r="AI294" i="96"/>
  <c r="AH294" i="96"/>
  <c r="AG294" i="96"/>
  <c r="AF294" i="96"/>
  <c r="AE294" i="96"/>
  <c r="AD294" i="96"/>
  <c r="AC294" i="96"/>
  <c r="AB294" i="96"/>
  <c r="AA294" i="96"/>
  <c r="B294" i="96"/>
  <c r="AU293" i="96"/>
  <c r="AT293" i="96"/>
  <c r="AS293" i="96"/>
  <c r="AQ293" i="96"/>
  <c r="AP293" i="96"/>
  <c r="AN293" i="96"/>
  <c r="AI293" i="96"/>
  <c r="AH293" i="96"/>
  <c r="AG293" i="96"/>
  <c r="AF293" i="96"/>
  <c r="AE293" i="96"/>
  <c r="AD293" i="96"/>
  <c r="AC293" i="96"/>
  <c r="AB293" i="96"/>
  <c r="AA293" i="96"/>
  <c r="B293" i="96"/>
  <c r="AZ292" i="96"/>
  <c r="AX292" i="96"/>
  <c r="AV292" i="96"/>
  <c r="AU292" i="96"/>
  <c r="AT292" i="96"/>
  <c r="AS292" i="96"/>
  <c r="AQ292" i="96"/>
  <c r="AP292" i="96"/>
  <c r="AL292" i="96"/>
  <c r="AJ292" i="96"/>
  <c r="AI292" i="96"/>
  <c r="AH292" i="96"/>
  <c r="AG292" i="96"/>
  <c r="AF292" i="96"/>
  <c r="AE292" i="96"/>
  <c r="AD292" i="96"/>
  <c r="AC292" i="96"/>
  <c r="AB292" i="96"/>
  <c r="AA292" i="96"/>
  <c r="B292" i="96"/>
  <c r="AO292" i="96" s="1"/>
  <c r="AZ291" i="96"/>
  <c r="AY291" i="96"/>
  <c r="AX291" i="96"/>
  <c r="AV291" i="96"/>
  <c r="AU291" i="96"/>
  <c r="AT291" i="96"/>
  <c r="AS291" i="96"/>
  <c r="AQ291" i="96"/>
  <c r="AP291" i="96"/>
  <c r="AO291" i="96"/>
  <c r="AN291" i="96"/>
  <c r="AL291" i="96"/>
  <c r="AK291" i="96"/>
  <c r="AI291" i="96"/>
  <c r="AH291" i="96"/>
  <c r="AG291" i="96"/>
  <c r="AF291" i="96"/>
  <c r="AE291" i="96"/>
  <c r="AD291" i="96"/>
  <c r="AC291" i="96"/>
  <c r="AB291" i="96"/>
  <c r="AA291" i="96"/>
  <c r="B291" i="96"/>
  <c r="AM291" i="96" s="1"/>
  <c r="AX290" i="96"/>
  <c r="AU290" i="96"/>
  <c r="AT290" i="96"/>
  <c r="AS290" i="96"/>
  <c r="AQ290" i="96"/>
  <c r="AP290" i="96"/>
  <c r="AO290" i="96"/>
  <c r="AN290" i="96"/>
  <c r="AI290" i="96"/>
  <c r="AH290" i="96"/>
  <c r="AG290" i="96"/>
  <c r="AF290" i="96"/>
  <c r="AE290" i="96"/>
  <c r="AD290" i="96"/>
  <c r="AC290" i="96"/>
  <c r="AB290" i="96"/>
  <c r="AA290" i="96"/>
  <c r="B290" i="96"/>
  <c r="AU289" i="96"/>
  <c r="AT289" i="96"/>
  <c r="AS289" i="96"/>
  <c r="AQ289" i="96"/>
  <c r="AP289" i="96"/>
  <c r="AI289" i="96"/>
  <c r="AH289" i="96"/>
  <c r="AG289" i="96"/>
  <c r="AF289" i="96"/>
  <c r="AE289" i="96"/>
  <c r="AD289" i="96"/>
  <c r="AC289" i="96"/>
  <c r="AB289" i="96"/>
  <c r="AA289" i="96"/>
  <c r="B289" i="96"/>
  <c r="AZ288" i="96"/>
  <c r="AW288" i="96"/>
  <c r="AV288" i="96"/>
  <c r="AU288" i="96"/>
  <c r="AT288" i="96"/>
  <c r="AS288" i="96"/>
  <c r="AQ288" i="96"/>
  <c r="AP288" i="96"/>
  <c r="AO288" i="96"/>
  <c r="AL288" i="96"/>
  <c r="AK288" i="96"/>
  <c r="AI288" i="96"/>
  <c r="AH288" i="96"/>
  <c r="AG288" i="96"/>
  <c r="AF288" i="96"/>
  <c r="AE288" i="96"/>
  <c r="AD288" i="96"/>
  <c r="AC288" i="96"/>
  <c r="AB288" i="96"/>
  <c r="AA288" i="96"/>
  <c r="B288" i="96"/>
  <c r="AY288" i="96" s="1"/>
  <c r="AZ287" i="96"/>
  <c r="AX287" i="96"/>
  <c r="AW287" i="96"/>
  <c r="AU287" i="96"/>
  <c r="AT287" i="96"/>
  <c r="AS287" i="96"/>
  <c r="AQ287" i="96"/>
  <c r="AP287" i="96"/>
  <c r="AN287" i="96"/>
  <c r="AL287" i="96"/>
  <c r="AJ287" i="96"/>
  <c r="AI287" i="96"/>
  <c r="AH287" i="96"/>
  <c r="AG287" i="96"/>
  <c r="AF287" i="96"/>
  <c r="AE287" i="96"/>
  <c r="AD287" i="96"/>
  <c r="AC287" i="96"/>
  <c r="AB287" i="96"/>
  <c r="AA287" i="96"/>
  <c r="B287" i="96"/>
  <c r="AV287" i="96" s="1"/>
  <c r="AX286" i="96"/>
  <c r="AW286" i="96"/>
  <c r="AV286" i="96"/>
  <c r="AU286" i="96"/>
  <c r="AT286" i="96"/>
  <c r="AS286" i="96"/>
  <c r="AQ286" i="96"/>
  <c r="AP286" i="96"/>
  <c r="AN286" i="96"/>
  <c r="AI286" i="96"/>
  <c r="AH286" i="96"/>
  <c r="AG286" i="96"/>
  <c r="AF286" i="96"/>
  <c r="AE286" i="96"/>
  <c r="AD286" i="96"/>
  <c r="AC286" i="96"/>
  <c r="AB286" i="96"/>
  <c r="AA286" i="96"/>
  <c r="B286" i="96"/>
  <c r="AO286" i="96" s="1"/>
  <c r="AZ285" i="96"/>
  <c r="AV285" i="96"/>
  <c r="AU285" i="96"/>
  <c r="AT285" i="96"/>
  <c r="AS285" i="96"/>
  <c r="AQ285" i="96"/>
  <c r="AP285" i="96"/>
  <c r="AK285" i="96"/>
  <c r="AJ285" i="96"/>
  <c r="AI285" i="96"/>
  <c r="AH285" i="96"/>
  <c r="AG285" i="96"/>
  <c r="AF285" i="96"/>
  <c r="AE285" i="96"/>
  <c r="AD285" i="96"/>
  <c r="AC285" i="96"/>
  <c r="AB285" i="96"/>
  <c r="AA285" i="96"/>
  <c r="B285" i="96"/>
  <c r="AY285" i="96" s="1"/>
  <c r="AZ284" i="96"/>
  <c r="AY284" i="96"/>
  <c r="AX284" i="96"/>
  <c r="AV284" i="96"/>
  <c r="AU284" i="96"/>
  <c r="AT284" i="96"/>
  <c r="AS284" i="96"/>
  <c r="AQ284" i="96"/>
  <c r="AP284" i="96"/>
  <c r="AO284" i="96"/>
  <c r="AN284" i="96"/>
  <c r="AM284" i="96"/>
  <c r="AK284" i="96"/>
  <c r="AJ284" i="96"/>
  <c r="AI284" i="96"/>
  <c r="AH284" i="96"/>
  <c r="AG284" i="96"/>
  <c r="AF284" i="96"/>
  <c r="AE284" i="96"/>
  <c r="AD284" i="96"/>
  <c r="AC284" i="96"/>
  <c r="AB284" i="96"/>
  <c r="AA284" i="96"/>
  <c r="B284" i="96"/>
  <c r="AW284" i="96" s="1"/>
  <c r="AZ283" i="96"/>
  <c r="AY283" i="96"/>
  <c r="AX283" i="96"/>
  <c r="AW283" i="96"/>
  <c r="AV283" i="96"/>
  <c r="AU283" i="96"/>
  <c r="AT283" i="96"/>
  <c r="AS283" i="96"/>
  <c r="AQ283" i="96"/>
  <c r="AP283" i="96"/>
  <c r="AO283" i="96"/>
  <c r="AN283" i="96"/>
  <c r="AM283" i="96"/>
  <c r="AL283" i="96"/>
  <c r="AK283" i="96"/>
  <c r="AJ283" i="96"/>
  <c r="AI283" i="96"/>
  <c r="AH283" i="96"/>
  <c r="AG283" i="96"/>
  <c r="AF283" i="96"/>
  <c r="AE283" i="96"/>
  <c r="AD283" i="96"/>
  <c r="AC283" i="96"/>
  <c r="AB283" i="96"/>
  <c r="AA283" i="96"/>
  <c r="B283" i="96"/>
  <c r="AZ282" i="96"/>
  <c r="AY282" i="96"/>
  <c r="AX282" i="96"/>
  <c r="AW282" i="96"/>
  <c r="AV282" i="96"/>
  <c r="AU282" i="96"/>
  <c r="AT282" i="96"/>
  <c r="AS282" i="96"/>
  <c r="AQ282" i="96"/>
  <c r="AP282" i="96"/>
  <c r="AO282" i="96"/>
  <c r="AN282" i="96"/>
  <c r="AM282" i="96"/>
  <c r="AL282" i="96"/>
  <c r="AK282" i="96"/>
  <c r="AI282" i="96"/>
  <c r="AH282" i="96"/>
  <c r="AG282" i="96"/>
  <c r="AF282" i="96"/>
  <c r="AE282" i="96"/>
  <c r="AD282" i="96"/>
  <c r="AC282" i="96"/>
  <c r="AB282" i="96"/>
  <c r="AA282" i="96"/>
  <c r="B282" i="96"/>
  <c r="AJ282" i="96" s="1"/>
  <c r="AZ281" i="96"/>
  <c r="AY281" i="96"/>
  <c r="AX281" i="96"/>
  <c r="AW281" i="96"/>
  <c r="AV281" i="96"/>
  <c r="AU281" i="96"/>
  <c r="AT281" i="96"/>
  <c r="AS281" i="96"/>
  <c r="AQ281" i="96"/>
  <c r="AP281" i="96"/>
  <c r="AO281" i="96"/>
  <c r="AL281" i="96"/>
  <c r="AK281" i="96"/>
  <c r="AJ281" i="96"/>
  <c r="AI281" i="96"/>
  <c r="AH281" i="96"/>
  <c r="AG281" i="96"/>
  <c r="AF281" i="96"/>
  <c r="AE281" i="96"/>
  <c r="AD281" i="96"/>
  <c r="AC281" i="96"/>
  <c r="AB281" i="96"/>
  <c r="AA281" i="96"/>
  <c r="B281" i="96"/>
  <c r="AN281" i="96" s="1"/>
  <c r="AU280" i="96"/>
  <c r="AT280" i="96"/>
  <c r="AS280" i="96"/>
  <c r="AQ280" i="96"/>
  <c r="AP280" i="96"/>
  <c r="AI280" i="96"/>
  <c r="AH280" i="96"/>
  <c r="AG280" i="96"/>
  <c r="AF280" i="96"/>
  <c r="AE280" i="96"/>
  <c r="AD280" i="96"/>
  <c r="AC280" i="96"/>
  <c r="AB280" i="96"/>
  <c r="AA280" i="96"/>
  <c r="B280" i="96"/>
  <c r="AZ279" i="96"/>
  <c r="AW279" i="96"/>
  <c r="AV279" i="96"/>
  <c r="AU279" i="96"/>
  <c r="AT279" i="96"/>
  <c r="AS279" i="96"/>
  <c r="AQ279" i="96"/>
  <c r="AP279" i="96"/>
  <c r="AM279" i="96"/>
  <c r="AL279" i="96"/>
  <c r="AK279" i="96"/>
  <c r="AI279" i="96"/>
  <c r="AH279" i="96"/>
  <c r="AG279" i="96"/>
  <c r="AF279" i="96"/>
  <c r="AE279" i="96"/>
  <c r="AD279" i="96"/>
  <c r="AC279" i="96"/>
  <c r="AB279" i="96"/>
  <c r="AA279" i="96"/>
  <c r="B279" i="96"/>
  <c r="AY279" i="96" s="1"/>
  <c r="AZ278" i="96"/>
  <c r="AY278" i="96"/>
  <c r="AW278" i="96"/>
  <c r="AU278" i="96"/>
  <c r="AT278" i="96"/>
  <c r="AS278" i="96"/>
  <c r="AQ278" i="96"/>
  <c r="AP278" i="96"/>
  <c r="AO278" i="96"/>
  <c r="AK278" i="96"/>
  <c r="AJ278" i="96"/>
  <c r="AI278" i="96"/>
  <c r="AH278" i="96"/>
  <c r="AG278" i="96"/>
  <c r="AF278" i="96"/>
  <c r="AE278" i="96"/>
  <c r="AD278" i="96"/>
  <c r="AC278" i="96"/>
  <c r="AB278" i="96"/>
  <c r="AA278" i="96"/>
  <c r="B278" i="96"/>
  <c r="AU277" i="96"/>
  <c r="AT277" i="96"/>
  <c r="AS277" i="96"/>
  <c r="AQ277" i="96"/>
  <c r="AP277" i="96"/>
  <c r="AN277" i="96"/>
  <c r="AM277" i="96"/>
  <c r="AI277" i="96"/>
  <c r="AH277" i="96"/>
  <c r="AG277" i="96"/>
  <c r="AF277" i="96"/>
  <c r="AE277" i="96"/>
  <c r="AD277" i="96"/>
  <c r="AC277" i="96"/>
  <c r="AB277" i="96"/>
  <c r="AA277" i="96"/>
  <c r="B277" i="96"/>
  <c r="AZ276" i="96"/>
  <c r="AV276" i="96"/>
  <c r="AU276" i="96"/>
  <c r="AT276" i="96"/>
  <c r="AS276" i="96"/>
  <c r="AQ276" i="96"/>
  <c r="AP276" i="96"/>
  <c r="AM276" i="96"/>
  <c r="AL276" i="96"/>
  <c r="AJ276" i="96"/>
  <c r="AI276" i="96"/>
  <c r="AH276" i="96"/>
  <c r="AG276" i="96"/>
  <c r="AF276" i="96"/>
  <c r="AE276" i="96"/>
  <c r="AD276" i="96"/>
  <c r="AC276" i="96"/>
  <c r="AB276" i="96"/>
  <c r="AA276" i="96"/>
  <c r="B276" i="96"/>
  <c r="AO276" i="96" s="1"/>
  <c r="AZ275" i="96"/>
  <c r="AY275" i="96"/>
  <c r="AX275" i="96"/>
  <c r="AW275" i="96"/>
  <c r="AV275" i="96"/>
  <c r="AU275" i="96"/>
  <c r="AT275" i="96"/>
  <c r="AS275" i="96"/>
  <c r="AQ275" i="96"/>
  <c r="AP275" i="96"/>
  <c r="AO275" i="96"/>
  <c r="AN275" i="96"/>
  <c r="AM275" i="96"/>
  <c r="AL275" i="96"/>
  <c r="AK275" i="96"/>
  <c r="AI275" i="96"/>
  <c r="AH275" i="96"/>
  <c r="AG275" i="96"/>
  <c r="AF275" i="96"/>
  <c r="AE275" i="96"/>
  <c r="AD275" i="96"/>
  <c r="AC275" i="96"/>
  <c r="AB275" i="96"/>
  <c r="AA275" i="96"/>
  <c r="B275" i="96"/>
  <c r="AJ275" i="96" s="1"/>
  <c r="AU274" i="96"/>
  <c r="AT274" i="96"/>
  <c r="AS274" i="96"/>
  <c r="AQ274" i="96"/>
  <c r="AP274" i="96"/>
  <c r="AN274" i="96"/>
  <c r="AI274" i="96"/>
  <c r="AH274" i="96"/>
  <c r="AG274" i="96"/>
  <c r="AF274" i="96"/>
  <c r="AE274" i="96"/>
  <c r="AD274" i="96"/>
  <c r="AC274" i="96"/>
  <c r="AB274" i="96"/>
  <c r="AA274" i="96"/>
  <c r="B274" i="96"/>
  <c r="AY273" i="96"/>
  <c r="AW273" i="96"/>
  <c r="AV273" i="96"/>
  <c r="AU273" i="96"/>
  <c r="AT273" i="96"/>
  <c r="AS273" i="96"/>
  <c r="AQ273" i="96"/>
  <c r="AP273" i="96"/>
  <c r="AM273" i="96"/>
  <c r="AL273" i="96"/>
  <c r="AI273" i="96"/>
  <c r="AH273" i="96"/>
  <c r="AG273" i="96"/>
  <c r="AF273" i="96"/>
  <c r="AE273" i="96"/>
  <c r="AD273" i="96"/>
  <c r="AC273" i="96"/>
  <c r="AB273" i="96"/>
  <c r="AA273" i="96"/>
  <c r="B273" i="96"/>
  <c r="AW272" i="96"/>
  <c r="AV272" i="96"/>
  <c r="AU272" i="96"/>
  <c r="AT272" i="96"/>
  <c r="AS272" i="96"/>
  <c r="AQ272" i="96"/>
  <c r="AP272" i="96"/>
  <c r="AO272" i="96"/>
  <c r="AL272" i="96"/>
  <c r="AK272" i="96"/>
  <c r="AI272" i="96"/>
  <c r="AH272" i="96"/>
  <c r="AG272" i="96"/>
  <c r="AF272" i="96"/>
  <c r="AE272" i="96"/>
  <c r="AD272" i="96"/>
  <c r="AC272" i="96"/>
  <c r="AB272" i="96"/>
  <c r="AA272" i="96"/>
  <c r="B272" i="96"/>
  <c r="AZ272" i="96" s="1"/>
  <c r="AU271" i="96"/>
  <c r="AT271" i="96"/>
  <c r="AS271" i="96"/>
  <c r="AQ271" i="96"/>
  <c r="AP271" i="96"/>
  <c r="AI271" i="96"/>
  <c r="AH271" i="96"/>
  <c r="AG271" i="96"/>
  <c r="AF271" i="96"/>
  <c r="AE271" i="96"/>
  <c r="AD271" i="96"/>
  <c r="AC271" i="96"/>
  <c r="AB271" i="96"/>
  <c r="AA271" i="96"/>
  <c r="B271" i="96"/>
  <c r="AX270" i="96"/>
  <c r="AW270" i="96"/>
  <c r="AV270" i="96"/>
  <c r="AU270" i="96"/>
  <c r="AT270" i="96"/>
  <c r="AS270" i="96"/>
  <c r="AQ270" i="96"/>
  <c r="AP270" i="96"/>
  <c r="AO270" i="96"/>
  <c r="AN270" i="96"/>
  <c r="AI270" i="96"/>
  <c r="AH270" i="96"/>
  <c r="AG270" i="96"/>
  <c r="AF270" i="96"/>
  <c r="AE270" i="96"/>
  <c r="AD270" i="96"/>
  <c r="AC270" i="96"/>
  <c r="AB270" i="96"/>
  <c r="AA270" i="96"/>
  <c r="B270" i="96"/>
  <c r="AM270" i="96" s="1"/>
  <c r="AU269" i="96"/>
  <c r="AT269" i="96"/>
  <c r="AS269" i="96"/>
  <c r="AQ269" i="96"/>
  <c r="AP269" i="96"/>
  <c r="AI269" i="96"/>
  <c r="AH269" i="96"/>
  <c r="AG269" i="96"/>
  <c r="AF269" i="96"/>
  <c r="AE269" i="96"/>
  <c r="AD269" i="96"/>
  <c r="AC269" i="96"/>
  <c r="AB269" i="96"/>
  <c r="AA269" i="96"/>
  <c r="B269" i="96"/>
  <c r="AZ268" i="96"/>
  <c r="AY268" i="96"/>
  <c r="AX268" i="96"/>
  <c r="AV268" i="96"/>
  <c r="AU268" i="96"/>
  <c r="AT268" i="96"/>
  <c r="AS268" i="96"/>
  <c r="AQ268" i="96"/>
  <c r="AP268" i="96"/>
  <c r="AO268" i="96"/>
  <c r="AN268" i="96"/>
  <c r="AM268" i="96"/>
  <c r="AL268" i="96"/>
  <c r="AK268" i="96"/>
  <c r="AJ268" i="96"/>
  <c r="AI268" i="96"/>
  <c r="AH268" i="96"/>
  <c r="AG268" i="96"/>
  <c r="AF268" i="96"/>
  <c r="AE268" i="96"/>
  <c r="AD268" i="96"/>
  <c r="AC268" i="96"/>
  <c r="AB268" i="96"/>
  <c r="AA268" i="96"/>
  <c r="B268" i="96"/>
  <c r="AW268" i="96" s="1"/>
  <c r="AZ267" i="96"/>
  <c r="AY267" i="96"/>
  <c r="AX267" i="96"/>
  <c r="AW267" i="96"/>
  <c r="AV267" i="96"/>
  <c r="AU267" i="96"/>
  <c r="AT267" i="96"/>
  <c r="AS267" i="96"/>
  <c r="AQ267" i="96"/>
  <c r="AP267" i="96"/>
  <c r="AO267" i="96"/>
  <c r="AN267" i="96"/>
  <c r="AM267" i="96"/>
  <c r="AL267" i="96"/>
  <c r="AK267" i="96"/>
  <c r="AJ267" i="96"/>
  <c r="AI267" i="96"/>
  <c r="AH267" i="96"/>
  <c r="AG267" i="96"/>
  <c r="AF267" i="96"/>
  <c r="AE267" i="96"/>
  <c r="AD267" i="96"/>
  <c r="AC267" i="96"/>
  <c r="AB267" i="96"/>
  <c r="AA267" i="96"/>
  <c r="B267" i="96"/>
  <c r="AZ266" i="96"/>
  <c r="AY266" i="96"/>
  <c r="AX266" i="96"/>
  <c r="AW266" i="96"/>
  <c r="AU266" i="96"/>
  <c r="AT266" i="96"/>
  <c r="AS266" i="96"/>
  <c r="AQ266" i="96"/>
  <c r="AP266" i="96"/>
  <c r="AN266" i="96"/>
  <c r="AL266" i="96"/>
  <c r="AK266" i="96"/>
  <c r="AI266" i="96"/>
  <c r="AH266" i="96"/>
  <c r="AG266" i="96"/>
  <c r="AF266" i="96"/>
  <c r="AE266" i="96"/>
  <c r="AD266" i="96"/>
  <c r="AC266" i="96"/>
  <c r="AB266" i="96"/>
  <c r="AA266" i="96"/>
  <c r="B266" i="96"/>
  <c r="AV266" i="96" s="1"/>
  <c r="AZ265" i="96"/>
  <c r="AY265" i="96"/>
  <c r="AX265" i="96"/>
  <c r="AW265" i="96"/>
  <c r="AV265" i="96"/>
  <c r="AU265" i="96"/>
  <c r="AT265" i="96"/>
  <c r="AS265" i="96"/>
  <c r="AQ265" i="96"/>
  <c r="AP265" i="96"/>
  <c r="AO265" i="96"/>
  <c r="AL265" i="96"/>
  <c r="AK265" i="96"/>
  <c r="AJ265" i="96"/>
  <c r="AI265" i="96"/>
  <c r="AH265" i="96"/>
  <c r="AG265" i="96"/>
  <c r="AF265" i="96"/>
  <c r="AE265" i="96"/>
  <c r="AD265" i="96"/>
  <c r="AC265" i="96"/>
  <c r="AB265" i="96"/>
  <c r="AA265" i="96"/>
  <c r="B265" i="96"/>
  <c r="AN265" i="96" s="1"/>
  <c r="AX264" i="96"/>
  <c r="AW264" i="96"/>
  <c r="AU264" i="96"/>
  <c r="AT264" i="96"/>
  <c r="AS264" i="96"/>
  <c r="AQ264" i="96"/>
  <c r="AP264" i="96"/>
  <c r="AI264" i="96"/>
  <c r="AH264" i="96"/>
  <c r="AG264" i="96"/>
  <c r="AF264" i="96"/>
  <c r="AE264" i="96"/>
  <c r="AD264" i="96"/>
  <c r="AC264" i="96"/>
  <c r="AB264" i="96"/>
  <c r="AA264" i="96"/>
  <c r="B264" i="96"/>
  <c r="AZ263" i="96"/>
  <c r="AW263" i="96"/>
  <c r="AV263" i="96"/>
  <c r="AU263" i="96"/>
  <c r="AT263" i="96"/>
  <c r="AS263" i="96"/>
  <c r="AQ263" i="96"/>
  <c r="AP263" i="96"/>
  <c r="AM263" i="96"/>
  <c r="AL263" i="96"/>
  <c r="AK263" i="96"/>
  <c r="AJ263" i="96"/>
  <c r="AI263" i="96"/>
  <c r="AH263" i="96"/>
  <c r="AG263" i="96"/>
  <c r="AF263" i="96"/>
  <c r="AE263" i="96"/>
  <c r="AD263" i="96"/>
  <c r="AC263" i="96"/>
  <c r="AB263" i="96"/>
  <c r="AA263" i="96"/>
  <c r="B263" i="96"/>
  <c r="AY263" i="96" s="1"/>
  <c r="AU262" i="96"/>
  <c r="AT262" i="96"/>
  <c r="AS262" i="96"/>
  <c r="AQ262" i="96"/>
  <c r="AP262" i="96"/>
  <c r="AI262" i="96"/>
  <c r="AH262" i="96"/>
  <c r="AG262" i="96"/>
  <c r="AF262" i="96"/>
  <c r="AE262" i="96"/>
  <c r="AD262" i="96"/>
  <c r="AC262" i="96"/>
  <c r="AB262" i="96"/>
  <c r="AA262" i="96"/>
  <c r="B262" i="96"/>
  <c r="AZ261" i="96"/>
  <c r="AY261" i="96"/>
  <c r="AU261" i="96"/>
  <c r="AT261" i="96"/>
  <c r="AS261" i="96"/>
  <c r="AQ261" i="96"/>
  <c r="AP261" i="96"/>
  <c r="AI261" i="96"/>
  <c r="AH261" i="96"/>
  <c r="AG261" i="96"/>
  <c r="AF261" i="96"/>
  <c r="AE261" i="96"/>
  <c r="AD261" i="96"/>
  <c r="AC261" i="96"/>
  <c r="AB261" i="96"/>
  <c r="AA261" i="96"/>
  <c r="B261" i="96"/>
  <c r="AZ260" i="96"/>
  <c r="AV260" i="96"/>
  <c r="AU260" i="96"/>
  <c r="AT260" i="96"/>
  <c r="AS260" i="96"/>
  <c r="AQ260" i="96"/>
  <c r="AP260" i="96"/>
  <c r="AM260" i="96"/>
  <c r="AL260" i="96"/>
  <c r="AJ260" i="96"/>
  <c r="AI260" i="96"/>
  <c r="AH260" i="96"/>
  <c r="AG260" i="96"/>
  <c r="AF260" i="96"/>
  <c r="AE260" i="96"/>
  <c r="AD260" i="96"/>
  <c r="AC260" i="96"/>
  <c r="AB260" i="96"/>
  <c r="AA260" i="96"/>
  <c r="B260" i="96"/>
  <c r="AZ259" i="96"/>
  <c r="AY259" i="96"/>
  <c r="AX259" i="96"/>
  <c r="AW259" i="96"/>
  <c r="AV259" i="96"/>
  <c r="AU259" i="96"/>
  <c r="AT259" i="96"/>
  <c r="AS259" i="96"/>
  <c r="AQ259" i="96"/>
  <c r="AP259" i="96"/>
  <c r="AO259" i="96"/>
  <c r="AN259" i="96"/>
  <c r="AM259" i="96"/>
  <c r="AL259" i="96"/>
  <c r="AK259" i="96"/>
  <c r="AI259" i="96"/>
  <c r="AH259" i="96"/>
  <c r="AG259" i="96"/>
  <c r="AF259" i="96"/>
  <c r="AE259" i="96"/>
  <c r="AD259" i="96"/>
  <c r="AC259" i="96"/>
  <c r="AB259" i="96"/>
  <c r="AA259" i="96"/>
  <c r="B259" i="96"/>
  <c r="AJ259" i="96" s="1"/>
  <c r="AX258" i="96"/>
  <c r="AU258" i="96"/>
  <c r="AT258" i="96"/>
  <c r="AS258" i="96"/>
  <c r="AQ258" i="96"/>
  <c r="AP258" i="96"/>
  <c r="AI258" i="96"/>
  <c r="AH258" i="96"/>
  <c r="AG258" i="96"/>
  <c r="AF258" i="96"/>
  <c r="AE258" i="96"/>
  <c r="AD258" i="96"/>
  <c r="AC258" i="96"/>
  <c r="AB258" i="96"/>
  <c r="AA258" i="96"/>
  <c r="B258" i="96"/>
  <c r="AY257" i="96"/>
  <c r="AW257" i="96"/>
  <c r="AV257" i="96"/>
  <c r="AU257" i="96"/>
  <c r="AT257" i="96"/>
  <c r="AS257" i="96"/>
  <c r="AQ257" i="96"/>
  <c r="AP257" i="96"/>
  <c r="AN257" i="96"/>
  <c r="AM257" i="96"/>
  <c r="AL257" i="96"/>
  <c r="AI257" i="96"/>
  <c r="AH257" i="96"/>
  <c r="AG257" i="96"/>
  <c r="AF257" i="96"/>
  <c r="AE257" i="96"/>
  <c r="AD257" i="96"/>
  <c r="AC257" i="96"/>
  <c r="AB257" i="96"/>
  <c r="AA257" i="96"/>
  <c r="B257" i="96"/>
  <c r="AW256" i="96"/>
  <c r="AV256" i="96"/>
  <c r="AU256" i="96"/>
  <c r="AT256" i="96"/>
  <c r="AS256" i="96"/>
  <c r="AQ256" i="96"/>
  <c r="AP256" i="96"/>
  <c r="AO256" i="96"/>
  <c r="AL256" i="96"/>
  <c r="AK256" i="96"/>
  <c r="AI256" i="96"/>
  <c r="AH256" i="96"/>
  <c r="AG256" i="96"/>
  <c r="AF256" i="96"/>
  <c r="AE256" i="96"/>
  <c r="AD256" i="96"/>
  <c r="AC256" i="96"/>
  <c r="AB256" i="96"/>
  <c r="AA256" i="96"/>
  <c r="B256" i="96"/>
  <c r="AZ256" i="96" s="1"/>
  <c r="AX255" i="96"/>
  <c r="AW255" i="96"/>
  <c r="AV255" i="96"/>
  <c r="AU255" i="96"/>
  <c r="AT255" i="96"/>
  <c r="AS255" i="96"/>
  <c r="AQ255" i="96"/>
  <c r="AP255" i="96"/>
  <c r="AI255" i="96"/>
  <c r="AH255" i="96"/>
  <c r="AG255" i="96"/>
  <c r="AF255" i="96"/>
  <c r="AE255" i="96"/>
  <c r="AD255" i="96"/>
  <c r="AC255" i="96"/>
  <c r="AB255" i="96"/>
  <c r="AA255" i="96"/>
  <c r="B255" i="96"/>
  <c r="AX254" i="96"/>
  <c r="AW254" i="96"/>
  <c r="AV254" i="96"/>
  <c r="AU254" i="96"/>
  <c r="AT254" i="96"/>
  <c r="AS254" i="96"/>
  <c r="AQ254" i="96"/>
  <c r="AP254" i="96"/>
  <c r="AO254" i="96"/>
  <c r="AN254" i="96"/>
  <c r="AJ254" i="96"/>
  <c r="AI254" i="96"/>
  <c r="AH254" i="96"/>
  <c r="AG254" i="96"/>
  <c r="AF254" i="96"/>
  <c r="AE254" i="96"/>
  <c r="AD254" i="96"/>
  <c r="AC254" i="96"/>
  <c r="AB254" i="96"/>
  <c r="AA254" i="96"/>
  <c r="B254" i="96"/>
  <c r="AM254" i="96" s="1"/>
  <c r="AU253" i="96"/>
  <c r="AT253" i="96"/>
  <c r="AS253" i="96"/>
  <c r="AQ253" i="96"/>
  <c r="AP253" i="96"/>
  <c r="AI253" i="96"/>
  <c r="AH253" i="96"/>
  <c r="AG253" i="96"/>
  <c r="AF253" i="96"/>
  <c r="AE253" i="96"/>
  <c r="AD253" i="96"/>
  <c r="AC253" i="96"/>
  <c r="AB253" i="96"/>
  <c r="AA253" i="96"/>
  <c r="B253" i="96"/>
  <c r="AZ252" i="96"/>
  <c r="AY252" i="96"/>
  <c r="AX252" i="96"/>
  <c r="AW252" i="96"/>
  <c r="AV252" i="96"/>
  <c r="AU252" i="96"/>
  <c r="AT252" i="96"/>
  <c r="AS252" i="96"/>
  <c r="AQ252" i="96"/>
  <c r="AP252" i="96"/>
  <c r="AO252" i="96"/>
  <c r="AN252" i="96"/>
  <c r="AM252" i="96"/>
  <c r="AL252" i="96"/>
  <c r="AK252" i="96"/>
  <c r="AJ252" i="96"/>
  <c r="AI252" i="96"/>
  <c r="AH252" i="96"/>
  <c r="AG252" i="96"/>
  <c r="AF252" i="96"/>
  <c r="AE252" i="96"/>
  <c r="AD252" i="96"/>
  <c r="AC252" i="96"/>
  <c r="AB252" i="96"/>
  <c r="AA252" i="96"/>
  <c r="B252" i="96"/>
  <c r="AZ251" i="96"/>
  <c r="AY251" i="96"/>
  <c r="AX251" i="96"/>
  <c r="AW251" i="96"/>
  <c r="AV251" i="96"/>
  <c r="AU251" i="96"/>
  <c r="AT251" i="96"/>
  <c r="AS251" i="96"/>
  <c r="AQ251" i="96"/>
  <c r="AP251" i="96"/>
  <c r="AO251" i="96"/>
  <c r="AN251" i="96"/>
  <c r="AM251" i="96"/>
  <c r="AL251" i="96"/>
  <c r="AK251" i="96"/>
  <c r="AJ251" i="96"/>
  <c r="AI251" i="96"/>
  <c r="AH251" i="96"/>
  <c r="AG251" i="96"/>
  <c r="AF251" i="96"/>
  <c r="AE251" i="96"/>
  <c r="AD251" i="96"/>
  <c r="AC251" i="96"/>
  <c r="AB251" i="96"/>
  <c r="AA251" i="96"/>
  <c r="B251" i="96"/>
  <c r="AZ250" i="96"/>
  <c r="AY250" i="96"/>
  <c r="AX250" i="96"/>
  <c r="AW250" i="96"/>
  <c r="AU250" i="96"/>
  <c r="AT250" i="96"/>
  <c r="AS250" i="96"/>
  <c r="AQ250" i="96"/>
  <c r="AP250" i="96"/>
  <c r="AN250" i="96"/>
  <c r="AL250" i="96"/>
  <c r="AK250" i="96"/>
  <c r="AI250" i="96"/>
  <c r="AH250" i="96"/>
  <c r="AG250" i="96"/>
  <c r="AF250" i="96"/>
  <c r="AE250" i="96"/>
  <c r="AD250" i="96"/>
  <c r="AC250" i="96"/>
  <c r="AB250" i="96"/>
  <c r="AA250" i="96"/>
  <c r="B250" i="96"/>
  <c r="AV250" i="96" s="1"/>
  <c r="AZ249" i="96"/>
  <c r="AY249" i="96"/>
  <c r="AX249" i="96"/>
  <c r="AW249" i="96"/>
  <c r="AV249" i="96"/>
  <c r="AU249" i="96"/>
  <c r="AT249" i="96"/>
  <c r="AS249" i="96"/>
  <c r="AQ249" i="96"/>
  <c r="AP249" i="96"/>
  <c r="AL249" i="96"/>
  <c r="AK249" i="96"/>
  <c r="AJ249" i="96"/>
  <c r="AI249" i="96"/>
  <c r="AH249" i="96"/>
  <c r="AG249" i="96"/>
  <c r="AF249" i="96"/>
  <c r="AE249" i="96"/>
  <c r="AD249" i="96"/>
  <c r="AC249" i="96"/>
  <c r="AB249" i="96"/>
  <c r="AA249" i="96"/>
  <c r="B249" i="96"/>
  <c r="AO249" i="96" s="1"/>
  <c r="AY248" i="96"/>
  <c r="AX248" i="96"/>
  <c r="AW248" i="96"/>
  <c r="AU248" i="96"/>
  <c r="AT248" i="96"/>
  <c r="AS248" i="96"/>
  <c r="AQ248" i="96"/>
  <c r="AP248" i="96"/>
  <c r="AI248" i="96"/>
  <c r="AH248" i="96"/>
  <c r="AG248" i="96"/>
  <c r="AF248" i="96"/>
  <c r="AE248" i="96"/>
  <c r="AD248" i="96"/>
  <c r="AC248" i="96"/>
  <c r="AB248" i="96"/>
  <c r="AA248" i="96"/>
  <c r="B248" i="96"/>
  <c r="AZ247" i="96"/>
  <c r="AW247" i="96"/>
  <c r="AV247" i="96"/>
  <c r="AU247" i="96"/>
  <c r="AT247" i="96"/>
  <c r="AS247" i="96"/>
  <c r="AQ247" i="96"/>
  <c r="AP247" i="96"/>
  <c r="AM247" i="96"/>
  <c r="AL247" i="96"/>
  <c r="AK247" i="96"/>
  <c r="AI247" i="96"/>
  <c r="AH247" i="96"/>
  <c r="AG247" i="96"/>
  <c r="AF247" i="96"/>
  <c r="AE247" i="96"/>
  <c r="AD247" i="96"/>
  <c r="AC247" i="96"/>
  <c r="AB247" i="96"/>
  <c r="AA247" i="96"/>
  <c r="B247" i="96"/>
  <c r="AU246" i="96"/>
  <c r="AT246" i="96"/>
  <c r="AS246" i="96"/>
  <c r="AQ246" i="96"/>
  <c r="AP246" i="96"/>
  <c r="AI246" i="96"/>
  <c r="AH246" i="96"/>
  <c r="AG246" i="96"/>
  <c r="AF246" i="96"/>
  <c r="AE246" i="96"/>
  <c r="AD246" i="96"/>
  <c r="AC246" i="96"/>
  <c r="AB246" i="96"/>
  <c r="AA246" i="96"/>
  <c r="B246" i="96"/>
  <c r="AZ245" i="96"/>
  <c r="AY245" i="96"/>
  <c r="AU245" i="96"/>
  <c r="AT245" i="96"/>
  <c r="AS245" i="96"/>
  <c r="AQ245" i="96"/>
  <c r="AP245" i="96"/>
  <c r="AI245" i="96"/>
  <c r="AH245" i="96"/>
  <c r="AG245" i="96"/>
  <c r="AF245" i="96"/>
  <c r="AE245" i="96"/>
  <c r="AD245" i="96"/>
  <c r="AC245" i="96"/>
  <c r="AB245" i="96"/>
  <c r="AA245" i="96"/>
  <c r="B245" i="96"/>
  <c r="AZ244" i="96"/>
  <c r="AV244" i="96"/>
  <c r="AU244" i="96"/>
  <c r="AT244" i="96"/>
  <c r="AS244" i="96"/>
  <c r="AQ244" i="96"/>
  <c r="AP244" i="96"/>
  <c r="AN244" i="96"/>
  <c r="AM244" i="96"/>
  <c r="AL244" i="96"/>
  <c r="AJ244" i="96"/>
  <c r="AI244" i="96"/>
  <c r="AH244" i="96"/>
  <c r="AG244" i="96"/>
  <c r="AF244" i="96"/>
  <c r="AE244" i="96"/>
  <c r="AD244" i="96"/>
  <c r="AC244" i="96"/>
  <c r="AB244" i="96"/>
  <c r="AA244" i="96"/>
  <c r="B244" i="96"/>
  <c r="AU243" i="96"/>
  <c r="AT243" i="96"/>
  <c r="AS243" i="96"/>
  <c r="AQ243" i="96"/>
  <c r="AP243" i="96"/>
  <c r="AI243" i="96"/>
  <c r="AH243" i="96"/>
  <c r="AG243" i="96"/>
  <c r="AF243" i="96"/>
  <c r="AE243" i="96"/>
  <c r="AD243" i="96"/>
  <c r="AC243" i="96"/>
  <c r="AB243" i="96"/>
  <c r="AA243" i="96"/>
  <c r="B243" i="96"/>
  <c r="AU242" i="96"/>
  <c r="AT242" i="96"/>
  <c r="AS242" i="96"/>
  <c r="AQ242" i="96"/>
  <c r="AP242" i="96"/>
  <c r="AI242" i="96"/>
  <c r="AH242" i="96"/>
  <c r="AG242" i="96"/>
  <c r="AF242" i="96"/>
  <c r="AE242" i="96"/>
  <c r="AD242" i="96"/>
  <c r="AC242" i="96"/>
  <c r="AB242" i="96"/>
  <c r="AA242" i="96"/>
  <c r="B242" i="96"/>
  <c r="AY241" i="96"/>
  <c r="AW241" i="96"/>
  <c r="AV241" i="96"/>
  <c r="AU241" i="96"/>
  <c r="AT241" i="96"/>
  <c r="AS241" i="96"/>
  <c r="AQ241" i="96"/>
  <c r="AP241" i="96"/>
  <c r="AN241" i="96"/>
  <c r="AM241" i="96"/>
  <c r="AL241" i="96"/>
  <c r="AI241" i="96"/>
  <c r="AH241" i="96"/>
  <c r="AG241" i="96"/>
  <c r="AF241" i="96"/>
  <c r="AE241" i="96"/>
  <c r="AD241" i="96"/>
  <c r="AC241" i="96"/>
  <c r="AB241" i="96"/>
  <c r="AA241" i="96"/>
  <c r="B241" i="96"/>
  <c r="AW240" i="96"/>
  <c r="AV240" i="96"/>
  <c r="AU240" i="96"/>
  <c r="AT240" i="96"/>
  <c r="AS240" i="96"/>
  <c r="AQ240" i="96"/>
  <c r="AP240" i="96"/>
  <c r="AO240" i="96"/>
  <c r="AN240" i="96"/>
  <c r="AM240" i="96"/>
  <c r="AL240" i="96"/>
  <c r="AK240" i="96"/>
  <c r="AI240" i="96"/>
  <c r="AH240" i="96"/>
  <c r="AG240" i="96"/>
  <c r="AF240" i="96"/>
  <c r="AE240" i="96"/>
  <c r="AD240" i="96"/>
  <c r="AC240" i="96"/>
  <c r="AB240" i="96"/>
  <c r="AA240" i="96"/>
  <c r="B240" i="96"/>
  <c r="AZ240" i="96" s="1"/>
  <c r="AU239" i="96"/>
  <c r="AT239" i="96"/>
  <c r="AS239" i="96"/>
  <c r="AQ239" i="96"/>
  <c r="AP239" i="96"/>
  <c r="AI239" i="96"/>
  <c r="AH239" i="96"/>
  <c r="AG239" i="96"/>
  <c r="AF239" i="96"/>
  <c r="AE239" i="96"/>
  <c r="AD239" i="96"/>
  <c r="AC239" i="96"/>
  <c r="AB239" i="96"/>
  <c r="AA239" i="96"/>
  <c r="B239" i="96"/>
  <c r="AX238" i="96"/>
  <c r="AW238" i="96"/>
  <c r="AV238" i="96"/>
  <c r="AU238" i="96"/>
  <c r="AT238" i="96"/>
  <c r="AS238" i="96"/>
  <c r="AQ238" i="96"/>
  <c r="AP238" i="96"/>
  <c r="AO238" i="96"/>
  <c r="AN238" i="96"/>
  <c r="AJ238" i="96"/>
  <c r="AI238" i="96"/>
  <c r="AH238" i="96"/>
  <c r="AG238" i="96"/>
  <c r="AF238" i="96"/>
  <c r="AE238" i="96"/>
  <c r="AD238" i="96"/>
  <c r="AC238" i="96"/>
  <c r="AB238" i="96"/>
  <c r="AA238" i="96"/>
  <c r="B238" i="96"/>
  <c r="AV237" i="96"/>
  <c r="AU237" i="96"/>
  <c r="AT237" i="96"/>
  <c r="AS237" i="96"/>
  <c r="AQ237" i="96"/>
  <c r="AP237" i="96"/>
  <c r="AO237" i="96"/>
  <c r="AK237" i="96"/>
  <c r="AI237" i="96"/>
  <c r="AH237" i="96"/>
  <c r="AG237" i="96"/>
  <c r="AF237" i="96"/>
  <c r="AE237" i="96"/>
  <c r="AD237" i="96"/>
  <c r="AC237" i="96"/>
  <c r="AB237" i="96"/>
  <c r="AA237" i="96"/>
  <c r="B237" i="96"/>
  <c r="AY236" i="96"/>
  <c r="AX236" i="96"/>
  <c r="AW236" i="96"/>
  <c r="AV236" i="96"/>
  <c r="AU236" i="96"/>
  <c r="AT236" i="96"/>
  <c r="AS236" i="96"/>
  <c r="AQ236" i="96"/>
  <c r="AP236" i="96"/>
  <c r="AO236" i="96"/>
  <c r="AN236" i="96"/>
  <c r="AM236" i="96"/>
  <c r="AL236" i="96"/>
  <c r="AK236" i="96"/>
  <c r="AJ236" i="96"/>
  <c r="AI236" i="96"/>
  <c r="AH236" i="96"/>
  <c r="AG236" i="96"/>
  <c r="AF236" i="96"/>
  <c r="AE236" i="96"/>
  <c r="AD236" i="96"/>
  <c r="AC236" i="96"/>
  <c r="AB236" i="96"/>
  <c r="AA236" i="96"/>
  <c r="B236" i="96"/>
  <c r="AZ236" i="96" s="1"/>
  <c r="AZ235" i="96"/>
  <c r="AY235" i="96"/>
  <c r="AX235" i="96"/>
  <c r="AW235" i="96"/>
  <c r="AV235" i="96"/>
  <c r="AU235" i="96"/>
  <c r="AT235" i="96"/>
  <c r="AS235" i="96"/>
  <c r="AQ235" i="96"/>
  <c r="AP235" i="96"/>
  <c r="AO235" i="96"/>
  <c r="AN235" i="96"/>
  <c r="AM235" i="96"/>
  <c r="AL235" i="96"/>
  <c r="AK235" i="96"/>
  <c r="AJ235" i="96"/>
  <c r="AI235" i="96"/>
  <c r="AH235" i="96"/>
  <c r="AG235" i="96"/>
  <c r="AF235" i="96"/>
  <c r="AE235" i="96"/>
  <c r="AD235" i="96"/>
  <c r="AC235" i="96"/>
  <c r="AB235" i="96"/>
  <c r="AA235" i="96"/>
  <c r="B235" i="96"/>
  <c r="AZ234" i="96"/>
  <c r="AY234" i="96"/>
  <c r="AX234" i="96"/>
  <c r="AW234" i="96"/>
  <c r="AU234" i="96"/>
  <c r="AT234" i="96"/>
  <c r="AS234" i="96"/>
  <c r="AQ234" i="96"/>
  <c r="AP234" i="96"/>
  <c r="AN234" i="96"/>
  <c r="AL234" i="96"/>
  <c r="AK234" i="96"/>
  <c r="AJ234" i="96"/>
  <c r="AI234" i="96"/>
  <c r="AH234" i="96"/>
  <c r="AG234" i="96"/>
  <c r="AF234" i="96"/>
  <c r="AE234" i="96"/>
  <c r="AD234" i="96"/>
  <c r="AC234" i="96"/>
  <c r="AB234" i="96"/>
  <c r="AA234" i="96"/>
  <c r="B234" i="96"/>
  <c r="AV234" i="96" s="1"/>
  <c r="AZ233" i="96"/>
  <c r="AY233" i="96"/>
  <c r="AX233" i="96"/>
  <c r="AV233" i="96"/>
  <c r="AU233" i="96"/>
  <c r="AT233" i="96"/>
  <c r="AS233" i="96"/>
  <c r="AQ233" i="96"/>
  <c r="AP233" i="96"/>
  <c r="AL233" i="96"/>
  <c r="AK233" i="96"/>
  <c r="AJ233" i="96"/>
  <c r="AI233" i="96"/>
  <c r="AH233" i="96"/>
  <c r="AG233" i="96"/>
  <c r="AF233" i="96"/>
  <c r="AE233" i="96"/>
  <c r="AD233" i="96"/>
  <c r="AC233" i="96"/>
  <c r="AB233" i="96"/>
  <c r="AA233" i="96"/>
  <c r="B233" i="96"/>
  <c r="AO233" i="96" s="1"/>
  <c r="AZ232" i="96"/>
  <c r="AY232" i="96"/>
  <c r="AU232" i="96"/>
  <c r="AT232" i="96"/>
  <c r="AS232" i="96"/>
  <c r="AQ232" i="96"/>
  <c r="AP232" i="96"/>
  <c r="AK232" i="96"/>
  <c r="AJ232" i="96"/>
  <c r="AI232" i="96"/>
  <c r="AH232" i="96"/>
  <c r="AG232" i="96"/>
  <c r="AF232" i="96"/>
  <c r="AE232" i="96"/>
  <c r="AD232" i="96"/>
  <c r="AC232" i="96"/>
  <c r="AB232" i="96"/>
  <c r="AA232" i="96"/>
  <c r="B232" i="96"/>
  <c r="AZ231" i="96"/>
  <c r="AY231" i="96"/>
  <c r="AX231" i="96"/>
  <c r="AW231" i="96"/>
  <c r="AV231" i="96"/>
  <c r="AU231" i="96"/>
  <c r="AT231" i="96"/>
  <c r="AS231" i="96"/>
  <c r="AQ231" i="96"/>
  <c r="AP231" i="96"/>
  <c r="AI231" i="96"/>
  <c r="AH231" i="96"/>
  <c r="AG231" i="96"/>
  <c r="AF231" i="96"/>
  <c r="AE231" i="96"/>
  <c r="AD231" i="96"/>
  <c r="AC231" i="96"/>
  <c r="AB231" i="96"/>
  <c r="AA231" i="96"/>
  <c r="B231" i="96"/>
  <c r="AZ230" i="96"/>
  <c r="AY230" i="96"/>
  <c r="AW230" i="96"/>
  <c r="AU230" i="96"/>
  <c r="AT230" i="96"/>
  <c r="AS230" i="96"/>
  <c r="AQ230" i="96"/>
  <c r="AP230" i="96"/>
  <c r="AO230" i="96"/>
  <c r="AM230" i="96"/>
  <c r="AL230" i="96"/>
  <c r="AK230" i="96"/>
  <c r="AJ230" i="96"/>
  <c r="AI230" i="96"/>
  <c r="AH230" i="96"/>
  <c r="AG230" i="96"/>
  <c r="AF230" i="96"/>
  <c r="AE230" i="96"/>
  <c r="AD230" i="96"/>
  <c r="AC230" i="96"/>
  <c r="AB230" i="96"/>
  <c r="AA230" i="96"/>
  <c r="B230" i="96"/>
  <c r="AU229" i="96"/>
  <c r="AT229" i="96"/>
  <c r="AS229" i="96"/>
  <c r="AQ229" i="96"/>
  <c r="AP229" i="96"/>
  <c r="AI229" i="96"/>
  <c r="AH229" i="96"/>
  <c r="AG229" i="96"/>
  <c r="AF229" i="96"/>
  <c r="AE229" i="96"/>
  <c r="AD229" i="96"/>
  <c r="AC229" i="96"/>
  <c r="AB229" i="96"/>
  <c r="AA229" i="96"/>
  <c r="B229" i="96"/>
  <c r="AZ228" i="96"/>
  <c r="AX228" i="96"/>
  <c r="AV228" i="96"/>
  <c r="AU228" i="96"/>
  <c r="AT228" i="96"/>
  <c r="AS228" i="96"/>
  <c r="AQ228" i="96"/>
  <c r="AP228" i="96"/>
  <c r="AI228" i="96"/>
  <c r="AH228" i="96"/>
  <c r="AG228" i="96"/>
  <c r="AF228" i="96"/>
  <c r="AE228" i="96"/>
  <c r="AD228" i="96"/>
  <c r="AC228" i="96"/>
  <c r="AB228" i="96"/>
  <c r="AA228" i="96"/>
  <c r="B228" i="96"/>
  <c r="AZ227" i="96"/>
  <c r="AY227" i="96"/>
  <c r="AV227" i="96"/>
  <c r="AU227" i="96"/>
  <c r="AT227" i="96"/>
  <c r="AS227" i="96"/>
  <c r="AQ227" i="96"/>
  <c r="AP227" i="96"/>
  <c r="AO227" i="96"/>
  <c r="AN227" i="96"/>
  <c r="AM227" i="96"/>
  <c r="AL227" i="96"/>
  <c r="AI227" i="96"/>
  <c r="AH227" i="96"/>
  <c r="AG227" i="96"/>
  <c r="AF227" i="96"/>
  <c r="AE227" i="96"/>
  <c r="AD227" i="96"/>
  <c r="AC227" i="96"/>
  <c r="AB227" i="96"/>
  <c r="AA227" i="96"/>
  <c r="B227" i="96"/>
  <c r="AU226" i="96"/>
  <c r="AT226" i="96"/>
  <c r="AS226" i="96"/>
  <c r="AQ226" i="96"/>
  <c r="AP226" i="96"/>
  <c r="AI226" i="96"/>
  <c r="AH226" i="96"/>
  <c r="AG226" i="96"/>
  <c r="AF226" i="96"/>
  <c r="AE226" i="96"/>
  <c r="AD226" i="96"/>
  <c r="AC226" i="96"/>
  <c r="AB226" i="96"/>
  <c r="AA226" i="96"/>
  <c r="B226" i="96"/>
  <c r="AY225" i="96"/>
  <c r="AW225" i="96"/>
  <c r="AV225" i="96"/>
  <c r="AU225" i="96"/>
  <c r="AT225" i="96"/>
  <c r="AS225" i="96"/>
  <c r="AQ225" i="96"/>
  <c r="AP225" i="96"/>
  <c r="AJ225" i="96"/>
  <c r="AI225" i="96"/>
  <c r="AH225" i="96"/>
  <c r="AG225" i="96"/>
  <c r="AF225" i="96"/>
  <c r="AE225" i="96"/>
  <c r="AD225" i="96"/>
  <c r="AC225" i="96"/>
  <c r="AB225" i="96"/>
  <c r="AA225" i="96"/>
  <c r="B225" i="96"/>
  <c r="AW224" i="96"/>
  <c r="AV224" i="96"/>
  <c r="AU224" i="96"/>
  <c r="AT224" i="96"/>
  <c r="AS224" i="96"/>
  <c r="AQ224" i="96"/>
  <c r="AP224" i="96"/>
  <c r="AO224" i="96"/>
  <c r="AN224" i="96"/>
  <c r="AM224" i="96"/>
  <c r="AL224" i="96"/>
  <c r="AK224" i="96"/>
  <c r="AJ224" i="96"/>
  <c r="AI224" i="96"/>
  <c r="AH224" i="96"/>
  <c r="AG224" i="96"/>
  <c r="AF224" i="96"/>
  <c r="AE224" i="96"/>
  <c r="AD224" i="96"/>
  <c r="AC224" i="96"/>
  <c r="AB224" i="96"/>
  <c r="AA224" i="96"/>
  <c r="B224" i="96"/>
  <c r="AZ224" i="96" s="1"/>
  <c r="AZ223" i="96"/>
  <c r="AX223" i="96"/>
  <c r="AW223" i="96"/>
  <c r="AV223" i="96"/>
  <c r="AU223" i="96"/>
  <c r="AT223" i="96"/>
  <c r="AS223" i="96"/>
  <c r="AQ223" i="96"/>
  <c r="AP223" i="96"/>
  <c r="AO223" i="96"/>
  <c r="AN223" i="96"/>
  <c r="AL223" i="96"/>
  <c r="AJ223" i="96"/>
  <c r="AI223" i="96"/>
  <c r="AH223" i="96"/>
  <c r="AG223" i="96"/>
  <c r="AF223" i="96"/>
  <c r="AE223" i="96"/>
  <c r="AD223" i="96"/>
  <c r="AC223" i="96"/>
  <c r="AB223" i="96"/>
  <c r="AA223" i="96"/>
  <c r="B223" i="96"/>
  <c r="AU222" i="96"/>
  <c r="AT222" i="96"/>
  <c r="AS222" i="96"/>
  <c r="AQ222" i="96"/>
  <c r="AP222" i="96"/>
  <c r="AI222" i="96"/>
  <c r="AH222" i="96"/>
  <c r="AG222" i="96"/>
  <c r="AF222" i="96"/>
  <c r="AE222" i="96"/>
  <c r="AD222" i="96"/>
  <c r="AC222" i="96"/>
  <c r="AB222" i="96"/>
  <c r="AA222" i="96"/>
  <c r="B222" i="96"/>
  <c r="AU221" i="96"/>
  <c r="AT221" i="96"/>
  <c r="AS221" i="96"/>
  <c r="AQ221" i="96"/>
  <c r="AP221" i="96"/>
  <c r="AI221" i="96"/>
  <c r="AH221" i="96"/>
  <c r="AG221" i="96"/>
  <c r="AF221" i="96"/>
  <c r="AE221" i="96"/>
  <c r="AD221" i="96"/>
  <c r="AC221" i="96"/>
  <c r="AB221" i="96"/>
  <c r="AA221" i="96"/>
  <c r="B221" i="96"/>
  <c r="AZ220" i="96"/>
  <c r="AY220" i="96"/>
  <c r="AX220" i="96"/>
  <c r="AW220" i="96"/>
  <c r="AV220" i="96"/>
  <c r="AU220" i="96"/>
  <c r="AT220" i="96"/>
  <c r="AS220" i="96"/>
  <c r="AQ220" i="96"/>
  <c r="AP220" i="96"/>
  <c r="AO220" i="96"/>
  <c r="AN220" i="96"/>
  <c r="AM220" i="96"/>
  <c r="AL220" i="96"/>
  <c r="AK220" i="96"/>
  <c r="AJ220" i="96"/>
  <c r="AI220" i="96"/>
  <c r="AH220" i="96"/>
  <c r="AG220" i="96"/>
  <c r="AF220" i="96"/>
  <c r="AE220" i="96"/>
  <c r="AD220" i="96"/>
  <c r="AC220" i="96"/>
  <c r="AB220" i="96"/>
  <c r="AA220" i="96"/>
  <c r="B220" i="96"/>
  <c r="AZ219" i="96"/>
  <c r="AY219" i="96"/>
  <c r="AX219" i="96"/>
  <c r="AW219" i="96"/>
  <c r="AV219" i="96"/>
  <c r="AU219" i="96"/>
  <c r="AT219" i="96"/>
  <c r="AS219" i="96"/>
  <c r="AQ219" i="96"/>
  <c r="AP219" i="96"/>
  <c r="AO219" i="96"/>
  <c r="AN219" i="96"/>
  <c r="AM219" i="96"/>
  <c r="AL219" i="96"/>
  <c r="AK219" i="96"/>
  <c r="AJ219" i="96"/>
  <c r="AI219" i="96"/>
  <c r="AH219" i="96"/>
  <c r="AG219" i="96"/>
  <c r="AF219" i="96"/>
  <c r="AE219" i="96"/>
  <c r="AD219" i="96"/>
  <c r="AC219" i="96"/>
  <c r="AB219" i="96"/>
  <c r="AA219" i="96"/>
  <c r="B219" i="96"/>
  <c r="AU218" i="96"/>
  <c r="AT218" i="96"/>
  <c r="AS218" i="96"/>
  <c r="AQ218" i="96"/>
  <c r="AP218" i="96"/>
  <c r="AL218" i="96"/>
  <c r="AK218" i="96"/>
  <c r="AI218" i="96"/>
  <c r="AH218" i="96"/>
  <c r="AG218" i="96"/>
  <c r="AF218" i="96"/>
  <c r="AE218" i="96"/>
  <c r="AD218" i="96"/>
  <c r="AC218" i="96"/>
  <c r="AB218" i="96"/>
  <c r="AA218" i="96"/>
  <c r="B218" i="96"/>
  <c r="AZ217" i="96"/>
  <c r="AY217" i="96"/>
  <c r="AX217" i="96"/>
  <c r="AV217" i="96"/>
  <c r="AU217" i="96"/>
  <c r="AT217" i="96"/>
  <c r="AS217" i="96"/>
  <c r="AQ217" i="96"/>
  <c r="AP217" i="96"/>
  <c r="AI217" i="96"/>
  <c r="AH217" i="96"/>
  <c r="AG217" i="96"/>
  <c r="AF217" i="96"/>
  <c r="AE217" i="96"/>
  <c r="AD217" i="96"/>
  <c r="AC217" i="96"/>
  <c r="AB217" i="96"/>
  <c r="AA217" i="96"/>
  <c r="B217" i="96"/>
  <c r="AU216" i="96"/>
  <c r="AT216" i="96"/>
  <c r="AS216" i="96"/>
  <c r="AQ216" i="96"/>
  <c r="AP216" i="96"/>
  <c r="AO216" i="96"/>
  <c r="AI216" i="96"/>
  <c r="AH216" i="96"/>
  <c r="AG216" i="96"/>
  <c r="AF216" i="96"/>
  <c r="AE216" i="96"/>
  <c r="AD216" i="96"/>
  <c r="AC216" i="96"/>
  <c r="AB216" i="96"/>
  <c r="AA216" i="96"/>
  <c r="B216" i="96"/>
  <c r="AX215" i="96"/>
  <c r="AV215" i="96"/>
  <c r="AU215" i="96"/>
  <c r="AT215" i="96"/>
  <c r="AS215" i="96"/>
  <c r="AQ215" i="96"/>
  <c r="AP215" i="96"/>
  <c r="AI215" i="96"/>
  <c r="AH215" i="96"/>
  <c r="AG215" i="96"/>
  <c r="AF215" i="96"/>
  <c r="AE215" i="96"/>
  <c r="AD215" i="96"/>
  <c r="AC215" i="96"/>
  <c r="AB215" i="96"/>
  <c r="AA215" i="96"/>
  <c r="B215" i="96"/>
  <c r="AU214" i="96"/>
  <c r="AT214" i="96"/>
  <c r="AS214" i="96"/>
  <c r="AQ214" i="96"/>
  <c r="AP214" i="96"/>
  <c r="AN214" i="96"/>
  <c r="AL214" i="96"/>
  <c r="AK214" i="96"/>
  <c r="AI214" i="96"/>
  <c r="AH214" i="96"/>
  <c r="AG214" i="96"/>
  <c r="AF214" i="96"/>
  <c r="AE214" i="96"/>
  <c r="AD214" i="96"/>
  <c r="AC214" i="96"/>
  <c r="AB214" i="96"/>
  <c r="AA214" i="96"/>
  <c r="B214" i="96"/>
  <c r="AZ213" i="96"/>
  <c r="AY213" i="96"/>
  <c r="AU213" i="96"/>
  <c r="AT213" i="96"/>
  <c r="AS213" i="96"/>
  <c r="AQ213" i="96"/>
  <c r="AP213" i="96"/>
  <c r="AN213" i="96"/>
  <c r="AM213" i="96"/>
  <c r="AI213" i="96"/>
  <c r="AH213" i="96"/>
  <c r="AG213" i="96"/>
  <c r="AF213" i="96"/>
  <c r="AE213" i="96"/>
  <c r="AD213" i="96"/>
  <c r="AC213" i="96"/>
  <c r="AB213" i="96"/>
  <c r="AA213" i="96"/>
  <c r="B213" i="96"/>
  <c r="AZ212" i="96"/>
  <c r="AX212" i="96"/>
  <c r="AV212" i="96"/>
  <c r="AU212" i="96"/>
  <c r="AT212" i="96"/>
  <c r="AS212" i="96"/>
  <c r="AQ212" i="96"/>
  <c r="AP212" i="96"/>
  <c r="AN212" i="96"/>
  <c r="AM212" i="96"/>
  <c r="AL212" i="96"/>
  <c r="AJ212" i="96"/>
  <c r="AI212" i="96"/>
  <c r="AH212" i="96"/>
  <c r="AG212" i="96"/>
  <c r="AF212" i="96"/>
  <c r="AE212" i="96"/>
  <c r="AD212" i="96"/>
  <c r="AC212" i="96"/>
  <c r="AB212" i="96"/>
  <c r="AA212" i="96"/>
  <c r="B212" i="96"/>
  <c r="AU211" i="96"/>
  <c r="AT211" i="96"/>
  <c r="AS211" i="96"/>
  <c r="AQ211" i="96"/>
  <c r="AP211" i="96"/>
  <c r="AI211" i="96"/>
  <c r="AH211" i="96"/>
  <c r="AG211" i="96"/>
  <c r="AF211" i="96"/>
  <c r="AE211" i="96"/>
  <c r="AD211" i="96"/>
  <c r="AC211" i="96"/>
  <c r="AB211" i="96"/>
  <c r="AA211" i="96"/>
  <c r="B211" i="96"/>
  <c r="AU210" i="96"/>
  <c r="AT210" i="96"/>
  <c r="AS210" i="96"/>
  <c r="AQ210" i="96"/>
  <c r="AP210" i="96"/>
  <c r="AI210" i="96"/>
  <c r="AH210" i="96"/>
  <c r="AG210" i="96"/>
  <c r="AF210" i="96"/>
  <c r="AE210" i="96"/>
  <c r="AD210" i="96"/>
  <c r="AC210" i="96"/>
  <c r="AB210" i="96"/>
  <c r="AA210" i="96"/>
  <c r="B210" i="96"/>
  <c r="AY209" i="96"/>
  <c r="AW209" i="96"/>
  <c r="AV209" i="96"/>
  <c r="AU209" i="96"/>
  <c r="AT209" i="96"/>
  <c r="AS209" i="96"/>
  <c r="AQ209" i="96"/>
  <c r="AP209" i="96"/>
  <c r="AL209" i="96"/>
  <c r="AI209" i="96"/>
  <c r="AH209" i="96"/>
  <c r="AG209" i="96"/>
  <c r="AF209" i="96"/>
  <c r="AE209" i="96"/>
  <c r="AD209" i="96"/>
  <c r="AC209" i="96"/>
  <c r="AB209" i="96"/>
  <c r="AA209" i="96"/>
  <c r="B209" i="96"/>
  <c r="AW208" i="96"/>
  <c r="AV208" i="96"/>
  <c r="AU208" i="96"/>
  <c r="AT208" i="96"/>
  <c r="AS208" i="96"/>
  <c r="AQ208" i="96"/>
  <c r="AP208" i="96"/>
  <c r="AO208" i="96"/>
  <c r="AN208" i="96"/>
  <c r="AM208" i="96"/>
  <c r="AL208" i="96"/>
  <c r="AK208" i="96"/>
  <c r="AJ208" i="96"/>
  <c r="AI208" i="96"/>
  <c r="AH208" i="96"/>
  <c r="AG208" i="96"/>
  <c r="AF208" i="96"/>
  <c r="AE208" i="96"/>
  <c r="AD208" i="96"/>
  <c r="AC208" i="96"/>
  <c r="AB208" i="96"/>
  <c r="AA208" i="96"/>
  <c r="B208" i="96"/>
  <c r="AZ208" i="96" s="1"/>
  <c r="AV207" i="96"/>
  <c r="AU207" i="96"/>
  <c r="AT207" i="96"/>
  <c r="AS207" i="96"/>
  <c r="AQ207" i="96"/>
  <c r="AP207" i="96"/>
  <c r="AI207" i="96"/>
  <c r="AH207" i="96"/>
  <c r="AG207" i="96"/>
  <c r="AF207" i="96"/>
  <c r="AE207" i="96"/>
  <c r="AD207" i="96"/>
  <c r="AC207" i="96"/>
  <c r="AB207" i="96"/>
  <c r="AA207" i="96"/>
  <c r="B207" i="96"/>
  <c r="AZ206" i="96"/>
  <c r="AY206" i="96"/>
  <c r="AU206" i="96"/>
  <c r="AT206" i="96"/>
  <c r="AS206" i="96"/>
  <c r="AQ206" i="96"/>
  <c r="AP206" i="96"/>
  <c r="AJ206" i="96"/>
  <c r="AI206" i="96"/>
  <c r="AH206" i="96"/>
  <c r="AG206" i="96"/>
  <c r="AF206" i="96"/>
  <c r="AE206" i="96"/>
  <c r="AD206" i="96"/>
  <c r="AC206" i="96"/>
  <c r="AB206" i="96"/>
  <c r="AA206" i="96"/>
  <c r="B206" i="96"/>
  <c r="AY205" i="96"/>
  <c r="AU205" i="96"/>
  <c r="AT205" i="96"/>
  <c r="AS205" i="96"/>
  <c r="AQ205" i="96"/>
  <c r="AP205" i="96"/>
  <c r="AI205" i="96"/>
  <c r="AH205" i="96"/>
  <c r="AG205" i="96"/>
  <c r="AF205" i="96"/>
  <c r="AE205" i="96"/>
  <c r="AD205" i="96"/>
  <c r="AC205" i="96"/>
  <c r="AB205" i="96"/>
  <c r="AA205" i="96"/>
  <c r="B205" i="96"/>
  <c r="AY204" i="96"/>
  <c r="AX204" i="96"/>
  <c r="AW204" i="96"/>
  <c r="AV204" i="96"/>
  <c r="AU204" i="96"/>
  <c r="AT204" i="96"/>
  <c r="AS204" i="96"/>
  <c r="AQ204" i="96"/>
  <c r="AP204" i="96"/>
  <c r="AO204" i="96"/>
  <c r="AN204" i="96"/>
  <c r="AM204" i="96"/>
  <c r="AL204" i="96"/>
  <c r="AK204" i="96"/>
  <c r="AJ204" i="96"/>
  <c r="AI204" i="96"/>
  <c r="AH204" i="96"/>
  <c r="AG204" i="96"/>
  <c r="AF204" i="96"/>
  <c r="AE204" i="96"/>
  <c r="AD204" i="96"/>
  <c r="AC204" i="96"/>
  <c r="AB204" i="96"/>
  <c r="AA204" i="96"/>
  <c r="B204" i="96"/>
  <c r="AZ204" i="96" s="1"/>
  <c r="AZ203" i="96"/>
  <c r="AY203" i="96"/>
  <c r="AX203" i="96"/>
  <c r="AW203" i="96"/>
  <c r="AV203" i="96"/>
  <c r="AU203" i="96"/>
  <c r="AT203" i="96"/>
  <c r="AS203" i="96"/>
  <c r="AQ203" i="96"/>
  <c r="AP203" i="96"/>
  <c r="AO203" i="96"/>
  <c r="AN203" i="96"/>
  <c r="AM203" i="96"/>
  <c r="AL203" i="96"/>
  <c r="AK203" i="96"/>
  <c r="AJ203" i="96"/>
  <c r="AI203" i="96"/>
  <c r="AH203" i="96"/>
  <c r="AG203" i="96"/>
  <c r="AF203" i="96"/>
  <c r="AE203" i="96"/>
  <c r="AD203" i="96"/>
  <c r="AC203" i="96"/>
  <c r="AB203" i="96"/>
  <c r="AA203" i="96"/>
  <c r="B203" i="96"/>
  <c r="AU202" i="96"/>
  <c r="AT202" i="96"/>
  <c r="AS202" i="96"/>
  <c r="AQ202" i="96"/>
  <c r="AP202" i="96"/>
  <c r="AI202" i="96"/>
  <c r="AH202" i="96"/>
  <c r="AG202" i="96"/>
  <c r="AF202" i="96"/>
  <c r="AE202" i="96"/>
  <c r="AD202" i="96"/>
  <c r="AC202" i="96"/>
  <c r="AB202" i="96"/>
  <c r="AA202" i="96"/>
  <c r="B202" i="96"/>
  <c r="AZ201" i="96"/>
  <c r="AY201" i="96"/>
  <c r="AX201" i="96"/>
  <c r="AW201" i="96"/>
  <c r="AV201" i="96"/>
  <c r="AU201" i="96"/>
  <c r="AT201" i="96"/>
  <c r="AS201" i="96"/>
  <c r="AQ201" i="96"/>
  <c r="AP201" i="96"/>
  <c r="AI201" i="96"/>
  <c r="AH201" i="96"/>
  <c r="AG201" i="96"/>
  <c r="AF201" i="96"/>
  <c r="AE201" i="96"/>
  <c r="AD201" i="96"/>
  <c r="AC201" i="96"/>
  <c r="AB201" i="96"/>
  <c r="AA201" i="96"/>
  <c r="B201" i="96"/>
  <c r="AZ200" i="96"/>
  <c r="AY200" i="96"/>
  <c r="AX200" i="96"/>
  <c r="AW200" i="96"/>
  <c r="AV200" i="96"/>
  <c r="AU200" i="96"/>
  <c r="AT200" i="96"/>
  <c r="AS200" i="96"/>
  <c r="AQ200" i="96"/>
  <c r="AP200" i="96"/>
  <c r="AO200" i="96"/>
  <c r="AM200" i="96"/>
  <c r="AL200" i="96"/>
  <c r="AK200" i="96"/>
  <c r="AJ200" i="96"/>
  <c r="AI200" i="96"/>
  <c r="AH200" i="96"/>
  <c r="AG200" i="96"/>
  <c r="AF200" i="96"/>
  <c r="AE200" i="96"/>
  <c r="AD200" i="96"/>
  <c r="AC200" i="96"/>
  <c r="AB200" i="96"/>
  <c r="AA200" i="96"/>
  <c r="B200" i="96"/>
  <c r="AN200" i="96" s="1"/>
  <c r="AZ199" i="96"/>
  <c r="AW199" i="96"/>
  <c r="AV199" i="96"/>
  <c r="AU199" i="96"/>
  <c r="AT199" i="96"/>
  <c r="AS199" i="96"/>
  <c r="AQ199" i="96"/>
  <c r="AP199" i="96"/>
  <c r="AN199" i="96"/>
  <c r="AM199" i="96"/>
  <c r="AL199" i="96"/>
  <c r="AJ199" i="96"/>
  <c r="AI199" i="96"/>
  <c r="AH199" i="96"/>
  <c r="AG199" i="96"/>
  <c r="AF199" i="96"/>
  <c r="AE199" i="96"/>
  <c r="AD199" i="96"/>
  <c r="AC199" i="96"/>
  <c r="AB199" i="96"/>
  <c r="AA199" i="96"/>
  <c r="B199" i="96"/>
  <c r="AY199" i="96" s="1"/>
  <c r="AW198" i="96"/>
  <c r="AU198" i="96"/>
  <c r="AT198" i="96"/>
  <c r="AS198" i="96"/>
  <c r="AQ198" i="96"/>
  <c r="AP198" i="96"/>
  <c r="AI198" i="96"/>
  <c r="AH198" i="96"/>
  <c r="AG198" i="96"/>
  <c r="AF198" i="96"/>
  <c r="AE198" i="96"/>
  <c r="AD198" i="96"/>
  <c r="AC198" i="96"/>
  <c r="AB198" i="96"/>
  <c r="AA198" i="96"/>
  <c r="B198" i="96"/>
  <c r="AZ197" i="96"/>
  <c r="AY197" i="96"/>
  <c r="AU197" i="96"/>
  <c r="AT197" i="96"/>
  <c r="AS197" i="96"/>
  <c r="AQ197" i="96"/>
  <c r="AP197" i="96"/>
  <c r="AK197" i="96"/>
  <c r="AI197" i="96"/>
  <c r="AH197" i="96"/>
  <c r="AG197" i="96"/>
  <c r="AF197" i="96"/>
  <c r="AE197" i="96"/>
  <c r="AD197" i="96"/>
  <c r="AC197" i="96"/>
  <c r="AB197" i="96"/>
  <c r="AA197" i="96"/>
  <c r="B197" i="96"/>
  <c r="AU196" i="96"/>
  <c r="AT196" i="96"/>
  <c r="AS196" i="96"/>
  <c r="AQ196" i="96"/>
  <c r="AP196" i="96"/>
  <c r="AI196" i="96"/>
  <c r="AH196" i="96"/>
  <c r="AG196" i="96"/>
  <c r="AF196" i="96"/>
  <c r="AE196" i="96"/>
  <c r="AD196" i="96"/>
  <c r="AC196" i="96"/>
  <c r="AB196" i="96"/>
  <c r="AA196" i="96"/>
  <c r="B196" i="96"/>
  <c r="AZ195" i="96"/>
  <c r="AY195" i="96"/>
  <c r="AX195" i="96"/>
  <c r="AW195" i="96"/>
  <c r="AV195" i="96"/>
  <c r="AU195" i="96"/>
  <c r="AT195" i="96"/>
  <c r="AS195" i="96"/>
  <c r="AQ195" i="96"/>
  <c r="AP195" i="96"/>
  <c r="AL195" i="96"/>
  <c r="AJ195" i="96"/>
  <c r="AI195" i="96"/>
  <c r="AH195" i="96"/>
  <c r="AG195" i="96"/>
  <c r="AF195" i="96"/>
  <c r="AE195" i="96"/>
  <c r="AD195" i="96"/>
  <c r="AC195" i="96"/>
  <c r="AB195" i="96"/>
  <c r="AA195" i="96"/>
  <c r="B195" i="96"/>
  <c r="AK195" i="96" s="1"/>
  <c r="AZ194" i="96"/>
  <c r="AV194" i="96"/>
  <c r="AU194" i="96"/>
  <c r="AT194" i="96"/>
  <c r="AS194" i="96"/>
  <c r="AQ194" i="96"/>
  <c r="AP194" i="96"/>
  <c r="AO194" i="96"/>
  <c r="AN194" i="96"/>
  <c r="AM194" i="96"/>
  <c r="AL194" i="96"/>
  <c r="AI194" i="96"/>
  <c r="AH194" i="96"/>
  <c r="AG194" i="96"/>
  <c r="AF194" i="96"/>
  <c r="AE194" i="96"/>
  <c r="AD194" i="96"/>
  <c r="AC194" i="96"/>
  <c r="AB194" i="96"/>
  <c r="AA194" i="96"/>
  <c r="B194" i="96"/>
  <c r="AZ193" i="96"/>
  <c r="AY193" i="96"/>
  <c r="AX193" i="96"/>
  <c r="AW193" i="96"/>
  <c r="AU193" i="96"/>
  <c r="AT193" i="96"/>
  <c r="AS193" i="96"/>
  <c r="AQ193" i="96"/>
  <c r="AP193" i="96"/>
  <c r="AO193" i="96"/>
  <c r="AK193" i="96"/>
  <c r="AJ193" i="96"/>
  <c r="AI193" i="96"/>
  <c r="AH193" i="96"/>
  <c r="AG193" i="96"/>
  <c r="AF193" i="96"/>
  <c r="AE193" i="96"/>
  <c r="AD193" i="96"/>
  <c r="AC193" i="96"/>
  <c r="AB193" i="96"/>
  <c r="AA193" i="96"/>
  <c r="B193" i="96"/>
  <c r="AL193" i="96" s="1"/>
  <c r="AZ192" i="96"/>
  <c r="AY192" i="96"/>
  <c r="AU192" i="96"/>
  <c r="AT192" i="96"/>
  <c r="AS192" i="96"/>
  <c r="AQ192" i="96"/>
  <c r="AP192" i="96"/>
  <c r="AI192" i="96"/>
  <c r="AH192" i="96"/>
  <c r="AG192" i="96"/>
  <c r="AF192" i="96"/>
  <c r="AE192" i="96"/>
  <c r="AD192" i="96"/>
  <c r="AC192" i="96"/>
  <c r="AB192" i="96"/>
  <c r="AA192" i="96"/>
  <c r="B192" i="96"/>
  <c r="AY191" i="96"/>
  <c r="AW191" i="96"/>
  <c r="AU191" i="96"/>
  <c r="AT191" i="96"/>
  <c r="AS191" i="96"/>
  <c r="AQ191" i="96"/>
  <c r="AP191" i="96"/>
  <c r="AO191" i="96"/>
  <c r="AN191" i="96"/>
  <c r="AM191" i="96"/>
  <c r="AL191" i="96"/>
  <c r="AK191" i="96"/>
  <c r="AI191" i="96"/>
  <c r="AH191" i="96"/>
  <c r="AG191" i="96"/>
  <c r="AF191" i="96"/>
  <c r="AE191" i="96"/>
  <c r="AD191" i="96"/>
  <c r="AC191" i="96"/>
  <c r="AB191" i="96"/>
  <c r="AA191" i="96"/>
  <c r="B191" i="96"/>
  <c r="AZ190" i="96"/>
  <c r="AY190" i="96"/>
  <c r="AX190" i="96"/>
  <c r="AW190" i="96"/>
  <c r="AV190" i="96"/>
  <c r="AU190" i="96"/>
  <c r="AT190" i="96"/>
  <c r="AS190" i="96"/>
  <c r="AQ190" i="96"/>
  <c r="AP190" i="96"/>
  <c r="AO190" i="96"/>
  <c r="AN190" i="96"/>
  <c r="AM190" i="96"/>
  <c r="AL190" i="96"/>
  <c r="AK190" i="96"/>
  <c r="AJ190" i="96"/>
  <c r="AI190" i="96"/>
  <c r="AH190" i="96"/>
  <c r="AG190" i="96"/>
  <c r="AF190" i="96"/>
  <c r="AE190" i="96"/>
  <c r="AD190" i="96"/>
  <c r="AC190" i="96"/>
  <c r="AB190" i="96"/>
  <c r="AA190" i="96"/>
  <c r="B190" i="96"/>
  <c r="AU189" i="96"/>
  <c r="AT189" i="96"/>
  <c r="AS189" i="96"/>
  <c r="AQ189" i="96"/>
  <c r="AP189" i="96"/>
  <c r="AI189" i="96"/>
  <c r="AH189" i="96"/>
  <c r="AG189" i="96"/>
  <c r="AF189" i="96"/>
  <c r="AE189" i="96"/>
  <c r="AD189" i="96"/>
  <c r="AC189" i="96"/>
  <c r="AB189" i="96"/>
  <c r="AA189" i="96"/>
  <c r="B189" i="96"/>
  <c r="AZ188" i="96"/>
  <c r="AX188" i="96"/>
  <c r="AU188" i="96"/>
  <c r="AT188" i="96"/>
  <c r="AS188" i="96"/>
  <c r="AQ188" i="96"/>
  <c r="AP188" i="96"/>
  <c r="AL188" i="96"/>
  <c r="AJ188" i="96"/>
  <c r="AI188" i="96"/>
  <c r="AH188" i="96"/>
  <c r="AG188" i="96"/>
  <c r="AF188" i="96"/>
  <c r="AE188" i="96"/>
  <c r="AD188" i="96"/>
  <c r="AC188" i="96"/>
  <c r="AB188" i="96"/>
  <c r="AA188" i="96"/>
  <c r="B188" i="96"/>
  <c r="AZ187" i="96"/>
  <c r="AY187" i="96"/>
  <c r="AX187" i="96"/>
  <c r="AW187" i="96"/>
  <c r="AV187" i="96"/>
  <c r="AU187" i="96"/>
  <c r="AT187" i="96"/>
  <c r="AS187" i="96"/>
  <c r="AQ187" i="96"/>
  <c r="AP187" i="96"/>
  <c r="AK187" i="96"/>
  <c r="AI187" i="96"/>
  <c r="AH187" i="96"/>
  <c r="AG187" i="96"/>
  <c r="AF187" i="96"/>
  <c r="AE187" i="96"/>
  <c r="AD187" i="96"/>
  <c r="AC187" i="96"/>
  <c r="AB187" i="96"/>
  <c r="AA187" i="96"/>
  <c r="B187" i="96"/>
  <c r="AY186" i="96"/>
  <c r="AX186" i="96"/>
  <c r="AW186" i="96"/>
  <c r="AV186" i="96"/>
  <c r="AU186" i="96"/>
  <c r="AT186" i="96"/>
  <c r="AS186" i="96"/>
  <c r="AQ186" i="96"/>
  <c r="AP186" i="96"/>
  <c r="AO186" i="96"/>
  <c r="AN186" i="96"/>
  <c r="AM186" i="96"/>
  <c r="AL186" i="96"/>
  <c r="AI186" i="96"/>
  <c r="AH186" i="96"/>
  <c r="AG186" i="96"/>
  <c r="AF186" i="96"/>
  <c r="AE186" i="96"/>
  <c r="AD186" i="96"/>
  <c r="AC186" i="96"/>
  <c r="AB186" i="96"/>
  <c r="AA186" i="96"/>
  <c r="B186" i="96"/>
  <c r="AZ186" i="96" s="1"/>
  <c r="AZ185" i="96"/>
  <c r="AY185" i="96"/>
  <c r="AU185" i="96"/>
  <c r="AT185" i="96"/>
  <c r="AS185" i="96"/>
  <c r="AQ185" i="96"/>
  <c r="AP185" i="96"/>
  <c r="AK185" i="96"/>
  <c r="AJ185" i="96"/>
  <c r="AI185" i="96"/>
  <c r="AH185" i="96"/>
  <c r="AG185" i="96"/>
  <c r="AF185" i="96"/>
  <c r="AE185" i="96"/>
  <c r="AD185" i="96"/>
  <c r="AC185" i="96"/>
  <c r="AB185" i="96"/>
  <c r="AA185" i="96"/>
  <c r="B185" i="96"/>
  <c r="AX184" i="96"/>
  <c r="AU184" i="96"/>
  <c r="AT184" i="96"/>
  <c r="AS184" i="96"/>
  <c r="AQ184" i="96"/>
  <c r="AP184" i="96"/>
  <c r="AO184" i="96"/>
  <c r="AN184" i="96"/>
  <c r="AL184" i="96"/>
  <c r="AK184" i="96"/>
  <c r="AI184" i="96"/>
  <c r="AH184" i="96"/>
  <c r="AG184" i="96"/>
  <c r="AF184" i="96"/>
  <c r="AE184" i="96"/>
  <c r="AD184" i="96"/>
  <c r="AC184" i="96"/>
  <c r="AB184" i="96"/>
  <c r="AA184" i="96"/>
  <c r="B184" i="96"/>
  <c r="AV183" i="96"/>
  <c r="AU183" i="96"/>
  <c r="AT183" i="96"/>
  <c r="AS183" i="96"/>
  <c r="AQ183" i="96"/>
  <c r="AP183" i="96"/>
  <c r="AN183" i="96"/>
  <c r="AM183" i="96"/>
  <c r="AL183" i="96"/>
  <c r="AK183" i="96"/>
  <c r="AJ183" i="96"/>
  <c r="AI183" i="96"/>
  <c r="AH183" i="96"/>
  <c r="AG183" i="96"/>
  <c r="AF183" i="96"/>
  <c r="AE183" i="96"/>
  <c r="AD183" i="96"/>
  <c r="AC183" i="96"/>
  <c r="AB183" i="96"/>
  <c r="AA183" i="96"/>
  <c r="B183" i="96"/>
  <c r="AZ182" i="96"/>
  <c r="AY182" i="96"/>
  <c r="AX182" i="96"/>
  <c r="AW182" i="96"/>
  <c r="AV182" i="96"/>
  <c r="AU182" i="96"/>
  <c r="AT182" i="96"/>
  <c r="AS182" i="96"/>
  <c r="AQ182" i="96"/>
  <c r="AP182" i="96"/>
  <c r="AO182" i="96"/>
  <c r="AN182" i="96"/>
  <c r="AM182" i="96"/>
  <c r="AL182" i="96"/>
  <c r="AK182" i="96"/>
  <c r="AJ182" i="96"/>
  <c r="AI182" i="96"/>
  <c r="AH182" i="96"/>
  <c r="AG182" i="96"/>
  <c r="AF182" i="96"/>
  <c r="AE182" i="96"/>
  <c r="AD182" i="96"/>
  <c r="AC182" i="96"/>
  <c r="AB182" i="96"/>
  <c r="AA182" i="96"/>
  <c r="B182" i="96"/>
  <c r="AU181" i="96"/>
  <c r="AT181" i="96"/>
  <c r="AS181" i="96"/>
  <c r="AQ181" i="96"/>
  <c r="AP181" i="96"/>
  <c r="AI181" i="96"/>
  <c r="AH181" i="96"/>
  <c r="AG181" i="96"/>
  <c r="AF181" i="96"/>
  <c r="AE181" i="96"/>
  <c r="AD181" i="96"/>
  <c r="AC181" i="96"/>
  <c r="AB181" i="96"/>
  <c r="AA181" i="96"/>
  <c r="B181" i="96"/>
  <c r="AZ180" i="96"/>
  <c r="AX180" i="96"/>
  <c r="AW180" i="96"/>
  <c r="AV180" i="96"/>
  <c r="AU180" i="96"/>
  <c r="AT180" i="96"/>
  <c r="AS180" i="96"/>
  <c r="AQ180" i="96"/>
  <c r="AP180" i="96"/>
  <c r="AO180" i="96"/>
  <c r="AN180" i="96"/>
  <c r="AL180" i="96"/>
  <c r="AJ180" i="96"/>
  <c r="AI180" i="96"/>
  <c r="AH180" i="96"/>
  <c r="AG180" i="96"/>
  <c r="AF180" i="96"/>
  <c r="AE180" i="96"/>
  <c r="AD180" i="96"/>
  <c r="AC180" i="96"/>
  <c r="AB180" i="96"/>
  <c r="AA180" i="96"/>
  <c r="B180" i="96"/>
  <c r="AU179" i="96"/>
  <c r="AT179" i="96"/>
  <c r="AS179" i="96"/>
  <c r="AQ179" i="96"/>
  <c r="AP179" i="96"/>
  <c r="AI179" i="96"/>
  <c r="AH179" i="96"/>
  <c r="AG179" i="96"/>
  <c r="AF179" i="96"/>
  <c r="AE179" i="96"/>
  <c r="AD179" i="96"/>
  <c r="AC179" i="96"/>
  <c r="AB179" i="96"/>
  <c r="AA179" i="96"/>
  <c r="B179" i="96"/>
  <c r="AZ178" i="96"/>
  <c r="AU178" i="96"/>
  <c r="AT178" i="96"/>
  <c r="AS178" i="96"/>
  <c r="AQ178" i="96"/>
  <c r="AP178" i="96"/>
  <c r="AN178" i="96"/>
  <c r="AM178" i="96"/>
  <c r="AI178" i="96"/>
  <c r="AH178" i="96"/>
  <c r="AG178" i="96"/>
  <c r="AF178" i="96"/>
  <c r="AE178" i="96"/>
  <c r="AD178" i="96"/>
  <c r="AC178" i="96"/>
  <c r="AB178" i="96"/>
  <c r="AA178" i="96"/>
  <c r="B178" i="96"/>
  <c r="AZ177" i="96"/>
  <c r="AY177" i="96"/>
  <c r="AX177" i="96"/>
  <c r="AW177" i="96"/>
  <c r="AV177" i="96"/>
  <c r="AU177" i="96"/>
  <c r="AT177" i="96"/>
  <c r="AS177" i="96"/>
  <c r="AQ177" i="96"/>
  <c r="AP177" i="96"/>
  <c r="AO177" i="96"/>
  <c r="AN177" i="96"/>
  <c r="AM177" i="96"/>
  <c r="AJ177" i="96"/>
  <c r="AI177" i="96"/>
  <c r="AH177" i="96"/>
  <c r="AG177" i="96"/>
  <c r="AF177" i="96"/>
  <c r="AE177" i="96"/>
  <c r="AD177" i="96"/>
  <c r="AC177" i="96"/>
  <c r="AB177" i="96"/>
  <c r="AA177" i="96"/>
  <c r="B177" i="96"/>
  <c r="AL177" i="96" s="1"/>
  <c r="AZ176" i="96"/>
  <c r="AY176" i="96"/>
  <c r="AW176" i="96"/>
  <c r="AV176" i="96"/>
  <c r="AU176" i="96"/>
  <c r="AT176" i="96"/>
  <c r="AS176" i="96"/>
  <c r="AQ176" i="96"/>
  <c r="AP176" i="96"/>
  <c r="AO176" i="96"/>
  <c r="AN176" i="96"/>
  <c r="AM176" i="96"/>
  <c r="AI176" i="96"/>
  <c r="AH176" i="96"/>
  <c r="AG176" i="96"/>
  <c r="AF176" i="96"/>
  <c r="AE176" i="96"/>
  <c r="AD176" i="96"/>
  <c r="AC176" i="96"/>
  <c r="AB176" i="96"/>
  <c r="AA176" i="96"/>
  <c r="B176" i="96"/>
  <c r="AY175" i="96"/>
  <c r="AW175" i="96"/>
  <c r="AU175" i="96"/>
  <c r="AT175" i="96"/>
  <c r="AS175" i="96"/>
  <c r="AQ175" i="96"/>
  <c r="AP175" i="96"/>
  <c r="AO175" i="96"/>
  <c r="AN175" i="96"/>
  <c r="AM175" i="96"/>
  <c r="AL175" i="96"/>
  <c r="AK175" i="96"/>
  <c r="AJ175" i="96"/>
  <c r="AI175" i="96"/>
  <c r="AH175" i="96"/>
  <c r="AG175" i="96"/>
  <c r="AF175" i="96"/>
  <c r="AE175" i="96"/>
  <c r="AD175" i="96"/>
  <c r="AC175" i="96"/>
  <c r="AB175" i="96"/>
  <c r="AA175" i="96"/>
  <c r="B175" i="96"/>
  <c r="AV175" i="96" s="1"/>
  <c r="AZ174" i="96"/>
  <c r="AY174" i="96"/>
  <c r="AX174" i="96"/>
  <c r="AW174" i="96"/>
  <c r="AV174" i="96"/>
  <c r="AU174" i="96"/>
  <c r="AT174" i="96"/>
  <c r="AS174" i="96"/>
  <c r="AQ174" i="96"/>
  <c r="AP174" i="96"/>
  <c r="AO174" i="96"/>
  <c r="AN174" i="96"/>
  <c r="AM174" i="96"/>
  <c r="AL174" i="96"/>
  <c r="AK174" i="96"/>
  <c r="AJ174" i="96"/>
  <c r="AI174" i="96"/>
  <c r="AH174" i="96"/>
  <c r="AG174" i="96"/>
  <c r="AF174" i="96"/>
  <c r="AE174" i="96"/>
  <c r="AD174" i="96"/>
  <c r="AC174" i="96"/>
  <c r="AB174" i="96"/>
  <c r="AA174" i="96"/>
  <c r="B174" i="96"/>
  <c r="AZ173" i="96"/>
  <c r="AU173" i="96"/>
  <c r="AT173" i="96"/>
  <c r="AS173" i="96"/>
  <c r="AQ173" i="96"/>
  <c r="AP173" i="96"/>
  <c r="AN173" i="96"/>
  <c r="AM173" i="96"/>
  <c r="AL173" i="96"/>
  <c r="AI173" i="96"/>
  <c r="AH173" i="96"/>
  <c r="AG173" i="96"/>
  <c r="AF173" i="96"/>
  <c r="AE173" i="96"/>
  <c r="AD173" i="96"/>
  <c r="AC173" i="96"/>
  <c r="AB173" i="96"/>
  <c r="AA173" i="96"/>
  <c r="B173" i="96"/>
  <c r="AZ172" i="96"/>
  <c r="AX172" i="96"/>
  <c r="AW172" i="96"/>
  <c r="AV172" i="96"/>
  <c r="AU172" i="96"/>
  <c r="AT172" i="96"/>
  <c r="AS172" i="96"/>
  <c r="AQ172" i="96"/>
  <c r="AP172" i="96"/>
  <c r="AL172" i="96"/>
  <c r="AI172" i="96"/>
  <c r="AH172" i="96"/>
  <c r="AG172" i="96"/>
  <c r="AF172" i="96"/>
  <c r="AE172" i="96"/>
  <c r="AD172" i="96"/>
  <c r="AC172" i="96"/>
  <c r="AB172" i="96"/>
  <c r="AA172" i="96"/>
  <c r="B172" i="96"/>
  <c r="AU171" i="96"/>
  <c r="AT171" i="96"/>
  <c r="AS171" i="96"/>
  <c r="AQ171" i="96"/>
  <c r="AP171" i="96"/>
  <c r="AI171" i="96"/>
  <c r="AH171" i="96"/>
  <c r="AG171" i="96"/>
  <c r="AF171" i="96"/>
  <c r="AE171" i="96"/>
  <c r="AD171" i="96"/>
  <c r="AC171" i="96"/>
  <c r="AB171" i="96"/>
  <c r="AA171" i="96"/>
  <c r="B171" i="96"/>
  <c r="AZ170" i="96"/>
  <c r="AY170" i="96"/>
  <c r="AX170" i="96"/>
  <c r="AV170" i="96"/>
  <c r="AU170" i="96"/>
  <c r="AT170" i="96"/>
  <c r="AS170" i="96"/>
  <c r="AQ170" i="96"/>
  <c r="AP170" i="96"/>
  <c r="AO170" i="96"/>
  <c r="AN170" i="96"/>
  <c r="AM170" i="96"/>
  <c r="AL170" i="96"/>
  <c r="AI170" i="96"/>
  <c r="AH170" i="96"/>
  <c r="AG170" i="96"/>
  <c r="AF170" i="96"/>
  <c r="AE170" i="96"/>
  <c r="AD170" i="96"/>
  <c r="AC170" i="96"/>
  <c r="AB170" i="96"/>
  <c r="AA170" i="96"/>
  <c r="B170" i="96"/>
  <c r="AW170" i="96" s="1"/>
  <c r="AX169" i="96"/>
  <c r="AW169" i="96"/>
  <c r="AV169" i="96"/>
  <c r="AU169" i="96"/>
  <c r="AT169" i="96"/>
  <c r="AS169" i="96"/>
  <c r="AQ169" i="96"/>
  <c r="AP169" i="96"/>
  <c r="AO169" i="96"/>
  <c r="AN169" i="96"/>
  <c r="AM169" i="96"/>
  <c r="AJ169" i="96"/>
  <c r="AI169" i="96"/>
  <c r="AH169" i="96"/>
  <c r="AG169" i="96"/>
  <c r="AF169" i="96"/>
  <c r="AE169" i="96"/>
  <c r="AD169" i="96"/>
  <c r="AC169" i="96"/>
  <c r="AB169" i="96"/>
  <c r="AA169" i="96"/>
  <c r="B169" i="96"/>
  <c r="AL169" i="96" s="1"/>
  <c r="AU168" i="96"/>
  <c r="AT168" i="96"/>
  <c r="AS168" i="96"/>
  <c r="AQ168" i="96"/>
  <c r="AP168" i="96"/>
  <c r="AI168" i="96"/>
  <c r="AH168" i="96"/>
  <c r="AG168" i="96"/>
  <c r="AF168" i="96"/>
  <c r="AE168" i="96"/>
  <c r="AD168" i="96"/>
  <c r="AC168" i="96"/>
  <c r="AB168" i="96"/>
  <c r="AA168" i="96"/>
  <c r="B168" i="96"/>
  <c r="AZ167" i="96"/>
  <c r="AU167" i="96"/>
  <c r="AT167" i="96"/>
  <c r="AS167" i="96"/>
  <c r="AQ167" i="96"/>
  <c r="AP167" i="96"/>
  <c r="AO167" i="96"/>
  <c r="AL167" i="96"/>
  <c r="AJ167" i="96"/>
  <c r="AI167" i="96"/>
  <c r="AH167" i="96"/>
  <c r="AG167" i="96"/>
  <c r="AF167" i="96"/>
  <c r="AE167" i="96"/>
  <c r="AD167" i="96"/>
  <c r="AC167" i="96"/>
  <c r="AB167" i="96"/>
  <c r="AA167" i="96"/>
  <c r="B167" i="96"/>
  <c r="AZ166" i="96"/>
  <c r="AY166" i="96"/>
  <c r="AX166" i="96"/>
  <c r="AW166" i="96"/>
  <c r="AV166" i="96"/>
  <c r="AU166" i="96"/>
  <c r="AT166" i="96"/>
  <c r="AS166" i="96"/>
  <c r="AQ166" i="96"/>
  <c r="AP166" i="96"/>
  <c r="AO166" i="96"/>
  <c r="AN166" i="96"/>
  <c r="AM166" i="96"/>
  <c r="AL166" i="96"/>
  <c r="AK166" i="96"/>
  <c r="AJ166" i="96"/>
  <c r="AI166" i="96"/>
  <c r="AH166" i="96"/>
  <c r="AG166" i="96"/>
  <c r="AF166" i="96"/>
  <c r="AE166" i="96"/>
  <c r="AD166" i="96"/>
  <c r="AC166" i="96"/>
  <c r="AB166" i="96"/>
  <c r="AA166" i="96"/>
  <c r="B166" i="96"/>
  <c r="AZ165" i="96"/>
  <c r="AY165" i="96"/>
  <c r="AU165" i="96"/>
  <c r="AT165" i="96"/>
  <c r="AS165" i="96"/>
  <c r="AQ165" i="96"/>
  <c r="AP165" i="96"/>
  <c r="AN165" i="96"/>
  <c r="AM165" i="96"/>
  <c r="AL165" i="96"/>
  <c r="AK165" i="96"/>
  <c r="AJ165" i="96"/>
  <c r="AI165" i="96"/>
  <c r="AH165" i="96"/>
  <c r="AG165" i="96"/>
  <c r="AF165" i="96"/>
  <c r="AE165" i="96"/>
  <c r="AD165" i="96"/>
  <c r="AC165" i="96"/>
  <c r="AB165" i="96"/>
  <c r="AA165" i="96"/>
  <c r="B165" i="96"/>
  <c r="AZ164" i="96"/>
  <c r="AX164" i="96"/>
  <c r="AW164" i="96"/>
  <c r="AV164" i="96"/>
  <c r="AU164" i="96"/>
  <c r="AT164" i="96"/>
  <c r="AS164" i="96"/>
  <c r="AQ164" i="96"/>
  <c r="AP164" i="96"/>
  <c r="AO164" i="96"/>
  <c r="AN164" i="96"/>
  <c r="AM164" i="96"/>
  <c r="AL164" i="96"/>
  <c r="AJ164" i="96"/>
  <c r="AI164" i="96"/>
  <c r="AH164" i="96"/>
  <c r="AG164" i="96"/>
  <c r="AF164" i="96"/>
  <c r="AE164" i="96"/>
  <c r="AD164" i="96"/>
  <c r="AC164" i="96"/>
  <c r="AB164" i="96"/>
  <c r="AA164" i="96"/>
  <c r="B164" i="96"/>
  <c r="AX163" i="96"/>
  <c r="AU163" i="96"/>
  <c r="AS163" i="96"/>
  <c r="AQ163" i="96"/>
  <c r="AP163" i="96"/>
  <c r="AT163" i="96" s="1"/>
  <c r="AH163" i="96"/>
  <c r="AG163" i="96"/>
  <c r="AF163" i="96"/>
  <c r="AE163" i="96"/>
  <c r="AI163" i="96" s="1"/>
  <c r="AD163" i="96"/>
  <c r="AC163" i="96"/>
  <c r="AB163" i="96"/>
  <c r="AA163" i="96"/>
  <c r="B163" i="96"/>
  <c r="AJ163" i="96" s="1"/>
  <c r="AU162" i="96"/>
  <c r="AS162" i="96"/>
  <c r="AQ162" i="96"/>
  <c r="AP162" i="96"/>
  <c r="AH162" i="96"/>
  <c r="AG162" i="96"/>
  <c r="AF162" i="96"/>
  <c r="AE162" i="96"/>
  <c r="AI162" i="96" s="1"/>
  <c r="AD162" i="96"/>
  <c r="AC162" i="96"/>
  <c r="AB162" i="96"/>
  <c r="AA162" i="96"/>
  <c r="B162" i="96"/>
  <c r="AU161" i="96"/>
  <c r="AS161" i="96"/>
  <c r="AQ161" i="96"/>
  <c r="AP161" i="96"/>
  <c r="AT161" i="96" s="1"/>
  <c r="AN161" i="96"/>
  <c r="AM161" i="96"/>
  <c r="AK161" i="96"/>
  <c r="AJ161" i="96"/>
  <c r="AH161" i="96"/>
  <c r="AG161" i="96"/>
  <c r="AF161" i="96"/>
  <c r="AE161" i="96"/>
  <c r="AI161" i="96" s="1"/>
  <c r="AO161" i="96" s="1"/>
  <c r="AD161" i="96"/>
  <c r="AC161" i="96"/>
  <c r="AB161" i="96"/>
  <c r="AA161" i="96"/>
  <c r="B161" i="96"/>
  <c r="AL161" i="96" s="1"/>
  <c r="AU160" i="96"/>
  <c r="AS160" i="96"/>
  <c r="AQ160" i="96"/>
  <c r="AP160" i="96"/>
  <c r="AT160" i="96" s="1"/>
  <c r="AH160" i="96"/>
  <c r="AI160" i="96" s="1"/>
  <c r="AG160" i="96"/>
  <c r="AF160" i="96"/>
  <c r="AE160" i="96"/>
  <c r="AD160" i="96"/>
  <c r="AC160" i="96"/>
  <c r="AB160" i="96"/>
  <c r="AA160" i="96"/>
  <c r="B160" i="96"/>
  <c r="AU159" i="96"/>
  <c r="AS159" i="96"/>
  <c r="AQ159" i="96"/>
  <c r="AP159" i="96"/>
  <c r="AH159" i="96"/>
  <c r="AG159" i="96"/>
  <c r="AF159" i="96"/>
  <c r="AE159" i="96"/>
  <c r="AI159" i="96" s="1"/>
  <c r="AD159" i="96"/>
  <c r="AC159" i="96"/>
  <c r="AB159" i="96"/>
  <c r="AA159" i="96"/>
  <c r="B159" i="96"/>
  <c r="AY158" i="96"/>
  <c r="AU158" i="96"/>
  <c r="AS158" i="96"/>
  <c r="AQ158" i="96"/>
  <c r="AP158" i="96"/>
  <c r="AN158" i="96"/>
  <c r="AM158" i="96"/>
  <c r="AL158" i="96"/>
  <c r="AK158" i="96"/>
  <c r="AJ158" i="96"/>
  <c r="AI158" i="96"/>
  <c r="AO158" i="96" s="1"/>
  <c r="AH158" i="96"/>
  <c r="AG158" i="96"/>
  <c r="AF158" i="96"/>
  <c r="AE158" i="96"/>
  <c r="AD158" i="96"/>
  <c r="AC158" i="96"/>
  <c r="AB158" i="96"/>
  <c r="AA158" i="96"/>
  <c r="B158" i="96"/>
  <c r="AX158" i="96" s="1"/>
  <c r="AU157" i="96"/>
  <c r="AS157" i="96"/>
  <c r="AQ157" i="96"/>
  <c r="AP157" i="96"/>
  <c r="AT157" i="96" s="1"/>
  <c r="AN157" i="96"/>
  <c r="AM157" i="96"/>
  <c r="AL157" i="96"/>
  <c r="AH157" i="96"/>
  <c r="AG157" i="96"/>
  <c r="AF157" i="96"/>
  <c r="AE157" i="96"/>
  <c r="AI157" i="96" s="1"/>
  <c r="AD157" i="96"/>
  <c r="AC157" i="96"/>
  <c r="AB157" i="96"/>
  <c r="AA157" i="96"/>
  <c r="B157" i="96"/>
  <c r="AK157" i="96" s="1"/>
  <c r="AU156" i="96"/>
  <c r="AS156" i="96"/>
  <c r="AQ156" i="96"/>
  <c r="AP156" i="96"/>
  <c r="AT156" i="96" s="1"/>
  <c r="AH156" i="96"/>
  <c r="AG156" i="96"/>
  <c r="AF156" i="96"/>
  <c r="AE156" i="96"/>
  <c r="AI156" i="96" s="1"/>
  <c r="AD156" i="96"/>
  <c r="AC156" i="96"/>
  <c r="AB156" i="96"/>
  <c r="AA156" i="96"/>
  <c r="B156" i="96"/>
  <c r="AU155" i="96"/>
  <c r="AS155" i="96"/>
  <c r="AQ155" i="96"/>
  <c r="AP155" i="96"/>
  <c r="AT155" i="96" s="1"/>
  <c r="AH155" i="96"/>
  <c r="AG155" i="96"/>
  <c r="AF155" i="96"/>
  <c r="AE155" i="96"/>
  <c r="AI155" i="96" s="1"/>
  <c r="AD155" i="96"/>
  <c r="AC155" i="96"/>
  <c r="AB155" i="96"/>
  <c r="AA155" i="96"/>
  <c r="B155" i="96"/>
  <c r="AY154" i="96"/>
  <c r="AX154" i="96"/>
  <c r="AW154" i="96"/>
  <c r="AV154" i="96"/>
  <c r="AU154" i="96"/>
  <c r="AS154" i="96"/>
  <c r="AQ154" i="96"/>
  <c r="AP154" i="96"/>
  <c r="AT154" i="96" s="1"/>
  <c r="AN154" i="96"/>
  <c r="AM154" i="96"/>
  <c r="AL154" i="96"/>
  <c r="AH154" i="96"/>
  <c r="AG154" i="96"/>
  <c r="AF154" i="96"/>
  <c r="AE154" i="96"/>
  <c r="AI154" i="96" s="1"/>
  <c r="AD154" i="96"/>
  <c r="AC154" i="96"/>
  <c r="AB154" i="96"/>
  <c r="AA154" i="96"/>
  <c r="B154" i="96"/>
  <c r="AU153" i="96"/>
  <c r="AS153" i="96"/>
  <c r="AQ153" i="96"/>
  <c r="AP153" i="96"/>
  <c r="AT153" i="96" s="1"/>
  <c r="AN153" i="96"/>
  <c r="AM153" i="96"/>
  <c r="AL153" i="96"/>
  <c r="AH153" i="96"/>
  <c r="AG153" i="96"/>
  <c r="AF153" i="96"/>
  <c r="AE153" i="96"/>
  <c r="AI153" i="96" s="1"/>
  <c r="AO153" i="96" s="1"/>
  <c r="AD153" i="96"/>
  <c r="AC153" i="96"/>
  <c r="AB153" i="96"/>
  <c r="AA153" i="96"/>
  <c r="B153" i="96"/>
  <c r="AU152" i="96"/>
  <c r="AS152" i="96"/>
  <c r="AQ152" i="96"/>
  <c r="AP152" i="96"/>
  <c r="AT152" i="96" s="1"/>
  <c r="AI152" i="96"/>
  <c r="AH152" i="96"/>
  <c r="AG152" i="96"/>
  <c r="AF152" i="96"/>
  <c r="AE152" i="96"/>
  <c r="AD152" i="96"/>
  <c r="AC152" i="96"/>
  <c r="AB152" i="96"/>
  <c r="AA152" i="96"/>
  <c r="B152" i="96"/>
  <c r="AU151" i="96"/>
  <c r="AS151" i="96"/>
  <c r="AQ151" i="96"/>
  <c r="AP151" i="96"/>
  <c r="AT151" i="96" s="1"/>
  <c r="AH151" i="96"/>
  <c r="AG151" i="96"/>
  <c r="AF151" i="96"/>
  <c r="AE151" i="96"/>
  <c r="AI151" i="96" s="1"/>
  <c r="AD151" i="96"/>
  <c r="AC151" i="96"/>
  <c r="AB151" i="96"/>
  <c r="AA151" i="96"/>
  <c r="B151" i="96"/>
  <c r="AU150" i="96"/>
  <c r="AS150" i="96"/>
  <c r="AQ150" i="96"/>
  <c r="AP150" i="96"/>
  <c r="AT150" i="96" s="1"/>
  <c r="AH150" i="96"/>
  <c r="AG150" i="96"/>
  <c r="AI150" i="96" s="1"/>
  <c r="AF150" i="96"/>
  <c r="AE150" i="96"/>
  <c r="AD150" i="96"/>
  <c r="AC150" i="96"/>
  <c r="AB150" i="96"/>
  <c r="AA150" i="96"/>
  <c r="B150" i="96"/>
  <c r="AY150" i="96" s="1"/>
  <c r="AU149" i="96"/>
  <c r="AS149" i="96"/>
  <c r="AQ149" i="96"/>
  <c r="AP149" i="96"/>
  <c r="AT149" i="96" s="1"/>
  <c r="AH149" i="96"/>
  <c r="AG149" i="96"/>
  <c r="AF149" i="96"/>
  <c r="AE149" i="96"/>
  <c r="AI149" i="96" s="1"/>
  <c r="AD149" i="96"/>
  <c r="AC149" i="96"/>
  <c r="AB149" i="96"/>
  <c r="AA149" i="96"/>
  <c r="B149" i="96"/>
  <c r="AX148" i="96"/>
  <c r="AW148" i="96"/>
  <c r="AU148" i="96"/>
  <c r="AV148" i="96" s="1"/>
  <c r="AS148" i="96"/>
  <c r="AQ148" i="96"/>
  <c r="AP148" i="96"/>
  <c r="AL148" i="96"/>
  <c r="AJ148" i="96"/>
  <c r="AH148" i="96"/>
  <c r="AG148" i="96"/>
  <c r="AF148" i="96"/>
  <c r="AE148" i="96"/>
  <c r="AI148" i="96" s="1"/>
  <c r="AD148" i="96"/>
  <c r="AC148" i="96"/>
  <c r="AB148" i="96"/>
  <c r="AA148" i="96"/>
  <c r="B148" i="96"/>
  <c r="AK148" i="96" s="1"/>
  <c r="AU147" i="96"/>
  <c r="AS147" i="96"/>
  <c r="AQ147" i="96"/>
  <c r="AP147" i="96"/>
  <c r="AT147" i="96" s="1"/>
  <c r="AL147" i="96"/>
  <c r="AK147" i="96"/>
  <c r="AJ147" i="96"/>
  <c r="AH147" i="96"/>
  <c r="AG147" i="96"/>
  <c r="AI147" i="96" s="1"/>
  <c r="AF147" i="96"/>
  <c r="AE147" i="96"/>
  <c r="AD147" i="96"/>
  <c r="AC147" i="96"/>
  <c r="AB147" i="96"/>
  <c r="AA147" i="96"/>
  <c r="B147" i="96"/>
  <c r="AM147" i="96" s="1"/>
  <c r="AU146" i="96"/>
  <c r="AS146" i="96"/>
  <c r="AQ146" i="96"/>
  <c r="AP146" i="96"/>
  <c r="AH146" i="96"/>
  <c r="AG146" i="96"/>
  <c r="AF146" i="96"/>
  <c r="AE146" i="96"/>
  <c r="AI146" i="96" s="1"/>
  <c r="AD146" i="96"/>
  <c r="AC146" i="96"/>
  <c r="AB146" i="96"/>
  <c r="AA146" i="96"/>
  <c r="B146" i="96"/>
  <c r="AX146" i="96" s="1"/>
  <c r="AU145" i="96"/>
  <c r="AS145" i="96"/>
  <c r="AT145" i="96" s="1"/>
  <c r="AQ145" i="96"/>
  <c r="AP145" i="96"/>
  <c r="AH145" i="96"/>
  <c r="AG145" i="96"/>
  <c r="AF145" i="96"/>
  <c r="AE145" i="96"/>
  <c r="AI145" i="96" s="1"/>
  <c r="AD145" i="96"/>
  <c r="AC145" i="96"/>
  <c r="AB145" i="96"/>
  <c r="AA145" i="96"/>
  <c r="B145" i="96"/>
  <c r="AK145" i="96" s="1"/>
  <c r="AU144" i="96"/>
  <c r="AS144" i="96"/>
  <c r="AQ144" i="96"/>
  <c r="AP144" i="96"/>
  <c r="AT144" i="96" s="1"/>
  <c r="AH144" i="96"/>
  <c r="AG144" i="96"/>
  <c r="AF144" i="96"/>
  <c r="AE144" i="96"/>
  <c r="AI144" i="96" s="1"/>
  <c r="AD144" i="96"/>
  <c r="AC144" i="96"/>
  <c r="AB144" i="96"/>
  <c r="AA144" i="96"/>
  <c r="B144" i="96"/>
  <c r="AW143" i="96"/>
  <c r="AU143" i="96"/>
  <c r="AS143" i="96"/>
  <c r="AQ143" i="96"/>
  <c r="AP143" i="96"/>
  <c r="AT143" i="96" s="1"/>
  <c r="AN143" i="96"/>
  <c r="AK143" i="96"/>
  <c r="AH143" i="96"/>
  <c r="AG143" i="96"/>
  <c r="AF143" i="96"/>
  <c r="AE143" i="96"/>
  <c r="AI143" i="96" s="1"/>
  <c r="AO143" i="96" s="1"/>
  <c r="AD143" i="96"/>
  <c r="AC143" i="96"/>
  <c r="AB143" i="96"/>
  <c r="AA143" i="96"/>
  <c r="B143" i="96"/>
  <c r="AU142" i="96"/>
  <c r="AS142" i="96"/>
  <c r="AQ142" i="96"/>
  <c r="AP142" i="96"/>
  <c r="AT142" i="96" s="1"/>
  <c r="AN142" i="96"/>
  <c r="AM142" i="96"/>
  <c r="AH142" i="96"/>
  <c r="AG142" i="96"/>
  <c r="AF142" i="96"/>
  <c r="AE142" i="96"/>
  <c r="AI142" i="96" s="1"/>
  <c r="AO142" i="96" s="1"/>
  <c r="AD142" i="96"/>
  <c r="AC142" i="96"/>
  <c r="AB142" i="96"/>
  <c r="AA142" i="96"/>
  <c r="B142" i="96"/>
  <c r="AX142" i="96" s="1"/>
  <c r="AY141" i="96"/>
  <c r="AU141" i="96"/>
  <c r="AS141" i="96"/>
  <c r="AQ141" i="96"/>
  <c r="AP141" i="96"/>
  <c r="AT141" i="96" s="1"/>
  <c r="AZ141" i="96" s="1"/>
  <c r="AL141" i="96"/>
  <c r="AK141" i="96"/>
  <c r="AJ141" i="96"/>
  <c r="AH141" i="96"/>
  <c r="AG141" i="96"/>
  <c r="AF141" i="96"/>
  <c r="AE141" i="96"/>
  <c r="AI141" i="96" s="1"/>
  <c r="AD141" i="96"/>
  <c r="AC141" i="96"/>
  <c r="AB141" i="96"/>
  <c r="AA141" i="96"/>
  <c r="B141" i="96"/>
  <c r="AV141" i="96" s="1"/>
  <c r="AU140" i="96"/>
  <c r="AS140" i="96"/>
  <c r="AQ140" i="96"/>
  <c r="AP140" i="96"/>
  <c r="AT140" i="96" s="1"/>
  <c r="AN140" i="96"/>
  <c r="AH140" i="96"/>
  <c r="AG140" i="96"/>
  <c r="AF140" i="96"/>
  <c r="AI140" i="96" s="1"/>
  <c r="AE140" i="96"/>
  <c r="AD140" i="96"/>
  <c r="AC140" i="96"/>
  <c r="AB140" i="96"/>
  <c r="AA140" i="96"/>
  <c r="B140" i="96"/>
  <c r="AW140" i="96" s="1"/>
  <c r="AU139" i="96"/>
  <c r="AS139" i="96"/>
  <c r="AQ139" i="96"/>
  <c r="AP139" i="96"/>
  <c r="AM139" i="96"/>
  <c r="AL139" i="96"/>
  <c r="AK139" i="96"/>
  <c r="AJ139" i="96"/>
  <c r="AI139" i="96"/>
  <c r="AH139" i="96"/>
  <c r="AG139" i="96"/>
  <c r="AF139" i="96"/>
  <c r="AE139" i="96"/>
  <c r="AD139" i="96"/>
  <c r="AC139" i="96"/>
  <c r="AB139" i="96"/>
  <c r="AA139" i="96"/>
  <c r="B139" i="96"/>
  <c r="AV139" i="96" s="1"/>
  <c r="AU138" i="96"/>
  <c r="AS138" i="96"/>
  <c r="AQ138" i="96"/>
  <c r="AP138" i="96"/>
  <c r="AT138" i="96" s="1"/>
  <c r="AH138" i="96"/>
  <c r="AG138" i="96"/>
  <c r="AF138" i="96"/>
  <c r="AE138" i="96"/>
  <c r="AI138" i="96" s="1"/>
  <c r="AD138" i="96"/>
  <c r="AC138" i="96"/>
  <c r="AB138" i="96"/>
  <c r="AA138" i="96"/>
  <c r="B138" i="96"/>
  <c r="AX138" i="96" s="1"/>
  <c r="AY137" i="96"/>
  <c r="AU137" i="96"/>
  <c r="AS137" i="96"/>
  <c r="AQ137" i="96"/>
  <c r="AP137" i="96"/>
  <c r="AT137" i="96" s="1"/>
  <c r="AH137" i="96"/>
  <c r="AG137" i="96"/>
  <c r="AF137" i="96"/>
  <c r="AE137" i="96"/>
  <c r="AI137" i="96" s="1"/>
  <c r="AD137" i="96"/>
  <c r="AC137" i="96"/>
  <c r="AB137" i="96"/>
  <c r="AA137" i="96"/>
  <c r="B137" i="96"/>
  <c r="AX136" i="96"/>
  <c r="AU136" i="96"/>
  <c r="AS136" i="96"/>
  <c r="AQ136" i="96"/>
  <c r="AP136" i="96"/>
  <c r="AT136" i="96" s="1"/>
  <c r="AZ136" i="96" s="1"/>
  <c r="AN136" i="96"/>
  <c r="AM136" i="96"/>
  <c r="AL136" i="96"/>
  <c r="AK136" i="96"/>
  <c r="AJ136" i="96"/>
  <c r="AH136" i="96"/>
  <c r="AG136" i="96"/>
  <c r="AF136" i="96"/>
  <c r="AI136" i="96" s="1"/>
  <c r="AO136" i="96" s="1"/>
  <c r="AE136" i="96"/>
  <c r="AD136" i="96"/>
  <c r="AC136" i="96"/>
  <c r="AB136" i="96"/>
  <c r="AA136" i="96"/>
  <c r="B136" i="96"/>
  <c r="AY136" i="96" s="1"/>
  <c r="AU135" i="96"/>
  <c r="AS135" i="96"/>
  <c r="AQ135" i="96"/>
  <c r="AP135" i="96"/>
  <c r="AH135" i="96"/>
  <c r="AG135" i="96"/>
  <c r="AF135" i="96"/>
  <c r="AE135" i="96"/>
  <c r="AI135" i="96" s="1"/>
  <c r="AD135" i="96"/>
  <c r="AC135" i="96"/>
  <c r="AB135" i="96"/>
  <c r="AA135" i="96"/>
  <c r="B135" i="96"/>
  <c r="AX135" i="96" s="1"/>
  <c r="AU134" i="96"/>
  <c r="AS134" i="96"/>
  <c r="AQ134" i="96"/>
  <c r="AP134" i="96"/>
  <c r="AT134" i="96" s="1"/>
  <c r="AZ134" i="96" s="1"/>
  <c r="AM134" i="96"/>
  <c r="AL134" i="96"/>
  <c r="AK134" i="96"/>
  <c r="AJ134" i="96"/>
  <c r="AH134" i="96"/>
  <c r="AG134" i="96"/>
  <c r="AF134" i="96"/>
  <c r="AI134" i="96" s="1"/>
  <c r="AE134" i="96"/>
  <c r="AD134" i="96"/>
  <c r="AC134" i="96"/>
  <c r="AB134" i="96"/>
  <c r="AA134" i="96"/>
  <c r="B134" i="96"/>
  <c r="AU133" i="96"/>
  <c r="AS133" i="96"/>
  <c r="AQ133" i="96"/>
  <c r="AP133" i="96"/>
  <c r="AT133" i="96" s="1"/>
  <c r="AM133" i="96"/>
  <c r="AH133" i="96"/>
  <c r="AG133" i="96"/>
  <c r="AF133" i="96"/>
  <c r="AE133" i="96"/>
  <c r="AI133" i="96" s="1"/>
  <c r="AD133" i="96"/>
  <c r="AC133" i="96"/>
  <c r="AB133" i="96"/>
  <c r="AA133" i="96"/>
  <c r="B133" i="96"/>
  <c r="AU132" i="96"/>
  <c r="AS132" i="96"/>
  <c r="AQ132" i="96"/>
  <c r="AP132" i="96"/>
  <c r="AT132" i="96" s="1"/>
  <c r="AM132" i="96"/>
  <c r="AL132" i="96"/>
  <c r="AJ132" i="96"/>
  <c r="AI132" i="96"/>
  <c r="AH132" i="96"/>
  <c r="AG132" i="96"/>
  <c r="AF132" i="96"/>
  <c r="AE132" i="96"/>
  <c r="AD132" i="96"/>
  <c r="AC132" i="96"/>
  <c r="AB132" i="96"/>
  <c r="AA132" i="96"/>
  <c r="B132" i="96"/>
  <c r="AW131" i="96"/>
  <c r="AU131" i="96"/>
  <c r="AV131" i="96" s="1"/>
  <c r="AS131" i="96"/>
  <c r="AQ131" i="96"/>
  <c r="AP131" i="96"/>
  <c r="AH131" i="96"/>
  <c r="AG131" i="96"/>
  <c r="AF131" i="96"/>
  <c r="AE131" i="96"/>
  <c r="AI131" i="96" s="1"/>
  <c r="AD131" i="96"/>
  <c r="AC131" i="96"/>
  <c r="AB131" i="96"/>
  <c r="AA131" i="96"/>
  <c r="B131" i="96"/>
  <c r="AK131" i="96" s="1"/>
  <c r="AU130" i="96"/>
  <c r="AV130" i="96" s="1"/>
  <c r="AS130" i="96"/>
  <c r="AQ130" i="96"/>
  <c r="AP130" i="96"/>
  <c r="AT130" i="96" s="1"/>
  <c r="AH130" i="96"/>
  <c r="AG130" i="96"/>
  <c r="AF130" i="96"/>
  <c r="AE130" i="96"/>
  <c r="AI130" i="96" s="1"/>
  <c r="AD130" i="96"/>
  <c r="AC130" i="96"/>
  <c r="AB130" i="96"/>
  <c r="AA130" i="96"/>
  <c r="B130" i="96"/>
  <c r="AU129" i="96"/>
  <c r="AS129" i="96"/>
  <c r="AT129" i="96" s="1"/>
  <c r="AQ129" i="96"/>
  <c r="AP129" i="96"/>
  <c r="AN129" i="96"/>
  <c r="AM129" i="96"/>
  <c r="AH129" i="96"/>
  <c r="AG129" i="96"/>
  <c r="AF129" i="96"/>
  <c r="AE129" i="96"/>
  <c r="AI129" i="96" s="1"/>
  <c r="AD129" i="96"/>
  <c r="AC129" i="96"/>
  <c r="AB129" i="96"/>
  <c r="AA129" i="96"/>
  <c r="B129" i="96"/>
  <c r="AX129" i="96" s="1"/>
  <c r="AU128" i="96"/>
  <c r="AS128" i="96"/>
  <c r="AQ128" i="96"/>
  <c r="AP128" i="96"/>
  <c r="AT128" i="96" s="1"/>
  <c r="AN128" i="96"/>
  <c r="AM128" i="96"/>
  <c r="AL128" i="96"/>
  <c r="AH128" i="96"/>
  <c r="AG128" i="96"/>
  <c r="AF128" i="96"/>
  <c r="AI128" i="96" s="1"/>
  <c r="AO128" i="96" s="1"/>
  <c r="AE128" i="96"/>
  <c r="AD128" i="96"/>
  <c r="AC128" i="96"/>
  <c r="AB128" i="96"/>
  <c r="AA128" i="96"/>
  <c r="B128" i="96"/>
  <c r="AU127" i="96"/>
  <c r="AS127" i="96"/>
  <c r="AQ127" i="96"/>
  <c r="AP127" i="96"/>
  <c r="AH127" i="96"/>
  <c r="AG127" i="96"/>
  <c r="AF127" i="96"/>
  <c r="AE127" i="96"/>
  <c r="AI127" i="96" s="1"/>
  <c r="AD127" i="96"/>
  <c r="AC127" i="96"/>
  <c r="AB127" i="96"/>
  <c r="AA127" i="96"/>
  <c r="B127" i="96"/>
  <c r="AW127" i="96" s="1"/>
  <c r="AX126" i="96"/>
  <c r="AW126" i="96"/>
  <c r="AU126" i="96"/>
  <c r="AS126" i="96"/>
  <c r="AQ126" i="96"/>
  <c r="AP126" i="96"/>
  <c r="AT126" i="96" s="1"/>
  <c r="AZ126" i="96" s="1"/>
  <c r="AK126" i="96"/>
  <c r="AH126" i="96"/>
  <c r="AG126" i="96"/>
  <c r="AF126" i="96"/>
  <c r="AE126" i="96"/>
  <c r="AI126" i="96" s="1"/>
  <c r="AO126" i="96" s="1"/>
  <c r="AD126" i="96"/>
  <c r="AC126" i="96"/>
  <c r="AB126" i="96"/>
  <c r="AA126" i="96"/>
  <c r="B126" i="96"/>
  <c r="AL126" i="96" s="1"/>
  <c r="AU125" i="96"/>
  <c r="AS125" i="96"/>
  <c r="AQ125" i="96"/>
  <c r="AP125" i="96"/>
  <c r="AM125" i="96"/>
  <c r="AH125" i="96"/>
  <c r="AG125" i="96"/>
  <c r="AF125" i="96"/>
  <c r="AE125" i="96"/>
  <c r="AI125" i="96" s="1"/>
  <c r="AD125" i="96"/>
  <c r="AC125" i="96"/>
  <c r="AB125" i="96"/>
  <c r="AA125" i="96"/>
  <c r="B125" i="96"/>
  <c r="AU124" i="96"/>
  <c r="AS124" i="96"/>
  <c r="AQ124" i="96"/>
  <c r="AP124" i="96"/>
  <c r="AH124" i="96"/>
  <c r="AG124" i="96"/>
  <c r="AF124" i="96"/>
  <c r="AE124" i="96"/>
  <c r="AI124" i="96" s="1"/>
  <c r="AD124" i="96"/>
  <c r="AC124" i="96"/>
  <c r="AB124" i="96"/>
  <c r="AA124" i="96"/>
  <c r="B124" i="96"/>
  <c r="AY124" i="96" s="1"/>
  <c r="AU123" i="96"/>
  <c r="AS123" i="96"/>
  <c r="AQ123" i="96"/>
  <c r="AP123" i="96"/>
  <c r="AH123" i="96"/>
  <c r="AG123" i="96"/>
  <c r="AF123" i="96"/>
  <c r="AE123" i="96"/>
  <c r="AI123" i="96" s="1"/>
  <c r="AD123" i="96"/>
  <c r="AC123" i="96"/>
  <c r="AB123" i="96"/>
  <c r="AA123" i="96"/>
  <c r="B123" i="96"/>
  <c r="AX122" i="96"/>
  <c r="AU122" i="96"/>
  <c r="AS122" i="96"/>
  <c r="AQ122" i="96"/>
  <c r="AP122" i="96"/>
  <c r="AH122" i="96"/>
  <c r="AG122" i="96"/>
  <c r="AF122" i="96"/>
  <c r="AI122" i="96" s="1"/>
  <c r="AE122" i="96"/>
  <c r="AD122" i="96"/>
  <c r="AC122" i="96"/>
  <c r="AB122" i="96"/>
  <c r="AA122" i="96"/>
  <c r="B122" i="96"/>
  <c r="AU121" i="96"/>
  <c r="AS121" i="96"/>
  <c r="AQ121" i="96"/>
  <c r="AP121" i="96"/>
  <c r="AH121" i="96"/>
  <c r="AG121" i="96"/>
  <c r="AF121" i="96"/>
  <c r="AE121" i="96"/>
  <c r="AD121" i="96"/>
  <c r="AC121" i="96"/>
  <c r="AB121" i="96"/>
  <c r="AA121" i="96"/>
  <c r="B121" i="96"/>
  <c r="AY121" i="96" s="1"/>
  <c r="AU120" i="96"/>
  <c r="AS120" i="96"/>
  <c r="AQ120" i="96"/>
  <c r="AP120" i="96"/>
  <c r="AH120" i="96"/>
  <c r="AG120" i="96"/>
  <c r="AF120" i="96"/>
  <c r="AE120" i="96"/>
  <c r="AD120" i="96"/>
  <c r="AC120" i="96"/>
  <c r="AB120" i="96"/>
  <c r="AA120" i="96"/>
  <c r="B120" i="96"/>
  <c r="AY120" i="96" s="1"/>
  <c r="AU119" i="96"/>
  <c r="AS119" i="96"/>
  <c r="AQ119" i="96"/>
  <c r="AP119" i="96"/>
  <c r="AH119" i="96"/>
  <c r="AG119" i="96"/>
  <c r="AF119" i="96"/>
  <c r="AE119" i="96"/>
  <c r="AD119" i="96"/>
  <c r="AC119" i="96"/>
  <c r="AB119" i="96"/>
  <c r="AA119" i="96"/>
  <c r="B119" i="96"/>
  <c r="AY119" i="96" s="1"/>
  <c r="AX118" i="96"/>
  <c r="AW118" i="96"/>
  <c r="AU118" i="96"/>
  <c r="AS118" i="96"/>
  <c r="AQ118" i="96"/>
  <c r="AP118" i="96"/>
  <c r="AH118" i="96"/>
  <c r="AG118" i="96"/>
  <c r="AF118" i="96"/>
  <c r="AE118" i="96"/>
  <c r="AD118" i="96"/>
  <c r="AC118" i="96"/>
  <c r="AB118" i="96"/>
  <c r="AA118" i="96"/>
  <c r="B118" i="96"/>
  <c r="AN118" i="96" s="1"/>
  <c r="AU117" i="96"/>
  <c r="AS117" i="96"/>
  <c r="AQ117" i="96"/>
  <c r="AP117" i="96"/>
  <c r="AT117" i="96" s="1"/>
  <c r="AH117" i="96"/>
  <c r="AG117" i="96"/>
  <c r="AF117" i="96"/>
  <c r="AE117" i="96"/>
  <c r="AD117" i="96"/>
  <c r="AC117" i="96"/>
  <c r="AB117" i="96"/>
  <c r="AA117" i="96"/>
  <c r="B117" i="96"/>
  <c r="AN117" i="96" s="1"/>
  <c r="AY116" i="96"/>
  <c r="AX116" i="96"/>
  <c r="AU116" i="96"/>
  <c r="AS116" i="96"/>
  <c r="AQ116" i="96"/>
  <c r="AP116" i="96"/>
  <c r="AH116" i="96"/>
  <c r="AG116" i="96"/>
  <c r="AF116" i="96"/>
  <c r="AE116" i="96"/>
  <c r="AD116" i="96"/>
  <c r="AC116" i="96"/>
  <c r="AB116" i="96"/>
  <c r="AA116" i="96"/>
  <c r="B116" i="96"/>
  <c r="AN116" i="96" s="1"/>
  <c r="AU115" i="96"/>
  <c r="AS115" i="96"/>
  <c r="AQ115" i="96"/>
  <c r="AP115" i="96"/>
  <c r="AH115" i="96"/>
  <c r="AG115" i="96"/>
  <c r="AF115" i="96"/>
  <c r="AE115" i="96"/>
  <c r="AD115" i="96"/>
  <c r="AC115" i="96"/>
  <c r="AB115" i="96"/>
  <c r="AA115" i="96"/>
  <c r="B115" i="96"/>
  <c r="AY115" i="96" s="1"/>
  <c r="AU114" i="96"/>
  <c r="AS114" i="96"/>
  <c r="AQ114" i="96"/>
  <c r="AP114" i="96"/>
  <c r="AH114" i="96"/>
  <c r="AG114" i="96"/>
  <c r="AF114" i="96"/>
  <c r="AE114" i="96"/>
  <c r="AI114" i="96" s="1"/>
  <c r="AD114" i="96"/>
  <c r="AC114" i="96"/>
  <c r="AB114" i="96"/>
  <c r="AA114" i="96"/>
  <c r="B114" i="96"/>
  <c r="AU113" i="96"/>
  <c r="AS113" i="96"/>
  <c r="AT113" i="96" s="1"/>
  <c r="AQ113" i="96"/>
  <c r="AP113" i="96"/>
  <c r="AH113" i="96"/>
  <c r="AG113" i="96"/>
  <c r="AF113" i="96"/>
  <c r="AE113" i="96"/>
  <c r="AD113" i="96"/>
  <c r="AC113" i="96"/>
  <c r="AB113" i="96"/>
  <c r="AA113" i="96"/>
  <c r="B113" i="96"/>
  <c r="AY113" i="96" s="1"/>
  <c r="AW112" i="96"/>
  <c r="AU112" i="96"/>
  <c r="AS112" i="96"/>
  <c r="AQ112" i="96"/>
  <c r="AP112" i="96"/>
  <c r="AT112" i="96" s="1"/>
  <c r="AZ112" i="96" s="1"/>
  <c r="AH112" i="96"/>
  <c r="AG112" i="96"/>
  <c r="AF112" i="96"/>
  <c r="AE112" i="96"/>
  <c r="AD112" i="96"/>
  <c r="AC112" i="96"/>
  <c r="AB112" i="96"/>
  <c r="AA112" i="96"/>
  <c r="B112" i="96"/>
  <c r="AY112" i="96" s="1"/>
  <c r="AU111" i="96"/>
  <c r="AS111" i="96"/>
  <c r="AQ111" i="96"/>
  <c r="AP111" i="96"/>
  <c r="AT111" i="96" s="1"/>
  <c r="AH111" i="96"/>
  <c r="AG111" i="96"/>
  <c r="AF111" i="96"/>
  <c r="AE111" i="96"/>
  <c r="AD111" i="96"/>
  <c r="AC111" i="96"/>
  <c r="AB111" i="96"/>
  <c r="AA111" i="96"/>
  <c r="B111" i="96"/>
  <c r="AX110" i="96"/>
  <c r="AW110" i="96"/>
  <c r="AU110" i="96"/>
  <c r="AS110" i="96"/>
  <c r="AQ110" i="96"/>
  <c r="AP110" i="96"/>
  <c r="AH110" i="96"/>
  <c r="AG110" i="96"/>
  <c r="AF110" i="96"/>
  <c r="AE110" i="96"/>
  <c r="AD110" i="96"/>
  <c r="AC110" i="96"/>
  <c r="AB110" i="96"/>
  <c r="AA110" i="96"/>
  <c r="B110" i="96"/>
  <c r="AK110" i="96" s="1"/>
  <c r="AU109" i="96"/>
  <c r="AS109" i="96"/>
  <c r="AQ109" i="96"/>
  <c r="AP109" i="96"/>
  <c r="AT109" i="96" s="1"/>
  <c r="AH109" i="96"/>
  <c r="AG109" i="96"/>
  <c r="AF109" i="96"/>
  <c r="AE109" i="96"/>
  <c r="AD109" i="96"/>
  <c r="AC109" i="96"/>
  <c r="AB109" i="96"/>
  <c r="AA109" i="96"/>
  <c r="B109" i="96"/>
  <c r="AY109" i="96" s="1"/>
  <c r="AU108" i="96"/>
  <c r="AS108" i="96"/>
  <c r="AQ108" i="96"/>
  <c r="AP108" i="96"/>
  <c r="AT108" i="96" s="1"/>
  <c r="AH108" i="96"/>
  <c r="AG108" i="96"/>
  <c r="AF108" i="96"/>
  <c r="AE108" i="96"/>
  <c r="AD108" i="96"/>
  <c r="AC108" i="96"/>
  <c r="AB108" i="96"/>
  <c r="AA108" i="96"/>
  <c r="B108" i="96"/>
  <c r="AX108" i="96" s="1"/>
  <c r="AU107" i="96"/>
  <c r="AS107" i="96"/>
  <c r="AQ107" i="96"/>
  <c r="AP107" i="96"/>
  <c r="AH107" i="96"/>
  <c r="AG107" i="96"/>
  <c r="AF107" i="96"/>
  <c r="AE107" i="96"/>
  <c r="AD107" i="96"/>
  <c r="AC107" i="96"/>
  <c r="AB107" i="96"/>
  <c r="AA107" i="96"/>
  <c r="B107" i="96"/>
  <c r="AX107" i="96" s="1"/>
  <c r="AU106" i="96"/>
  <c r="AS106" i="96"/>
  <c r="AQ106" i="96"/>
  <c r="AP106" i="96"/>
  <c r="AH106" i="96"/>
  <c r="AG106" i="96"/>
  <c r="AF106" i="96"/>
  <c r="AE106" i="96"/>
  <c r="AI106" i="96" s="1"/>
  <c r="AD106" i="96"/>
  <c r="AC106" i="96"/>
  <c r="AB106" i="96"/>
  <c r="AA106" i="96"/>
  <c r="B106" i="96"/>
  <c r="AY106" i="96" s="1"/>
  <c r="AY105" i="96"/>
  <c r="AX105" i="96"/>
  <c r="AU105" i="96"/>
  <c r="AS105" i="96"/>
  <c r="AQ105" i="96"/>
  <c r="AP105" i="96"/>
  <c r="AL105" i="96"/>
  <c r="AH105" i="96"/>
  <c r="AG105" i="96"/>
  <c r="AF105" i="96"/>
  <c r="AE105" i="96"/>
  <c r="AD105" i="96"/>
  <c r="AC105" i="96"/>
  <c r="AB105" i="96"/>
  <c r="AA105" i="96"/>
  <c r="B105" i="96"/>
  <c r="AW105" i="96" s="1"/>
  <c r="AU104" i="96"/>
  <c r="AS104" i="96"/>
  <c r="AQ104" i="96"/>
  <c r="AP104" i="96"/>
  <c r="AH104" i="96"/>
  <c r="AG104" i="96"/>
  <c r="AF104" i="96"/>
  <c r="AE104" i="96"/>
  <c r="AD104" i="96"/>
  <c r="AC104" i="96"/>
  <c r="AB104" i="96"/>
  <c r="AA104" i="96"/>
  <c r="B104" i="96"/>
  <c r="AW103" i="96"/>
  <c r="AU103" i="96"/>
  <c r="AV103" i="96" s="1"/>
  <c r="AS103" i="96"/>
  <c r="AQ103" i="96"/>
  <c r="AP103" i="96"/>
  <c r="AT103" i="96" s="1"/>
  <c r="AH103" i="96"/>
  <c r="AG103" i="96"/>
  <c r="AF103" i="96"/>
  <c r="AI103" i="96" s="1"/>
  <c r="AE103" i="96"/>
  <c r="AD103" i="96"/>
  <c r="AC103" i="96"/>
  <c r="AB103" i="96"/>
  <c r="AA103" i="96"/>
  <c r="B103" i="96"/>
  <c r="AX103" i="96" s="1"/>
  <c r="AU102" i="96"/>
  <c r="AS102" i="96"/>
  <c r="AQ102" i="96"/>
  <c r="AP102" i="96"/>
  <c r="AT102" i="96" s="1"/>
  <c r="AH102" i="96"/>
  <c r="AG102" i="96"/>
  <c r="AF102" i="96"/>
  <c r="AE102" i="96"/>
  <c r="AD102" i="96"/>
  <c r="AC102" i="96"/>
  <c r="AB102" i="96"/>
  <c r="AA102" i="96"/>
  <c r="B102" i="96"/>
  <c r="AU101" i="96"/>
  <c r="AS101" i="96"/>
  <c r="AQ101" i="96"/>
  <c r="AP101" i="96"/>
  <c r="AH101" i="96"/>
  <c r="AG101" i="96"/>
  <c r="AF101" i="96"/>
  <c r="AE101" i="96"/>
  <c r="AD101" i="96"/>
  <c r="AC101" i="96"/>
  <c r="AB101" i="96"/>
  <c r="AA101" i="96"/>
  <c r="B101" i="96"/>
  <c r="AV101" i="96" s="1"/>
  <c r="AU100" i="96"/>
  <c r="AS100" i="96"/>
  <c r="AQ100" i="96"/>
  <c r="AP100" i="96"/>
  <c r="AT100" i="96" s="1"/>
  <c r="AH100" i="96"/>
  <c r="AG100" i="96"/>
  <c r="AF100" i="96"/>
  <c r="AE100" i="96"/>
  <c r="AD100" i="96"/>
  <c r="AC100" i="96"/>
  <c r="AB100" i="96"/>
  <c r="AA100" i="96"/>
  <c r="B100" i="96"/>
  <c r="AU99" i="96"/>
  <c r="AS99" i="96"/>
  <c r="AQ99" i="96"/>
  <c r="AP99" i="96"/>
  <c r="AH99" i="96"/>
  <c r="AG99" i="96"/>
  <c r="AF99" i="96"/>
  <c r="AE99" i="96"/>
  <c r="AD99" i="96"/>
  <c r="AC99" i="96"/>
  <c r="AB99" i="96"/>
  <c r="AA99" i="96"/>
  <c r="B99" i="96"/>
  <c r="AY99" i="96" s="1"/>
  <c r="AU98" i="96"/>
  <c r="AS98" i="96"/>
  <c r="AQ98" i="96"/>
  <c r="AP98" i="96"/>
  <c r="AH98" i="96"/>
  <c r="AG98" i="96"/>
  <c r="AF98" i="96"/>
  <c r="AE98" i="96"/>
  <c r="AI98" i="96" s="1"/>
  <c r="AD98" i="96"/>
  <c r="AC98" i="96"/>
  <c r="AB98" i="96"/>
  <c r="AA98" i="96"/>
  <c r="B98" i="96"/>
  <c r="AY98" i="96" s="1"/>
  <c r="AU97" i="96"/>
  <c r="AS97" i="96"/>
  <c r="AQ97" i="96"/>
  <c r="AP97" i="96"/>
  <c r="AH97" i="96"/>
  <c r="AG97" i="96"/>
  <c r="AF97" i="96"/>
  <c r="AE97" i="96"/>
  <c r="AD97" i="96"/>
  <c r="AC97" i="96"/>
  <c r="AB97" i="96"/>
  <c r="AA97" i="96"/>
  <c r="B97" i="96"/>
  <c r="AY97" i="96" s="1"/>
  <c r="AW96" i="96"/>
  <c r="AU96" i="96"/>
  <c r="AS96" i="96"/>
  <c r="AQ96" i="96"/>
  <c r="AP96" i="96"/>
  <c r="AN96" i="96"/>
  <c r="AM96" i="96"/>
  <c r="AK96" i="96"/>
  <c r="AJ96" i="96"/>
  <c r="AH96" i="96"/>
  <c r="AG96" i="96"/>
  <c r="AF96" i="96"/>
  <c r="AI96" i="96" s="1"/>
  <c r="AO96" i="96" s="1"/>
  <c r="AE96" i="96"/>
  <c r="AD96" i="96"/>
  <c r="AC96" i="96"/>
  <c r="AB96" i="96"/>
  <c r="AA96" i="96"/>
  <c r="B96" i="96"/>
  <c r="AU95" i="96"/>
  <c r="AS95" i="96"/>
  <c r="AQ95" i="96"/>
  <c r="AP95" i="96"/>
  <c r="AT95" i="96" s="1"/>
  <c r="AH95" i="96"/>
  <c r="AG95" i="96"/>
  <c r="AF95" i="96"/>
  <c r="AE95" i="96"/>
  <c r="AI95" i="96" s="1"/>
  <c r="AD95" i="96"/>
  <c r="AC95" i="96"/>
  <c r="AB95" i="96"/>
  <c r="AA95" i="96"/>
  <c r="B95" i="96"/>
  <c r="AJ95" i="96" s="1"/>
  <c r="AU94" i="96"/>
  <c r="AS94" i="96"/>
  <c r="AQ94" i="96"/>
  <c r="AP94" i="96"/>
  <c r="AH94" i="96"/>
  <c r="AG94" i="96"/>
  <c r="AF94" i="96"/>
  <c r="AE94" i="96"/>
  <c r="AI94" i="96" s="1"/>
  <c r="AD94" i="96"/>
  <c r="AC94" i="96"/>
  <c r="AB94" i="96"/>
  <c r="AA94" i="96"/>
  <c r="B94" i="96"/>
  <c r="AL94" i="96" s="1"/>
  <c r="AU93" i="96"/>
  <c r="AS93" i="96"/>
  <c r="AQ93" i="96"/>
  <c r="AP93" i="96"/>
  <c r="AH93" i="96"/>
  <c r="AG93" i="96"/>
  <c r="AF93" i="96"/>
  <c r="AE93" i="96"/>
  <c r="AD93" i="96"/>
  <c r="AC93" i="96"/>
  <c r="AB93" i="96"/>
  <c r="AA93" i="96"/>
  <c r="B93" i="96"/>
  <c r="AV93" i="96" s="1"/>
  <c r="AU92" i="96"/>
  <c r="AS92" i="96"/>
  <c r="AT92" i="96" s="1"/>
  <c r="AQ92" i="96"/>
  <c r="AP92" i="96"/>
  <c r="AH92" i="96"/>
  <c r="AG92" i="96"/>
  <c r="AF92" i="96"/>
  <c r="AE92" i="96"/>
  <c r="AI92" i="96" s="1"/>
  <c r="AD92" i="96"/>
  <c r="AC92" i="96"/>
  <c r="AB92" i="96"/>
  <c r="AA92" i="96"/>
  <c r="B92" i="96"/>
  <c r="AU91" i="96"/>
  <c r="AS91" i="96"/>
  <c r="AT91" i="96" s="1"/>
  <c r="AQ91" i="96"/>
  <c r="AP91" i="96"/>
  <c r="AH91" i="96"/>
  <c r="AG91" i="96"/>
  <c r="AF91" i="96"/>
  <c r="AE91" i="96"/>
  <c r="AD91" i="96"/>
  <c r="AC91" i="96"/>
  <c r="AB91" i="96"/>
  <c r="AA91" i="96"/>
  <c r="B91" i="96"/>
  <c r="AU90" i="96"/>
  <c r="AS90" i="96"/>
  <c r="AQ90" i="96"/>
  <c r="AP90" i="96"/>
  <c r="AH90" i="96"/>
  <c r="AG90" i="96"/>
  <c r="AF90" i="96"/>
  <c r="AI90" i="96" s="1"/>
  <c r="AE90" i="96"/>
  <c r="AD90" i="96"/>
  <c r="AC90" i="96"/>
  <c r="AB90" i="96"/>
  <c r="AA90" i="96"/>
  <c r="B90" i="96"/>
  <c r="AN90" i="96" s="1"/>
  <c r="AY89" i="96"/>
  <c r="AX89" i="96"/>
  <c r="AW89" i="96"/>
  <c r="AU89" i="96"/>
  <c r="AS89" i="96"/>
  <c r="AQ89" i="96"/>
  <c r="AP89" i="96"/>
  <c r="AN89" i="96"/>
  <c r="AM89" i="96"/>
  <c r="AK89" i="96"/>
  <c r="AJ89" i="96"/>
  <c r="AH89" i="96"/>
  <c r="AG89" i="96"/>
  <c r="AF89" i="96"/>
  <c r="AE89" i="96"/>
  <c r="AD89" i="96"/>
  <c r="AC89" i="96"/>
  <c r="AB89" i="96"/>
  <c r="AA89" i="96"/>
  <c r="B89" i="96"/>
  <c r="AV89" i="96" s="1"/>
  <c r="BS88" i="96"/>
  <c r="BM88" i="96"/>
  <c r="AU88" i="96"/>
  <c r="AS88" i="96"/>
  <c r="AQ88" i="96"/>
  <c r="AP88" i="96"/>
  <c r="AH88" i="96"/>
  <c r="AG88" i="96"/>
  <c r="AF88" i="96"/>
  <c r="AE88" i="96"/>
  <c r="AI88" i="96" s="1"/>
  <c r="AD88" i="96"/>
  <c r="AC88" i="96"/>
  <c r="AB88" i="96"/>
  <c r="AA88" i="96"/>
  <c r="B88" i="96"/>
  <c r="AY88" i="96" s="1"/>
  <c r="BS87" i="96"/>
  <c r="BR87" i="96"/>
  <c r="BM87" i="96"/>
  <c r="AU87" i="96"/>
  <c r="AS87" i="96"/>
  <c r="AQ87" i="96"/>
  <c r="AP87" i="96"/>
  <c r="AH87" i="96"/>
  <c r="AG87" i="96"/>
  <c r="AF87" i="96"/>
  <c r="AE87" i="96"/>
  <c r="AD87" i="96"/>
  <c r="AC87" i="96"/>
  <c r="AB87" i="96"/>
  <c r="AA87" i="96"/>
  <c r="B87" i="96"/>
  <c r="AK87" i="96" s="1"/>
  <c r="BS86" i="96"/>
  <c r="BM86" i="96"/>
  <c r="AU86" i="96"/>
  <c r="AS86" i="96"/>
  <c r="AQ86" i="96"/>
  <c r="AP86" i="96"/>
  <c r="AH86" i="96"/>
  <c r="AG86" i="96"/>
  <c r="AF86" i="96"/>
  <c r="AI86" i="96" s="1"/>
  <c r="AE86" i="96"/>
  <c r="AD86" i="96"/>
  <c r="AC86" i="96"/>
  <c r="AB86" i="96"/>
  <c r="AA86" i="96"/>
  <c r="B86" i="96"/>
  <c r="AY86" i="96" s="1"/>
  <c r="BS85" i="96"/>
  <c r="BM85" i="96"/>
  <c r="AU85" i="96"/>
  <c r="AS85" i="96"/>
  <c r="AQ85" i="96"/>
  <c r="AP85" i="96"/>
  <c r="AN85" i="96"/>
  <c r="AH85" i="96"/>
  <c r="AG85" i="96"/>
  <c r="AF85" i="96"/>
  <c r="AE85" i="96"/>
  <c r="AI85" i="96" s="1"/>
  <c r="AD85" i="96"/>
  <c r="AC85" i="96"/>
  <c r="AB85" i="96"/>
  <c r="AA85" i="96"/>
  <c r="B85" i="96"/>
  <c r="BR85" i="96" s="1"/>
  <c r="BS84" i="96"/>
  <c r="BM84" i="96"/>
  <c r="AU84" i="96"/>
  <c r="AS84" i="96"/>
  <c r="AQ84" i="96"/>
  <c r="AP84" i="96"/>
  <c r="AT84" i="96" s="1"/>
  <c r="AH84" i="96"/>
  <c r="AG84" i="96"/>
  <c r="AF84" i="96"/>
  <c r="AE84" i="96"/>
  <c r="AD84" i="96"/>
  <c r="AC84" i="96"/>
  <c r="AB84" i="96"/>
  <c r="AA84" i="96"/>
  <c r="B84" i="96"/>
  <c r="BS83" i="96"/>
  <c r="BM83" i="96"/>
  <c r="AU83" i="96"/>
  <c r="AS83" i="96"/>
  <c r="AQ83" i="96"/>
  <c r="AP83" i="96"/>
  <c r="AT83" i="96" s="1"/>
  <c r="AJ83" i="96"/>
  <c r="AH83" i="96"/>
  <c r="AG83" i="96"/>
  <c r="AF83" i="96"/>
  <c r="AE83" i="96"/>
  <c r="AD83" i="96"/>
  <c r="AC83" i="96"/>
  <c r="AB83" i="96"/>
  <c r="AA83" i="96"/>
  <c r="B83" i="96"/>
  <c r="BR83" i="96" s="1"/>
  <c r="BS82" i="96"/>
  <c r="BM82" i="96"/>
  <c r="AY82" i="96"/>
  <c r="AX82" i="96"/>
  <c r="AU82" i="96"/>
  <c r="AS82" i="96"/>
  <c r="AQ82" i="96"/>
  <c r="AP82" i="96"/>
  <c r="AT82" i="96" s="1"/>
  <c r="AZ82" i="96" s="1"/>
  <c r="AH82" i="96"/>
  <c r="AG82" i="96"/>
  <c r="AF82" i="96"/>
  <c r="AE82" i="96"/>
  <c r="AD82" i="96"/>
  <c r="AC82" i="96"/>
  <c r="AB82" i="96"/>
  <c r="AA82" i="96"/>
  <c r="B82" i="96"/>
  <c r="AN82" i="96" s="1"/>
  <c r="BS81" i="96"/>
  <c r="BM81" i="96"/>
  <c r="AU81" i="96"/>
  <c r="AS81" i="96"/>
  <c r="AQ81" i="96"/>
  <c r="AP81" i="96"/>
  <c r="AT81" i="96" s="1"/>
  <c r="AN81" i="96"/>
  <c r="AM81" i="96"/>
  <c r="AH81" i="96"/>
  <c r="AG81" i="96"/>
  <c r="AF81" i="96"/>
  <c r="AE81" i="96"/>
  <c r="AD81" i="96"/>
  <c r="AC81" i="96"/>
  <c r="AB81" i="96"/>
  <c r="AA81" i="96"/>
  <c r="B81" i="96"/>
  <c r="AY81" i="96" s="1"/>
  <c r="BS80" i="96"/>
  <c r="BM80" i="96"/>
  <c r="AU80" i="96"/>
  <c r="AS80" i="96"/>
  <c r="AQ80" i="96"/>
  <c r="AP80" i="96"/>
  <c r="AT80" i="96" s="1"/>
  <c r="AH80" i="96"/>
  <c r="AG80" i="96"/>
  <c r="AF80" i="96"/>
  <c r="AE80" i="96"/>
  <c r="AI80" i="96" s="1"/>
  <c r="AD80" i="96"/>
  <c r="AC80" i="96"/>
  <c r="AB80" i="96"/>
  <c r="AA80" i="96"/>
  <c r="B80" i="96"/>
  <c r="AM80" i="96" s="1"/>
  <c r="BS79" i="96"/>
  <c r="BM79" i="96"/>
  <c r="AU79" i="96"/>
  <c r="AS79" i="96"/>
  <c r="AQ79" i="96"/>
  <c r="AP79" i="96"/>
  <c r="AT79" i="96" s="1"/>
  <c r="AH79" i="96"/>
  <c r="AG79" i="96"/>
  <c r="AF79" i="96"/>
  <c r="AE79" i="96"/>
  <c r="AD79" i="96"/>
  <c r="AC79" i="96"/>
  <c r="AB79" i="96"/>
  <c r="AA79" i="96"/>
  <c r="B79" i="96"/>
  <c r="BS78" i="96"/>
  <c r="BM78" i="96"/>
  <c r="AU78" i="96"/>
  <c r="AS78" i="96"/>
  <c r="AQ78" i="96"/>
  <c r="AP78" i="96"/>
  <c r="AH78" i="96"/>
  <c r="AG78" i="96"/>
  <c r="AF78" i="96"/>
  <c r="AE78" i="96"/>
  <c r="AD78" i="96"/>
  <c r="AC78" i="96"/>
  <c r="AB78" i="96"/>
  <c r="AA78" i="96"/>
  <c r="B78" i="96"/>
  <c r="BR78" i="96" s="1"/>
  <c r="BS77" i="96"/>
  <c r="BM77" i="96"/>
  <c r="AU77" i="96"/>
  <c r="AV77" i="96" s="1"/>
  <c r="AS77" i="96"/>
  <c r="AQ77" i="96"/>
  <c r="AP77" i="96"/>
  <c r="AH77" i="96"/>
  <c r="AG77" i="96"/>
  <c r="AF77" i="96"/>
  <c r="AE77" i="96"/>
  <c r="AD77" i="96"/>
  <c r="AC77" i="96"/>
  <c r="AB77" i="96"/>
  <c r="AA77" i="96"/>
  <c r="B77" i="96"/>
  <c r="AY77" i="96" s="1"/>
  <c r="BS76" i="96"/>
  <c r="BM76" i="96"/>
  <c r="AU76" i="96"/>
  <c r="AS76" i="96"/>
  <c r="AQ76" i="96"/>
  <c r="AP76" i="96"/>
  <c r="AH76" i="96"/>
  <c r="AG76" i="96"/>
  <c r="AF76" i="96"/>
  <c r="AE76" i="96"/>
  <c r="AI76" i="96" s="1"/>
  <c r="AD76" i="96"/>
  <c r="AC76" i="96"/>
  <c r="AB76" i="96"/>
  <c r="AA76" i="96"/>
  <c r="B76" i="96"/>
  <c r="AX76" i="96" s="1"/>
  <c r="BS75" i="96"/>
  <c r="BM75" i="96"/>
  <c r="AU75" i="96"/>
  <c r="AS75" i="96"/>
  <c r="AQ75" i="96"/>
  <c r="AP75" i="96"/>
  <c r="AT75" i="96" s="1"/>
  <c r="AH75" i="96"/>
  <c r="AG75" i="96"/>
  <c r="AF75" i="96"/>
  <c r="AE75" i="96"/>
  <c r="AD75" i="96"/>
  <c r="AC75" i="96"/>
  <c r="AB75" i="96"/>
  <c r="AA75" i="96"/>
  <c r="B75" i="96"/>
  <c r="AN75" i="96" s="1"/>
  <c r="BS74" i="96"/>
  <c r="BM74" i="96"/>
  <c r="AU74" i="96"/>
  <c r="AS74" i="96"/>
  <c r="AQ74" i="96"/>
  <c r="AP74" i="96"/>
  <c r="AH74" i="96"/>
  <c r="AG74" i="96"/>
  <c r="AF74" i="96"/>
  <c r="AE74" i="96"/>
  <c r="AD74" i="96"/>
  <c r="AC74" i="96"/>
  <c r="AB74" i="96"/>
  <c r="AA74" i="96"/>
  <c r="B74" i="96"/>
  <c r="BS73" i="96"/>
  <c r="BM73" i="96"/>
  <c r="AU73" i="96"/>
  <c r="AS73" i="96"/>
  <c r="AQ73" i="96"/>
  <c r="AP73" i="96"/>
  <c r="AM73" i="96"/>
  <c r="AL73" i="96"/>
  <c r="AH73" i="96"/>
  <c r="AG73" i="96"/>
  <c r="AF73" i="96"/>
  <c r="AE73" i="96"/>
  <c r="AD73" i="96"/>
  <c r="AC73" i="96"/>
  <c r="AB73" i="96"/>
  <c r="AA73" i="96"/>
  <c r="B73" i="96"/>
  <c r="AK73" i="96" s="1"/>
  <c r="BS72" i="96"/>
  <c r="BM72" i="96"/>
  <c r="AV72" i="96"/>
  <c r="AU72" i="96"/>
  <c r="AS72" i="96"/>
  <c r="AQ72" i="96"/>
  <c r="AP72" i="96"/>
  <c r="AT72" i="96" s="1"/>
  <c r="AH72" i="96"/>
  <c r="AG72" i="96"/>
  <c r="AF72" i="96"/>
  <c r="AE72" i="96"/>
  <c r="AD72" i="96"/>
  <c r="AC72" i="96"/>
  <c r="AB72" i="96"/>
  <c r="AA72" i="96"/>
  <c r="B72" i="96"/>
  <c r="AX72" i="96" s="1"/>
  <c r="BS71" i="96"/>
  <c r="BR71" i="96"/>
  <c r="BM71" i="96"/>
  <c r="AU71" i="96"/>
  <c r="AS71" i="96"/>
  <c r="AQ71" i="96"/>
  <c r="AP71" i="96"/>
  <c r="AH71" i="96"/>
  <c r="AG71" i="96"/>
  <c r="AF71" i="96"/>
  <c r="AE71" i="96"/>
  <c r="AI71" i="96" s="1"/>
  <c r="AD71" i="96"/>
  <c r="AC71" i="96"/>
  <c r="AB71" i="96"/>
  <c r="AA71" i="96"/>
  <c r="B71" i="96"/>
  <c r="AX71" i="96" s="1"/>
  <c r="BS70" i="96"/>
  <c r="BM70" i="96"/>
  <c r="AU70" i="96"/>
  <c r="AS70" i="96"/>
  <c r="AQ70" i="96"/>
  <c r="AP70" i="96"/>
  <c r="AH70" i="96"/>
  <c r="AG70" i="96"/>
  <c r="AF70" i="96"/>
  <c r="AE70" i="96"/>
  <c r="AD70" i="96"/>
  <c r="AC70" i="96"/>
  <c r="AB70" i="96"/>
  <c r="AA70" i="96"/>
  <c r="B70" i="96"/>
  <c r="BR70" i="96" s="1"/>
  <c r="BS69" i="96"/>
  <c r="BM69" i="96"/>
  <c r="AU69" i="96"/>
  <c r="AS69" i="96"/>
  <c r="AQ69" i="96"/>
  <c r="AP69" i="96"/>
  <c r="AT69" i="96" s="1"/>
  <c r="AH69" i="96"/>
  <c r="AG69" i="96"/>
  <c r="AF69" i="96"/>
  <c r="AE69" i="96"/>
  <c r="AD69" i="96"/>
  <c r="AC69" i="96"/>
  <c r="AB69" i="96"/>
  <c r="AA69" i="96"/>
  <c r="B69" i="96"/>
  <c r="AY69" i="96" s="1"/>
  <c r="BS68" i="96"/>
  <c r="BM68" i="96"/>
  <c r="AU68" i="96"/>
  <c r="AS68" i="96"/>
  <c r="AQ68" i="96"/>
  <c r="AP68" i="96"/>
  <c r="AH68" i="96"/>
  <c r="AG68" i="96"/>
  <c r="AF68" i="96"/>
  <c r="AE68" i="96"/>
  <c r="AI68" i="96" s="1"/>
  <c r="AD68" i="96"/>
  <c r="AC68" i="96"/>
  <c r="AB68" i="96"/>
  <c r="AA68" i="96"/>
  <c r="B68" i="96"/>
  <c r="AN68" i="96" s="1"/>
  <c r="BS67" i="96"/>
  <c r="BM67" i="96"/>
  <c r="AU67" i="96"/>
  <c r="AV67" i="96" s="1"/>
  <c r="AS67" i="96"/>
  <c r="AQ67" i="96"/>
  <c r="AP67" i="96"/>
  <c r="AT67" i="96" s="1"/>
  <c r="AZ67" i="96" s="1"/>
  <c r="AN67" i="96"/>
  <c r="AM67" i="96"/>
  <c r="AL67" i="96"/>
  <c r="AK67" i="96"/>
  <c r="AH67" i="96"/>
  <c r="AG67" i="96"/>
  <c r="AF67" i="96"/>
  <c r="AE67" i="96"/>
  <c r="AD67" i="96"/>
  <c r="AC67" i="96"/>
  <c r="AB67" i="96"/>
  <c r="AA67" i="96"/>
  <c r="B67" i="96"/>
  <c r="BR67" i="96" s="1"/>
  <c r="BS66" i="96"/>
  <c r="BM66" i="96"/>
  <c r="AU66" i="96"/>
  <c r="AS66" i="96"/>
  <c r="AQ66" i="96"/>
  <c r="AP66" i="96"/>
  <c r="AT66" i="96" s="1"/>
  <c r="AH66" i="96"/>
  <c r="AG66" i="96"/>
  <c r="AF66" i="96"/>
  <c r="AE66" i="96"/>
  <c r="AD66" i="96"/>
  <c r="AC66" i="96"/>
  <c r="AB66" i="96"/>
  <c r="AA66" i="96"/>
  <c r="B66" i="96"/>
  <c r="BR66" i="96" s="1"/>
  <c r="BS65" i="96"/>
  <c r="BM65" i="96"/>
  <c r="AU65" i="96"/>
  <c r="AS65" i="96"/>
  <c r="AQ65" i="96"/>
  <c r="AP65" i="96"/>
  <c r="AH65" i="96"/>
  <c r="AG65" i="96"/>
  <c r="AF65" i="96"/>
  <c r="AE65" i="96"/>
  <c r="AD65" i="96"/>
  <c r="AC65" i="96"/>
  <c r="AB65" i="96"/>
  <c r="AA65" i="96"/>
  <c r="B65" i="96"/>
  <c r="BR65" i="96" s="1"/>
  <c r="BS64" i="96"/>
  <c r="BM64" i="96"/>
  <c r="AX64" i="96"/>
  <c r="AW64" i="96"/>
  <c r="AU64" i="96"/>
  <c r="AS64" i="96"/>
  <c r="AQ64" i="96"/>
  <c r="AP64" i="96"/>
  <c r="AH64" i="96"/>
  <c r="AG64" i="96"/>
  <c r="AF64" i="96"/>
  <c r="AE64" i="96"/>
  <c r="AD64" i="96"/>
  <c r="AC64" i="96"/>
  <c r="AB64" i="96"/>
  <c r="AA64" i="96"/>
  <c r="B64" i="96"/>
  <c r="BR64" i="96" s="1"/>
  <c r="BS63" i="96"/>
  <c r="BM63" i="96"/>
  <c r="AU63" i="96"/>
  <c r="AS63" i="96"/>
  <c r="AQ63" i="96"/>
  <c r="AP63" i="96"/>
  <c r="AH63" i="96"/>
  <c r="AG63" i="96"/>
  <c r="AF63" i="96"/>
  <c r="AE63" i="96"/>
  <c r="AD63" i="96"/>
  <c r="AC63" i="96"/>
  <c r="AB63" i="96"/>
  <c r="AA63" i="96"/>
  <c r="B63" i="96"/>
  <c r="AL63" i="96" s="1"/>
  <c r="BS62" i="96"/>
  <c r="BM62" i="96"/>
  <c r="AU62" i="96"/>
  <c r="AS62" i="96"/>
  <c r="AQ62" i="96"/>
  <c r="AP62" i="96"/>
  <c r="AH62" i="96"/>
  <c r="AG62" i="96"/>
  <c r="AF62" i="96"/>
  <c r="AE62" i="96"/>
  <c r="AD62" i="96"/>
  <c r="AC62" i="96"/>
  <c r="AB62" i="96"/>
  <c r="AA62" i="96"/>
  <c r="B62" i="96"/>
  <c r="BR62" i="96" s="1"/>
  <c r="BS61" i="96"/>
  <c r="BM61" i="96"/>
  <c r="AU61" i="96"/>
  <c r="AS61" i="96"/>
  <c r="AQ61" i="96"/>
  <c r="AP61" i="96"/>
  <c r="AT61" i="96" s="1"/>
  <c r="AH61" i="96"/>
  <c r="AG61" i="96"/>
  <c r="AF61" i="96"/>
  <c r="AE61" i="96"/>
  <c r="AD61" i="96"/>
  <c r="AC61" i="96"/>
  <c r="AB61" i="96"/>
  <c r="AA61" i="96"/>
  <c r="B61" i="96"/>
  <c r="BR61" i="96" s="1"/>
  <c r="BS60" i="96"/>
  <c r="BM60" i="96"/>
  <c r="AU60" i="96"/>
  <c r="AS60" i="96"/>
  <c r="AQ60" i="96"/>
  <c r="AP60" i="96"/>
  <c r="AH60" i="96"/>
  <c r="AG60" i="96"/>
  <c r="AF60" i="96"/>
  <c r="AI60" i="96" s="1"/>
  <c r="AE60" i="96"/>
  <c r="AD60" i="96"/>
  <c r="AC60" i="96"/>
  <c r="AB60" i="96"/>
  <c r="AA60" i="96"/>
  <c r="B60" i="96"/>
  <c r="BS59" i="96"/>
  <c r="BM59" i="96"/>
  <c r="AU59" i="96"/>
  <c r="AS59" i="96"/>
  <c r="AQ59" i="96"/>
  <c r="AP59" i="96"/>
  <c r="AT59" i="96" s="1"/>
  <c r="AH59" i="96"/>
  <c r="AG59" i="96"/>
  <c r="AF59" i="96"/>
  <c r="AE59" i="96"/>
  <c r="AD59" i="96"/>
  <c r="AC59" i="96"/>
  <c r="AB59" i="96"/>
  <c r="AA59" i="96"/>
  <c r="B59" i="96"/>
  <c r="BR59" i="96" s="1"/>
  <c r="BS58" i="96"/>
  <c r="BM58" i="96"/>
  <c r="AU58" i="96"/>
  <c r="AS58" i="96"/>
  <c r="AQ58" i="96"/>
  <c r="AP58" i="96"/>
  <c r="AH58" i="96"/>
  <c r="AG58" i="96"/>
  <c r="AF58" i="96"/>
  <c r="AI58" i="96" s="1"/>
  <c r="AE58" i="96"/>
  <c r="AD58" i="96"/>
  <c r="AC58" i="96"/>
  <c r="AB58" i="96"/>
  <c r="AA58" i="96"/>
  <c r="B58" i="96"/>
  <c r="AV58" i="96" s="1"/>
  <c r="BS57" i="96"/>
  <c r="BM57" i="96"/>
  <c r="AU57" i="96"/>
  <c r="AS57" i="96"/>
  <c r="AQ57" i="96"/>
  <c r="AP57" i="96"/>
  <c r="AH57" i="96"/>
  <c r="AG57" i="96"/>
  <c r="AF57" i="96"/>
  <c r="AE57" i="96"/>
  <c r="AI57" i="96" s="1"/>
  <c r="AD57" i="96"/>
  <c r="AC57" i="96"/>
  <c r="AB57" i="96"/>
  <c r="AA57" i="96"/>
  <c r="B57" i="96"/>
  <c r="BR57" i="96" s="1"/>
  <c r="BS56" i="96"/>
  <c r="BM56" i="96"/>
  <c r="AU56" i="96"/>
  <c r="AS56" i="96"/>
  <c r="AQ56" i="96"/>
  <c r="AP56" i="96"/>
  <c r="AH56" i="96"/>
  <c r="AG56" i="96"/>
  <c r="AF56" i="96"/>
  <c r="AE56" i="96"/>
  <c r="AD56" i="96"/>
  <c r="AC56" i="96"/>
  <c r="AB56" i="96"/>
  <c r="AA56" i="96"/>
  <c r="B56" i="96"/>
  <c r="BR56" i="96" s="1"/>
  <c r="BS55" i="96"/>
  <c r="BM55" i="96"/>
  <c r="AU55" i="96"/>
  <c r="AS55" i="96"/>
  <c r="AQ55" i="96"/>
  <c r="AP55" i="96"/>
  <c r="AH55" i="96"/>
  <c r="AG55" i="96"/>
  <c r="AF55" i="96"/>
  <c r="AE55" i="96"/>
  <c r="AD55" i="96"/>
  <c r="AC55" i="96"/>
  <c r="AB55" i="96"/>
  <c r="AA55" i="96"/>
  <c r="B55" i="96"/>
  <c r="AJ55" i="96" s="1"/>
  <c r="BS54" i="96"/>
  <c r="BM54" i="96"/>
  <c r="AU54" i="96"/>
  <c r="AS54" i="96"/>
  <c r="AQ54" i="96"/>
  <c r="AP54" i="96"/>
  <c r="AT54" i="96" s="1"/>
  <c r="AN54" i="96"/>
  <c r="AM54" i="96"/>
  <c r="AK54" i="96"/>
  <c r="AJ54" i="96"/>
  <c r="AH54" i="96"/>
  <c r="AG54" i="96"/>
  <c r="AF54" i="96"/>
  <c r="AE54" i="96"/>
  <c r="AD54" i="96"/>
  <c r="AC54" i="96"/>
  <c r="AB54" i="96"/>
  <c r="AA54" i="96"/>
  <c r="B54" i="96"/>
  <c r="AL54" i="96" s="1"/>
  <c r="BS53" i="96"/>
  <c r="BM53" i="96"/>
  <c r="AU53" i="96"/>
  <c r="AS53" i="96"/>
  <c r="AQ53" i="96"/>
  <c r="AP53" i="96"/>
  <c r="AN53" i="96"/>
  <c r="AL53" i="96"/>
  <c r="AK53" i="96"/>
  <c r="AJ53" i="96"/>
  <c r="AH53" i="96"/>
  <c r="AG53" i="96"/>
  <c r="AF53" i="96"/>
  <c r="AE53" i="96"/>
  <c r="AD53" i="96"/>
  <c r="AC53" i="96"/>
  <c r="AB53" i="96"/>
  <c r="AA53" i="96"/>
  <c r="B53" i="96"/>
  <c r="BR53" i="96" s="1"/>
  <c r="BS52" i="96"/>
  <c r="BM52" i="96"/>
  <c r="AU52" i="96"/>
  <c r="AS52" i="96"/>
  <c r="AQ52" i="96"/>
  <c r="AP52" i="96"/>
  <c r="AT52" i="96" s="1"/>
  <c r="AZ52" i="96" s="1"/>
  <c r="AN52" i="96"/>
  <c r="AH52" i="96"/>
  <c r="AG52" i="96"/>
  <c r="AF52" i="96"/>
  <c r="AE52" i="96"/>
  <c r="AI52" i="96" s="1"/>
  <c r="AD52" i="96"/>
  <c r="AC52" i="96"/>
  <c r="AB52" i="96"/>
  <c r="AA52" i="96"/>
  <c r="B52" i="96"/>
  <c r="BS51" i="96"/>
  <c r="BM51" i="96"/>
  <c r="AU51" i="96"/>
  <c r="AS51" i="96"/>
  <c r="AQ51" i="96"/>
  <c r="AP51" i="96"/>
  <c r="AT51" i="96" s="1"/>
  <c r="AH51" i="96"/>
  <c r="AG51" i="96"/>
  <c r="AF51" i="96"/>
  <c r="AE51" i="96"/>
  <c r="AD51" i="96"/>
  <c r="AC51" i="96"/>
  <c r="AB51" i="96"/>
  <c r="AA51" i="96"/>
  <c r="B51" i="96"/>
  <c r="BR51" i="96" s="1"/>
  <c r="BS50" i="96"/>
  <c r="BM50" i="96"/>
  <c r="AY50" i="96"/>
  <c r="AU50" i="96"/>
  <c r="AS50" i="96"/>
  <c r="AQ50" i="96"/>
  <c r="AP50" i="96"/>
  <c r="AH50" i="96"/>
  <c r="AG50" i="96"/>
  <c r="AF50" i="96"/>
  <c r="AE50" i="96"/>
  <c r="AD50" i="96"/>
  <c r="AC50" i="96"/>
  <c r="AB50" i="96"/>
  <c r="AA50" i="96"/>
  <c r="B50" i="96"/>
  <c r="AX50" i="96" s="1"/>
  <c r="BS49" i="96"/>
  <c r="BM49" i="96"/>
  <c r="AU49" i="96"/>
  <c r="AS49" i="96"/>
  <c r="AQ49" i="96"/>
  <c r="AP49" i="96"/>
  <c r="AT49" i="96" s="1"/>
  <c r="AH49" i="96"/>
  <c r="AG49" i="96"/>
  <c r="AF49" i="96"/>
  <c r="AE49" i="96"/>
  <c r="AI49" i="96" s="1"/>
  <c r="AD49" i="96"/>
  <c r="AC49" i="96"/>
  <c r="AB49" i="96"/>
  <c r="AA49" i="96"/>
  <c r="B49" i="96"/>
  <c r="BR49" i="96" s="1"/>
  <c r="BS48" i="96"/>
  <c r="BM48" i="96"/>
  <c r="AU48" i="96"/>
  <c r="AS48" i="96"/>
  <c r="AQ48" i="96"/>
  <c r="AP48" i="96"/>
  <c r="AH48" i="96"/>
  <c r="AG48" i="96"/>
  <c r="AF48" i="96"/>
  <c r="AE48" i="96"/>
  <c r="AI48" i="96" s="1"/>
  <c r="AD48" i="96"/>
  <c r="AC48" i="96"/>
  <c r="AB48" i="96"/>
  <c r="AA48" i="96"/>
  <c r="B48" i="96"/>
  <c r="AM48" i="96" s="1"/>
  <c r="BS47" i="96"/>
  <c r="BM47" i="96"/>
  <c r="AU47" i="96"/>
  <c r="AS47" i="96"/>
  <c r="AQ47" i="96"/>
  <c r="AP47" i="96"/>
  <c r="AH47" i="96"/>
  <c r="AG47" i="96"/>
  <c r="AF47" i="96"/>
  <c r="AE47" i="96"/>
  <c r="AD47" i="96"/>
  <c r="AC47" i="96"/>
  <c r="AB47" i="96"/>
  <c r="AA47" i="96"/>
  <c r="B47" i="96"/>
  <c r="BR47" i="96" s="1"/>
  <c r="BS46" i="96"/>
  <c r="BM46" i="96"/>
  <c r="AU46" i="96"/>
  <c r="AS46" i="96"/>
  <c r="AQ46" i="96"/>
  <c r="AP46" i="96"/>
  <c r="AH46" i="96"/>
  <c r="AG46" i="96"/>
  <c r="AF46" i="96"/>
  <c r="AE46" i="96"/>
  <c r="AI46" i="96" s="1"/>
  <c r="AD46" i="96"/>
  <c r="AC46" i="96"/>
  <c r="AB46" i="96"/>
  <c r="AA46" i="96"/>
  <c r="B46" i="96"/>
  <c r="AM46" i="96" s="1"/>
  <c r="BS45" i="96"/>
  <c r="BM45" i="96"/>
  <c r="AU45" i="96"/>
  <c r="AV45" i="96" s="1"/>
  <c r="AS45" i="96"/>
  <c r="AQ45" i="96"/>
  <c r="AP45" i="96"/>
  <c r="AH45" i="96"/>
  <c r="AG45" i="96"/>
  <c r="AF45" i="96"/>
  <c r="AE45" i="96"/>
  <c r="AD45" i="96"/>
  <c r="AC45" i="96"/>
  <c r="AB45" i="96"/>
  <c r="AA45" i="96"/>
  <c r="B45" i="96"/>
  <c r="BR45" i="96" s="1"/>
  <c r="BS44" i="96"/>
  <c r="BM44" i="96"/>
  <c r="AU44" i="96"/>
  <c r="AS44" i="96"/>
  <c r="AQ44" i="96"/>
  <c r="AP44" i="96"/>
  <c r="AH44" i="96"/>
  <c r="AG44" i="96"/>
  <c r="AF44" i="96"/>
  <c r="AE44" i="96"/>
  <c r="AD44" i="96"/>
  <c r="AC44" i="96"/>
  <c r="AB44" i="96"/>
  <c r="AA44" i="96"/>
  <c r="B44" i="96"/>
  <c r="AM44" i="96" s="1"/>
  <c r="BS43" i="96"/>
  <c r="BM43" i="96"/>
  <c r="AU43" i="96"/>
  <c r="AS43" i="96"/>
  <c r="AQ43" i="96"/>
  <c r="AP43" i="96"/>
  <c r="AH43" i="96"/>
  <c r="AG43" i="96"/>
  <c r="AF43" i="96"/>
  <c r="AE43" i="96"/>
  <c r="AI43" i="96" s="1"/>
  <c r="AD43" i="96"/>
  <c r="AC43" i="96"/>
  <c r="AB43" i="96"/>
  <c r="AA43" i="96"/>
  <c r="B43" i="96"/>
  <c r="AY43" i="96" s="1"/>
  <c r="BS42" i="96"/>
  <c r="BM42" i="96"/>
  <c r="AY42" i="96"/>
  <c r="AU42" i="96"/>
  <c r="AS42" i="96"/>
  <c r="AQ42" i="96"/>
  <c r="AP42" i="96"/>
  <c r="AN42" i="96"/>
  <c r="AL42" i="96"/>
  <c r="AK42" i="96"/>
  <c r="AJ42" i="96"/>
  <c r="AH42" i="96"/>
  <c r="AG42" i="96"/>
  <c r="AI42" i="96" s="1"/>
  <c r="AF42" i="96"/>
  <c r="AE42" i="96"/>
  <c r="AD42" i="96"/>
  <c r="AC42" i="96"/>
  <c r="AB42" i="96"/>
  <c r="AA42" i="96"/>
  <c r="B42" i="96"/>
  <c r="AW42" i="96" s="1"/>
  <c r="BS41" i="96"/>
  <c r="BM41" i="96"/>
  <c r="AX41" i="96"/>
  <c r="AU41" i="96"/>
  <c r="AS41" i="96"/>
  <c r="AQ41" i="96"/>
  <c r="AP41" i="96"/>
  <c r="AH41" i="96"/>
  <c r="AG41" i="96"/>
  <c r="AF41" i="96"/>
  <c r="AE41" i="96"/>
  <c r="AD41" i="96"/>
  <c r="AC41" i="96"/>
  <c r="AB41" i="96"/>
  <c r="AA41" i="96"/>
  <c r="B41" i="96"/>
  <c r="BR41" i="96" s="1"/>
  <c r="BS40" i="96"/>
  <c r="BM40" i="96"/>
  <c r="AW40" i="96"/>
  <c r="AU40" i="96"/>
  <c r="AV40" i="96" s="1"/>
  <c r="AS40" i="96"/>
  <c r="AQ40" i="96"/>
  <c r="AT40" i="96" s="1"/>
  <c r="AP40" i="96"/>
  <c r="AH40" i="96"/>
  <c r="AG40" i="96"/>
  <c r="AF40" i="96"/>
  <c r="AE40" i="96"/>
  <c r="AD40" i="96"/>
  <c r="AC40" i="96"/>
  <c r="AB40" i="96"/>
  <c r="AA40" i="96"/>
  <c r="B40" i="96"/>
  <c r="AY40" i="96" s="1"/>
  <c r="BS39" i="96"/>
  <c r="BM39" i="96"/>
  <c r="AU39" i="96"/>
  <c r="AS39" i="96"/>
  <c r="AQ39" i="96"/>
  <c r="AP39" i="96"/>
  <c r="AH39" i="96"/>
  <c r="AG39" i="96"/>
  <c r="AF39" i="96"/>
  <c r="AE39" i="96"/>
  <c r="AD39" i="96"/>
  <c r="AC39" i="96"/>
  <c r="AB39" i="96"/>
  <c r="AA39" i="96"/>
  <c r="B39" i="96"/>
  <c r="AX39" i="96" s="1"/>
  <c r="BS38" i="96"/>
  <c r="BM38" i="96"/>
  <c r="AU38" i="96"/>
  <c r="AS38" i="96"/>
  <c r="AQ38" i="96"/>
  <c r="AP38" i="96"/>
  <c r="AH38" i="96"/>
  <c r="AG38" i="96"/>
  <c r="AF38" i="96"/>
  <c r="AE38" i="96"/>
  <c r="AD38" i="96"/>
  <c r="AC38" i="96"/>
  <c r="AB38" i="96"/>
  <c r="AA38" i="96"/>
  <c r="B38" i="96"/>
  <c r="BR38" i="96" s="1"/>
  <c r="BS37" i="96"/>
  <c r="BM37" i="96"/>
  <c r="AW37" i="96"/>
  <c r="AU37" i="96"/>
  <c r="AS37" i="96"/>
  <c r="AQ37" i="96"/>
  <c r="AP37" i="96"/>
  <c r="AH37" i="96"/>
  <c r="AG37" i="96"/>
  <c r="AF37" i="96"/>
  <c r="AE37" i="96"/>
  <c r="AD37" i="96"/>
  <c r="AC37" i="96"/>
  <c r="AB37" i="96"/>
  <c r="AA37" i="96"/>
  <c r="B37" i="96"/>
  <c r="BR37" i="96" s="1"/>
  <c r="BS36" i="96"/>
  <c r="BM36" i="96"/>
  <c r="AY36" i="96"/>
  <c r="AU36" i="96"/>
  <c r="AS36" i="96"/>
  <c r="AQ36" i="96"/>
  <c r="AP36" i="96"/>
  <c r="AH36" i="96"/>
  <c r="AG36" i="96"/>
  <c r="AF36" i="96"/>
  <c r="AI36" i="96" s="1"/>
  <c r="AE36" i="96"/>
  <c r="AD36" i="96"/>
  <c r="AC36" i="96"/>
  <c r="AB36" i="96"/>
  <c r="AA36" i="96"/>
  <c r="B36" i="96"/>
  <c r="AX36" i="96" s="1"/>
  <c r="BS35" i="96"/>
  <c r="BM35" i="96"/>
  <c r="AU35" i="96"/>
  <c r="AS35" i="96"/>
  <c r="AQ35" i="96"/>
  <c r="AP35" i="96"/>
  <c r="AH35" i="96"/>
  <c r="AG35" i="96"/>
  <c r="AF35" i="96"/>
  <c r="AE35" i="96"/>
  <c r="AD35" i="96"/>
  <c r="AC35" i="96"/>
  <c r="AB35" i="96"/>
  <c r="AA35" i="96"/>
  <c r="B35" i="96"/>
  <c r="AN35" i="96" s="1"/>
  <c r="BS34" i="96"/>
  <c r="BM34" i="96"/>
  <c r="AW34" i="96"/>
  <c r="AU34" i="96"/>
  <c r="AV34" i="96" s="1"/>
  <c r="AS34" i="96"/>
  <c r="AQ34" i="96"/>
  <c r="AP34" i="96"/>
  <c r="AN34" i="96"/>
  <c r="AM34" i="96"/>
  <c r="AJ34" i="96"/>
  <c r="AH34" i="96"/>
  <c r="AG34" i="96"/>
  <c r="AF34" i="96"/>
  <c r="AE34" i="96"/>
  <c r="AI34" i="96" s="1"/>
  <c r="AD34" i="96"/>
  <c r="AC34" i="96"/>
  <c r="AB34" i="96"/>
  <c r="AA34" i="96"/>
  <c r="B34" i="96"/>
  <c r="BR34" i="96" s="1"/>
  <c r="BS33" i="96"/>
  <c r="BM33" i="96"/>
  <c r="AU33" i="96"/>
  <c r="AS33" i="96"/>
  <c r="AQ33" i="96"/>
  <c r="AP33" i="96"/>
  <c r="AH33" i="96"/>
  <c r="AG33" i="96"/>
  <c r="AF33" i="96"/>
  <c r="AE33" i="96"/>
  <c r="AD33" i="96"/>
  <c r="AC33" i="96"/>
  <c r="AB33" i="96"/>
  <c r="AA33" i="96"/>
  <c r="B33" i="96"/>
  <c r="BR33" i="96" s="1"/>
  <c r="BS32" i="96"/>
  <c r="BM32" i="96"/>
  <c r="AU32" i="96"/>
  <c r="AS32" i="96"/>
  <c r="AQ32" i="96"/>
  <c r="AP32" i="96"/>
  <c r="AL32" i="96"/>
  <c r="AH32" i="96"/>
  <c r="AG32" i="96"/>
  <c r="AF32" i="96"/>
  <c r="AE32" i="96"/>
  <c r="AI32" i="96" s="1"/>
  <c r="AD32" i="96"/>
  <c r="AC32" i="96"/>
  <c r="AB32" i="96"/>
  <c r="AA32" i="96"/>
  <c r="B32" i="96"/>
  <c r="AW32" i="96" s="1"/>
  <c r="BS31" i="96"/>
  <c r="BM31" i="96"/>
  <c r="AU31" i="96"/>
  <c r="AS31" i="96"/>
  <c r="AQ31" i="96"/>
  <c r="AP31" i="96"/>
  <c r="AH31" i="96"/>
  <c r="AG31" i="96"/>
  <c r="AF31" i="96"/>
  <c r="AE31" i="96"/>
  <c r="AD31" i="96"/>
  <c r="AC31" i="96"/>
  <c r="AB31" i="96"/>
  <c r="AA31" i="96"/>
  <c r="B31" i="96"/>
  <c r="BR31" i="96" s="1"/>
  <c r="BS30" i="96"/>
  <c r="BM30" i="96"/>
  <c r="AU30" i="96"/>
  <c r="AS30" i="96"/>
  <c r="AQ30" i="96"/>
  <c r="AP30" i="96"/>
  <c r="AN30" i="96"/>
  <c r="AK30" i="96"/>
  <c r="AH30" i="96"/>
  <c r="AG30" i="96"/>
  <c r="AF30" i="96"/>
  <c r="AE30" i="96"/>
  <c r="AI30" i="96" s="1"/>
  <c r="AD30" i="96"/>
  <c r="AC30" i="96"/>
  <c r="AB30" i="96"/>
  <c r="AA30" i="96"/>
  <c r="B30" i="96"/>
  <c r="BR30" i="96" s="1"/>
  <c r="BS29" i="96"/>
  <c r="BM29" i="96"/>
  <c r="AU29" i="96"/>
  <c r="AS29" i="96"/>
  <c r="AQ29" i="96"/>
  <c r="AP29" i="96"/>
  <c r="AM29" i="96"/>
  <c r="AL29" i="96"/>
  <c r="AK29" i="96"/>
  <c r="AJ29" i="96"/>
  <c r="AH29" i="96"/>
  <c r="AG29" i="96"/>
  <c r="AF29" i="96"/>
  <c r="AE29" i="96"/>
  <c r="AD29" i="96"/>
  <c r="AC29" i="96"/>
  <c r="AB29" i="96"/>
  <c r="AA29" i="96"/>
  <c r="B29" i="96"/>
  <c r="AY29" i="96" s="1"/>
  <c r="BS28" i="96"/>
  <c r="BM28" i="96"/>
  <c r="AU28" i="96"/>
  <c r="AS28" i="96"/>
  <c r="AQ28" i="96"/>
  <c r="AP28" i="96"/>
  <c r="AH28" i="96"/>
  <c r="AG28" i="96"/>
  <c r="AF28" i="96"/>
  <c r="AE28" i="96"/>
  <c r="AD28" i="96"/>
  <c r="AC28" i="96"/>
  <c r="AB28" i="96"/>
  <c r="AA28" i="96"/>
  <c r="B28" i="96"/>
  <c r="BR28" i="96" s="1"/>
  <c r="BS27" i="96"/>
  <c r="BM27" i="96"/>
  <c r="AU27" i="96"/>
  <c r="AV27" i="96" s="1"/>
  <c r="AS27" i="96"/>
  <c r="AQ27" i="96"/>
  <c r="AP27" i="96"/>
  <c r="AJ27" i="96"/>
  <c r="AH27" i="96"/>
  <c r="AG27" i="96"/>
  <c r="AF27" i="96"/>
  <c r="AE27" i="96"/>
  <c r="AD27" i="96"/>
  <c r="AC27" i="96"/>
  <c r="AB27" i="96"/>
  <c r="AA27" i="96"/>
  <c r="B27" i="96"/>
  <c r="AN27" i="96" s="1"/>
  <c r="BS26" i="96"/>
  <c r="BR26" i="96"/>
  <c r="BM26" i="96"/>
  <c r="AY26" i="96"/>
  <c r="AX26" i="96"/>
  <c r="AW26" i="96"/>
  <c r="AU26" i="96"/>
  <c r="AV26" i="96" s="1"/>
  <c r="AS26" i="96"/>
  <c r="AQ26" i="96"/>
  <c r="AP26" i="96"/>
  <c r="AH26" i="96"/>
  <c r="AG26" i="96"/>
  <c r="AF26" i="96"/>
  <c r="AE26" i="96"/>
  <c r="AI26" i="96" s="1"/>
  <c r="AO26" i="96" s="1"/>
  <c r="AD26" i="96"/>
  <c r="AC26" i="96"/>
  <c r="AB26" i="96"/>
  <c r="AA26" i="96"/>
  <c r="B26" i="96"/>
  <c r="AN26" i="96" s="1"/>
  <c r="BS25" i="96"/>
  <c r="BM25" i="96"/>
  <c r="AU25" i="96"/>
  <c r="AS25" i="96"/>
  <c r="AQ25" i="96"/>
  <c r="AP25" i="96"/>
  <c r="AH25" i="96"/>
  <c r="AG25" i="96"/>
  <c r="AF25" i="96"/>
  <c r="AE25" i="96"/>
  <c r="AD25" i="96"/>
  <c r="AC25" i="96"/>
  <c r="AB25" i="96"/>
  <c r="AA25" i="96"/>
  <c r="B25" i="96"/>
  <c r="BR25" i="96" s="1"/>
  <c r="BS24" i="96"/>
  <c r="BM24" i="96"/>
  <c r="AU24" i="96"/>
  <c r="AS24" i="96"/>
  <c r="AQ24" i="96"/>
  <c r="AP24" i="96"/>
  <c r="AH24" i="96"/>
  <c r="AG24" i="96"/>
  <c r="AF24" i="96"/>
  <c r="AE24" i="96"/>
  <c r="AD24" i="96"/>
  <c r="AC24" i="96"/>
  <c r="AB24" i="96"/>
  <c r="AA24" i="96"/>
  <c r="B24" i="96"/>
  <c r="AY24" i="96" s="1"/>
  <c r="BS23" i="96"/>
  <c r="BM23" i="96"/>
  <c r="AY23" i="96"/>
  <c r="AW23" i="96"/>
  <c r="AV23" i="96"/>
  <c r="AU23" i="96"/>
  <c r="AS23" i="96"/>
  <c r="AQ23" i="96"/>
  <c r="AP23" i="96"/>
  <c r="AT23" i="96" s="1"/>
  <c r="AN23" i="96"/>
  <c r="AM23" i="96"/>
  <c r="AK23" i="96"/>
  <c r="AH23" i="96"/>
  <c r="AI23" i="96" s="1"/>
  <c r="AG23" i="96"/>
  <c r="AF23" i="96"/>
  <c r="AE23" i="96"/>
  <c r="AD23" i="96"/>
  <c r="AC23" i="96"/>
  <c r="AB23" i="96"/>
  <c r="AA23" i="96"/>
  <c r="B23" i="96"/>
  <c r="BR23" i="96" s="1"/>
  <c r="BS22" i="96"/>
  <c r="BM22" i="96"/>
  <c r="AU22" i="96"/>
  <c r="AS22" i="96"/>
  <c r="AQ22" i="96"/>
  <c r="AP22" i="96"/>
  <c r="AT22" i="96" s="1"/>
  <c r="AH22" i="96"/>
  <c r="AG22" i="96"/>
  <c r="AF22" i="96"/>
  <c r="AE22" i="96"/>
  <c r="AD22" i="96"/>
  <c r="AC22" i="96"/>
  <c r="AB22" i="96"/>
  <c r="AA22" i="96"/>
  <c r="B22" i="96"/>
  <c r="BS21" i="96"/>
  <c r="BR21" i="96"/>
  <c r="BM21" i="96"/>
  <c r="AU21" i="96"/>
  <c r="AS21" i="96"/>
  <c r="AQ21" i="96"/>
  <c r="AP21" i="96"/>
  <c r="AH21" i="96"/>
  <c r="AI21" i="96" s="1"/>
  <c r="AO21" i="96" s="1"/>
  <c r="AG21" i="96"/>
  <c r="AF21" i="96"/>
  <c r="AE21" i="96"/>
  <c r="AD21" i="96"/>
  <c r="AC21" i="96"/>
  <c r="AB21" i="96"/>
  <c r="AA21" i="96"/>
  <c r="B21" i="96"/>
  <c r="AY21" i="96" s="1"/>
  <c r="BS20" i="96"/>
  <c r="BM20" i="96"/>
  <c r="AU20" i="96"/>
  <c r="AS20" i="96"/>
  <c r="AQ20" i="96"/>
  <c r="AP20" i="96"/>
  <c r="AI20" i="96"/>
  <c r="AH20" i="96"/>
  <c r="AG20" i="96"/>
  <c r="AF20" i="96"/>
  <c r="AE20" i="96"/>
  <c r="AD20" i="96"/>
  <c r="AC20" i="96"/>
  <c r="AB20" i="96"/>
  <c r="AA20" i="96"/>
  <c r="B20" i="96"/>
  <c r="AN20" i="96" s="1"/>
  <c r="BS19" i="96"/>
  <c r="BM19" i="96"/>
  <c r="AU19" i="96"/>
  <c r="AS19" i="96"/>
  <c r="AQ19" i="96"/>
  <c r="AP19" i="96"/>
  <c r="AH19" i="96"/>
  <c r="AG19" i="96"/>
  <c r="AF19" i="96"/>
  <c r="AE19" i="96"/>
  <c r="AI19" i="96" s="1"/>
  <c r="AO19" i="96" s="1"/>
  <c r="AD19" i="96"/>
  <c r="AC19" i="96"/>
  <c r="AB19" i="96"/>
  <c r="AA19" i="96"/>
  <c r="B19" i="96"/>
  <c r="AY19" i="96" s="1"/>
  <c r="BS18" i="96"/>
  <c r="BR18" i="96"/>
  <c r="BM18" i="96"/>
  <c r="AX18" i="96"/>
  <c r="AW18" i="96"/>
  <c r="AU18" i="96"/>
  <c r="AV18" i="96" s="1"/>
  <c r="AS18" i="96"/>
  <c r="AQ18" i="96"/>
  <c r="AP18" i="96"/>
  <c r="AN18" i="96"/>
  <c r="AM18" i="96"/>
  <c r="AL18" i="96"/>
  <c r="AK18" i="96"/>
  <c r="AJ18" i="96"/>
  <c r="AH18" i="96"/>
  <c r="AI18" i="96" s="1"/>
  <c r="AO18" i="96" s="1"/>
  <c r="AG18" i="96"/>
  <c r="AF18" i="96"/>
  <c r="AE18" i="96"/>
  <c r="AD18" i="96"/>
  <c r="AC18" i="96"/>
  <c r="AB18" i="96"/>
  <c r="AA18" i="96"/>
  <c r="B18" i="96"/>
  <c r="AY18" i="96" s="1"/>
  <c r="BS17" i="96"/>
  <c r="BM17" i="96"/>
  <c r="AU17" i="96"/>
  <c r="AS17" i="96"/>
  <c r="AQ17" i="96"/>
  <c r="AP17" i="96"/>
  <c r="AT17" i="96" s="1"/>
  <c r="AZ17" i="96" s="1"/>
  <c r="AH17" i="96"/>
  <c r="AG17" i="96"/>
  <c r="AF17" i="96"/>
  <c r="AE17" i="96"/>
  <c r="AD17" i="96"/>
  <c r="AC17" i="96"/>
  <c r="AB17" i="96"/>
  <c r="AA17" i="96"/>
  <c r="B17" i="96"/>
  <c r="BR17" i="96" s="1"/>
  <c r="BS16" i="96"/>
  <c r="BM16" i="96"/>
  <c r="AW16" i="96"/>
  <c r="AU16" i="96"/>
  <c r="AV16" i="96" s="1"/>
  <c r="AS16" i="96"/>
  <c r="AQ16" i="96"/>
  <c r="AP16" i="96"/>
  <c r="AL16" i="96"/>
  <c r="AJ16" i="96"/>
  <c r="AH16" i="96"/>
  <c r="AG16" i="96"/>
  <c r="AF16" i="96"/>
  <c r="AE16" i="96"/>
  <c r="AD16" i="96"/>
  <c r="AC16" i="96"/>
  <c r="AB16" i="96"/>
  <c r="AA16" i="96"/>
  <c r="B16" i="96"/>
  <c r="AY16" i="96" s="1"/>
  <c r="BS15" i="96"/>
  <c r="BM15" i="96"/>
  <c r="BK15" i="96"/>
  <c r="BK16" i="96" s="1"/>
  <c r="BK17" i="96" s="1"/>
  <c r="BK18" i="96" s="1"/>
  <c r="BK19" i="96" s="1"/>
  <c r="BK20" i="96" s="1"/>
  <c r="BK21" i="96" s="1"/>
  <c r="BK22" i="96" s="1"/>
  <c r="BK23" i="96" s="1"/>
  <c r="BK24" i="96" s="1"/>
  <c r="BK25" i="96" s="1"/>
  <c r="BK26" i="96" s="1"/>
  <c r="BK27" i="96" s="1"/>
  <c r="BK28" i="96" s="1"/>
  <c r="BK29" i="96" s="1"/>
  <c r="BK30" i="96" s="1"/>
  <c r="BK31" i="96" s="1"/>
  <c r="BK32" i="96" s="1"/>
  <c r="BK33" i="96" s="1"/>
  <c r="BK34" i="96" s="1"/>
  <c r="BK35" i="96" s="1"/>
  <c r="BK36" i="96" s="1"/>
  <c r="BK37" i="96" s="1"/>
  <c r="BK38" i="96" s="1"/>
  <c r="BK39" i="96" s="1"/>
  <c r="BK40" i="96" s="1"/>
  <c r="BK41" i="96" s="1"/>
  <c r="BK42" i="96" s="1"/>
  <c r="BK43" i="96" s="1"/>
  <c r="BK44" i="96" s="1"/>
  <c r="BK45" i="96" s="1"/>
  <c r="BK46" i="96" s="1"/>
  <c r="BK47" i="96" s="1"/>
  <c r="BK48" i="96" s="1"/>
  <c r="BK49" i="96" s="1"/>
  <c r="BK50" i="96" s="1"/>
  <c r="AW15" i="96"/>
  <c r="AU15" i="96"/>
  <c r="AV15" i="96" s="1"/>
  <c r="AS15" i="96"/>
  <c r="AQ15" i="96"/>
  <c r="AP15" i="96"/>
  <c r="AT15" i="96" s="1"/>
  <c r="AZ15" i="96" s="1"/>
  <c r="AH15" i="96"/>
  <c r="AG15" i="96"/>
  <c r="AF15" i="96"/>
  <c r="AE15" i="96"/>
  <c r="AD15" i="96"/>
  <c r="AC15" i="96"/>
  <c r="AB15" i="96"/>
  <c r="AA15" i="96"/>
  <c r="B15" i="96"/>
  <c r="BR15" i="96" s="1"/>
  <c r="BS14" i="96"/>
  <c r="BM14" i="96"/>
  <c r="BJ14" i="96"/>
  <c r="BJ15" i="96" s="1"/>
  <c r="BJ16" i="96" s="1"/>
  <c r="AU14" i="96"/>
  <c r="AD14" i="96"/>
  <c r="AC14" i="96"/>
  <c r="AB14" i="96"/>
  <c r="AA14" i="96"/>
  <c r="B14" i="96"/>
  <c r="BR14" i="96" s="1"/>
  <c r="BL11" i="96"/>
  <c r="AU373" i="95"/>
  <c r="AT373" i="95"/>
  <c r="AS373" i="95"/>
  <c r="AQ373" i="95"/>
  <c r="AP373" i="95"/>
  <c r="AI373" i="95"/>
  <c r="AH373" i="95"/>
  <c r="AG373" i="95"/>
  <c r="AF373" i="95"/>
  <c r="AE373" i="95"/>
  <c r="AD373" i="95"/>
  <c r="AC373" i="95"/>
  <c r="AB373" i="95"/>
  <c r="AA373" i="95"/>
  <c r="B373" i="95"/>
  <c r="AZ373" i="95" s="1"/>
  <c r="AZ372" i="95"/>
  <c r="AY372" i="95"/>
  <c r="AX372" i="95"/>
  <c r="AW372" i="95"/>
  <c r="AV372" i="95"/>
  <c r="AU372" i="95"/>
  <c r="AT372" i="95"/>
  <c r="AS372" i="95"/>
  <c r="AQ372" i="95"/>
  <c r="AP372" i="95"/>
  <c r="AM372" i="95"/>
  <c r="AL372" i="95"/>
  <c r="AK372" i="95"/>
  <c r="AI372" i="95"/>
  <c r="AH372" i="95"/>
  <c r="AG372" i="95"/>
  <c r="AF372" i="95"/>
  <c r="AE372" i="95"/>
  <c r="AD372" i="95"/>
  <c r="AC372" i="95"/>
  <c r="AB372" i="95"/>
  <c r="AA372" i="95"/>
  <c r="B372" i="95"/>
  <c r="AO372" i="95" s="1"/>
  <c r="AX371" i="95"/>
  <c r="AV371" i="95"/>
  <c r="AU371" i="95"/>
  <c r="AT371" i="95"/>
  <c r="AS371" i="95"/>
  <c r="AQ371" i="95"/>
  <c r="AP371" i="95"/>
  <c r="AO371" i="95"/>
  <c r="AN371" i="95"/>
  <c r="AM371" i="95"/>
  <c r="AI371" i="95"/>
  <c r="AH371" i="95"/>
  <c r="AG371" i="95"/>
  <c r="AF371" i="95"/>
  <c r="AE371" i="95"/>
  <c r="AD371" i="95"/>
  <c r="AC371" i="95"/>
  <c r="AB371" i="95"/>
  <c r="AA371" i="95"/>
  <c r="B371" i="95"/>
  <c r="AL371" i="95" s="1"/>
  <c r="AX370" i="95"/>
  <c r="AU370" i="95"/>
  <c r="AT370" i="95"/>
  <c r="AS370" i="95"/>
  <c r="AQ370" i="95"/>
  <c r="AP370" i="95"/>
  <c r="AI370" i="95"/>
  <c r="AH370" i="95"/>
  <c r="AG370" i="95"/>
  <c r="AF370" i="95"/>
  <c r="AE370" i="95"/>
  <c r="AD370" i="95"/>
  <c r="AC370" i="95"/>
  <c r="AB370" i="95"/>
  <c r="AA370" i="95"/>
  <c r="B370" i="95"/>
  <c r="AZ369" i="95"/>
  <c r="AX369" i="95"/>
  <c r="AV369" i="95"/>
  <c r="AU369" i="95"/>
  <c r="AT369" i="95"/>
  <c r="AS369" i="95"/>
  <c r="AQ369" i="95"/>
  <c r="AP369" i="95"/>
  <c r="AN369" i="95"/>
  <c r="AM369" i="95"/>
  <c r="AK369" i="95"/>
  <c r="AI369" i="95"/>
  <c r="AH369" i="95"/>
  <c r="AG369" i="95"/>
  <c r="AF369" i="95"/>
  <c r="AE369" i="95"/>
  <c r="AD369" i="95"/>
  <c r="AC369" i="95"/>
  <c r="AB369" i="95"/>
  <c r="AA369" i="95"/>
  <c r="B369" i="95"/>
  <c r="AY369" i="95" s="1"/>
  <c r="AU368" i="95"/>
  <c r="AT368" i="95"/>
  <c r="AS368" i="95"/>
  <c r="AQ368" i="95"/>
  <c r="AP368" i="95"/>
  <c r="AK368" i="95"/>
  <c r="AI368" i="95"/>
  <c r="AH368" i="95"/>
  <c r="AG368" i="95"/>
  <c r="AF368" i="95"/>
  <c r="AE368" i="95"/>
  <c r="AD368" i="95"/>
  <c r="AC368" i="95"/>
  <c r="AB368" i="95"/>
  <c r="AA368" i="95"/>
  <c r="B368" i="95"/>
  <c r="AZ368" i="95" s="1"/>
  <c r="AZ367" i="95"/>
  <c r="AY367" i="95"/>
  <c r="AX367" i="95"/>
  <c r="AW367" i="95"/>
  <c r="AV367" i="95"/>
  <c r="AU367" i="95"/>
  <c r="AT367" i="95"/>
  <c r="AS367" i="95"/>
  <c r="AQ367" i="95"/>
  <c r="AP367" i="95"/>
  <c r="AO367" i="95"/>
  <c r="AN367" i="95"/>
  <c r="AM367" i="95"/>
  <c r="AK367" i="95"/>
  <c r="AI367" i="95"/>
  <c r="AH367" i="95"/>
  <c r="AG367" i="95"/>
  <c r="AF367" i="95"/>
  <c r="AE367" i="95"/>
  <c r="AD367" i="95"/>
  <c r="AC367" i="95"/>
  <c r="AB367" i="95"/>
  <c r="AA367" i="95"/>
  <c r="B367" i="95"/>
  <c r="AL367" i="95" s="1"/>
  <c r="AZ366" i="95"/>
  <c r="AX366" i="95"/>
  <c r="AW366" i="95"/>
  <c r="AV366" i="95"/>
  <c r="AU366" i="95"/>
  <c r="AT366" i="95"/>
  <c r="AS366" i="95"/>
  <c r="AQ366" i="95"/>
  <c r="AP366" i="95"/>
  <c r="AO366" i="95"/>
  <c r="AJ366" i="95"/>
  <c r="AI366" i="95"/>
  <c r="AH366" i="95"/>
  <c r="AG366" i="95"/>
  <c r="AF366" i="95"/>
  <c r="AE366" i="95"/>
  <c r="AD366" i="95"/>
  <c r="AC366" i="95"/>
  <c r="AB366" i="95"/>
  <c r="AA366" i="95"/>
  <c r="B366" i="95"/>
  <c r="AN366" i="95" s="1"/>
  <c r="AZ365" i="95"/>
  <c r="AX365" i="95"/>
  <c r="AW365" i="95"/>
  <c r="AV365" i="95"/>
  <c r="AU365" i="95"/>
  <c r="AT365" i="95"/>
  <c r="AS365" i="95"/>
  <c r="AQ365" i="95"/>
  <c r="AP365" i="95"/>
  <c r="AO365" i="95"/>
  <c r="AN365" i="95"/>
  <c r="AM365" i="95"/>
  <c r="AL365" i="95"/>
  <c r="AK365" i="95"/>
  <c r="AJ365" i="95"/>
  <c r="AI365" i="95"/>
  <c r="AH365" i="95"/>
  <c r="AG365" i="95"/>
  <c r="AF365" i="95"/>
  <c r="AE365" i="95"/>
  <c r="AD365" i="95"/>
  <c r="AC365" i="95"/>
  <c r="AB365" i="95"/>
  <c r="AA365" i="95"/>
  <c r="B365" i="95"/>
  <c r="AY365" i="95" s="1"/>
  <c r="AZ364" i="95"/>
  <c r="AX364" i="95"/>
  <c r="AW364" i="95"/>
  <c r="AV364" i="95"/>
  <c r="AU364" i="95"/>
  <c r="AT364" i="95"/>
  <c r="AS364" i="95"/>
  <c r="AQ364" i="95"/>
  <c r="AP364" i="95"/>
  <c r="AO364" i="95"/>
  <c r="AN364" i="95"/>
  <c r="AM364" i="95"/>
  <c r="AK364" i="95"/>
  <c r="AJ364" i="95"/>
  <c r="AI364" i="95"/>
  <c r="AH364" i="95"/>
  <c r="AG364" i="95"/>
  <c r="AF364" i="95"/>
  <c r="AE364" i="95"/>
  <c r="AD364" i="95"/>
  <c r="AC364" i="95"/>
  <c r="AB364" i="95"/>
  <c r="AA364" i="95"/>
  <c r="B364" i="95"/>
  <c r="AY364" i="95" s="1"/>
  <c r="AW363" i="95"/>
  <c r="AV363" i="95"/>
  <c r="AU363" i="95"/>
  <c r="AT363" i="95"/>
  <c r="AS363" i="95"/>
  <c r="AQ363" i="95"/>
  <c r="AP363" i="95"/>
  <c r="AM363" i="95"/>
  <c r="AI363" i="95"/>
  <c r="AH363" i="95"/>
  <c r="AG363" i="95"/>
  <c r="AF363" i="95"/>
  <c r="AE363" i="95"/>
  <c r="AD363" i="95"/>
  <c r="AC363" i="95"/>
  <c r="AB363" i="95"/>
  <c r="AA363" i="95"/>
  <c r="B363" i="95"/>
  <c r="AZ362" i="95"/>
  <c r="AY362" i="95"/>
  <c r="AX362" i="95"/>
  <c r="AW362" i="95"/>
  <c r="AU362" i="95"/>
  <c r="AT362" i="95"/>
  <c r="AS362" i="95"/>
  <c r="AQ362" i="95"/>
  <c r="AP362" i="95"/>
  <c r="AO362" i="95"/>
  <c r="AM362" i="95"/>
  <c r="AK362" i="95"/>
  <c r="AJ362" i="95"/>
  <c r="AI362" i="95"/>
  <c r="AH362" i="95"/>
  <c r="AG362" i="95"/>
  <c r="AF362" i="95"/>
  <c r="AE362" i="95"/>
  <c r="AD362" i="95"/>
  <c r="AC362" i="95"/>
  <c r="AB362" i="95"/>
  <c r="AA362" i="95"/>
  <c r="B362" i="95"/>
  <c r="AV362" i="95" s="1"/>
  <c r="AZ361" i="95"/>
  <c r="AY361" i="95"/>
  <c r="AX361" i="95"/>
  <c r="AW361" i="95"/>
  <c r="AV361" i="95"/>
  <c r="AU361" i="95"/>
  <c r="AT361" i="95"/>
  <c r="AS361" i="95"/>
  <c r="AQ361" i="95"/>
  <c r="AP361" i="95"/>
  <c r="AO361" i="95"/>
  <c r="AN361" i="95"/>
  <c r="AM361" i="95"/>
  <c r="AL361" i="95"/>
  <c r="AK361" i="95"/>
  <c r="AJ361" i="95"/>
  <c r="AI361" i="95"/>
  <c r="AH361" i="95"/>
  <c r="AG361" i="95"/>
  <c r="AF361" i="95"/>
  <c r="AE361" i="95"/>
  <c r="AD361" i="95"/>
  <c r="AC361" i="95"/>
  <c r="AB361" i="95"/>
  <c r="AA361" i="95"/>
  <c r="B361" i="95"/>
  <c r="AZ360" i="95"/>
  <c r="AY360" i="95"/>
  <c r="AX360" i="95"/>
  <c r="AW360" i="95"/>
  <c r="AV360" i="95"/>
  <c r="AU360" i="95"/>
  <c r="AT360" i="95"/>
  <c r="AS360" i="95"/>
  <c r="AQ360" i="95"/>
  <c r="AP360" i="95"/>
  <c r="AO360" i="95"/>
  <c r="AN360" i="95"/>
  <c r="AM360" i="95"/>
  <c r="AL360" i="95"/>
  <c r="AK360" i="95"/>
  <c r="AJ360" i="95"/>
  <c r="AI360" i="95"/>
  <c r="AH360" i="95"/>
  <c r="AG360" i="95"/>
  <c r="AF360" i="95"/>
  <c r="AE360" i="95"/>
  <c r="AD360" i="95"/>
  <c r="AC360" i="95"/>
  <c r="AB360" i="95"/>
  <c r="AA360" i="95"/>
  <c r="B360" i="95"/>
  <c r="AV359" i="95"/>
  <c r="AU359" i="95"/>
  <c r="AT359" i="95"/>
  <c r="AS359" i="95"/>
  <c r="AQ359" i="95"/>
  <c r="AP359" i="95"/>
  <c r="AO359" i="95"/>
  <c r="AM359" i="95"/>
  <c r="AL359" i="95"/>
  <c r="AK359" i="95"/>
  <c r="AJ359" i="95"/>
  <c r="AI359" i="95"/>
  <c r="AH359" i="95"/>
  <c r="AG359" i="95"/>
  <c r="AF359" i="95"/>
  <c r="AE359" i="95"/>
  <c r="AD359" i="95"/>
  <c r="AC359" i="95"/>
  <c r="AB359" i="95"/>
  <c r="AA359" i="95"/>
  <c r="B359" i="95"/>
  <c r="AZ359" i="95" s="1"/>
  <c r="AU358" i="95"/>
  <c r="AT358" i="95"/>
  <c r="AS358" i="95"/>
  <c r="AQ358" i="95"/>
  <c r="AP358" i="95"/>
  <c r="AI358" i="95"/>
  <c r="AH358" i="95"/>
  <c r="AG358" i="95"/>
  <c r="AF358" i="95"/>
  <c r="AE358" i="95"/>
  <c r="AD358" i="95"/>
  <c r="AC358" i="95"/>
  <c r="AB358" i="95"/>
  <c r="AA358" i="95"/>
  <c r="B358" i="95"/>
  <c r="AU357" i="95"/>
  <c r="AT357" i="95"/>
  <c r="AS357" i="95"/>
  <c r="AQ357" i="95"/>
  <c r="AP357" i="95"/>
  <c r="AO357" i="95"/>
  <c r="AI357" i="95"/>
  <c r="AH357" i="95"/>
  <c r="AG357" i="95"/>
  <c r="AF357" i="95"/>
  <c r="AE357" i="95"/>
  <c r="AD357" i="95"/>
  <c r="AC357" i="95"/>
  <c r="AB357" i="95"/>
  <c r="AA357" i="95"/>
  <c r="B357" i="95"/>
  <c r="AZ357" i="95" s="1"/>
  <c r="AZ356" i="95"/>
  <c r="AX356" i="95"/>
  <c r="AW356" i="95"/>
  <c r="AU356" i="95"/>
  <c r="AT356" i="95"/>
  <c r="AS356" i="95"/>
  <c r="AQ356" i="95"/>
  <c r="AP356" i="95"/>
  <c r="AL356" i="95"/>
  <c r="AK356" i="95"/>
  <c r="AI356" i="95"/>
  <c r="AH356" i="95"/>
  <c r="AG356" i="95"/>
  <c r="AF356" i="95"/>
  <c r="AE356" i="95"/>
  <c r="AD356" i="95"/>
  <c r="AC356" i="95"/>
  <c r="AB356" i="95"/>
  <c r="AA356" i="95"/>
  <c r="B356" i="95"/>
  <c r="AO356" i="95" s="1"/>
  <c r="AZ355" i="95"/>
  <c r="AY355" i="95"/>
  <c r="AX355" i="95"/>
  <c r="AV355" i="95"/>
  <c r="AU355" i="95"/>
  <c r="AT355" i="95"/>
  <c r="AS355" i="95"/>
  <c r="AQ355" i="95"/>
  <c r="AP355" i="95"/>
  <c r="AO355" i="95"/>
  <c r="AN355" i="95"/>
  <c r="AM355" i="95"/>
  <c r="AK355" i="95"/>
  <c r="AJ355" i="95"/>
  <c r="AI355" i="95"/>
  <c r="AH355" i="95"/>
  <c r="AG355" i="95"/>
  <c r="AF355" i="95"/>
  <c r="AE355" i="95"/>
  <c r="AD355" i="95"/>
  <c r="AC355" i="95"/>
  <c r="AB355" i="95"/>
  <c r="AA355" i="95"/>
  <c r="B355" i="95"/>
  <c r="AL355" i="95" s="1"/>
  <c r="AX354" i="95"/>
  <c r="AU354" i="95"/>
  <c r="AT354" i="95"/>
  <c r="AS354" i="95"/>
  <c r="AQ354" i="95"/>
  <c r="AP354" i="95"/>
  <c r="AM354" i="95"/>
  <c r="AJ354" i="95"/>
  <c r="AI354" i="95"/>
  <c r="AH354" i="95"/>
  <c r="AG354" i="95"/>
  <c r="AF354" i="95"/>
  <c r="AE354" i="95"/>
  <c r="AD354" i="95"/>
  <c r="AC354" i="95"/>
  <c r="AB354" i="95"/>
  <c r="AA354" i="95"/>
  <c r="B354" i="95"/>
  <c r="AU353" i="95"/>
  <c r="AT353" i="95"/>
  <c r="AS353" i="95"/>
  <c r="AQ353" i="95"/>
  <c r="AP353" i="95"/>
  <c r="AI353" i="95"/>
  <c r="AH353" i="95"/>
  <c r="AG353" i="95"/>
  <c r="AF353" i="95"/>
  <c r="AE353" i="95"/>
  <c r="AD353" i="95"/>
  <c r="AC353" i="95"/>
  <c r="AB353" i="95"/>
  <c r="AA353" i="95"/>
  <c r="B353" i="95"/>
  <c r="AZ352" i="95"/>
  <c r="AU352" i="95"/>
  <c r="AT352" i="95"/>
  <c r="AS352" i="95"/>
  <c r="AQ352" i="95"/>
  <c r="AP352" i="95"/>
  <c r="AK352" i="95"/>
  <c r="AI352" i="95"/>
  <c r="AH352" i="95"/>
  <c r="AG352" i="95"/>
  <c r="AF352" i="95"/>
  <c r="AE352" i="95"/>
  <c r="AD352" i="95"/>
  <c r="AC352" i="95"/>
  <c r="AB352" i="95"/>
  <c r="AA352" i="95"/>
  <c r="B352" i="95"/>
  <c r="AY352" i="95" s="1"/>
  <c r="AZ351" i="95"/>
  <c r="AY351" i="95"/>
  <c r="AW351" i="95"/>
  <c r="AV351" i="95"/>
  <c r="AU351" i="95"/>
  <c r="AT351" i="95"/>
  <c r="AS351" i="95"/>
  <c r="AQ351" i="95"/>
  <c r="AP351" i="95"/>
  <c r="AN351" i="95"/>
  <c r="AM351" i="95"/>
  <c r="AK351" i="95"/>
  <c r="AI351" i="95"/>
  <c r="AH351" i="95"/>
  <c r="AG351" i="95"/>
  <c r="AF351" i="95"/>
  <c r="AE351" i="95"/>
  <c r="AD351" i="95"/>
  <c r="AC351" i="95"/>
  <c r="AB351" i="95"/>
  <c r="AA351" i="95"/>
  <c r="B351" i="95"/>
  <c r="AO351" i="95" s="1"/>
  <c r="AZ350" i="95"/>
  <c r="AX350" i="95"/>
  <c r="AW350" i="95"/>
  <c r="AV350" i="95"/>
  <c r="AU350" i="95"/>
  <c r="AT350" i="95"/>
  <c r="AS350" i="95"/>
  <c r="AQ350" i="95"/>
  <c r="AP350" i="95"/>
  <c r="AO350" i="95"/>
  <c r="AN350" i="95"/>
  <c r="AM350" i="95"/>
  <c r="AJ350" i="95"/>
  <c r="AI350" i="95"/>
  <c r="AH350" i="95"/>
  <c r="AG350" i="95"/>
  <c r="AF350" i="95"/>
  <c r="AE350" i="95"/>
  <c r="AD350" i="95"/>
  <c r="AC350" i="95"/>
  <c r="AB350" i="95"/>
  <c r="AA350" i="95"/>
  <c r="B350" i="95"/>
  <c r="AL350" i="95" s="1"/>
  <c r="AZ349" i="95"/>
  <c r="AX349" i="95"/>
  <c r="AW349" i="95"/>
  <c r="AV349" i="95"/>
  <c r="AU349" i="95"/>
  <c r="AT349" i="95"/>
  <c r="AS349" i="95"/>
  <c r="AQ349" i="95"/>
  <c r="AP349" i="95"/>
  <c r="AO349" i="95"/>
  <c r="AN349" i="95"/>
  <c r="AM349" i="95"/>
  <c r="AL349" i="95"/>
  <c r="AK349" i="95"/>
  <c r="AJ349" i="95"/>
  <c r="AI349" i="95"/>
  <c r="AH349" i="95"/>
  <c r="AG349" i="95"/>
  <c r="AF349" i="95"/>
  <c r="AE349" i="95"/>
  <c r="AD349" i="95"/>
  <c r="AC349" i="95"/>
  <c r="AB349" i="95"/>
  <c r="AA349" i="95"/>
  <c r="B349" i="95"/>
  <c r="AY349" i="95" s="1"/>
  <c r="AZ348" i="95"/>
  <c r="AW348" i="95"/>
  <c r="AV348" i="95"/>
  <c r="AU348" i="95"/>
  <c r="AT348" i="95"/>
  <c r="AS348" i="95"/>
  <c r="AQ348" i="95"/>
  <c r="AP348" i="95"/>
  <c r="AN348" i="95"/>
  <c r="AM348" i="95"/>
  <c r="AK348" i="95"/>
  <c r="AJ348" i="95"/>
  <c r="AI348" i="95"/>
  <c r="AH348" i="95"/>
  <c r="AG348" i="95"/>
  <c r="AF348" i="95"/>
  <c r="AE348" i="95"/>
  <c r="AD348" i="95"/>
  <c r="AC348" i="95"/>
  <c r="AB348" i="95"/>
  <c r="AA348" i="95"/>
  <c r="B348" i="95"/>
  <c r="AY348" i="95" s="1"/>
  <c r="AU347" i="95"/>
  <c r="AT347" i="95"/>
  <c r="AS347" i="95"/>
  <c r="AQ347" i="95"/>
  <c r="AP347" i="95"/>
  <c r="AI347" i="95"/>
  <c r="AH347" i="95"/>
  <c r="AG347" i="95"/>
  <c r="AF347" i="95"/>
  <c r="AE347" i="95"/>
  <c r="AD347" i="95"/>
  <c r="AC347" i="95"/>
  <c r="AB347" i="95"/>
  <c r="AA347" i="95"/>
  <c r="B347" i="95"/>
  <c r="AZ346" i="95"/>
  <c r="AY346" i="95"/>
  <c r="AX346" i="95"/>
  <c r="AW346" i="95"/>
  <c r="AV346" i="95"/>
  <c r="AU346" i="95"/>
  <c r="AT346" i="95"/>
  <c r="AS346" i="95"/>
  <c r="AQ346" i="95"/>
  <c r="AP346" i="95"/>
  <c r="AO346" i="95"/>
  <c r="AN346" i="95"/>
  <c r="AM346" i="95"/>
  <c r="AL346" i="95"/>
  <c r="AK346" i="95"/>
  <c r="AJ346" i="95"/>
  <c r="AI346" i="95"/>
  <c r="AH346" i="95"/>
  <c r="AG346" i="95"/>
  <c r="AF346" i="95"/>
  <c r="AE346" i="95"/>
  <c r="AD346" i="95"/>
  <c r="AC346" i="95"/>
  <c r="AB346" i="95"/>
  <c r="AA346" i="95"/>
  <c r="B346" i="95"/>
  <c r="AZ345" i="95"/>
  <c r="AY345" i="95"/>
  <c r="AX345" i="95"/>
  <c r="AW345" i="95"/>
  <c r="AV345" i="95"/>
  <c r="AU345" i="95"/>
  <c r="AT345" i="95"/>
  <c r="AS345" i="95"/>
  <c r="AQ345" i="95"/>
  <c r="AP345" i="95"/>
  <c r="AO345" i="95"/>
  <c r="AN345" i="95"/>
  <c r="AM345" i="95"/>
  <c r="AL345" i="95"/>
  <c r="AK345" i="95"/>
  <c r="AJ345" i="95"/>
  <c r="AI345" i="95"/>
  <c r="AH345" i="95"/>
  <c r="AG345" i="95"/>
  <c r="AF345" i="95"/>
  <c r="AE345" i="95"/>
  <c r="AD345" i="95"/>
  <c r="AC345" i="95"/>
  <c r="AB345" i="95"/>
  <c r="AA345" i="95"/>
  <c r="B345" i="95"/>
  <c r="AZ344" i="95"/>
  <c r="AY344" i="95"/>
  <c r="AV344" i="95"/>
  <c r="AU344" i="95"/>
  <c r="AT344" i="95"/>
  <c r="AS344" i="95"/>
  <c r="AQ344" i="95"/>
  <c r="AP344" i="95"/>
  <c r="AO344" i="95"/>
  <c r="AN344" i="95"/>
  <c r="AL344" i="95"/>
  <c r="AK344" i="95"/>
  <c r="AJ344" i="95"/>
  <c r="AI344" i="95"/>
  <c r="AH344" i="95"/>
  <c r="AG344" i="95"/>
  <c r="AF344" i="95"/>
  <c r="AE344" i="95"/>
  <c r="AD344" i="95"/>
  <c r="AC344" i="95"/>
  <c r="AB344" i="95"/>
  <c r="AA344" i="95"/>
  <c r="B344" i="95"/>
  <c r="AX344" i="95" s="1"/>
  <c r="AY343" i="95"/>
  <c r="AV343" i="95"/>
  <c r="AU343" i="95"/>
  <c r="AT343" i="95"/>
  <c r="AS343" i="95"/>
  <c r="AQ343" i="95"/>
  <c r="AP343" i="95"/>
  <c r="AO343" i="95"/>
  <c r="AM343" i="95"/>
  <c r="AL343" i="95"/>
  <c r="AK343" i="95"/>
  <c r="AJ343" i="95"/>
  <c r="AI343" i="95"/>
  <c r="AH343" i="95"/>
  <c r="AG343" i="95"/>
  <c r="AF343" i="95"/>
  <c r="AE343" i="95"/>
  <c r="AD343" i="95"/>
  <c r="AC343" i="95"/>
  <c r="AB343" i="95"/>
  <c r="AA343" i="95"/>
  <c r="B343" i="95"/>
  <c r="AZ343" i="95" s="1"/>
  <c r="AY342" i="95"/>
  <c r="AX342" i="95"/>
  <c r="AV342" i="95"/>
  <c r="AU342" i="95"/>
  <c r="AT342" i="95"/>
  <c r="AS342" i="95"/>
  <c r="AQ342" i="95"/>
  <c r="AP342" i="95"/>
  <c r="AO342" i="95"/>
  <c r="AI342" i="95"/>
  <c r="AH342" i="95"/>
  <c r="AG342" i="95"/>
  <c r="AF342" i="95"/>
  <c r="AE342" i="95"/>
  <c r="AD342" i="95"/>
  <c r="AC342" i="95"/>
  <c r="AB342" i="95"/>
  <c r="AA342" i="95"/>
  <c r="B342" i="95"/>
  <c r="AU341" i="95"/>
  <c r="AT341" i="95"/>
  <c r="AS341" i="95"/>
  <c r="AQ341" i="95"/>
  <c r="AP341" i="95"/>
  <c r="AI341" i="95"/>
  <c r="AH341" i="95"/>
  <c r="AG341" i="95"/>
  <c r="AF341" i="95"/>
  <c r="AE341" i="95"/>
  <c r="AD341" i="95"/>
  <c r="AC341" i="95"/>
  <c r="AB341" i="95"/>
  <c r="AA341" i="95"/>
  <c r="B341" i="95"/>
  <c r="AZ340" i="95"/>
  <c r="AX340" i="95"/>
  <c r="AW340" i="95"/>
  <c r="AU340" i="95"/>
  <c r="AT340" i="95"/>
  <c r="AS340" i="95"/>
  <c r="AQ340" i="95"/>
  <c r="AP340" i="95"/>
  <c r="AL340" i="95"/>
  <c r="AK340" i="95"/>
  <c r="AI340" i="95"/>
  <c r="AH340" i="95"/>
  <c r="AG340" i="95"/>
  <c r="AF340" i="95"/>
  <c r="AE340" i="95"/>
  <c r="AD340" i="95"/>
  <c r="AC340" i="95"/>
  <c r="AB340" i="95"/>
  <c r="AA340" i="95"/>
  <c r="B340" i="95"/>
  <c r="AO340" i="95" s="1"/>
  <c r="AX339" i="95"/>
  <c r="AU339" i="95"/>
  <c r="AT339" i="95"/>
  <c r="AS339" i="95"/>
  <c r="AQ339" i="95"/>
  <c r="AP339" i="95"/>
  <c r="AN339" i="95"/>
  <c r="AL339" i="95"/>
  <c r="AK339" i="95"/>
  <c r="AI339" i="95"/>
  <c r="AH339" i="95"/>
  <c r="AG339" i="95"/>
  <c r="AF339" i="95"/>
  <c r="AE339" i="95"/>
  <c r="AD339" i="95"/>
  <c r="AC339" i="95"/>
  <c r="AB339" i="95"/>
  <c r="AA339" i="95"/>
  <c r="B339" i="95"/>
  <c r="AU338" i="95"/>
  <c r="AT338" i="95"/>
  <c r="AS338" i="95"/>
  <c r="AQ338" i="95"/>
  <c r="AP338" i="95"/>
  <c r="AI338" i="95"/>
  <c r="AH338" i="95"/>
  <c r="AG338" i="95"/>
  <c r="AF338" i="95"/>
  <c r="AE338" i="95"/>
  <c r="AD338" i="95"/>
  <c r="AC338" i="95"/>
  <c r="AB338" i="95"/>
  <c r="AA338" i="95"/>
  <c r="B338" i="95"/>
  <c r="AZ337" i="95"/>
  <c r="AX337" i="95"/>
  <c r="AU337" i="95"/>
  <c r="AT337" i="95"/>
  <c r="AS337" i="95"/>
  <c r="AQ337" i="95"/>
  <c r="AP337" i="95"/>
  <c r="AK337" i="95"/>
  <c r="AI337" i="95"/>
  <c r="AH337" i="95"/>
  <c r="AG337" i="95"/>
  <c r="AF337" i="95"/>
  <c r="AE337" i="95"/>
  <c r="AD337" i="95"/>
  <c r="AC337" i="95"/>
  <c r="AB337" i="95"/>
  <c r="AA337" i="95"/>
  <c r="B337" i="95"/>
  <c r="AZ336" i="95"/>
  <c r="AU336" i="95"/>
  <c r="AT336" i="95"/>
  <c r="AS336" i="95"/>
  <c r="AQ336" i="95"/>
  <c r="AP336" i="95"/>
  <c r="AN336" i="95"/>
  <c r="AK336" i="95"/>
  <c r="AI336" i="95"/>
  <c r="AH336" i="95"/>
  <c r="AG336" i="95"/>
  <c r="AF336" i="95"/>
  <c r="AE336" i="95"/>
  <c r="AD336" i="95"/>
  <c r="AC336" i="95"/>
  <c r="AB336" i="95"/>
  <c r="AA336" i="95"/>
  <c r="B336" i="95"/>
  <c r="AY336" i="95" s="1"/>
  <c r="AZ335" i="95"/>
  <c r="AY335" i="95"/>
  <c r="AW335" i="95"/>
  <c r="AV335" i="95"/>
  <c r="AU335" i="95"/>
  <c r="AT335" i="95"/>
  <c r="AS335" i="95"/>
  <c r="AQ335" i="95"/>
  <c r="AP335" i="95"/>
  <c r="AO335" i="95"/>
  <c r="AN335" i="95"/>
  <c r="AM335" i="95"/>
  <c r="AK335" i="95"/>
  <c r="AJ335" i="95"/>
  <c r="AI335" i="95"/>
  <c r="AH335" i="95"/>
  <c r="AG335" i="95"/>
  <c r="AF335" i="95"/>
  <c r="AE335" i="95"/>
  <c r="AD335" i="95"/>
  <c r="AC335" i="95"/>
  <c r="AB335" i="95"/>
  <c r="AA335" i="95"/>
  <c r="B335" i="95"/>
  <c r="AL335" i="95" s="1"/>
  <c r="AZ334" i="95"/>
  <c r="AX334" i="95"/>
  <c r="AW334" i="95"/>
  <c r="AV334" i="95"/>
  <c r="AU334" i="95"/>
  <c r="AT334" i="95"/>
  <c r="AS334" i="95"/>
  <c r="AQ334" i="95"/>
  <c r="AP334" i="95"/>
  <c r="AO334" i="95"/>
  <c r="AN334" i="95"/>
  <c r="AM334" i="95"/>
  <c r="AL334" i="95"/>
  <c r="AK334" i="95"/>
  <c r="AJ334" i="95"/>
  <c r="AI334" i="95"/>
  <c r="AH334" i="95"/>
  <c r="AG334" i="95"/>
  <c r="AF334" i="95"/>
  <c r="AE334" i="95"/>
  <c r="AD334" i="95"/>
  <c r="AC334" i="95"/>
  <c r="AB334" i="95"/>
  <c r="AA334" i="95"/>
  <c r="B334" i="95"/>
  <c r="AY334" i="95" s="1"/>
  <c r="AZ333" i="95"/>
  <c r="AX333" i="95"/>
  <c r="AW333" i="95"/>
  <c r="AV333" i="95"/>
  <c r="AU333" i="95"/>
  <c r="AT333" i="95"/>
  <c r="AS333" i="95"/>
  <c r="AQ333" i="95"/>
  <c r="AP333" i="95"/>
  <c r="AO333" i="95"/>
  <c r="AN333" i="95"/>
  <c r="AM333" i="95"/>
  <c r="AL333" i="95"/>
  <c r="AK333" i="95"/>
  <c r="AJ333" i="95"/>
  <c r="AI333" i="95"/>
  <c r="AH333" i="95"/>
  <c r="AG333" i="95"/>
  <c r="AF333" i="95"/>
  <c r="AE333" i="95"/>
  <c r="AD333" i="95"/>
  <c r="AC333" i="95"/>
  <c r="AB333" i="95"/>
  <c r="AA333" i="95"/>
  <c r="B333" i="95"/>
  <c r="AY333" i="95" s="1"/>
  <c r="AZ332" i="95"/>
  <c r="AX332" i="95"/>
  <c r="AW332" i="95"/>
  <c r="AV332" i="95"/>
  <c r="AU332" i="95"/>
  <c r="AT332" i="95"/>
  <c r="AS332" i="95"/>
  <c r="AQ332" i="95"/>
  <c r="AP332" i="95"/>
  <c r="AO332" i="95"/>
  <c r="AM332" i="95"/>
  <c r="AK332" i="95"/>
  <c r="AJ332" i="95"/>
  <c r="AI332" i="95"/>
  <c r="AH332" i="95"/>
  <c r="AG332" i="95"/>
  <c r="AF332" i="95"/>
  <c r="AE332" i="95"/>
  <c r="AD332" i="95"/>
  <c r="AC332" i="95"/>
  <c r="AB332" i="95"/>
  <c r="AA332" i="95"/>
  <c r="B332" i="95"/>
  <c r="AY332" i="95" s="1"/>
  <c r="AU331" i="95"/>
  <c r="AT331" i="95"/>
  <c r="AS331" i="95"/>
  <c r="AQ331" i="95"/>
  <c r="AP331" i="95"/>
  <c r="AI331" i="95"/>
  <c r="AH331" i="95"/>
  <c r="AG331" i="95"/>
  <c r="AF331" i="95"/>
  <c r="AE331" i="95"/>
  <c r="AD331" i="95"/>
  <c r="AC331" i="95"/>
  <c r="AB331" i="95"/>
  <c r="AA331" i="95"/>
  <c r="B331" i="95"/>
  <c r="AZ330" i="95"/>
  <c r="AY330" i="95"/>
  <c r="AX330" i="95"/>
  <c r="AW330" i="95"/>
  <c r="AV330" i="95"/>
  <c r="AU330" i="95"/>
  <c r="AT330" i="95"/>
  <c r="AS330" i="95"/>
  <c r="AQ330" i="95"/>
  <c r="AP330" i="95"/>
  <c r="AO330" i="95"/>
  <c r="AN330" i="95"/>
  <c r="AM330" i="95"/>
  <c r="AL330" i="95"/>
  <c r="AK330" i="95"/>
  <c r="AJ330" i="95"/>
  <c r="AI330" i="95"/>
  <c r="AH330" i="95"/>
  <c r="AG330" i="95"/>
  <c r="AF330" i="95"/>
  <c r="AE330" i="95"/>
  <c r="AD330" i="95"/>
  <c r="AC330" i="95"/>
  <c r="AB330" i="95"/>
  <c r="AA330" i="95"/>
  <c r="B330" i="95"/>
  <c r="AZ329" i="95"/>
  <c r="AY329" i="95"/>
  <c r="AX329" i="95"/>
  <c r="AW329" i="95"/>
  <c r="AV329" i="95"/>
  <c r="AU329" i="95"/>
  <c r="AT329" i="95"/>
  <c r="AS329" i="95"/>
  <c r="AQ329" i="95"/>
  <c r="AP329" i="95"/>
  <c r="AO329" i="95"/>
  <c r="AN329" i="95"/>
  <c r="AM329" i="95"/>
  <c r="AL329" i="95"/>
  <c r="AK329" i="95"/>
  <c r="AJ329" i="95"/>
  <c r="AI329" i="95"/>
  <c r="AH329" i="95"/>
  <c r="AG329" i="95"/>
  <c r="AF329" i="95"/>
  <c r="AE329" i="95"/>
  <c r="AD329" i="95"/>
  <c r="AC329" i="95"/>
  <c r="AB329" i="95"/>
  <c r="AA329" i="95"/>
  <c r="B329" i="95"/>
  <c r="AZ328" i="95"/>
  <c r="AY328" i="95"/>
  <c r="AX328" i="95"/>
  <c r="AV328" i="95"/>
  <c r="AU328" i="95"/>
  <c r="AT328" i="95"/>
  <c r="AS328" i="95"/>
  <c r="AQ328" i="95"/>
  <c r="AP328" i="95"/>
  <c r="AO328" i="95"/>
  <c r="AN328" i="95"/>
  <c r="AL328" i="95"/>
  <c r="AK328" i="95"/>
  <c r="AJ328" i="95"/>
  <c r="AI328" i="95"/>
  <c r="AH328" i="95"/>
  <c r="AG328" i="95"/>
  <c r="AF328" i="95"/>
  <c r="AE328" i="95"/>
  <c r="AD328" i="95"/>
  <c r="AC328" i="95"/>
  <c r="AB328" i="95"/>
  <c r="AA328" i="95"/>
  <c r="B328" i="95"/>
  <c r="AW328" i="95" s="1"/>
  <c r="AY327" i="95"/>
  <c r="AV327" i="95"/>
  <c r="AU327" i="95"/>
  <c r="AT327" i="95"/>
  <c r="AS327" i="95"/>
  <c r="AQ327" i="95"/>
  <c r="AP327" i="95"/>
  <c r="AO327" i="95"/>
  <c r="AM327" i="95"/>
  <c r="AL327" i="95"/>
  <c r="AK327" i="95"/>
  <c r="AJ327" i="95"/>
  <c r="AI327" i="95"/>
  <c r="AH327" i="95"/>
  <c r="AG327" i="95"/>
  <c r="AF327" i="95"/>
  <c r="AE327" i="95"/>
  <c r="AD327" i="95"/>
  <c r="AC327" i="95"/>
  <c r="AB327" i="95"/>
  <c r="AA327" i="95"/>
  <c r="B327" i="95"/>
  <c r="AZ327" i="95" s="1"/>
  <c r="AY326" i="95"/>
  <c r="AX326" i="95"/>
  <c r="AW326" i="95"/>
  <c r="AV326" i="95"/>
  <c r="AU326" i="95"/>
  <c r="AT326" i="95"/>
  <c r="AS326" i="95"/>
  <c r="AQ326" i="95"/>
  <c r="AP326" i="95"/>
  <c r="AO326" i="95"/>
  <c r="AK326" i="95"/>
  <c r="AI326" i="95"/>
  <c r="AH326" i="95"/>
  <c r="AG326" i="95"/>
  <c r="AF326" i="95"/>
  <c r="AE326" i="95"/>
  <c r="AD326" i="95"/>
  <c r="AC326" i="95"/>
  <c r="AB326" i="95"/>
  <c r="AA326" i="95"/>
  <c r="B326" i="95"/>
  <c r="AU325" i="95"/>
  <c r="AT325" i="95"/>
  <c r="AS325" i="95"/>
  <c r="AQ325" i="95"/>
  <c r="AP325" i="95"/>
  <c r="AL325" i="95"/>
  <c r="AI325" i="95"/>
  <c r="AH325" i="95"/>
  <c r="AG325" i="95"/>
  <c r="AF325" i="95"/>
  <c r="AE325" i="95"/>
  <c r="AD325" i="95"/>
  <c r="AC325" i="95"/>
  <c r="AB325" i="95"/>
  <c r="AA325" i="95"/>
  <c r="B325" i="95"/>
  <c r="AZ324" i="95"/>
  <c r="AX324" i="95"/>
  <c r="AW324" i="95"/>
  <c r="AU324" i="95"/>
  <c r="AT324" i="95"/>
  <c r="AS324" i="95"/>
  <c r="AQ324" i="95"/>
  <c r="AP324" i="95"/>
  <c r="AL324" i="95"/>
  <c r="AK324" i="95"/>
  <c r="AJ324" i="95"/>
  <c r="AI324" i="95"/>
  <c r="AH324" i="95"/>
  <c r="AG324" i="95"/>
  <c r="AF324" i="95"/>
  <c r="AE324" i="95"/>
  <c r="AD324" i="95"/>
  <c r="AC324" i="95"/>
  <c r="AB324" i="95"/>
  <c r="AA324" i="95"/>
  <c r="B324" i="95"/>
  <c r="AO324" i="95" s="1"/>
  <c r="AZ323" i="95"/>
  <c r="AX323" i="95"/>
  <c r="AU323" i="95"/>
  <c r="AT323" i="95"/>
  <c r="AS323" i="95"/>
  <c r="AQ323" i="95"/>
  <c r="AP323" i="95"/>
  <c r="AK323" i="95"/>
  <c r="AI323" i="95"/>
  <c r="AH323" i="95"/>
  <c r="AG323" i="95"/>
  <c r="AF323" i="95"/>
  <c r="AE323" i="95"/>
  <c r="AD323" i="95"/>
  <c r="AC323" i="95"/>
  <c r="AB323" i="95"/>
  <c r="AA323" i="95"/>
  <c r="B323" i="95"/>
  <c r="AU322" i="95"/>
  <c r="AT322" i="95"/>
  <c r="AS322" i="95"/>
  <c r="AQ322" i="95"/>
  <c r="AP322" i="95"/>
  <c r="AI322" i="95"/>
  <c r="AH322" i="95"/>
  <c r="AG322" i="95"/>
  <c r="AF322" i="95"/>
  <c r="AE322" i="95"/>
  <c r="AD322" i="95"/>
  <c r="AC322" i="95"/>
  <c r="AB322" i="95"/>
  <c r="AA322" i="95"/>
  <c r="B322" i="95"/>
  <c r="AZ321" i="95"/>
  <c r="AY321" i="95"/>
  <c r="AX321" i="95"/>
  <c r="AU321" i="95"/>
  <c r="AT321" i="95"/>
  <c r="AS321" i="95"/>
  <c r="AQ321" i="95"/>
  <c r="AP321" i="95"/>
  <c r="AM321" i="95"/>
  <c r="AK321" i="95"/>
  <c r="AI321" i="95"/>
  <c r="AH321" i="95"/>
  <c r="AG321" i="95"/>
  <c r="AF321" i="95"/>
  <c r="AE321" i="95"/>
  <c r="AD321" i="95"/>
  <c r="AC321" i="95"/>
  <c r="AB321" i="95"/>
  <c r="AA321" i="95"/>
  <c r="B321" i="95"/>
  <c r="AZ320" i="95"/>
  <c r="AU320" i="95"/>
  <c r="AT320" i="95"/>
  <c r="AS320" i="95"/>
  <c r="AQ320" i="95"/>
  <c r="AP320" i="95"/>
  <c r="AN320" i="95"/>
  <c r="AK320" i="95"/>
  <c r="AI320" i="95"/>
  <c r="AH320" i="95"/>
  <c r="AG320" i="95"/>
  <c r="AF320" i="95"/>
  <c r="AE320" i="95"/>
  <c r="AD320" i="95"/>
  <c r="AC320" i="95"/>
  <c r="AB320" i="95"/>
  <c r="AA320" i="95"/>
  <c r="B320" i="95"/>
  <c r="AY320" i="95" s="1"/>
  <c r="AZ319" i="95"/>
  <c r="AY319" i="95"/>
  <c r="AX319" i="95"/>
  <c r="AW319" i="95"/>
  <c r="AV319" i="95"/>
  <c r="AU319" i="95"/>
  <c r="AT319" i="95"/>
  <c r="AS319" i="95"/>
  <c r="AQ319" i="95"/>
  <c r="AP319" i="95"/>
  <c r="AO319" i="95"/>
  <c r="AN319" i="95"/>
  <c r="AM319" i="95"/>
  <c r="AL319" i="95"/>
  <c r="AK319" i="95"/>
  <c r="AJ319" i="95"/>
  <c r="AI319" i="95"/>
  <c r="AH319" i="95"/>
  <c r="AG319" i="95"/>
  <c r="AF319" i="95"/>
  <c r="AE319" i="95"/>
  <c r="AD319" i="95"/>
  <c r="AC319" i="95"/>
  <c r="AB319" i="95"/>
  <c r="AA319" i="95"/>
  <c r="B319" i="95"/>
  <c r="AZ318" i="95"/>
  <c r="AX318" i="95"/>
  <c r="AW318" i="95"/>
  <c r="AV318" i="95"/>
  <c r="AU318" i="95"/>
  <c r="AT318" i="95"/>
  <c r="AS318" i="95"/>
  <c r="AQ318" i="95"/>
  <c r="AP318" i="95"/>
  <c r="AO318" i="95"/>
  <c r="AN318" i="95"/>
  <c r="AM318" i="95"/>
  <c r="AL318" i="95"/>
  <c r="AK318" i="95"/>
  <c r="AJ318" i="95"/>
  <c r="AI318" i="95"/>
  <c r="AH318" i="95"/>
  <c r="AG318" i="95"/>
  <c r="AF318" i="95"/>
  <c r="AE318" i="95"/>
  <c r="AD318" i="95"/>
  <c r="AC318" i="95"/>
  <c r="AB318" i="95"/>
  <c r="AA318" i="95"/>
  <c r="B318" i="95"/>
  <c r="AY318" i="95" s="1"/>
  <c r="AZ317" i="95"/>
  <c r="AV317" i="95"/>
  <c r="AU317" i="95"/>
  <c r="AT317" i="95"/>
  <c r="AS317" i="95"/>
  <c r="AQ317" i="95"/>
  <c r="AP317" i="95"/>
  <c r="AJ317" i="95"/>
  <c r="AI317" i="95"/>
  <c r="AH317" i="95"/>
  <c r="AG317" i="95"/>
  <c r="AF317" i="95"/>
  <c r="AE317" i="95"/>
  <c r="AD317" i="95"/>
  <c r="AC317" i="95"/>
  <c r="AB317" i="95"/>
  <c r="AA317" i="95"/>
  <c r="B317" i="95"/>
  <c r="AZ316" i="95"/>
  <c r="AX316" i="95"/>
  <c r="AW316" i="95"/>
  <c r="AU316" i="95"/>
  <c r="AT316" i="95"/>
  <c r="AS316" i="95"/>
  <c r="AQ316" i="95"/>
  <c r="AP316" i="95"/>
  <c r="AO316" i="95"/>
  <c r="AM316" i="95"/>
  <c r="AK316" i="95"/>
  <c r="AJ316" i="95"/>
  <c r="AI316" i="95"/>
  <c r="AH316" i="95"/>
  <c r="AG316" i="95"/>
  <c r="AF316" i="95"/>
  <c r="AE316" i="95"/>
  <c r="AD316" i="95"/>
  <c r="AC316" i="95"/>
  <c r="AB316" i="95"/>
  <c r="AA316" i="95"/>
  <c r="B316" i="95"/>
  <c r="AY316" i="95" s="1"/>
  <c r="AW315" i="95"/>
  <c r="AV315" i="95"/>
  <c r="AU315" i="95"/>
  <c r="AT315" i="95"/>
  <c r="AS315" i="95"/>
  <c r="AQ315" i="95"/>
  <c r="AP315" i="95"/>
  <c r="AM315" i="95"/>
  <c r="AI315" i="95"/>
  <c r="AH315" i="95"/>
  <c r="AG315" i="95"/>
  <c r="AF315" i="95"/>
  <c r="AE315" i="95"/>
  <c r="AD315" i="95"/>
  <c r="AC315" i="95"/>
  <c r="AB315" i="95"/>
  <c r="AA315" i="95"/>
  <c r="B315" i="95"/>
  <c r="AZ314" i="95"/>
  <c r="AY314" i="95"/>
  <c r="AX314" i="95"/>
  <c r="AW314" i="95"/>
  <c r="AV314" i="95"/>
  <c r="AU314" i="95"/>
  <c r="AT314" i="95"/>
  <c r="AS314" i="95"/>
  <c r="AQ314" i="95"/>
  <c r="AP314" i="95"/>
  <c r="AO314" i="95"/>
  <c r="AN314" i="95"/>
  <c r="AM314" i="95"/>
  <c r="AL314" i="95"/>
  <c r="AK314" i="95"/>
  <c r="AJ314" i="95"/>
  <c r="AI314" i="95"/>
  <c r="AH314" i="95"/>
  <c r="AG314" i="95"/>
  <c r="AF314" i="95"/>
  <c r="AE314" i="95"/>
  <c r="AD314" i="95"/>
  <c r="AC314" i="95"/>
  <c r="AB314" i="95"/>
  <c r="AA314" i="95"/>
  <c r="B314" i="95"/>
  <c r="AZ313" i="95"/>
  <c r="AY313" i="95"/>
  <c r="AX313" i="95"/>
  <c r="AW313" i="95"/>
  <c r="AV313" i="95"/>
  <c r="AU313" i="95"/>
  <c r="AT313" i="95"/>
  <c r="AS313" i="95"/>
  <c r="AQ313" i="95"/>
  <c r="AP313" i="95"/>
  <c r="AO313" i="95"/>
  <c r="AN313" i="95"/>
  <c r="AM313" i="95"/>
  <c r="AL313" i="95"/>
  <c r="AK313" i="95"/>
  <c r="AJ313" i="95"/>
  <c r="AI313" i="95"/>
  <c r="AH313" i="95"/>
  <c r="AG313" i="95"/>
  <c r="AF313" i="95"/>
  <c r="AE313" i="95"/>
  <c r="AD313" i="95"/>
  <c r="AC313" i="95"/>
  <c r="AB313" i="95"/>
  <c r="AA313" i="95"/>
  <c r="B313" i="95"/>
  <c r="AZ312" i="95"/>
  <c r="AY312" i="95"/>
  <c r="AX312" i="95"/>
  <c r="AV312" i="95"/>
  <c r="AU312" i="95"/>
  <c r="AT312" i="95"/>
  <c r="AS312" i="95"/>
  <c r="AQ312" i="95"/>
  <c r="AP312" i="95"/>
  <c r="AO312" i="95"/>
  <c r="AN312" i="95"/>
  <c r="AL312" i="95"/>
  <c r="AJ312" i="95"/>
  <c r="AI312" i="95"/>
  <c r="AH312" i="95"/>
  <c r="AG312" i="95"/>
  <c r="AF312" i="95"/>
  <c r="AE312" i="95"/>
  <c r="AD312" i="95"/>
  <c r="AC312" i="95"/>
  <c r="AB312" i="95"/>
  <c r="AA312" i="95"/>
  <c r="B312" i="95"/>
  <c r="AK312" i="95" s="1"/>
  <c r="AY311" i="95"/>
  <c r="AV311" i="95"/>
  <c r="AU311" i="95"/>
  <c r="AT311" i="95"/>
  <c r="AS311" i="95"/>
  <c r="AQ311" i="95"/>
  <c r="AP311" i="95"/>
  <c r="AO311" i="95"/>
  <c r="AM311" i="95"/>
  <c r="AL311" i="95"/>
  <c r="AK311" i="95"/>
  <c r="AJ311" i="95"/>
  <c r="AI311" i="95"/>
  <c r="AH311" i="95"/>
  <c r="AG311" i="95"/>
  <c r="AF311" i="95"/>
  <c r="AE311" i="95"/>
  <c r="AD311" i="95"/>
  <c r="AC311" i="95"/>
  <c r="AB311" i="95"/>
  <c r="AA311" i="95"/>
  <c r="B311" i="95"/>
  <c r="AZ311" i="95" s="1"/>
  <c r="AV310" i="95"/>
  <c r="AU310" i="95"/>
  <c r="AT310" i="95"/>
  <c r="AS310" i="95"/>
  <c r="AQ310" i="95"/>
  <c r="AP310" i="95"/>
  <c r="AO310" i="95"/>
  <c r="AI310" i="95"/>
  <c r="AH310" i="95"/>
  <c r="AG310" i="95"/>
  <c r="AF310" i="95"/>
  <c r="AE310" i="95"/>
  <c r="AD310" i="95"/>
  <c r="AC310" i="95"/>
  <c r="AB310" i="95"/>
  <c r="AA310" i="95"/>
  <c r="B310" i="95"/>
  <c r="AY309" i="95"/>
  <c r="AX309" i="95"/>
  <c r="AW309" i="95"/>
  <c r="AU309" i="95"/>
  <c r="AT309" i="95"/>
  <c r="AS309" i="95"/>
  <c r="AQ309" i="95"/>
  <c r="AP309" i="95"/>
  <c r="AI309" i="95"/>
  <c r="AH309" i="95"/>
  <c r="AG309" i="95"/>
  <c r="AF309" i="95"/>
  <c r="AE309" i="95"/>
  <c r="AD309" i="95"/>
  <c r="AC309" i="95"/>
  <c r="AB309" i="95"/>
  <c r="AA309" i="95"/>
  <c r="B309" i="95"/>
  <c r="AZ308" i="95"/>
  <c r="AX308" i="95"/>
  <c r="AW308" i="95"/>
  <c r="AV308" i="95"/>
  <c r="AU308" i="95"/>
  <c r="AT308" i="95"/>
  <c r="AS308" i="95"/>
  <c r="AQ308" i="95"/>
  <c r="AP308" i="95"/>
  <c r="AL308" i="95"/>
  <c r="AK308" i="95"/>
  <c r="AJ308" i="95"/>
  <c r="AI308" i="95"/>
  <c r="AH308" i="95"/>
  <c r="AG308" i="95"/>
  <c r="AF308" i="95"/>
  <c r="AE308" i="95"/>
  <c r="AD308" i="95"/>
  <c r="AC308" i="95"/>
  <c r="AB308" i="95"/>
  <c r="AA308" i="95"/>
  <c r="B308" i="95"/>
  <c r="AO308" i="95" s="1"/>
  <c r="AU307" i="95"/>
  <c r="AT307" i="95"/>
  <c r="AS307" i="95"/>
  <c r="AQ307" i="95"/>
  <c r="AP307" i="95"/>
  <c r="AN307" i="95"/>
  <c r="AJ307" i="95"/>
  <c r="AI307" i="95"/>
  <c r="AH307" i="95"/>
  <c r="AG307" i="95"/>
  <c r="AF307" i="95"/>
  <c r="AE307" i="95"/>
  <c r="AD307" i="95"/>
  <c r="AC307" i="95"/>
  <c r="AB307" i="95"/>
  <c r="AA307" i="95"/>
  <c r="B307" i="95"/>
  <c r="AX306" i="95"/>
  <c r="AU306" i="95"/>
  <c r="AT306" i="95"/>
  <c r="AS306" i="95"/>
  <c r="AQ306" i="95"/>
  <c r="AP306" i="95"/>
  <c r="AI306" i="95"/>
  <c r="AH306" i="95"/>
  <c r="AG306" i="95"/>
  <c r="AF306" i="95"/>
  <c r="AE306" i="95"/>
  <c r="AD306" i="95"/>
  <c r="AC306" i="95"/>
  <c r="AB306" i="95"/>
  <c r="AA306" i="95"/>
  <c r="B306" i="95"/>
  <c r="AZ305" i="95"/>
  <c r="AY305" i="95"/>
  <c r="AX305" i="95"/>
  <c r="AU305" i="95"/>
  <c r="AT305" i="95"/>
  <c r="AS305" i="95"/>
  <c r="AQ305" i="95"/>
  <c r="AP305" i="95"/>
  <c r="AM305" i="95"/>
  <c r="AK305" i="95"/>
  <c r="AI305" i="95"/>
  <c r="AH305" i="95"/>
  <c r="AG305" i="95"/>
  <c r="AF305" i="95"/>
  <c r="AE305" i="95"/>
  <c r="AD305" i="95"/>
  <c r="AC305" i="95"/>
  <c r="AB305" i="95"/>
  <c r="AA305" i="95"/>
  <c r="B305" i="95"/>
  <c r="AZ304" i="95"/>
  <c r="AY304" i="95"/>
  <c r="AU304" i="95"/>
  <c r="AT304" i="95"/>
  <c r="AS304" i="95"/>
  <c r="AQ304" i="95"/>
  <c r="AP304" i="95"/>
  <c r="AN304" i="95"/>
  <c r="AK304" i="95"/>
  <c r="AI304" i="95"/>
  <c r="AH304" i="95"/>
  <c r="AG304" i="95"/>
  <c r="AF304" i="95"/>
  <c r="AE304" i="95"/>
  <c r="AD304" i="95"/>
  <c r="AC304" i="95"/>
  <c r="AB304" i="95"/>
  <c r="AA304" i="95"/>
  <c r="B304" i="95"/>
  <c r="AX304" i="95" s="1"/>
  <c r="AZ303" i="95"/>
  <c r="AY303" i="95"/>
  <c r="AX303" i="95"/>
  <c r="AW303" i="95"/>
  <c r="AV303" i="95"/>
  <c r="AU303" i="95"/>
  <c r="AT303" i="95"/>
  <c r="AS303" i="95"/>
  <c r="AQ303" i="95"/>
  <c r="AP303" i="95"/>
  <c r="AO303" i="95"/>
  <c r="AN303" i="95"/>
  <c r="AM303" i="95"/>
  <c r="AL303" i="95"/>
  <c r="AK303" i="95"/>
  <c r="AJ303" i="95"/>
  <c r="AI303" i="95"/>
  <c r="AH303" i="95"/>
  <c r="AG303" i="95"/>
  <c r="AF303" i="95"/>
  <c r="AE303" i="95"/>
  <c r="AD303" i="95"/>
  <c r="AC303" i="95"/>
  <c r="AB303" i="95"/>
  <c r="AA303" i="95"/>
  <c r="B303" i="95"/>
  <c r="AZ302" i="95"/>
  <c r="AX302" i="95"/>
  <c r="AW302" i="95"/>
  <c r="AV302" i="95"/>
  <c r="AU302" i="95"/>
  <c r="AT302" i="95"/>
  <c r="AS302" i="95"/>
  <c r="AQ302" i="95"/>
  <c r="AP302" i="95"/>
  <c r="AO302" i="95"/>
  <c r="AN302" i="95"/>
  <c r="AM302" i="95"/>
  <c r="AL302" i="95"/>
  <c r="AK302" i="95"/>
  <c r="AJ302" i="95"/>
  <c r="AI302" i="95"/>
  <c r="AH302" i="95"/>
  <c r="AG302" i="95"/>
  <c r="AF302" i="95"/>
  <c r="AE302" i="95"/>
  <c r="AD302" i="95"/>
  <c r="AC302" i="95"/>
  <c r="AB302" i="95"/>
  <c r="AA302" i="95"/>
  <c r="B302" i="95"/>
  <c r="AY302" i="95" s="1"/>
  <c r="AU301" i="95"/>
  <c r="AT301" i="95"/>
  <c r="AS301" i="95"/>
  <c r="AQ301" i="95"/>
  <c r="AP301" i="95"/>
  <c r="AL301" i="95"/>
  <c r="AI301" i="95"/>
  <c r="AH301" i="95"/>
  <c r="AG301" i="95"/>
  <c r="AF301" i="95"/>
  <c r="AE301" i="95"/>
  <c r="AD301" i="95"/>
  <c r="AC301" i="95"/>
  <c r="AB301" i="95"/>
  <c r="AA301" i="95"/>
  <c r="B301" i="95"/>
  <c r="AZ300" i="95"/>
  <c r="AW300" i="95"/>
  <c r="AU300" i="95"/>
  <c r="AT300" i="95"/>
  <c r="AS300" i="95"/>
  <c r="AQ300" i="95"/>
  <c r="AP300" i="95"/>
  <c r="AI300" i="95"/>
  <c r="AH300" i="95"/>
  <c r="AG300" i="95"/>
  <c r="AF300" i="95"/>
  <c r="AE300" i="95"/>
  <c r="AD300" i="95"/>
  <c r="AC300" i="95"/>
  <c r="AB300" i="95"/>
  <c r="AA300" i="95"/>
  <c r="B300" i="95"/>
  <c r="AW299" i="95"/>
  <c r="AV299" i="95"/>
  <c r="AU299" i="95"/>
  <c r="AT299" i="95"/>
  <c r="AS299" i="95"/>
  <c r="AQ299" i="95"/>
  <c r="AP299" i="95"/>
  <c r="AM299" i="95"/>
  <c r="AI299" i="95"/>
  <c r="AH299" i="95"/>
  <c r="AG299" i="95"/>
  <c r="AF299" i="95"/>
  <c r="AE299" i="95"/>
  <c r="AD299" i="95"/>
  <c r="AC299" i="95"/>
  <c r="AB299" i="95"/>
  <c r="AA299" i="95"/>
  <c r="B299" i="95"/>
  <c r="AZ298" i="95"/>
  <c r="AY298" i="95"/>
  <c r="AX298" i="95"/>
  <c r="AW298" i="95"/>
  <c r="AV298" i="95"/>
  <c r="AU298" i="95"/>
  <c r="AT298" i="95"/>
  <c r="AS298" i="95"/>
  <c r="AQ298" i="95"/>
  <c r="AP298" i="95"/>
  <c r="AO298" i="95"/>
  <c r="AN298" i="95"/>
  <c r="AM298" i="95"/>
  <c r="AL298" i="95"/>
  <c r="AK298" i="95"/>
  <c r="AJ298" i="95"/>
  <c r="AI298" i="95"/>
  <c r="AH298" i="95"/>
  <c r="AG298" i="95"/>
  <c r="AF298" i="95"/>
  <c r="AE298" i="95"/>
  <c r="AD298" i="95"/>
  <c r="AC298" i="95"/>
  <c r="AB298" i="95"/>
  <c r="AA298" i="95"/>
  <c r="B298" i="95"/>
  <c r="AZ297" i="95"/>
  <c r="AY297" i="95"/>
  <c r="AX297" i="95"/>
  <c r="AW297" i="95"/>
  <c r="AV297" i="95"/>
  <c r="AU297" i="95"/>
  <c r="AT297" i="95"/>
  <c r="AS297" i="95"/>
  <c r="AQ297" i="95"/>
  <c r="AP297" i="95"/>
  <c r="AO297" i="95"/>
  <c r="AN297" i="95"/>
  <c r="AM297" i="95"/>
  <c r="AL297" i="95"/>
  <c r="AK297" i="95"/>
  <c r="AJ297" i="95"/>
  <c r="AI297" i="95"/>
  <c r="AH297" i="95"/>
  <c r="AG297" i="95"/>
  <c r="AF297" i="95"/>
  <c r="AE297" i="95"/>
  <c r="AD297" i="95"/>
  <c r="AC297" i="95"/>
  <c r="AB297" i="95"/>
  <c r="AA297" i="95"/>
  <c r="B297" i="95"/>
  <c r="AY296" i="95"/>
  <c r="AX296" i="95"/>
  <c r="AV296" i="95"/>
  <c r="AU296" i="95"/>
  <c r="AT296" i="95"/>
  <c r="AS296" i="95"/>
  <c r="AQ296" i="95"/>
  <c r="AP296" i="95"/>
  <c r="AO296" i="95"/>
  <c r="AN296" i="95"/>
  <c r="AM296" i="95"/>
  <c r="AL296" i="95"/>
  <c r="AJ296" i="95"/>
  <c r="AI296" i="95"/>
  <c r="AH296" i="95"/>
  <c r="AG296" i="95"/>
  <c r="AF296" i="95"/>
  <c r="AE296" i="95"/>
  <c r="AD296" i="95"/>
  <c r="AC296" i="95"/>
  <c r="AB296" i="95"/>
  <c r="AA296" i="95"/>
  <c r="B296" i="95"/>
  <c r="AK296" i="95" s="1"/>
  <c r="AY295" i="95"/>
  <c r="AV295" i="95"/>
  <c r="AU295" i="95"/>
  <c r="AT295" i="95"/>
  <c r="AS295" i="95"/>
  <c r="AQ295" i="95"/>
  <c r="AP295" i="95"/>
  <c r="AO295" i="95"/>
  <c r="AL295" i="95"/>
  <c r="AK295" i="95"/>
  <c r="AI295" i="95"/>
  <c r="AH295" i="95"/>
  <c r="AG295" i="95"/>
  <c r="AF295" i="95"/>
  <c r="AE295" i="95"/>
  <c r="AD295" i="95"/>
  <c r="AC295" i="95"/>
  <c r="AB295" i="95"/>
  <c r="AA295" i="95"/>
  <c r="B295" i="95"/>
  <c r="AZ295" i="95" s="1"/>
  <c r="AU294" i="95"/>
  <c r="AT294" i="95"/>
  <c r="AS294" i="95"/>
  <c r="AQ294" i="95"/>
  <c r="AP294" i="95"/>
  <c r="AO294" i="95"/>
  <c r="AK294" i="95"/>
  <c r="AI294" i="95"/>
  <c r="AH294" i="95"/>
  <c r="AG294" i="95"/>
  <c r="AF294" i="95"/>
  <c r="AE294" i="95"/>
  <c r="AD294" i="95"/>
  <c r="AC294" i="95"/>
  <c r="AB294" i="95"/>
  <c r="AA294" i="95"/>
  <c r="B294" i="95"/>
  <c r="AY293" i="95"/>
  <c r="AX293" i="95"/>
  <c r="AW293" i="95"/>
  <c r="AU293" i="95"/>
  <c r="AT293" i="95"/>
  <c r="AS293" i="95"/>
  <c r="AQ293" i="95"/>
  <c r="AP293" i="95"/>
  <c r="AO293" i="95"/>
  <c r="AL293" i="95"/>
  <c r="AI293" i="95"/>
  <c r="AH293" i="95"/>
  <c r="AG293" i="95"/>
  <c r="AF293" i="95"/>
  <c r="AE293" i="95"/>
  <c r="AD293" i="95"/>
  <c r="AC293" i="95"/>
  <c r="AB293" i="95"/>
  <c r="AA293" i="95"/>
  <c r="B293" i="95"/>
  <c r="AZ292" i="95"/>
  <c r="AW292" i="95"/>
  <c r="AV292" i="95"/>
  <c r="AU292" i="95"/>
  <c r="AT292" i="95"/>
  <c r="AS292" i="95"/>
  <c r="AQ292" i="95"/>
  <c r="AP292" i="95"/>
  <c r="AL292" i="95"/>
  <c r="AK292" i="95"/>
  <c r="AJ292" i="95"/>
  <c r="AI292" i="95"/>
  <c r="AH292" i="95"/>
  <c r="AG292" i="95"/>
  <c r="AF292" i="95"/>
  <c r="AE292" i="95"/>
  <c r="AD292" i="95"/>
  <c r="AC292" i="95"/>
  <c r="AB292" i="95"/>
  <c r="AA292" i="95"/>
  <c r="B292" i="95"/>
  <c r="AO292" i="95" s="1"/>
  <c r="AU291" i="95"/>
  <c r="AT291" i="95"/>
  <c r="AS291" i="95"/>
  <c r="AQ291" i="95"/>
  <c r="AP291" i="95"/>
  <c r="AI291" i="95"/>
  <c r="AH291" i="95"/>
  <c r="AG291" i="95"/>
  <c r="AF291" i="95"/>
  <c r="AE291" i="95"/>
  <c r="AD291" i="95"/>
  <c r="AC291" i="95"/>
  <c r="AB291" i="95"/>
  <c r="AA291" i="95"/>
  <c r="B291" i="95"/>
  <c r="AX290" i="95"/>
  <c r="AU290" i="95"/>
  <c r="AT290" i="95"/>
  <c r="AS290" i="95"/>
  <c r="AQ290" i="95"/>
  <c r="AP290" i="95"/>
  <c r="AN290" i="95"/>
  <c r="AM290" i="95"/>
  <c r="AJ290" i="95"/>
  <c r="AI290" i="95"/>
  <c r="AH290" i="95"/>
  <c r="AG290" i="95"/>
  <c r="AF290" i="95"/>
  <c r="AE290" i="95"/>
  <c r="AD290" i="95"/>
  <c r="AC290" i="95"/>
  <c r="AB290" i="95"/>
  <c r="AA290" i="95"/>
  <c r="B290" i="95"/>
  <c r="AU289" i="95"/>
  <c r="AT289" i="95"/>
  <c r="AS289" i="95"/>
  <c r="AQ289" i="95"/>
  <c r="AP289" i="95"/>
  <c r="AK289" i="95"/>
  <c r="AI289" i="95"/>
  <c r="AH289" i="95"/>
  <c r="AG289" i="95"/>
  <c r="AF289" i="95"/>
  <c r="AE289" i="95"/>
  <c r="AD289" i="95"/>
  <c r="AC289" i="95"/>
  <c r="AB289" i="95"/>
  <c r="AA289" i="95"/>
  <c r="B289" i="95"/>
  <c r="AZ288" i="95"/>
  <c r="AY288" i="95"/>
  <c r="AW288" i="95"/>
  <c r="AU288" i="95"/>
  <c r="AT288" i="95"/>
  <c r="AS288" i="95"/>
  <c r="AQ288" i="95"/>
  <c r="AP288" i="95"/>
  <c r="AN288" i="95"/>
  <c r="AK288" i="95"/>
  <c r="AI288" i="95"/>
  <c r="AH288" i="95"/>
  <c r="AG288" i="95"/>
  <c r="AF288" i="95"/>
  <c r="AE288" i="95"/>
  <c r="AD288" i="95"/>
  <c r="AC288" i="95"/>
  <c r="AB288" i="95"/>
  <c r="AA288" i="95"/>
  <c r="B288" i="95"/>
  <c r="AX288" i="95" s="1"/>
  <c r="AZ287" i="95"/>
  <c r="AY287" i="95"/>
  <c r="AX287" i="95"/>
  <c r="AW287" i="95"/>
  <c r="AV287" i="95"/>
  <c r="AU287" i="95"/>
  <c r="AT287" i="95"/>
  <c r="AS287" i="95"/>
  <c r="AQ287" i="95"/>
  <c r="AP287" i="95"/>
  <c r="AO287" i="95"/>
  <c r="AN287" i="95"/>
  <c r="AM287" i="95"/>
  <c r="AL287" i="95"/>
  <c r="AK287" i="95"/>
  <c r="AJ287" i="95"/>
  <c r="AI287" i="95"/>
  <c r="AH287" i="95"/>
  <c r="AG287" i="95"/>
  <c r="AF287" i="95"/>
  <c r="AE287" i="95"/>
  <c r="AD287" i="95"/>
  <c r="AC287" i="95"/>
  <c r="AB287" i="95"/>
  <c r="AA287" i="95"/>
  <c r="B287" i="95"/>
  <c r="AZ286" i="95"/>
  <c r="AX286" i="95"/>
  <c r="AW286" i="95"/>
  <c r="AV286" i="95"/>
  <c r="AU286" i="95"/>
  <c r="AT286" i="95"/>
  <c r="AS286" i="95"/>
  <c r="AQ286" i="95"/>
  <c r="AP286" i="95"/>
  <c r="AO286" i="95"/>
  <c r="AN286" i="95"/>
  <c r="AM286" i="95"/>
  <c r="AL286" i="95"/>
  <c r="AK286" i="95"/>
  <c r="AJ286" i="95"/>
  <c r="AI286" i="95"/>
  <c r="AH286" i="95"/>
  <c r="AG286" i="95"/>
  <c r="AF286" i="95"/>
  <c r="AE286" i="95"/>
  <c r="AD286" i="95"/>
  <c r="AC286" i="95"/>
  <c r="AB286" i="95"/>
  <c r="AA286" i="95"/>
  <c r="B286" i="95"/>
  <c r="AY286" i="95" s="1"/>
  <c r="AV285" i="95"/>
  <c r="AU285" i="95"/>
  <c r="AT285" i="95"/>
  <c r="AS285" i="95"/>
  <c r="AQ285" i="95"/>
  <c r="AP285" i="95"/>
  <c r="AO285" i="95"/>
  <c r="AL285" i="95"/>
  <c r="AJ285" i="95"/>
  <c r="AI285" i="95"/>
  <c r="AH285" i="95"/>
  <c r="AG285" i="95"/>
  <c r="AF285" i="95"/>
  <c r="AE285" i="95"/>
  <c r="AD285" i="95"/>
  <c r="AC285" i="95"/>
  <c r="AB285" i="95"/>
  <c r="AA285" i="95"/>
  <c r="B285" i="95"/>
  <c r="AZ284" i="95"/>
  <c r="AW284" i="95"/>
  <c r="AU284" i="95"/>
  <c r="AT284" i="95"/>
  <c r="AS284" i="95"/>
  <c r="AQ284" i="95"/>
  <c r="AP284" i="95"/>
  <c r="AO284" i="95"/>
  <c r="AM284" i="95"/>
  <c r="AJ284" i="95"/>
  <c r="AI284" i="95"/>
  <c r="AH284" i="95"/>
  <c r="AG284" i="95"/>
  <c r="AF284" i="95"/>
  <c r="AE284" i="95"/>
  <c r="AD284" i="95"/>
  <c r="AC284" i="95"/>
  <c r="AB284" i="95"/>
  <c r="AA284" i="95"/>
  <c r="B284" i="95"/>
  <c r="AW283" i="95"/>
  <c r="AV283" i="95"/>
  <c r="AU283" i="95"/>
  <c r="AT283" i="95"/>
  <c r="AS283" i="95"/>
  <c r="AQ283" i="95"/>
  <c r="AP283" i="95"/>
  <c r="AI283" i="95"/>
  <c r="AH283" i="95"/>
  <c r="AG283" i="95"/>
  <c r="AF283" i="95"/>
  <c r="AE283" i="95"/>
  <c r="AD283" i="95"/>
  <c r="AC283" i="95"/>
  <c r="AB283" i="95"/>
  <c r="AA283" i="95"/>
  <c r="B283" i="95"/>
  <c r="AZ282" i="95"/>
  <c r="AY282" i="95"/>
  <c r="AX282" i="95"/>
  <c r="AW282" i="95"/>
  <c r="AV282" i="95"/>
  <c r="AU282" i="95"/>
  <c r="AT282" i="95"/>
  <c r="AS282" i="95"/>
  <c r="AQ282" i="95"/>
  <c r="AP282" i="95"/>
  <c r="AO282" i="95"/>
  <c r="AN282" i="95"/>
  <c r="AM282" i="95"/>
  <c r="AL282" i="95"/>
  <c r="AK282" i="95"/>
  <c r="AJ282" i="95"/>
  <c r="AI282" i="95"/>
  <c r="AH282" i="95"/>
  <c r="AG282" i="95"/>
  <c r="AF282" i="95"/>
  <c r="AE282" i="95"/>
  <c r="AD282" i="95"/>
  <c r="AC282" i="95"/>
  <c r="AB282" i="95"/>
  <c r="AA282" i="95"/>
  <c r="B282" i="95"/>
  <c r="AZ281" i="95"/>
  <c r="AY281" i="95"/>
  <c r="AX281" i="95"/>
  <c r="AW281" i="95"/>
  <c r="AV281" i="95"/>
  <c r="AU281" i="95"/>
  <c r="AT281" i="95"/>
  <c r="AS281" i="95"/>
  <c r="AQ281" i="95"/>
  <c r="AP281" i="95"/>
  <c r="AO281" i="95"/>
  <c r="AN281" i="95"/>
  <c r="AM281" i="95"/>
  <c r="AL281" i="95"/>
  <c r="AK281" i="95"/>
  <c r="AJ281" i="95"/>
  <c r="AI281" i="95"/>
  <c r="AH281" i="95"/>
  <c r="AG281" i="95"/>
  <c r="AF281" i="95"/>
  <c r="AE281" i="95"/>
  <c r="AD281" i="95"/>
  <c r="AC281" i="95"/>
  <c r="AB281" i="95"/>
  <c r="AA281" i="95"/>
  <c r="B281" i="95"/>
  <c r="AY280" i="95"/>
  <c r="AX280" i="95"/>
  <c r="AV280" i="95"/>
  <c r="AU280" i="95"/>
  <c r="AT280" i="95"/>
  <c r="AS280" i="95"/>
  <c r="AQ280" i="95"/>
  <c r="AP280" i="95"/>
  <c r="AO280" i="95"/>
  <c r="AN280" i="95"/>
  <c r="AM280" i="95"/>
  <c r="AL280" i="95"/>
  <c r="AK280" i="95"/>
  <c r="AJ280" i="95"/>
  <c r="AI280" i="95"/>
  <c r="AH280" i="95"/>
  <c r="AG280" i="95"/>
  <c r="AF280" i="95"/>
  <c r="AE280" i="95"/>
  <c r="AD280" i="95"/>
  <c r="AC280" i="95"/>
  <c r="AB280" i="95"/>
  <c r="AA280" i="95"/>
  <c r="B280" i="95"/>
  <c r="AZ280" i="95" s="1"/>
  <c r="AY279" i="95"/>
  <c r="AV279" i="95"/>
  <c r="AU279" i="95"/>
  <c r="AT279" i="95"/>
  <c r="AS279" i="95"/>
  <c r="AQ279" i="95"/>
  <c r="AP279" i="95"/>
  <c r="AO279" i="95"/>
  <c r="AL279" i="95"/>
  <c r="AK279" i="95"/>
  <c r="AJ279" i="95"/>
  <c r="AI279" i="95"/>
  <c r="AH279" i="95"/>
  <c r="AG279" i="95"/>
  <c r="AF279" i="95"/>
  <c r="AE279" i="95"/>
  <c r="AD279" i="95"/>
  <c r="AC279" i="95"/>
  <c r="AB279" i="95"/>
  <c r="AA279" i="95"/>
  <c r="B279" i="95"/>
  <c r="AZ279" i="95" s="1"/>
  <c r="AY278" i="95"/>
  <c r="AX278" i="95"/>
  <c r="AW278" i="95"/>
  <c r="AU278" i="95"/>
  <c r="AT278" i="95"/>
  <c r="AS278" i="95"/>
  <c r="AQ278" i="95"/>
  <c r="AP278" i="95"/>
  <c r="AI278" i="95"/>
  <c r="AH278" i="95"/>
  <c r="AG278" i="95"/>
  <c r="AF278" i="95"/>
  <c r="AE278" i="95"/>
  <c r="AD278" i="95"/>
  <c r="AC278" i="95"/>
  <c r="AB278" i="95"/>
  <c r="AA278" i="95"/>
  <c r="B278" i="95"/>
  <c r="AZ277" i="95"/>
  <c r="AY277" i="95"/>
  <c r="AX277" i="95"/>
  <c r="AW277" i="95"/>
  <c r="AU277" i="95"/>
  <c r="AT277" i="95"/>
  <c r="AS277" i="95"/>
  <c r="AQ277" i="95"/>
  <c r="AP277" i="95"/>
  <c r="AO277" i="95"/>
  <c r="AL277" i="95"/>
  <c r="AI277" i="95"/>
  <c r="AH277" i="95"/>
  <c r="AG277" i="95"/>
  <c r="AF277" i="95"/>
  <c r="AE277" i="95"/>
  <c r="AD277" i="95"/>
  <c r="AC277" i="95"/>
  <c r="AB277" i="95"/>
  <c r="AA277" i="95"/>
  <c r="B277" i="95"/>
  <c r="AZ276" i="95"/>
  <c r="AY276" i="95"/>
  <c r="AW276" i="95"/>
  <c r="AV276" i="95"/>
  <c r="AU276" i="95"/>
  <c r="AT276" i="95"/>
  <c r="AS276" i="95"/>
  <c r="AQ276" i="95"/>
  <c r="AP276" i="95"/>
  <c r="AN276" i="95"/>
  <c r="AL276" i="95"/>
  <c r="AK276" i="95"/>
  <c r="AJ276" i="95"/>
  <c r="AI276" i="95"/>
  <c r="AH276" i="95"/>
  <c r="AG276" i="95"/>
  <c r="AF276" i="95"/>
  <c r="AE276" i="95"/>
  <c r="AD276" i="95"/>
  <c r="AC276" i="95"/>
  <c r="AB276" i="95"/>
  <c r="AA276" i="95"/>
  <c r="B276" i="95"/>
  <c r="AO276" i="95" s="1"/>
  <c r="AZ275" i="95"/>
  <c r="AU275" i="95"/>
  <c r="AT275" i="95"/>
  <c r="AS275" i="95"/>
  <c r="AQ275" i="95"/>
  <c r="AP275" i="95"/>
  <c r="AJ275" i="95"/>
  <c r="AI275" i="95"/>
  <c r="AH275" i="95"/>
  <c r="AG275" i="95"/>
  <c r="AF275" i="95"/>
  <c r="AE275" i="95"/>
  <c r="AD275" i="95"/>
  <c r="AC275" i="95"/>
  <c r="AB275" i="95"/>
  <c r="AA275" i="95"/>
  <c r="B275" i="95"/>
  <c r="AU274" i="95"/>
  <c r="AT274" i="95"/>
  <c r="AS274" i="95"/>
  <c r="AQ274" i="95"/>
  <c r="AP274" i="95"/>
  <c r="AN274" i="95"/>
  <c r="AM274" i="95"/>
  <c r="AL274" i="95"/>
  <c r="AK274" i="95"/>
  <c r="AJ274" i="95"/>
  <c r="AI274" i="95"/>
  <c r="AH274" i="95"/>
  <c r="AG274" i="95"/>
  <c r="AF274" i="95"/>
  <c r="AE274" i="95"/>
  <c r="AD274" i="95"/>
  <c r="AC274" i="95"/>
  <c r="AB274" i="95"/>
  <c r="AA274" i="95"/>
  <c r="B274" i="95"/>
  <c r="AX274" i="95" s="1"/>
  <c r="AZ273" i="95"/>
  <c r="AY273" i="95"/>
  <c r="AX273" i="95"/>
  <c r="AU273" i="95"/>
  <c r="AT273" i="95"/>
  <c r="AS273" i="95"/>
  <c r="AQ273" i="95"/>
  <c r="AP273" i="95"/>
  <c r="AM273" i="95"/>
  <c r="AK273" i="95"/>
  <c r="AI273" i="95"/>
  <c r="AH273" i="95"/>
  <c r="AG273" i="95"/>
  <c r="AF273" i="95"/>
  <c r="AE273" i="95"/>
  <c r="AD273" i="95"/>
  <c r="AC273" i="95"/>
  <c r="AB273" i="95"/>
  <c r="AA273" i="95"/>
  <c r="B273" i="95"/>
  <c r="AU272" i="95"/>
  <c r="AT272" i="95"/>
  <c r="AS272" i="95"/>
  <c r="AQ272" i="95"/>
  <c r="AP272" i="95"/>
  <c r="AI272" i="95"/>
  <c r="AH272" i="95"/>
  <c r="AG272" i="95"/>
  <c r="AF272" i="95"/>
  <c r="AE272" i="95"/>
  <c r="AD272" i="95"/>
  <c r="AC272" i="95"/>
  <c r="AB272" i="95"/>
  <c r="AA272" i="95"/>
  <c r="B272" i="95"/>
  <c r="AZ271" i="95"/>
  <c r="AY271" i="95"/>
  <c r="AX271" i="95"/>
  <c r="AW271" i="95"/>
  <c r="AV271" i="95"/>
  <c r="AU271" i="95"/>
  <c r="AT271" i="95"/>
  <c r="AS271" i="95"/>
  <c r="AQ271" i="95"/>
  <c r="AP271" i="95"/>
  <c r="AO271" i="95"/>
  <c r="AN271" i="95"/>
  <c r="AM271" i="95"/>
  <c r="AL271" i="95"/>
  <c r="AK271" i="95"/>
  <c r="AJ271" i="95"/>
  <c r="AI271" i="95"/>
  <c r="AH271" i="95"/>
  <c r="AG271" i="95"/>
  <c r="AF271" i="95"/>
  <c r="AE271" i="95"/>
  <c r="AD271" i="95"/>
  <c r="AC271" i="95"/>
  <c r="AB271" i="95"/>
  <c r="AA271" i="95"/>
  <c r="B271" i="95"/>
  <c r="AZ270" i="95"/>
  <c r="AX270" i="95"/>
  <c r="AW270" i="95"/>
  <c r="AV270" i="95"/>
  <c r="AU270" i="95"/>
  <c r="AT270" i="95"/>
  <c r="AS270" i="95"/>
  <c r="AQ270" i="95"/>
  <c r="AP270" i="95"/>
  <c r="AO270" i="95"/>
  <c r="AN270" i="95"/>
  <c r="AM270" i="95"/>
  <c r="AL270" i="95"/>
  <c r="AK270" i="95"/>
  <c r="AJ270" i="95"/>
  <c r="AI270" i="95"/>
  <c r="AH270" i="95"/>
  <c r="AG270" i="95"/>
  <c r="AF270" i="95"/>
  <c r="AE270" i="95"/>
  <c r="AD270" i="95"/>
  <c r="AC270" i="95"/>
  <c r="AB270" i="95"/>
  <c r="AA270" i="95"/>
  <c r="B270" i="95"/>
  <c r="AY270" i="95" s="1"/>
  <c r="AU269" i="95"/>
  <c r="AT269" i="95"/>
  <c r="AS269" i="95"/>
  <c r="AQ269" i="95"/>
  <c r="AP269" i="95"/>
  <c r="AO269" i="95"/>
  <c r="AN269" i="95"/>
  <c r="AM269" i="95"/>
  <c r="AL269" i="95"/>
  <c r="AK269" i="95"/>
  <c r="AJ269" i="95"/>
  <c r="AI269" i="95"/>
  <c r="AH269" i="95"/>
  <c r="AG269" i="95"/>
  <c r="AF269" i="95"/>
  <c r="AE269" i="95"/>
  <c r="AD269" i="95"/>
  <c r="AC269" i="95"/>
  <c r="AB269" i="95"/>
  <c r="AA269" i="95"/>
  <c r="B269" i="95"/>
  <c r="AW268" i="95"/>
  <c r="AU268" i="95"/>
  <c r="AT268" i="95"/>
  <c r="AS268" i="95"/>
  <c r="AQ268" i="95"/>
  <c r="AP268" i="95"/>
  <c r="AO268" i="95"/>
  <c r="AI268" i="95"/>
  <c r="AH268" i="95"/>
  <c r="AG268" i="95"/>
  <c r="AF268" i="95"/>
  <c r="AE268" i="95"/>
  <c r="AD268" i="95"/>
  <c r="AC268" i="95"/>
  <c r="AB268" i="95"/>
  <c r="AA268" i="95"/>
  <c r="B268" i="95"/>
  <c r="AZ268" i="95" s="1"/>
  <c r="AW267" i="95"/>
  <c r="AV267" i="95"/>
  <c r="AU267" i="95"/>
  <c r="AT267" i="95"/>
  <c r="AS267" i="95"/>
  <c r="AQ267" i="95"/>
  <c r="AP267" i="95"/>
  <c r="AM267" i="95"/>
  <c r="AI267" i="95"/>
  <c r="AH267" i="95"/>
  <c r="AG267" i="95"/>
  <c r="AF267" i="95"/>
  <c r="AE267" i="95"/>
  <c r="AD267" i="95"/>
  <c r="AC267" i="95"/>
  <c r="AB267" i="95"/>
  <c r="AA267" i="95"/>
  <c r="B267" i="95"/>
  <c r="AZ266" i="95"/>
  <c r="AY266" i="95"/>
  <c r="AX266" i="95"/>
  <c r="AW266" i="95"/>
  <c r="AV266" i="95"/>
  <c r="AU266" i="95"/>
  <c r="AT266" i="95"/>
  <c r="AS266" i="95"/>
  <c r="AQ266" i="95"/>
  <c r="AP266" i="95"/>
  <c r="AO266" i="95"/>
  <c r="AN266" i="95"/>
  <c r="AM266" i="95"/>
  <c r="AL266" i="95"/>
  <c r="AK266" i="95"/>
  <c r="AJ266" i="95"/>
  <c r="AI266" i="95"/>
  <c r="AH266" i="95"/>
  <c r="AG266" i="95"/>
  <c r="AF266" i="95"/>
  <c r="AE266" i="95"/>
  <c r="AD266" i="95"/>
  <c r="AC266" i="95"/>
  <c r="AB266" i="95"/>
  <c r="AA266" i="95"/>
  <c r="B266" i="95"/>
  <c r="AZ265" i="95"/>
  <c r="AY265" i="95"/>
  <c r="AX265" i="95"/>
  <c r="AW265" i="95"/>
  <c r="AV265" i="95"/>
  <c r="AU265" i="95"/>
  <c r="AT265" i="95"/>
  <c r="AS265" i="95"/>
  <c r="AQ265" i="95"/>
  <c r="AP265" i="95"/>
  <c r="AO265" i="95"/>
  <c r="AN265" i="95"/>
  <c r="AM265" i="95"/>
  <c r="AL265" i="95"/>
  <c r="AK265" i="95"/>
  <c r="AJ265" i="95"/>
  <c r="AI265" i="95"/>
  <c r="AH265" i="95"/>
  <c r="AG265" i="95"/>
  <c r="AF265" i="95"/>
  <c r="AE265" i="95"/>
  <c r="AD265" i="95"/>
  <c r="AC265" i="95"/>
  <c r="AB265" i="95"/>
  <c r="AA265" i="95"/>
  <c r="B265" i="95"/>
  <c r="AY264" i="95"/>
  <c r="AX264" i="95"/>
  <c r="AV264" i="95"/>
  <c r="AU264" i="95"/>
  <c r="AT264" i="95"/>
  <c r="AS264" i="95"/>
  <c r="AQ264" i="95"/>
  <c r="AP264" i="95"/>
  <c r="AO264" i="95"/>
  <c r="AN264" i="95"/>
  <c r="AM264" i="95"/>
  <c r="AL264" i="95"/>
  <c r="AK264" i="95"/>
  <c r="AJ264" i="95"/>
  <c r="AI264" i="95"/>
  <c r="AH264" i="95"/>
  <c r="AG264" i="95"/>
  <c r="AF264" i="95"/>
  <c r="AE264" i="95"/>
  <c r="AD264" i="95"/>
  <c r="AC264" i="95"/>
  <c r="AB264" i="95"/>
  <c r="AA264" i="95"/>
  <c r="B264" i="95"/>
  <c r="AZ264" i="95" s="1"/>
  <c r="AY263" i="95"/>
  <c r="AU263" i="95"/>
  <c r="AT263" i="95"/>
  <c r="AS263" i="95"/>
  <c r="AQ263" i="95"/>
  <c r="AP263" i="95"/>
  <c r="AO263" i="95"/>
  <c r="AJ263" i="95"/>
  <c r="AI263" i="95"/>
  <c r="AH263" i="95"/>
  <c r="AG263" i="95"/>
  <c r="AF263" i="95"/>
  <c r="AE263" i="95"/>
  <c r="AD263" i="95"/>
  <c r="AC263" i="95"/>
  <c r="AB263" i="95"/>
  <c r="AA263" i="95"/>
  <c r="B263" i="95"/>
  <c r="AY262" i="95"/>
  <c r="AU262" i="95"/>
  <c r="AT262" i="95"/>
  <c r="AS262" i="95"/>
  <c r="AQ262" i="95"/>
  <c r="AP262" i="95"/>
  <c r="AO262" i="95"/>
  <c r="AK262" i="95"/>
  <c r="AI262" i="95"/>
  <c r="AH262" i="95"/>
  <c r="AG262" i="95"/>
  <c r="AF262" i="95"/>
  <c r="AE262" i="95"/>
  <c r="AD262" i="95"/>
  <c r="AC262" i="95"/>
  <c r="AB262" i="95"/>
  <c r="AA262" i="95"/>
  <c r="B262" i="95"/>
  <c r="AZ261" i="95"/>
  <c r="AU261" i="95"/>
  <c r="AT261" i="95"/>
  <c r="AS261" i="95"/>
  <c r="AQ261" i="95"/>
  <c r="AP261" i="95"/>
  <c r="AI261" i="95"/>
  <c r="AH261" i="95"/>
  <c r="AG261" i="95"/>
  <c r="AF261" i="95"/>
  <c r="AE261" i="95"/>
  <c r="AD261" i="95"/>
  <c r="AC261" i="95"/>
  <c r="AB261" i="95"/>
  <c r="AA261" i="95"/>
  <c r="B261" i="95"/>
  <c r="AZ260" i="95"/>
  <c r="AY260" i="95"/>
  <c r="AX260" i="95"/>
  <c r="AW260" i="95"/>
  <c r="AV260" i="95"/>
  <c r="AU260" i="95"/>
  <c r="AT260" i="95"/>
  <c r="AS260" i="95"/>
  <c r="AQ260" i="95"/>
  <c r="AP260" i="95"/>
  <c r="AO260" i="95"/>
  <c r="AN260" i="95"/>
  <c r="AL260" i="95"/>
  <c r="AK260" i="95"/>
  <c r="AJ260" i="95"/>
  <c r="AI260" i="95"/>
  <c r="AH260" i="95"/>
  <c r="AG260" i="95"/>
  <c r="AF260" i="95"/>
  <c r="AE260" i="95"/>
  <c r="AD260" i="95"/>
  <c r="AC260" i="95"/>
  <c r="AB260" i="95"/>
  <c r="AA260" i="95"/>
  <c r="B260" i="95"/>
  <c r="AM260" i="95" s="1"/>
  <c r="AU259" i="95"/>
  <c r="AT259" i="95"/>
  <c r="AS259" i="95"/>
  <c r="AQ259" i="95"/>
  <c r="AP259" i="95"/>
  <c r="AK259" i="95"/>
  <c r="AI259" i="95"/>
  <c r="AH259" i="95"/>
  <c r="AG259" i="95"/>
  <c r="AF259" i="95"/>
  <c r="AE259" i="95"/>
  <c r="AD259" i="95"/>
  <c r="AC259" i="95"/>
  <c r="AB259" i="95"/>
  <c r="AA259" i="95"/>
  <c r="B259" i="95"/>
  <c r="AX258" i="95"/>
  <c r="AU258" i="95"/>
  <c r="AT258" i="95"/>
  <c r="AS258" i="95"/>
  <c r="AQ258" i="95"/>
  <c r="AP258" i="95"/>
  <c r="AI258" i="95"/>
  <c r="AH258" i="95"/>
  <c r="AG258" i="95"/>
  <c r="AF258" i="95"/>
  <c r="AE258" i="95"/>
  <c r="AD258" i="95"/>
  <c r="AC258" i="95"/>
  <c r="AB258" i="95"/>
  <c r="AA258" i="95"/>
  <c r="B258" i="95"/>
  <c r="AZ257" i="95"/>
  <c r="AY257" i="95"/>
  <c r="AX257" i="95"/>
  <c r="AU257" i="95"/>
  <c r="AT257" i="95"/>
  <c r="AS257" i="95"/>
  <c r="AQ257" i="95"/>
  <c r="AP257" i="95"/>
  <c r="AM257" i="95"/>
  <c r="AL257" i="95"/>
  <c r="AK257" i="95"/>
  <c r="AI257" i="95"/>
  <c r="AH257" i="95"/>
  <c r="AG257" i="95"/>
  <c r="AF257" i="95"/>
  <c r="AE257" i="95"/>
  <c r="AD257" i="95"/>
  <c r="AC257" i="95"/>
  <c r="AB257" i="95"/>
  <c r="AA257" i="95"/>
  <c r="B257" i="95"/>
  <c r="AY256" i="95"/>
  <c r="AU256" i="95"/>
  <c r="AT256" i="95"/>
  <c r="AS256" i="95"/>
  <c r="AQ256" i="95"/>
  <c r="AP256" i="95"/>
  <c r="AI256" i="95"/>
  <c r="AH256" i="95"/>
  <c r="AG256" i="95"/>
  <c r="AF256" i="95"/>
  <c r="AE256" i="95"/>
  <c r="AD256" i="95"/>
  <c r="AC256" i="95"/>
  <c r="AB256" i="95"/>
  <c r="AA256" i="95"/>
  <c r="B256" i="95"/>
  <c r="AZ255" i="95"/>
  <c r="AY255" i="95"/>
  <c r="AV255" i="95"/>
  <c r="AU255" i="95"/>
  <c r="AT255" i="95"/>
  <c r="AS255" i="95"/>
  <c r="AQ255" i="95"/>
  <c r="AP255" i="95"/>
  <c r="AK255" i="95"/>
  <c r="AI255" i="95"/>
  <c r="AH255" i="95"/>
  <c r="AG255" i="95"/>
  <c r="AF255" i="95"/>
  <c r="AE255" i="95"/>
  <c r="AD255" i="95"/>
  <c r="AC255" i="95"/>
  <c r="AB255" i="95"/>
  <c r="AA255" i="95"/>
  <c r="B255" i="95"/>
  <c r="AZ254" i="95"/>
  <c r="AX254" i="95"/>
  <c r="AW254" i="95"/>
  <c r="AV254" i="95"/>
  <c r="AU254" i="95"/>
  <c r="AT254" i="95"/>
  <c r="AS254" i="95"/>
  <c r="AQ254" i="95"/>
  <c r="AP254" i="95"/>
  <c r="AO254" i="95"/>
  <c r="AN254" i="95"/>
  <c r="AM254" i="95"/>
  <c r="AL254" i="95"/>
  <c r="AK254" i="95"/>
  <c r="AJ254" i="95"/>
  <c r="AI254" i="95"/>
  <c r="AH254" i="95"/>
  <c r="AG254" i="95"/>
  <c r="AF254" i="95"/>
  <c r="AE254" i="95"/>
  <c r="AD254" i="95"/>
  <c r="AC254" i="95"/>
  <c r="AB254" i="95"/>
  <c r="AA254" i="95"/>
  <c r="B254" i="95"/>
  <c r="AY254" i="95" s="1"/>
  <c r="AZ253" i="95"/>
  <c r="AW253" i="95"/>
  <c r="AV253" i="95"/>
  <c r="AU253" i="95"/>
  <c r="AT253" i="95"/>
  <c r="AS253" i="95"/>
  <c r="AQ253" i="95"/>
  <c r="AP253" i="95"/>
  <c r="AO253" i="95"/>
  <c r="AN253" i="95"/>
  <c r="AM253" i="95"/>
  <c r="AL253" i="95"/>
  <c r="AK253" i="95"/>
  <c r="AJ253" i="95"/>
  <c r="AI253" i="95"/>
  <c r="AH253" i="95"/>
  <c r="AG253" i="95"/>
  <c r="AF253" i="95"/>
  <c r="AE253" i="95"/>
  <c r="AD253" i="95"/>
  <c r="AC253" i="95"/>
  <c r="AB253" i="95"/>
  <c r="AA253" i="95"/>
  <c r="B253" i="95"/>
  <c r="AU252" i="95"/>
  <c r="AT252" i="95"/>
  <c r="AS252" i="95"/>
  <c r="AQ252" i="95"/>
  <c r="AP252" i="95"/>
  <c r="AO252" i="95"/>
  <c r="AM252" i="95"/>
  <c r="AK252" i="95"/>
  <c r="AI252" i="95"/>
  <c r="AH252" i="95"/>
  <c r="AG252" i="95"/>
  <c r="AF252" i="95"/>
  <c r="AE252" i="95"/>
  <c r="AD252" i="95"/>
  <c r="AC252" i="95"/>
  <c r="AB252" i="95"/>
  <c r="AA252" i="95"/>
  <c r="B252" i="95"/>
  <c r="AU251" i="95"/>
  <c r="AT251" i="95"/>
  <c r="AS251" i="95"/>
  <c r="AQ251" i="95"/>
  <c r="AP251" i="95"/>
  <c r="AI251" i="95"/>
  <c r="AH251" i="95"/>
  <c r="AG251" i="95"/>
  <c r="AF251" i="95"/>
  <c r="AE251" i="95"/>
  <c r="AD251" i="95"/>
  <c r="AC251" i="95"/>
  <c r="AB251" i="95"/>
  <c r="AA251" i="95"/>
  <c r="B251" i="95"/>
  <c r="AZ250" i="95"/>
  <c r="AY250" i="95"/>
  <c r="AX250" i="95"/>
  <c r="AW250" i="95"/>
  <c r="AV250" i="95"/>
  <c r="AU250" i="95"/>
  <c r="AT250" i="95"/>
  <c r="AS250" i="95"/>
  <c r="AQ250" i="95"/>
  <c r="AP250" i="95"/>
  <c r="AO250" i="95"/>
  <c r="AN250" i="95"/>
  <c r="AM250" i="95"/>
  <c r="AL250" i="95"/>
  <c r="AK250" i="95"/>
  <c r="AJ250" i="95"/>
  <c r="AI250" i="95"/>
  <c r="AH250" i="95"/>
  <c r="AG250" i="95"/>
  <c r="AF250" i="95"/>
  <c r="AE250" i="95"/>
  <c r="AD250" i="95"/>
  <c r="AC250" i="95"/>
  <c r="AB250" i="95"/>
  <c r="AA250" i="95"/>
  <c r="B250" i="95"/>
  <c r="AZ249" i="95"/>
  <c r="AY249" i="95"/>
  <c r="AX249" i="95"/>
  <c r="AW249" i="95"/>
  <c r="AV249" i="95"/>
  <c r="AU249" i="95"/>
  <c r="AT249" i="95"/>
  <c r="AS249" i="95"/>
  <c r="AQ249" i="95"/>
  <c r="AP249" i="95"/>
  <c r="AO249" i="95"/>
  <c r="AN249" i="95"/>
  <c r="AM249" i="95"/>
  <c r="AL249" i="95"/>
  <c r="AK249" i="95"/>
  <c r="AJ249" i="95"/>
  <c r="AI249" i="95"/>
  <c r="AH249" i="95"/>
  <c r="AG249" i="95"/>
  <c r="AF249" i="95"/>
  <c r="AE249" i="95"/>
  <c r="AD249" i="95"/>
  <c r="AC249" i="95"/>
  <c r="AB249" i="95"/>
  <c r="AA249" i="95"/>
  <c r="B249" i="95"/>
  <c r="AU248" i="95"/>
  <c r="AT248" i="95"/>
  <c r="AS248" i="95"/>
  <c r="AQ248" i="95"/>
  <c r="AP248" i="95"/>
  <c r="AI248" i="95"/>
  <c r="AH248" i="95"/>
  <c r="AG248" i="95"/>
  <c r="AF248" i="95"/>
  <c r="AE248" i="95"/>
  <c r="AD248" i="95"/>
  <c r="AC248" i="95"/>
  <c r="AB248" i="95"/>
  <c r="AA248" i="95"/>
  <c r="B248" i="95"/>
  <c r="AZ247" i="95"/>
  <c r="AY247" i="95"/>
  <c r="AU247" i="95"/>
  <c r="AT247" i="95"/>
  <c r="AS247" i="95"/>
  <c r="AQ247" i="95"/>
  <c r="AP247" i="95"/>
  <c r="AI247" i="95"/>
  <c r="AH247" i="95"/>
  <c r="AG247" i="95"/>
  <c r="AF247" i="95"/>
  <c r="AE247" i="95"/>
  <c r="AD247" i="95"/>
  <c r="AC247" i="95"/>
  <c r="AB247" i="95"/>
  <c r="AA247" i="95"/>
  <c r="B247" i="95"/>
  <c r="AV246" i="95"/>
  <c r="AU246" i="95"/>
  <c r="AT246" i="95"/>
  <c r="AS246" i="95"/>
  <c r="AQ246" i="95"/>
  <c r="AP246" i="95"/>
  <c r="AO246" i="95"/>
  <c r="AL246" i="95"/>
  <c r="AJ246" i="95"/>
  <c r="AI246" i="95"/>
  <c r="AH246" i="95"/>
  <c r="AG246" i="95"/>
  <c r="AF246" i="95"/>
  <c r="AE246" i="95"/>
  <c r="AD246" i="95"/>
  <c r="AC246" i="95"/>
  <c r="AB246" i="95"/>
  <c r="AA246" i="95"/>
  <c r="B246" i="95"/>
  <c r="AZ245" i="95"/>
  <c r="AY245" i="95"/>
  <c r="AX245" i="95"/>
  <c r="AW245" i="95"/>
  <c r="AV245" i="95"/>
  <c r="AU245" i="95"/>
  <c r="AT245" i="95"/>
  <c r="AS245" i="95"/>
  <c r="AQ245" i="95"/>
  <c r="AP245" i="95"/>
  <c r="AM245" i="95"/>
  <c r="AI245" i="95"/>
  <c r="AH245" i="95"/>
  <c r="AG245" i="95"/>
  <c r="AF245" i="95"/>
  <c r="AE245" i="95"/>
  <c r="AD245" i="95"/>
  <c r="AC245" i="95"/>
  <c r="AB245" i="95"/>
  <c r="AA245" i="95"/>
  <c r="B245" i="95"/>
  <c r="AO245" i="95" s="1"/>
  <c r="AU244" i="95"/>
  <c r="AT244" i="95"/>
  <c r="AS244" i="95"/>
  <c r="AQ244" i="95"/>
  <c r="AP244" i="95"/>
  <c r="AO244" i="95"/>
  <c r="AN244" i="95"/>
  <c r="AL244" i="95"/>
  <c r="AI244" i="95"/>
  <c r="AH244" i="95"/>
  <c r="AG244" i="95"/>
  <c r="AF244" i="95"/>
  <c r="AE244" i="95"/>
  <c r="AD244" i="95"/>
  <c r="AC244" i="95"/>
  <c r="AB244" i="95"/>
  <c r="AA244" i="95"/>
  <c r="B244" i="95"/>
  <c r="AZ243" i="95"/>
  <c r="AY243" i="95"/>
  <c r="AX243" i="95"/>
  <c r="AU243" i="95"/>
  <c r="AT243" i="95"/>
  <c r="AS243" i="95"/>
  <c r="AQ243" i="95"/>
  <c r="AP243" i="95"/>
  <c r="AN243" i="95"/>
  <c r="AM243" i="95"/>
  <c r="AK243" i="95"/>
  <c r="AJ243" i="95"/>
  <c r="AI243" i="95"/>
  <c r="AH243" i="95"/>
  <c r="AG243" i="95"/>
  <c r="AF243" i="95"/>
  <c r="AE243" i="95"/>
  <c r="AD243" i="95"/>
  <c r="AC243" i="95"/>
  <c r="AB243" i="95"/>
  <c r="AA243" i="95"/>
  <c r="B243" i="95"/>
  <c r="AW243" i="95" s="1"/>
  <c r="AU242" i="95"/>
  <c r="AT242" i="95"/>
  <c r="AS242" i="95"/>
  <c r="AQ242" i="95"/>
  <c r="AP242" i="95"/>
  <c r="AI242" i="95"/>
  <c r="AH242" i="95"/>
  <c r="AG242" i="95"/>
  <c r="AF242" i="95"/>
  <c r="AE242" i="95"/>
  <c r="AD242" i="95"/>
  <c r="AC242" i="95"/>
  <c r="AB242" i="95"/>
  <c r="AA242" i="95"/>
  <c r="B242" i="95"/>
  <c r="AZ241" i="95"/>
  <c r="AY241" i="95"/>
  <c r="AX241" i="95"/>
  <c r="AW241" i="95"/>
  <c r="AV241" i="95"/>
  <c r="AU241" i="95"/>
  <c r="AT241" i="95"/>
  <c r="AS241" i="95"/>
  <c r="AQ241" i="95"/>
  <c r="AP241" i="95"/>
  <c r="AL241" i="95"/>
  <c r="AI241" i="95"/>
  <c r="AH241" i="95"/>
  <c r="AG241" i="95"/>
  <c r="AF241" i="95"/>
  <c r="AE241" i="95"/>
  <c r="AD241" i="95"/>
  <c r="AC241" i="95"/>
  <c r="AB241" i="95"/>
  <c r="AA241" i="95"/>
  <c r="B241" i="95"/>
  <c r="AN241" i="95" s="1"/>
  <c r="AZ240" i="95"/>
  <c r="AW240" i="95"/>
  <c r="AU240" i="95"/>
  <c r="AT240" i="95"/>
  <c r="AS240" i="95"/>
  <c r="AQ240" i="95"/>
  <c r="AP240" i="95"/>
  <c r="AO240" i="95"/>
  <c r="AN240" i="95"/>
  <c r="AK240" i="95"/>
  <c r="AI240" i="95"/>
  <c r="AH240" i="95"/>
  <c r="AG240" i="95"/>
  <c r="AF240" i="95"/>
  <c r="AE240" i="95"/>
  <c r="AD240" i="95"/>
  <c r="AC240" i="95"/>
  <c r="AB240" i="95"/>
  <c r="AA240" i="95"/>
  <c r="B240" i="95"/>
  <c r="AY239" i="95"/>
  <c r="AX239" i="95"/>
  <c r="AU239" i="95"/>
  <c r="AT239" i="95"/>
  <c r="AS239" i="95"/>
  <c r="AQ239" i="95"/>
  <c r="AP239" i="95"/>
  <c r="AI239" i="95"/>
  <c r="AH239" i="95"/>
  <c r="AG239" i="95"/>
  <c r="AF239" i="95"/>
  <c r="AE239" i="95"/>
  <c r="AD239" i="95"/>
  <c r="AC239" i="95"/>
  <c r="AB239" i="95"/>
  <c r="AA239" i="95"/>
  <c r="B239" i="95"/>
  <c r="AZ238" i="95"/>
  <c r="AX238" i="95"/>
  <c r="AW238" i="95"/>
  <c r="AV238" i="95"/>
  <c r="AU238" i="95"/>
  <c r="AT238" i="95"/>
  <c r="AS238" i="95"/>
  <c r="AQ238" i="95"/>
  <c r="AP238" i="95"/>
  <c r="AO238" i="95"/>
  <c r="AN238" i="95"/>
  <c r="AM238" i="95"/>
  <c r="AL238" i="95"/>
  <c r="AK238" i="95"/>
  <c r="AJ238" i="95"/>
  <c r="AI238" i="95"/>
  <c r="AH238" i="95"/>
  <c r="AG238" i="95"/>
  <c r="AF238" i="95"/>
  <c r="AE238" i="95"/>
  <c r="AD238" i="95"/>
  <c r="AC238" i="95"/>
  <c r="AB238" i="95"/>
  <c r="AA238" i="95"/>
  <c r="B238" i="95"/>
  <c r="AY238" i="95" s="1"/>
  <c r="AZ237" i="95"/>
  <c r="AW237" i="95"/>
  <c r="AV237" i="95"/>
  <c r="AU237" i="95"/>
  <c r="AT237" i="95"/>
  <c r="AS237" i="95"/>
  <c r="AQ237" i="95"/>
  <c r="AP237" i="95"/>
  <c r="AO237" i="95"/>
  <c r="AK237" i="95"/>
  <c r="AI237" i="95"/>
  <c r="AH237" i="95"/>
  <c r="AG237" i="95"/>
  <c r="AF237" i="95"/>
  <c r="AE237" i="95"/>
  <c r="AD237" i="95"/>
  <c r="AC237" i="95"/>
  <c r="AB237" i="95"/>
  <c r="AA237" i="95"/>
  <c r="B237" i="95"/>
  <c r="AN237" i="95" s="1"/>
  <c r="AU236" i="95"/>
  <c r="AT236" i="95"/>
  <c r="AS236" i="95"/>
  <c r="AQ236" i="95"/>
  <c r="AP236" i="95"/>
  <c r="AI236" i="95"/>
  <c r="AH236" i="95"/>
  <c r="AG236" i="95"/>
  <c r="AF236" i="95"/>
  <c r="AE236" i="95"/>
  <c r="AD236" i="95"/>
  <c r="AC236" i="95"/>
  <c r="AB236" i="95"/>
  <c r="AA236" i="95"/>
  <c r="B236" i="95"/>
  <c r="AZ235" i="95"/>
  <c r="AY235" i="95"/>
  <c r="AW235" i="95"/>
  <c r="AV235" i="95"/>
  <c r="AU235" i="95"/>
  <c r="AT235" i="95"/>
  <c r="AS235" i="95"/>
  <c r="AQ235" i="95"/>
  <c r="AP235" i="95"/>
  <c r="AJ235" i="95"/>
  <c r="AI235" i="95"/>
  <c r="AH235" i="95"/>
  <c r="AG235" i="95"/>
  <c r="AF235" i="95"/>
  <c r="AE235" i="95"/>
  <c r="AD235" i="95"/>
  <c r="AC235" i="95"/>
  <c r="AB235" i="95"/>
  <c r="AA235" i="95"/>
  <c r="B235" i="95"/>
  <c r="AZ234" i="95"/>
  <c r="AY234" i="95"/>
  <c r="AX234" i="95"/>
  <c r="AW234" i="95"/>
  <c r="AV234" i="95"/>
  <c r="AU234" i="95"/>
  <c r="AT234" i="95"/>
  <c r="AS234" i="95"/>
  <c r="AQ234" i="95"/>
  <c r="AP234" i="95"/>
  <c r="AO234" i="95"/>
  <c r="AN234" i="95"/>
  <c r="AM234" i="95"/>
  <c r="AL234" i="95"/>
  <c r="AK234" i="95"/>
  <c r="AJ234" i="95"/>
  <c r="AI234" i="95"/>
  <c r="AH234" i="95"/>
  <c r="AG234" i="95"/>
  <c r="AF234" i="95"/>
  <c r="AE234" i="95"/>
  <c r="AD234" i="95"/>
  <c r="AC234" i="95"/>
  <c r="AB234" i="95"/>
  <c r="AA234" i="95"/>
  <c r="B234" i="95"/>
  <c r="AZ233" i="95"/>
  <c r="AY233" i="95"/>
  <c r="AX233" i="95"/>
  <c r="AW233" i="95"/>
  <c r="AV233" i="95"/>
  <c r="AU233" i="95"/>
  <c r="AT233" i="95"/>
  <c r="AS233" i="95"/>
  <c r="AQ233" i="95"/>
  <c r="AP233" i="95"/>
  <c r="AO233" i="95"/>
  <c r="AN233" i="95"/>
  <c r="AM233" i="95"/>
  <c r="AL233" i="95"/>
  <c r="AK233" i="95"/>
  <c r="AJ233" i="95"/>
  <c r="AI233" i="95"/>
  <c r="AH233" i="95"/>
  <c r="AG233" i="95"/>
  <c r="AF233" i="95"/>
  <c r="AE233" i="95"/>
  <c r="AD233" i="95"/>
  <c r="AC233" i="95"/>
  <c r="AB233" i="95"/>
  <c r="AA233" i="95"/>
  <c r="B233" i="95"/>
  <c r="AV232" i="95"/>
  <c r="AU232" i="95"/>
  <c r="AT232" i="95"/>
  <c r="AS232" i="95"/>
  <c r="AQ232" i="95"/>
  <c r="AP232" i="95"/>
  <c r="AO232" i="95"/>
  <c r="AI232" i="95"/>
  <c r="AH232" i="95"/>
  <c r="AG232" i="95"/>
  <c r="AF232" i="95"/>
  <c r="AE232" i="95"/>
  <c r="AD232" i="95"/>
  <c r="AC232" i="95"/>
  <c r="AB232" i="95"/>
  <c r="AA232" i="95"/>
  <c r="B232" i="95"/>
  <c r="AZ231" i="95"/>
  <c r="AY231" i="95"/>
  <c r="AV231" i="95"/>
  <c r="AU231" i="95"/>
  <c r="AT231" i="95"/>
  <c r="AS231" i="95"/>
  <c r="AQ231" i="95"/>
  <c r="AP231" i="95"/>
  <c r="AL231" i="95"/>
  <c r="AK231" i="95"/>
  <c r="AJ231" i="95"/>
  <c r="AI231" i="95"/>
  <c r="AH231" i="95"/>
  <c r="AG231" i="95"/>
  <c r="AF231" i="95"/>
  <c r="AE231" i="95"/>
  <c r="AD231" i="95"/>
  <c r="AC231" i="95"/>
  <c r="AB231" i="95"/>
  <c r="AA231" i="95"/>
  <c r="B231" i="95"/>
  <c r="AU230" i="95"/>
  <c r="AT230" i="95"/>
  <c r="AS230" i="95"/>
  <c r="AQ230" i="95"/>
  <c r="AP230" i="95"/>
  <c r="AI230" i="95"/>
  <c r="AH230" i="95"/>
  <c r="AG230" i="95"/>
  <c r="AF230" i="95"/>
  <c r="AE230" i="95"/>
  <c r="AD230" i="95"/>
  <c r="AC230" i="95"/>
  <c r="AB230" i="95"/>
  <c r="AA230" i="95"/>
  <c r="B230" i="95"/>
  <c r="AZ229" i="95"/>
  <c r="AY229" i="95"/>
  <c r="AX229" i="95"/>
  <c r="AW229" i="95"/>
  <c r="AV229" i="95"/>
  <c r="AU229" i="95"/>
  <c r="AT229" i="95"/>
  <c r="AS229" i="95"/>
  <c r="AQ229" i="95"/>
  <c r="AP229" i="95"/>
  <c r="AO229" i="95"/>
  <c r="AN229" i="95"/>
  <c r="AM229" i="95"/>
  <c r="AL229" i="95"/>
  <c r="AI229" i="95"/>
  <c r="AH229" i="95"/>
  <c r="AG229" i="95"/>
  <c r="AF229" i="95"/>
  <c r="AE229" i="95"/>
  <c r="AD229" i="95"/>
  <c r="AC229" i="95"/>
  <c r="AB229" i="95"/>
  <c r="AA229" i="95"/>
  <c r="B229" i="95"/>
  <c r="AW228" i="95"/>
  <c r="AV228" i="95"/>
  <c r="AU228" i="95"/>
  <c r="AT228" i="95"/>
  <c r="AS228" i="95"/>
  <c r="AQ228" i="95"/>
  <c r="AP228" i="95"/>
  <c r="AN228" i="95"/>
  <c r="AL228" i="95"/>
  <c r="AK228" i="95"/>
  <c r="AI228" i="95"/>
  <c r="AH228" i="95"/>
  <c r="AG228" i="95"/>
  <c r="AF228" i="95"/>
  <c r="AE228" i="95"/>
  <c r="AD228" i="95"/>
  <c r="AC228" i="95"/>
  <c r="AB228" i="95"/>
  <c r="AA228" i="95"/>
  <c r="B228" i="95"/>
  <c r="AU227" i="95"/>
  <c r="AT227" i="95"/>
  <c r="AS227" i="95"/>
  <c r="AQ227" i="95"/>
  <c r="AP227" i="95"/>
  <c r="AI227" i="95"/>
  <c r="AH227" i="95"/>
  <c r="AG227" i="95"/>
  <c r="AF227" i="95"/>
  <c r="AE227" i="95"/>
  <c r="AD227" i="95"/>
  <c r="AC227" i="95"/>
  <c r="AB227" i="95"/>
  <c r="AA227" i="95"/>
  <c r="B227" i="95"/>
  <c r="AU226" i="95"/>
  <c r="AT226" i="95"/>
  <c r="AS226" i="95"/>
  <c r="AQ226" i="95"/>
  <c r="AP226" i="95"/>
  <c r="AO226" i="95"/>
  <c r="AI226" i="95"/>
  <c r="AH226" i="95"/>
  <c r="AG226" i="95"/>
  <c r="AF226" i="95"/>
  <c r="AE226" i="95"/>
  <c r="AD226" i="95"/>
  <c r="AC226" i="95"/>
  <c r="AB226" i="95"/>
  <c r="AA226" i="95"/>
  <c r="B226" i="95"/>
  <c r="AZ225" i="95"/>
  <c r="AX225" i="95"/>
  <c r="AW225" i="95"/>
  <c r="AV225" i="95"/>
  <c r="AU225" i="95"/>
  <c r="AT225" i="95"/>
  <c r="AS225" i="95"/>
  <c r="AQ225" i="95"/>
  <c r="AP225" i="95"/>
  <c r="AN225" i="95"/>
  <c r="AM225" i="95"/>
  <c r="AL225" i="95"/>
  <c r="AK225" i="95"/>
  <c r="AI225" i="95"/>
  <c r="AH225" i="95"/>
  <c r="AG225" i="95"/>
  <c r="AF225" i="95"/>
  <c r="AE225" i="95"/>
  <c r="AD225" i="95"/>
  <c r="AC225" i="95"/>
  <c r="AB225" i="95"/>
  <c r="AA225" i="95"/>
  <c r="B225" i="95"/>
  <c r="AJ225" i="95" s="1"/>
  <c r="AU224" i="95"/>
  <c r="AT224" i="95"/>
  <c r="AS224" i="95"/>
  <c r="AQ224" i="95"/>
  <c r="AP224" i="95"/>
  <c r="AI224" i="95"/>
  <c r="AH224" i="95"/>
  <c r="AG224" i="95"/>
  <c r="AF224" i="95"/>
  <c r="AE224" i="95"/>
  <c r="AD224" i="95"/>
  <c r="AC224" i="95"/>
  <c r="AB224" i="95"/>
  <c r="AA224" i="95"/>
  <c r="B224" i="95"/>
  <c r="AZ223" i="95"/>
  <c r="AY223" i="95"/>
  <c r="AX223" i="95"/>
  <c r="AW223" i="95"/>
  <c r="AV223" i="95"/>
  <c r="AU223" i="95"/>
  <c r="AT223" i="95"/>
  <c r="AS223" i="95"/>
  <c r="AQ223" i="95"/>
  <c r="AP223" i="95"/>
  <c r="AM223" i="95"/>
  <c r="AL223" i="95"/>
  <c r="AK223" i="95"/>
  <c r="AJ223" i="95"/>
  <c r="AI223" i="95"/>
  <c r="AH223" i="95"/>
  <c r="AG223" i="95"/>
  <c r="AF223" i="95"/>
  <c r="AE223" i="95"/>
  <c r="AD223" i="95"/>
  <c r="AC223" i="95"/>
  <c r="AB223" i="95"/>
  <c r="AA223" i="95"/>
  <c r="B223" i="95"/>
  <c r="AO223" i="95" s="1"/>
  <c r="AZ222" i="95"/>
  <c r="AX222" i="95"/>
  <c r="AW222" i="95"/>
  <c r="AV222" i="95"/>
  <c r="AU222" i="95"/>
  <c r="AT222" i="95"/>
  <c r="AS222" i="95"/>
  <c r="AQ222" i="95"/>
  <c r="AP222" i="95"/>
  <c r="AO222" i="95"/>
  <c r="AN222" i="95"/>
  <c r="AM222" i="95"/>
  <c r="AL222" i="95"/>
  <c r="AK222" i="95"/>
  <c r="AJ222" i="95"/>
  <c r="AI222" i="95"/>
  <c r="AH222" i="95"/>
  <c r="AG222" i="95"/>
  <c r="AF222" i="95"/>
  <c r="AE222" i="95"/>
  <c r="AD222" i="95"/>
  <c r="AC222" i="95"/>
  <c r="AB222" i="95"/>
  <c r="AA222" i="95"/>
  <c r="B222" i="95"/>
  <c r="AY222" i="95" s="1"/>
  <c r="AZ221" i="95"/>
  <c r="AX221" i="95"/>
  <c r="AW221" i="95"/>
  <c r="AV221" i="95"/>
  <c r="AU221" i="95"/>
  <c r="AT221" i="95"/>
  <c r="AS221" i="95"/>
  <c r="AQ221" i="95"/>
  <c r="AP221" i="95"/>
  <c r="AO221" i="95"/>
  <c r="AN221" i="95"/>
  <c r="AM221" i="95"/>
  <c r="AL221" i="95"/>
  <c r="AK221" i="95"/>
  <c r="AJ221" i="95"/>
  <c r="AI221" i="95"/>
  <c r="AH221" i="95"/>
  <c r="AG221" i="95"/>
  <c r="AF221" i="95"/>
  <c r="AE221" i="95"/>
  <c r="AD221" i="95"/>
  <c r="AC221" i="95"/>
  <c r="AB221" i="95"/>
  <c r="AA221" i="95"/>
  <c r="B221" i="95"/>
  <c r="AY221" i="95" s="1"/>
  <c r="AU220" i="95"/>
  <c r="AT220" i="95"/>
  <c r="AS220" i="95"/>
  <c r="AQ220" i="95"/>
  <c r="AP220" i="95"/>
  <c r="AI220" i="95"/>
  <c r="AH220" i="95"/>
  <c r="AG220" i="95"/>
  <c r="AF220" i="95"/>
  <c r="AE220" i="95"/>
  <c r="AD220" i="95"/>
  <c r="AC220" i="95"/>
  <c r="AB220" i="95"/>
  <c r="AA220" i="95"/>
  <c r="B220" i="95"/>
  <c r="AZ219" i="95"/>
  <c r="AY219" i="95"/>
  <c r="AW219" i="95"/>
  <c r="AU219" i="95"/>
  <c r="AT219" i="95"/>
  <c r="AS219" i="95"/>
  <c r="AQ219" i="95"/>
  <c r="AP219" i="95"/>
  <c r="AM219" i="95"/>
  <c r="AK219" i="95"/>
  <c r="AJ219" i="95"/>
  <c r="AI219" i="95"/>
  <c r="AH219" i="95"/>
  <c r="AG219" i="95"/>
  <c r="AF219" i="95"/>
  <c r="AE219" i="95"/>
  <c r="AD219" i="95"/>
  <c r="AC219" i="95"/>
  <c r="AB219" i="95"/>
  <c r="AA219" i="95"/>
  <c r="B219" i="95"/>
  <c r="AZ218" i="95"/>
  <c r="AY218" i="95"/>
  <c r="AX218" i="95"/>
  <c r="AW218" i="95"/>
  <c r="AV218" i="95"/>
  <c r="AU218" i="95"/>
  <c r="AT218" i="95"/>
  <c r="AS218" i="95"/>
  <c r="AQ218" i="95"/>
  <c r="AP218" i="95"/>
  <c r="AO218" i="95"/>
  <c r="AN218" i="95"/>
  <c r="AM218" i="95"/>
  <c r="AL218" i="95"/>
  <c r="AK218" i="95"/>
  <c r="AJ218" i="95"/>
  <c r="AI218" i="95"/>
  <c r="AH218" i="95"/>
  <c r="AG218" i="95"/>
  <c r="AF218" i="95"/>
  <c r="AE218" i="95"/>
  <c r="AD218" i="95"/>
  <c r="AC218" i="95"/>
  <c r="AB218" i="95"/>
  <c r="AA218" i="95"/>
  <c r="B218" i="95"/>
  <c r="AZ217" i="95"/>
  <c r="AY217" i="95"/>
  <c r="AX217" i="95"/>
  <c r="AW217" i="95"/>
  <c r="AV217" i="95"/>
  <c r="AU217" i="95"/>
  <c r="AT217" i="95"/>
  <c r="AS217" i="95"/>
  <c r="AQ217" i="95"/>
  <c r="AP217" i="95"/>
  <c r="AO217" i="95"/>
  <c r="AN217" i="95"/>
  <c r="AM217" i="95"/>
  <c r="AL217" i="95"/>
  <c r="AK217" i="95"/>
  <c r="AJ217" i="95"/>
  <c r="AI217" i="95"/>
  <c r="AH217" i="95"/>
  <c r="AG217" i="95"/>
  <c r="AF217" i="95"/>
  <c r="AE217" i="95"/>
  <c r="AD217" i="95"/>
  <c r="AC217" i="95"/>
  <c r="AB217" i="95"/>
  <c r="AA217" i="95"/>
  <c r="B217" i="95"/>
  <c r="AZ216" i="95"/>
  <c r="AY216" i="95"/>
  <c r="AX216" i="95"/>
  <c r="AW216" i="95"/>
  <c r="AV216" i="95"/>
  <c r="AU216" i="95"/>
  <c r="AT216" i="95"/>
  <c r="AS216" i="95"/>
  <c r="AQ216" i="95"/>
  <c r="AP216" i="95"/>
  <c r="AO216" i="95"/>
  <c r="AN216" i="95"/>
  <c r="AM216" i="95"/>
  <c r="AL216" i="95"/>
  <c r="AK216" i="95"/>
  <c r="AJ216" i="95"/>
  <c r="AI216" i="95"/>
  <c r="AH216" i="95"/>
  <c r="AG216" i="95"/>
  <c r="AF216" i="95"/>
  <c r="AE216" i="95"/>
  <c r="AD216" i="95"/>
  <c r="AC216" i="95"/>
  <c r="AB216" i="95"/>
  <c r="AA216" i="95"/>
  <c r="B216" i="95"/>
  <c r="AU215" i="95"/>
  <c r="AT215" i="95"/>
  <c r="AS215" i="95"/>
  <c r="AQ215" i="95"/>
  <c r="AP215" i="95"/>
  <c r="AI215" i="95"/>
  <c r="AH215" i="95"/>
  <c r="AG215" i="95"/>
  <c r="AF215" i="95"/>
  <c r="AE215" i="95"/>
  <c r="AD215" i="95"/>
  <c r="AC215" i="95"/>
  <c r="AB215" i="95"/>
  <c r="AA215" i="95"/>
  <c r="B215" i="95"/>
  <c r="AY214" i="95"/>
  <c r="AX214" i="95"/>
  <c r="AW214" i="95"/>
  <c r="AV214" i="95"/>
  <c r="AU214" i="95"/>
  <c r="AT214" i="95"/>
  <c r="AS214" i="95"/>
  <c r="AQ214" i="95"/>
  <c r="AP214" i="95"/>
  <c r="AJ214" i="95"/>
  <c r="AI214" i="95"/>
  <c r="AH214" i="95"/>
  <c r="AG214" i="95"/>
  <c r="AF214" i="95"/>
  <c r="AE214" i="95"/>
  <c r="AD214" i="95"/>
  <c r="AC214" i="95"/>
  <c r="AB214" i="95"/>
  <c r="AA214" i="95"/>
  <c r="B214" i="95"/>
  <c r="AU213" i="95"/>
  <c r="AT213" i="95"/>
  <c r="AS213" i="95"/>
  <c r="AQ213" i="95"/>
  <c r="AP213" i="95"/>
  <c r="AI213" i="95"/>
  <c r="AH213" i="95"/>
  <c r="AG213" i="95"/>
  <c r="AF213" i="95"/>
  <c r="AE213" i="95"/>
  <c r="AD213" i="95"/>
  <c r="AC213" i="95"/>
  <c r="AB213" i="95"/>
  <c r="AA213" i="95"/>
  <c r="B213" i="95"/>
  <c r="AZ212" i="95"/>
  <c r="AY212" i="95"/>
  <c r="AX212" i="95"/>
  <c r="AW212" i="95"/>
  <c r="AU212" i="95"/>
  <c r="AT212" i="95"/>
  <c r="AS212" i="95"/>
  <c r="AQ212" i="95"/>
  <c r="AP212" i="95"/>
  <c r="AN212" i="95"/>
  <c r="AI212" i="95"/>
  <c r="AH212" i="95"/>
  <c r="AG212" i="95"/>
  <c r="AF212" i="95"/>
  <c r="AE212" i="95"/>
  <c r="AD212" i="95"/>
  <c r="AC212" i="95"/>
  <c r="AB212" i="95"/>
  <c r="AA212" i="95"/>
  <c r="B212" i="95"/>
  <c r="AU211" i="95"/>
  <c r="AT211" i="95"/>
  <c r="AS211" i="95"/>
  <c r="AQ211" i="95"/>
  <c r="AP211" i="95"/>
  <c r="AI211" i="95"/>
  <c r="AH211" i="95"/>
  <c r="AG211" i="95"/>
  <c r="AF211" i="95"/>
  <c r="AE211" i="95"/>
  <c r="AD211" i="95"/>
  <c r="AC211" i="95"/>
  <c r="AB211" i="95"/>
  <c r="AA211" i="95"/>
  <c r="B211" i="95"/>
  <c r="AX210" i="95"/>
  <c r="AV210" i="95"/>
  <c r="AU210" i="95"/>
  <c r="AT210" i="95"/>
  <c r="AS210" i="95"/>
  <c r="AQ210" i="95"/>
  <c r="AP210" i="95"/>
  <c r="AO210" i="95"/>
  <c r="AN210" i="95"/>
  <c r="AM210" i="95"/>
  <c r="AK210" i="95"/>
  <c r="AJ210" i="95"/>
  <c r="AI210" i="95"/>
  <c r="AH210" i="95"/>
  <c r="AG210" i="95"/>
  <c r="AF210" i="95"/>
  <c r="AE210" i="95"/>
  <c r="AD210" i="95"/>
  <c r="AC210" i="95"/>
  <c r="AB210" i="95"/>
  <c r="AA210" i="95"/>
  <c r="B210" i="95"/>
  <c r="AZ209" i="95"/>
  <c r="AX209" i="95"/>
  <c r="AU209" i="95"/>
  <c r="AT209" i="95"/>
  <c r="AS209" i="95"/>
  <c r="AQ209" i="95"/>
  <c r="AP209" i="95"/>
  <c r="AO209" i="95"/>
  <c r="AN209" i="95"/>
  <c r="AM209" i="95"/>
  <c r="AL209" i="95"/>
  <c r="AI209" i="95"/>
  <c r="AH209" i="95"/>
  <c r="AG209" i="95"/>
  <c r="AF209" i="95"/>
  <c r="AE209" i="95"/>
  <c r="AD209" i="95"/>
  <c r="AC209" i="95"/>
  <c r="AB209" i="95"/>
  <c r="AA209" i="95"/>
  <c r="B209" i="95"/>
  <c r="AZ208" i="95"/>
  <c r="AY208" i="95"/>
  <c r="AW208" i="95"/>
  <c r="AU208" i="95"/>
  <c r="AT208" i="95"/>
  <c r="AS208" i="95"/>
  <c r="AQ208" i="95"/>
  <c r="AP208" i="95"/>
  <c r="AO208" i="95"/>
  <c r="AK208" i="95"/>
  <c r="AI208" i="95"/>
  <c r="AH208" i="95"/>
  <c r="AG208" i="95"/>
  <c r="AF208" i="95"/>
  <c r="AE208" i="95"/>
  <c r="AD208" i="95"/>
  <c r="AC208" i="95"/>
  <c r="AB208" i="95"/>
  <c r="AA208" i="95"/>
  <c r="B208" i="95"/>
  <c r="AX208" i="95" s="1"/>
  <c r="AZ207" i="95"/>
  <c r="AU207" i="95"/>
  <c r="AT207" i="95"/>
  <c r="AS207" i="95"/>
  <c r="AQ207" i="95"/>
  <c r="AP207" i="95"/>
  <c r="AI207" i="95"/>
  <c r="AH207" i="95"/>
  <c r="AG207" i="95"/>
  <c r="AF207" i="95"/>
  <c r="AE207" i="95"/>
  <c r="AD207" i="95"/>
  <c r="AC207" i="95"/>
  <c r="AB207" i="95"/>
  <c r="AA207" i="95"/>
  <c r="B207" i="95"/>
  <c r="AZ206" i="95"/>
  <c r="AX206" i="95"/>
  <c r="AW206" i="95"/>
  <c r="AV206" i="95"/>
  <c r="AU206" i="95"/>
  <c r="AT206" i="95"/>
  <c r="AS206" i="95"/>
  <c r="AQ206" i="95"/>
  <c r="AP206" i="95"/>
  <c r="AO206" i="95"/>
  <c r="AN206" i="95"/>
  <c r="AM206" i="95"/>
  <c r="AL206" i="95"/>
  <c r="AK206" i="95"/>
  <c r="AJ206" i="95"/>
  <c r="AI206" i="95"/>
  <c r="AH206" i="95"/>
  <c r="AG206" i="95"/>
  <c r="AF206" i="95"/>
  <c r="AE206" i="95"/>
  <c r="AD206" i="95"/>
  <c r="AC206" i="95"/>
  <c r="AB206" i="95"/>
  <c r="AA206" i="95"/>
  <c r="B206" i="95"/>
  <c r="AY206" i="95" s="1"/>
  <c r="AX205" i="95"/>
  <c r="AV205" i="95"/>
  <c r="AU205" i="95"/>
  <c r="AT205" i="95"/>
  <c r="AS205" i="95"/>
  <c r="AQ205" i="95"/>
  <c r="AP205" i="95"/>
  <c r="AO205" i="95"/>
  <c r="AN205" i="95"/>
  <c r="AM205" i="95"/>
  <c r="AL205" i="95"/>
  <c r="AK205" i="95"/>
  <c r="AJ205" i="95"/>
  <c r="AI205" i="95"/>
  <c r="AH205" i="95"/>
  <c r="AG205" i="95"/>
  <c r="AF205" i="95"/>
  <c r="AE205" i="95"/>
  <c r="AD205" i="95"/>
  <c r="AC205" i="95"/>
  <c r="AB205" i="95"/>
  <c r="AA205" i="95"/>
  <c r="B205" i="95"/>
  <c r="AZ204" i="95"/>
  <c r="AX204" i="95"/>
  <c r="AW204" i="95"/>
  <c r="AU204" i="95"/>
  <c r="AT204" i="95"/>
  <c r="AS204" i="95"/>
  <c r="AQ204" i="95"/>
  <c r="AP204" i="95"/>
  <c r="AN204" i="95"/>
  <c r="AM204" i="95"/>
  <c r="AK204" i="95"/>
  <c r="AJ204" i="95"/>
  <c r="AI204" i="95"/>
  <c r="AH204" i="95"/>
  <c r="AG204" i="95"/>
  <c r="AF204" i="95"/>
  <c r="AE204" i="95"/>
  <c r="AD204" i="95"/>
  <c r="AC204" i="95"/>
  <c r="AB204" i="95"/>
  <c r="AA204" i="95"/>
  <c r="B204" i="95"/>
  <c r="AY204" i="95" s="1"/>
  <c r="AZ203" i="95"/>
  <c r="AW203" i="95"/>
  <c r="AV203" i="95"/>
  <c r="AU203" i="95"/>
  <c r="AT203" i="95"/>
  <c r="AS203" i="95"/>
  <c r="AQ203" i="95"/>
  <c r="AP203" i="95"/>
  <c r="AI203" i="95"/>
  <c r="AH203" i="95"/>
  <c r="AG203" i="95"/>
  <c r="AF203" i="95"/>
  <c r="AE203" i="95"/>
  <c r="AD203" i="95"/>
  <c r="AC203" i="95"/>
  <c r="AB203" i="95"/>
  <c r="AA203" i="95"/>
  <c r="B203" i="95"/>
  <c r="AZ202" i="95"/>
  <c r="AY202" i="95"/>
  <c r="AX202" i="95"/>
  <c r="AW202" i="95"/>
  <c r="AV202" i="95"/>
  <c r="AU202" i="95"/>
  <c r="AT202" i="95"/>
  <c r="AS202" i="95"/>
  <c r="AQ202" i="95"/>
  <c r="AP202" i="95"/>
  <c r="AO202" i="95"/>
  <c r="AN202" i="95"/>
  <c r="AM202" i="95"/>
  <c r="AL202" i="95"/>
  <c r="AK202" i="95"/>
  <c r="AJ202" i="95"/>
  <c r="AI202" i="95"/>
  <c r="AH202" i="95"/>
  <c r="AG202" i="95"/>
  <c r="AF202" i="95"/>
  <c r="AE202" i="95"/>
  <c r="AD202" i="95"/>
  <c r="AC202" i="95"/>
  <c r="AB202" i="95"/>
  <c r="AA202" i="95"/>
  <c r="B202" i="95"/>
  <c r="AZ201" i="95"/>
  <c r="AY201" i="95"/>
  <c r="AX201" i="95"/>
  <c r="AW201" i="95"/>
  <c r="AV201" i="95"/>
  <c r="AU201" i="95"/>
  <c r="AT201" i="95"/>
  <c r="AS201" i="95"/>
  <c r="AQ201" i="95"/>
  <c r="AP201" i="95"/>
  <c r="AO201" i="95"/>
  <c r="AN201" i="95"/>
  <c r="AM201" i="95"/>
  <c r="AL201" i="95"/>
  <c r="AK201" i="95"/>
  <c r="AJ201" i="95"/>
  <c r="AI201" i="95"/>
  <c r="AH201" i="95"/>
  <c r="AG201" i="95"/>
  <c r="AF201" i="95"/>
  <c r="AE201" i="95"/>
  <c r="AD201" i="95"/>
  <c r="AC201" i="95"/>
  <c r="AB201" i="95"/>
  <c r="AA201" i="95"/>
  <c r="B201" i="95"/>
  <c r="AU200" i="95"/>
  <c r="AT200" i="95"/>
  <c r="AS200" i="95"/>
  <c r="AQ200" i="95"/>
  <c r="AP200" i="95"/>
  <c r="AI200" i="95"/>
  <c r="AH200" i="95"/>
  <c r="AG200" i="95"/>
  <c r="AF200" i="95"/>
  <c r="AE200" i="95"/>
  <c r="AD200" i="95"/>
  <c r="AC200" i="95"/>
  <c r="AB200" i="95"/>
  <c r="AA200" i="95"/>
  <c r="B200" i="95"/>
  <c r="AZ199" i="95"/>
  <c r="AY199" i="95"/>
  <c r="AV199" i="95"/>
  <c r="AU199" i="95"/>
  <c r="AT199" i="95"/>
  <c r="AS199" i="95"/>
  <c r="AQ199" i="95"/>
  <c r="AP199" i="95"/>
  <c r="AI199" i="95"/>
  <c r="AH199" i="95"/>
  <c r="AG199" i="95"/>
  <c r="AF199" i="95"/>
  <c r="AE199" i="95"/>
  <c r="AD199" i="95"/>
  <c r="AC199" i="95"/>
  <c r="AB199" i="95"/>
  <c r="AA199" i="95"/>
  <c r="B199" i="95"/>
  <c r="AY198" i="95"/>
  <c r="AX198" i="95"/>
  <c r="AW198" i="95"/>
  <c r="AU198" i="95"/>
  <c r="AT198" i="95"/>
  <c r="AS198" i="95"/>
  <c r="AQ198" i="95"/>
  <c r="AP198" i="95"/>
  <c r="AO198" i="95"/>
  <c r="AM198" i="95"/>
  <c r="AL198" i="95"/>
  <c r="AK198" i="95"/>
  <c r="AJ198" i="95"/>
  <c r="AI198" i="95"/>
  <c r="AH198" i="95"/>
  <c r="AG198" i="95"/>
  <c r="AF198" i="95"/>
  <c r="AE198" i="95"/>
  <c r="AD198" i="95"/>
  <c r="AC198" i="95"/>
  <c r="AB198" i="95"/>
  <c r="AA198" i="95"/>
  <c r="B198" i="95"/>
  <c r="AU197" i="95"/>
  <c r="AT197" i="95"/>
  <c r="AS197" i="95"/>
  <c r="AQ197" i="95"/>
  <c r="AP197" i="95"/>
  <c r="AI197" i="95"/>
  <c r="AH197" i="95"/>
  <c r="AG197" i="95"/>
  <c r="AF197" i="95"/>
  <c r="AE197" i="95"/>
  <c r="AD197" i="95"/>
  <c r="AC197" i="95"/>
  <c r="AB197" i="95"/>
  <c r="AA197" i="95"/>
  <c r="B197" i="95"/>
  <c r="AY196" i="95"/>
  <c r="AW196" i="95"/>
  <c r="AU196" i="95"/>
  <c r="AT196" i="95"/>
  <c r="AS196" i="95"/>
  <c r="AQ196" i="95"/>
  <c r="AP196" i="95"/>
  <c r="AI196" i="95"/>
  <c r="AH196" i="95"/>
  <c r="AG196" i="95"/>
  <c r="AF196" i="95"/>
  <c r="AE196" i="95"/>
  <c r="AD196" i="95"/>
  <c r="AC196" i="95"/>
  <c r="AB196" i="95"/>
  <c r="AA196" i="95"/>
  <c r="B196" i="95"/>
  <c r="AZ195" i="95"/>
  <c r="AY195" i="95"/>
  <c r="AX195" i="95"/>
  <c r="AW195" i="95"/>
  <c r="AV195" i="95"/>
  <c r="AU195" i="95"/>
  <c r="AT195" i="95"/>
  <c r="AS195" i="95"/>
  <c r="AQ195" i="95"/>
  <c r="AP195" i="95"/>
  <c r="AO195" i="95"/>
  <c r="AN195" i="95"/>
  <c r="AM195" i="95"/>
  <c r="AL195" i="95"/>
  <c r="AK195" i="95"/>
  <c r="AJ195" i="95"/>
  <c r="AI195" i="95"/>
  <c r="AH195" i="95"/>
  <c r="AG195" i="95"/>
  <c r="AF195" i="95"/>
  <c r="AE195" i="95"/>
  <c r="AD195" i="95"/>
  <c r="AC195" i="95"/>
  <c r="AB195" i="95"/>
  <c r="AA195" i="95"/>
  <c r="B195" i="95"/>
  <c r="AZ194" i="95"/>
  <c r="AY194" i="95"/>
  <c r="AX194" i="95"/>
  <c r="AV194" i="95"/>
  <c r="AU194" i="95"/>
  <c r="AT194" i="95"/>
  <c r="AS194" i="95"/>
  <c r="AQ194" i="95"/>
  <c r="AP194" i="95"/>
  <c r="AN194" i="95"/>
  <c r="AL194" i="95"/>
  <c r="AJ194" i="95"/>
  <c r="AI194" i="95"/>
  <c r="AH194" i="95"/>
  <c r="AG194" i="95"/>
  <c r="AF194" i="95"/>
  <c r="AE194" i="95"/>
  <c r="AD194" i="95"/>
  <c r="AC194" i="95"/>
  <c r="AB194" i="95"/>
  <c r="AA194" i="95"/>
  <c r="B194" i="95"/>
  <c r="AU193" i="95"/>
  <c r="AT193" i="95"/>
  <c r="AS193" i="95"/>
  <c r="AQ193" i="95"/>
  <c r="AP193" i="95"/>
  <c r="AI193" i="95"/>
  <c r="AH193" i="95"/>
  <c r="AG193" i="95"/>
  <c r="AF193" i="95"/>
  <c r="AE193" i="95"/>
  <c r="AD193" i="95"/>
  <c r="AC193" i="95"/>
  <c r="AB193" i="95"/>
  <c r="AA193" i="95"/>
  <c r="B193" i="95"/>
  <c r="AU192" i="95"/>
  <c r="AT192" i="95"/>
  <c r="AS192" i="95"/>
  <c r="AQ192" i="95"/>
  <c r="AP192" i="95"/>
  <c r="AI192" i="95"/>
  <c r="AH192" i="95"/>
  <c r="AG192" i="95"/>
  <c r="AF192" i="95"/>
  <c r="AE192" i="95"/>
  <c r="AD192" i="95"/>
  <c r="AC192" i="95"/>
  <c r="AB192" i="95"/>
  <c r="AA192" i="95"/>
  <c r="B192" i="95"/>
  <c r="AZ191" i="95"/>
  <c r="AY191" i="95"/>
  <c r="AX191" i="95"/>
  <c r="AW191" i="95"/>
  <c r="AV191" i="95"/>
  <c r="AU191" i="95"/>
  <c r="AT191" i="95"/>
  <c r="AS191" i="95"/>
  <c r="AQ191" i="95"/>
  <c r="AP191" i="95"/>
  <c r="AO191" i="95"/>
  <c r="AN191" i="95"/>
  <c r="AM191" i="95"/>
  <c r="AL191" i="95"/>
  <c r="AK191" i="95"/>
  <c r="AI191" i="95"/>
  <c r="AH191" i="95"/>
  <c r="AG191" i="95"/>
  <c r="AF191" i="95"/>
  <c r="AE191" i="95"/>
  <c r="AD191" i="95"/>
  <c r="AC191" i="95"/>
  <c r="AB191" i="95"/>
  <c r="AA191" i="95"/>
  <c r="B191" i="95"/>
  <c r="AJ191" i="95" s="1"/>
  <c r="AZ190" i="95"/>
  <c r="AX190" i="95"/>
  <c r="AV190" i="95"/>
  <c r="AU190" i="95"/>
  <c r="AT190" i="95"/>
  <c r="AS190" i="95"/>
  <c r="AQ190" i="95"/>
  <c r="AP190" i="95"/>
  <c r="AN190" i="95"/>
  <c r="AM190" i="95"/>
  <c r="AK190" i="95"/>
  <c r="AJ190" i="95"/>
  <c r="AI190" i="95"/>
  <c r="AH190" i="95"/>
  <c r="AG190" i="95"/>
  <c r="AF190" i="95"/>
  <c r="AE190" i="95"/>
  <c r="AD190" i="95"/>
  <c r="AC190" i="95"/>
  <c r="AB190" i="95"/>
  <c r="AA190" i="95"/>
  <c r="B190" i="95"/>
  <c r="AZ189" i="95"/>
  <c r="AY189" i="95"/>
  <c r="AX189" i="95"/>
  <c r="AV189" i="95"/>
  <c r="AU189" i="95"/>
  <c r="AT189" i="95"/>
  <c r="AS189" i="95"/>
  <c r="AQ189" i="95"/>
  <c r="AP189" i="95"/>
  <c r="AO189" i="95"/>
  <c r="AN189" i="95"/>
  <c r="AM189" i="95"/>
  <c r="AL189" i="95"/>
  <c r="AJ189" i="95"/>
  <c r="AI189" i="95"/>
  <c r="AH189" i="95"/>
  <c r="AG189" i="95"/>
  <c r="AF189" i="95"/>
  <c r="AE189" i="95"/>
  <c r="AD189" i="95"/>
  <c r="AC189" i="95"/>
  <c r="AB189" i="95"/>
  <c r="AA189" i="95"/>
  <c r="B189" i="95"/>
  <c r="AK189" i="95" s="1"/>
  <c r="AU188" i="95"/>
  <c r="AT188" i="95"/>
  <c r="AS188" i="95"/>
  <c r="AQ188" i="95"/>
  <c r="AP188" i="95"/>
  <c r="AI188" i="95"/>
  <c r="AH188" i="95"/>
  <c r="AG188" i="95"/>
  <c r="AF188" i="95"/>
  <c r="AE188" i="95"/>
  <c r="AD188" i="95"/>
  <c r="AC188" i="95"/>
  <c r="AB188" i="95"/>
  <c r="AA188" i="95"/>
  <c r="B188" i="95"/>
  <c r="AZ187" i="95"/>
  <c r="AY187" i="95"/>
  <c r="AX187" i="95"/>
  <c r="AW187" i="95"/>
  <c r="AV187" i="95"/>
  <c r="AU187" i="95"/>
  <c r="AT187" i="95"/>
  <c r="AS187" i="95"/>
  <c r="AQ187" i="95"/>
  <c r="AP187" i="95"/>
  <c r="AO187" i="95"/>
  <c r="AN187" i="95"/>
  <c r="AM187" i="95"/>
  <c r="AL187" i="95"/>
  <c r="AK187" i="95"/>
  <c r="AJ187" i="95"/>
  <c r="AI187" i="95"/>
  <c r="AH187" i="95"/>
  <c r="AG187" i="95"/>
  <c r="AF187" i="95"/>
  <c r="AE187" i="95"/>
  <c r="AD187" i="95"/>
  <c r="AC187" i="95"/>
  <c r="AB187" i="95"/>
  <c r="AA187" i="95"/>
  <c r="B187" i="95"/>
  <c r="AZ186" i="95"/>
  <c r="AY186" i="95"/>
  <c r="AX186" i="95"/>
  <c r="AV186" i="95"/>
  <c r="AU186" i="95"/>
  <c r="AT186" i="95"/>
  <c r="AS186" i="95"/>
  <c r="AQ186" i="95"/>
  <c r="AP186" i="95"/>
  <c r="AI186" i="95"/>
  <c r="AH186" i="95"/>
  <c r="AG186" i="95"/>
  <c r="AF186" i="95"/>
  <c r="AE186" i="95"/>
  <c r="AD186" i="95"/>
  <c r="AC186" i="95"/>
  <c r="AB186" i="95"/>
  <c r="AA186" i="95"/>
  <c r="B186" i="95"/>
  <c r="AZ185" i="95"/>
  <c r="AX185" i="95"/>
  <c r="AW185" i="95"/>
  <c r="AV185" i="95"/>
  <c r="AU185" i="95"/>
  <c r="AT185" i="95"/>
  <c r="AS185" i="95"/>
  <c r="AQ185" i="95"/>
  <c r="AP185" i="95"/>
  <c r="AO185" i="95"/>
  <c r="AN185" i="95"/>
  <c r="AM185" i="95"/>
  <c r="AK185" i="95"/>
  <c r="AJ185" i="95"/>
  <c r="AI185" i="95"/>
  <c r="AH185" i="95"/>
  <c r="AG185" i="95"/>
  <c r="AF185" i="95"/>
  <c r="AE185" i="95"/>
  <c r="AD185" i="95"/>
  <c r="AC185" i="95"/>
  <c r="AB185" i="95"/>
  <c r="AA185" i="95"/>
  <c r="B185" i="95"/>
  <c r="AU184" i="95"/>
  <c r="AT184" i="95"/>
  <c r="AS184" i="95"/>
  <c r="AQ184" i="95"/>
  <c r="AP184" i="95"/>
  <c r="AJ184" i="95"/>
  <c r="AI184" i="95"/>
  <c r="AH184" i="95"/>
  <c r="AG184" i="95"/>
  <c r="AF184" i="95"/>
  <c r="AE184" i="95"/>
  <c r="AD184" i="95"/>
  <c r="AC184" i="95"/>
  <c r="AB184" i="95"/>
  <c r="AA184" i="95"/>
  <c r="B184" i="95"/>
  <c r="AU183" i="95"/>
  <c r="AT183" i="95"/>
  <c r="AS183" i="95"/>
  <c r="AQ183" i="95"/>
  <c r="AP183" i="95"/>
  <c r="AI183" i="95"/>
  <c r="AH183" i="95"/>
  <c r="AG183" i="95"/>
  <c r="AF183" i="95"/>
  <c r="AE183" i="95"/>
  <c r="AD183" i="95"/>
  <c r="AC183" i="95"/>
  <c r="AB183" i="95"/>
  <c r="AA183" i="95"/>
  <c r="B183" i="95"/>
  <c r="AZ182" i="95"/>
  <c r="AY182" i="95"/>
  <c r="AX182" i="95"/>
  <c r="AW182" i="95"/>
  <c r="AV182" i="95"/>
  <c r="AU182" i="95"/>
  <c r="AT182" i="95"/>
  <c r="AS182" i="95"/>
  <c r="AQ182" i="95"/>
  <c r="AP182" i="95"/>
  <c r="AI182" i="95"/>
  <c r="AH182" i="95"/>
  <c r="AG182" i="95"/>
  <c r="AF182" i="95"/>
  <c r="AE182" i="95"/>
  <c r="AD182" i="95"/>
  <c r="AC182" i="95"/>
  <c r="AB182" i="95"/>
  <c r="AA182" i="95"/>
  <c r="B182" i="95"/>
  <c r="AW181" i="95"/>
  <c r="AV181" i="95"/>
  <c r="AU181" i="95"/>
  <c r="AT181" i="95"/>
  <c r="AS181" i="95"/>
  <c r="AQ181" i="95"/>
  <c r="AP181" i="95"/>
  <c r="AO181" i="95"/>
  <c r="AN181" i="95"/>
  <c r="AM181" i="95"/>
  <c r="AJ181" i="95"/>
  <c r="AI181" i="95"/>
  <c r="AH181" i="95"/>
  <c r="AG181" i="95"/>
  <c r="AF181" i="95"/>
  <c r="AE181" i="95"/>
  <c r="AD181" i="95"/>
  <c r="AC181" i="95"/>
  <c r="AB181" i="95"/>
  <c r="AA181" i="95"/>
  <c r="B181" i="95"/>
  <c r="AZ181" i="95" s="1"/>
  <c r="AZ180" i="95"/>
  <c r="AY180" i="95"/>
  <c r="AX180" i="95"/>
  <c r="AW180" i="95"/>
  <c r="AV180" i="95"/>
  <c r="AU180" i="95"/>
  <c r="AT180" i="95"/>
  <c r="AS180" i="95"/>
  <c r="AQ180" i="95"/>
  <c r="AP180" i="95"/>
  <c r="AN180" i="95"/>
  <c r="AM180" i="95"/>
  <c r="AL180" i="95"/>
  <c r="AK180" i="95"/>
  <c r="AJ180" i="95"/>
  <c r="AI180" i="95"/>
  <c r="AH180" i="95"/>
  <c r="AG180" i="95"/>
  <c r="AF180" i="95"/>
  <c r="AE180" i="95"/>
  <c r="AD180" i="95"/>
  <c r="AC180" i="95"/>
  <c r="AB180" i="95"/>
  <c r="AA180" i="95"/>
  <c r="B180" i="95"/>
  <c r="AO180" i="95" s="1"/>
  <c r="AZ179" i="95"/>
  <c r="AY179" i="95"/>
  <c r="AX179" i="95"/>
  <c r="AW179" i="95"/>
  <c r="AV179" i="95"/>
  <c r="AU179" i="95"/>
  <c r="AT179" i="95"/>
  <c r="AS179" i="95"/>
  <c r="AQ179" i="95"/>
  <c r="AP179" i="95"/>
  <c r="AO179" i="95"/>
  <c r="AN179" i="95"/>
  <c r="AM179" i="95"/>
  <c r="AL179" i="95"/>
  <c r="AK179" i="95"/>
  <c r="AJ179" i="95"/>
  <c r="AI179" i="95"/>
  <c r="AH179" i="95"/>
  <c r="AG179" i="95"/>
  <c r="AF179" i="95"/>
  <c r="AE179" i="95"/>
  <c r="AD179" i="95"/>
  <c r="AC179" i="95"/>
  <c r="AB179" i="95"/>
  <c r="AA179" i="95"/>
  <c r="B179" i="95"/>
  <c r="AZ178" i="95"/>
  <c r="AU178" i="95"/>
  <c r="AT178" i="95"/>
  <c r="AS178" i="95"/>
  <c r="AQ178" i="95"/>
  <c r="AP178" i="95"/>
  <c r="AI178" i="95"/>
  <c r="AH178" i="95"/>
  <c r="AG178" i="95"/>
  <c r="AF178" i="95"/>
  <c r="AE178" i="95"/>
  <c r="AD178" i="95"/>
  <c r="AC178" i="95"/>
  <c r="AB178" i="95"/>
  <c r="AA178" i="95"/>
  <c r="B178" i="95"/>
  <c r="AZ177" i="95"/>
  <c r="AW177" i="95"/>
  <c r="AV177" i="95"/>
  <c r="AU177" i="95"/>
  <c r="AT177" i="95"/>
  <c r="AS177" i="95"/>
  <c r="AQ177" i="95"/>
  <c r="AP177" i="95"/>
  <c r="AN177" i="95"/>
  <c r="AI177" i="95"/>
  <c r="AH177" i="95"/>
  <c r="AG177" i="95"/>
  <c r="AF177" i="95"/>
  <c r="AE177" i="95"/>
  <c r="AD177" i="95"/>
  <c r="AC177" i="95"/>
  <c r="AB177" i="95"/>
  <c r="AA177" i="95"/>
  <c r="B177" i="95"/>
  <c r="AZ176" i="95"/>
  <c r="AY176" i="95"/>
  <c r="AW176" i="95"/>
  <c r="AV176" i="95"/>
  <c r="AU176" i="95"/>
  <c r="AT176" i="95"/>
  <c r="AS176" i="95"/>
  <c r="AQ176" i="95"/>
  <c r="AP176" i="95"/>
  <c r="AO176" i="95"/>
  <c r="AM176" i="95"/>
  <c r="AL176" i="95"/>
  <c r="AJ176" i="95"/>
  <c r="AI176" i="95"/>
  <c r="AH176" i="95"/>
  <c r="AG176" i="95"/>
  <c r="AF176" i="95"/>
  <c r="AE176" i="95"/>
  <c r="AD176" i="95"/>
  <c r="AC176" i="95"/>
  <c r="AB176" i="95"/>
  <c r="AA176" i="95"/>
  <c r="B176" i="95"/>
  <c r="AU175" i="95"/>
  <c r="AT175" i="95"/>
  <c r="AS175" i="95"/>
  <c r="AQ175" i="95"/>
  <c r="AP175" i="95"/>
  <c r="AK175" i="95"/>
  <c r="AI175" i="95"/>
  <c r="AH175" i="95"/>
  <c r="AG175" i="95"/>
  <c r="AF175" i="95"/>
  <c r="AE175" i="95"/>
  <c r="AD175" i="95"/>
  <c r="AC175" i="95"/>
  <c r="AB175" i="95"/>
  <c r="AA175" i="95"/>
  <c r="B175" i="95"/>
  <c r="AU174" i="95"/>
  <c r="AT174" i="95"/>
  <c r="AS174" i="95"/>
  <c r="AQ174" i="95"/>
  <c r="AP174" i="95"/>
  <c r="AI174" i="95"/>
  <c r="AH174" i="95"/>
  <c r="AG174" i="95"/>
  <c r="AF174" i="95"/>
  <c r="AE174" i="95"/>
  <c r="AD174" i="95"/>
  <c r="AC174" i="95"/>
  <c r="AB174" i="95"/>
  <c r="AA174" i="95"/>
  <c r="B174" i="95"/>
  <c r="AZ173" i="95"/>
  <c r="AY173" i="95"/>
  <c r="AX173" i="95"/>
  <c r="AW173" i="95"/>
  <c r="AV173" i="95"/>
  <c r="AU173" i="95"/>
  <c r="AT173" i="95"/>
  <c r="AS173" i="95"/>
  <c r="AQ173" i="95"/>
  <c r="AP173" i="95"/>
  <c r="AI173" i="95"/>
  <c r="AH173" i="95"/>
  <c r="AG173" i="95"/>
  <c r="AF173" i="95"/>
  <c r="AE173" i="95"/>
  <c r="AD173" i="95"/>
  <c r="AC173" i="95"/>
  <c r="AB173" i="95"/>
  <c r="AA173" i="95"/>
  <c r="B173" i="95"/>
  <c r="AX172" i="95"/>
  <c r="AV172" i="95"/>
  <c r="AU172" i="95"/>
  <c r="AT172" i="95"/>
  <c r="AS172" i="95"/>
  <c r="AQ172" i="95"/>
  <c r="AP172" i="95"/>
  <c r="AO172" i="95"/>
  <c r="AN172" i="95"/>
  <c r="AM172" i="95"/>
  <c r="AI172" i="95"/>
  <c r="AH172" i="95"/>
  <c r="AG172" i="95"/>
  <c r="AF172" i="95"/>
  <c r="AE172" i="95"/>
  <c r="AD172" i="95"/>
  <c r="AC172" i="95"/>
  <c r="AB172" i="95"/>
  <c r="AA172" i="95"/>
  <c r="B172" i="95"/>
  <c r="AZ172" i="95" s="1"/>
  <c r="AY171" i="95"/>
  <c r="AX171" i="95"/>
  <c r="AW171" i="95"/>
  <c r="AV171" i="95"/>
  <c r="AU171" i="95"/>
  <c r="AT171" i="95"/>
  <c r="AS171" i="95"/>
  <c r="AQ171" i="95"/>
  <c r="AP171" i="95"/>
  <c r="AO171" i="95"/>
  <c r="AN171" i="95"/>
  <c r="AM171" i="95"/>
  <c r="AL171" i="95"/>
  <c r="AK171" i="95"/>
  <c r="AJ171" i="95"/>
  <c r="AI171" i="95"/>
  <c r="AH171" i="95"/>
  <c r="AG171" i="95"/>
  <c r="AF171" i="95"/>
  <c r="AE171" i="95"/>
  <c r="AD171" i="95"/>
  <c r="AC171" i="95"/>
  <c r="AB171" i="95"/>
  <c r="AA171" i="95"/>
  <c r="B171" i="95"/>
  <c r="AZ171" i="95" s="1"/>
  <c r="AU170" i="95"/>
  <c r="AT170" i="95"/>
  <c r="AS170" i="95"/>
  <c r="AQ170" i="95"/>
  <c r="AP170" i="95"/>
  <c r="AK170" i="95"/>
  <c r="AI170" i="95"/>
  <c r="AH170" i="95"/>
  <c r="AG170" i="95"/>
  <c r="AF170" i="95"/>
  <c r="AE170" i="95"/>
  <c r="AD170" i="95"/>
  <c r="AC170" i="95"/>
  <c r="AB170" i="95"/>
  <c r="AA170" i="95"/>
  <c r="B170" i="95"/>
  <c r="AU169" i="95"/>
  <c r="AT169" i="95"/>
  <c r="AS169" i="95"/>
  <c r="AQ169" i="95"/>
  <c r="AP169" i="95"/>
  <c r="AI169" i="95"/>
  <c r="AH169" i="95"/>
  <c r="AG169" i="95"/>
  <c r="AF169" i="95"/>
  <c r="AE169" i="95"/>
  <c r="AD169" i="95"/>
  <c r="AC169" i="95"/>
  <c r="AB169" i="95"/>
  <c r="AA169" i="95"/>
  <c r="B169" i="95"/>
  <c r="AZ168" i="95"/>
  <c r="AY168" i="95"/>
  <c r="AW168" i="95"/>
  <c r="AV168" i="95"/>
  <c r="AU168" i="95"/>
  <c r="AT168" i="95"/>
  <c r="AS168" i="95"/>
  <c r="AQ168" i="95"/>
  <c r="AP168" i="95"/>
  <c r="AI168" i="95"/>
  <c r="AH168" i="95"/>
  <c r="AG168" i="95"/>
  <c r="AF168" i="95"/>
  <c r="AE168" i="95"/>
  <c r="AD168" i="95"/>
  <c r="AC168" i="95"/>
  <c r="AB168" i="95"/>
  <c r="AA168" i="95"/>
  <c r="B168" i="95"/>
  <c r="AZ167" i="95"/>
  <c r="AY167" i="95"/>
  <c r="AX167" i="95"/>
  <c r="AW167" i="95"/>
  <c r="AV167" i="95"/>
  <c r="AU167" i="95"/>
  <c r="AT167" i="95"/>
  <c r="AS167" i="95"/>
  <c r="AQ167" i="95"/>
  <c r="AP167" i="95"/>
  <c r="AO167" i="95"/>
  <c r="AM167" i="95"/>
  <c r="AL167" i="95"/>
  <c r="AK167" i="95"/>
  <c r="AJ167" i="95"/>
  <c r="AI167" i="95"/>
  <c r="AH167" i="95"/>
  <c r="AG167" i="95"/>
  <c r="AF167" i="95"/>
  <c r="AE167" i="95"/>
  <c r="AD167" i="95"/>
  <c r="AC167" i="95"/>
  <c r="AB167" i="95"/>
  <c r="AA167" i="95"/>
  <c r="B167" i="95"/>
  <c r="AN167" i="95" s="1"/>
  <c r="AZ166" i="95"/>
  <c r="AY166" i="95"/>
  <c r="AW166" i="95"/>
  <c r="AV166" i="95"/>
  <c r="AU166" i="95"/>
  <c r="AT166" i="95"/>
  <c r="AS166" i="95"/>
  <c r="AQ166" i="95"/>
  <c r="AP166" i="95"/>
  <c r="AN166" i="95"/>
  <c r="AM166" i="95"/>
  <c r="AL166" i="95"/>
  <c r="AK166" i="95"/>
  <c r="AJ166" i="95"/>
  <c r="AI166" i="95"/>
  <c r="AH166" i="95"/>
  <c r="AG166" i="95"/>
  <c r="AF166" i="95"/>
  <c r="AE166" i="95"/>
  <c r="AD166" i="95"/>
  <c r="AC166" i="95"/>
  <c r="AB166" i="95"/>
  <c r="AA166" i="95"/>
  <c r="B166" i="95"/>
  <c r="AO166" i="95" s="1"/>
  <c r="AZ165" i="95"/>
  <c r="AY165" i="95"/>
  <c r="AW165" i="95"/>
  <c r="AU165" i="95"/>
  <c r="AT165" i="95"/>
  <c r="AS165" i="95"/>
  <c r="AQ165" i="95"/>
  <c r="AP165" i="95"/>
  <c r="AO165" i="95"/>
  <c r="AN165" i="95"/>
  <c r="AM165" i="95"/>
  <c r="AL165" i="95"/>
  <c r="AJ165" i="95"/>
  <c r="AI165" i="95"/>
  <c r="AH165" i="95"/>
  <c r="AG165" i="95"/>
  <c r="AF165" i="95"/>
  <c r="AE165" i="95"/>
  <c r="AD165" i="95"/>
  <c r="AC165" i="95"/>
  <c r="AB165" i="95"/>
  <c r="AA165" i="95"/>
  <c r="B165" i="95"/>
  <c r="AZ164" i="95"/>
  <c r="AY164" i="95"/>
  <c r="AX164" i="95"/>
  <c r="AW164" i="95"/>
  <c r="AV164" i="95"/>
  <c r="AU164" i="95"/>
  <c r="AT164" i="95"/>
  <c r="AS164" i="95"/>
  <c r="AQ164" i="95"/>
  <c r="AP164" i="95"/>
  <c r="AO164" i="95"/>
  <c r="AN164" i="95"/>
  <c r="AM164" i="95"/>
  <c r="AL164" i="95"/>
  <c r="AK164" i="95"/>
  <c r="AJ164" i="95"/>
  <c r="AI164" i="95"/>
  <c r="AH164" i="95"/>
  <c r="AG164" i="95"/>
  <c r="AF164" i="95"/>
  <c r="AE164" i="95"/>
  <c r="AD164" i="95"/>
  <c r="AC164" i="95"/>
  <c r="AB164" i="95"/>
  <c r="AA164" i="95"/>
  <c r="B164" i="95"/>
  <c r="AU163" i="95"/>
  <c r="AS163" i="95"/>
  <c r="AQ163" i="95"/>
  <c r="AT163" i="95" s="1"/>
  <c r="AP163" i="95"/>
  <c r="AH163" i="95"/>
  <c r="AG163" i="95"/>
  <c r="AF163" i="95"/>
  <c r="AE163" i="95"/>
  <c r="AD163" i="95"/>
  <c r="AC163" i="95"/>
  <c r="AB163" i="95"/>
  <c r="AA163" i="95"/>
  <c r="B163" i="95"/>
  <c r="AU162" i="95"/>
  <c r="AS162" i="95"/>
  <c r="AQ162" i="95"/>
  <c r="AP162" i="95"/>
  <c r="AH162" i="95"/>
  <c r="AG162" i="95"/>
  <c r="AF162" i="95"/>
  <c r="AE162" i="95"/>
  <c r="AD162" i="95"/>
  <c r="AC162" i="95"/>
  <c r="AB162" i="95"/>
  <c r="AA162" i="95"/>
  <c r="B162" i="95"/>
  <c r="AW162" i="95" s="1"/>
  <c r="AU161" i="95"/>
  <c r="AS161" i="95"/>
  <c r="AQ161" i="95"/>
  <c r="AP161" i="95"/>
  <c r="AT161" i="95" s="1"/>
  <c r="AH161" i="95"/>
  <c r="AG161" i="95"/>
  <c r="AF161" i="95"/>
  <c r="AE161" i="95"/>
  <c r="AD161" i="95"/>
  <c r="AC161" i="95"/>
  <c r="AB161" i="95"/>
  <c r="AA161" i="95"/>
  <c r="B161" i="95"/>
  <c r="AK161" i="95" s="1"/>
  <c r="AU160" i="95"/>
  <c r="AS160" i="95"/>
  <c r="AQ160" i="95"/>
  <c r="AP160" i="95"/>
  <c r="AT160" i="95" s="1"/>
  <c r="AH160" i="95"/>
  <c r="AG160" i="95"/>
  <c r="AF160" i="95"/>
  <c r="AE160" i="95"/>
  <c r="AD160" i="95"/>
  <c r="AC160" i="95"/>
  <c r="AB160" i="95"/>
  <c r="AA160" i="95"/>
  <c r="B160" i="95"/>
  <c r="AX160" i="95" s="1"/>
  <c r="AU159" i="95"/>
  <c r="AS159" i="95"/>
  <c r="AQ159" i="95"/>
  <c r="AP159" i="95"/>
  <c r="AH159" i="95"/>
  <c r="AG159" i="95"/>
  <c r="AF159" i="95"/>
  <c r="AE159" i="95"/>
  <c r="AD159" i="95"/>
  <c r="AC159" i="95"/>
  <c r="AB159" i="95"/>
  <c r="AA159" i="95"/>
  <c r="B159" i="95"/>
  <c r="AU158" i="95"/>
  <c r="AS158" i="95"/>
  <c r="AQ158" i="95"/>
  <c r="AP158" i="95"/>
  <c r="AH158" i="95"/>
  <c r="AG158" i="95"/>
  <c r="AF158" i="95"/>
  <c r="AE158" i="95"/>
  <c r="AD158" i="95"/>
  <c r="AC158" i="95"/>
  <c r="AB158" i="95"/>
  <c r="AA158" i="95"/>
  <c r="B158" i="95"/>
  <c r="AJ158" i="95" s="1"/>
  <c r="AU157" i="95"/>
  <c r="AS157" i="95"/>
  <c r="AQ157" i="95"/>
  <c r="AP157" i="95"/>
  <c r="AH157" i="95"/>
  <c r="AG157" i="95"/>
  <c r="AF157" i="95"/>
  <c r="AE157" i="95"/>
  <c r="AD157" i="95"/>
  <c r="AC157" i="95"/>
  <c r="AB157" i="95"/>
  <c r="AA157" i="95"/>
  <c r="B157" i="95"/>
  <c r="AK157" i="95" s="1"/>
  <c r="AU156" i="95"/>
  <c r="AS156" i="95"/>
  <c r="AQ156" i="95"/>
  <c r="AP156" i="95"/>
  <c r="AH156" i="95"/>
  <c r="AG156" i="95"/>
  <c r="AF156" i="95"/>
  <c r="AE156" i="95"/>
  <c r="AD156" i="95"/>
  <c r="AC156" i="95"/>
  <c r="AB156" i="95"/>
  <c r="AA156" i="95"/>
  <c r="B156" i="95"/>
  <c r="AU155" i="95"/>
  <c r="AS155" i="95"/>
  <c r="AQ155" i="95"/>
  <c r="AP155" i="95"/>
  <c r="AH155" i="95"/>
  <c r="AG155" i="95"/>
  <c r="AF155" i="95"/>
  <c r="AE155" i="95"/>
  <c r="AD155" i="95"/>
  <c r="AC155" i="95"/>
  <c r="AB155" i="95"/>
  <c r="AA155" i="95"/>
  <c r="B155" i="95"/>
  <c r="AW155" i="95" s="1"/>
  <c r="AU154" i="95"/>
  <c r="AS154" i="95"/>
  <c r="AQ154" i="95"/>
  <c r="AP154" i="95"/>
  <c r="AH154" i="95"/>
  <c r="AG154" i="95"/>
  <c r="AF154" i="95"/>
  <c r="AE154" i="95"/>
  <c r="AD154" i="95"/>
  <c r="AC154" i="95"/>
  <c r="AB154" i="95"/>
  <c r="AA154" i="95"/>
  <c r="B154" i="95"/>
  <c r="AL154" i="95" s="1"/>
  <c r="AU153" i="95"/>
  <c r="AS153" i="95"/>
  <c r="AQ153" i="95"/>
  <c r="AP153" i="95"/>
  <c r="AH153" i="95"/>
  <c r="AG153" i="95"/>
  <c r="AF153" i="95"/>
  <c r="AE153" i="95"/>
  <c r="AD153" i="95"/>
  <c r="AC153" i="95"/>
  <c r="AB153" i="95"/>
  <c r="AA153" i="95"/>
  <c r="B153" i="95"/>
  <c r="AU152" i="95"/>
  <c r="AS152" i="95"/>
  <c r="AQ152" i="95"/>
  <c r="AP152" i="95"/>
  <c r="AH152" i="95"/>
  <c r="AG152" i="95"/>
  <c r="AF152" i="95"/>
  <c r="AE152" i="95"/>
  <c r="AD152" i="95"/>
  <c r="AC152" i="95"/>
  <c r="AB152" i="95"/>
  <c r="AA152" i="95"/>
  <c r="B152" i="95"/>
  <c r="AU151" i="95"/>
  <c r="AS151" i="95"/>
  <c r="AQ151" i="95"/>
  <c r="AP151" i="95"/>
  <c r="AH151" i="95"/>
  <c r="AG151" i="95"/>
  <c r="AF151" i="95"/>
  <c r="AE151" i="95"/>
  <c r="AD151" i="95"/>
  <c r="AC151" i="95"/>
  <c r="AB151" i="95"/>
  <c r="AA151" i="95"/>
  <c r="B151" i="95"/>
  <c r="AX151" i="95" s="1"/>
  <c r="AU150" i="95"/>
  <c r="AS150" i="95"/>
  <c r="AQ150" i="95"/>
  <c r="AP150" i="95"/>
  <c r="AH150" i="95"/>
  <c r="AG150" i="95"/>
  <c r="AF150" i="95"/>
  <c r="AE150" i="95"/>
  <c r="AD150" i="95"/>
  <c r="AC150" i="95"/>
  <c r="AB150" i="95"/>
  <c r="AA150" i="95"/>
  <c r="B150" i="95"/>
  <c r="AW150" i="95" s="1"/>
  <c r="AU149" i="95"/>
  <c r="AS149" i="95"/>
  <c r="AQ149" i="95"/>
  <c r="AP149" i="95"/>
  <c r="AH149" i="95"/>
  <c r="AG149" i="95"/>
  <c r="AF149" i="95"/>
  <c r="AE149" i="95"/>
  <c r="AD149" i="95"/>
  <c r="AC149" i="95"/>
  <c r="AB149" i="95"/>
  <c r="AA149" i="95"/>
  <c r="B149" i="95"/>
  <c r="AX149" i="95" s="1"/>
  <c r="AU148" i="95"/>
  <c r="AS148" i="95"/>
  <c r="AQ148" i="95"/>
  <c r="AP148" i="95"/>
  <c r="AH148" i="95"/>
  <c r="AG148" i="95"/>
  <c r="AF148" i="95"/>
  <c r="AE148" i="95"/>
  <c r="AD148" i="95"/>
  <c r="AC148" i="95"/>
  <c r="AB148" i="95"/>
  <c r="AA148" i="95"/>
  <c r="B148" i="95"/>
  <c r="AM148" i="95" s="1"/>
  <c r="AU147" i="95"/>
  <c r="AS147" i="95"/>
  <c r="AQ147" i="95"/>
  <c r="AP147" i="95"/>
  <c r="AH147" i="95"/>
  <c r="AG147" i="95"/>
  <c r="AF147" i="95"/>
  <c r="AE147" i="95"/>
  <c r="AD147" i="95"/>
  <c r="AC147" i="95"/>
  <c r="AB147" i="95"/>
  <c r="AA147" i="95"/>
  <c r="B147" i="95"/>
  <c r="AM147" i="95" s="1"/>
  <c r="AU146" i="95"/>
  <c r="AS146" i="95"/>
  <c r="AQ146" i="95"/>
  <c r="AP146" i="95"/>
  <c r="AH146" i="95"/>
  <c r="AG146" i="95"/>
  <c r="AF146" i="95"/>
  <c r="AE146" i="95"/>
  <c r="AD146" i="95"/>
  <c r="AC146" i="95"/>
  <c r="AB146" i="95"/>
  <c r="AA146" i="95"/>
  <c r="B146" i="95"/>
  <c r="AK146" i="95" s="1"/>
  <c r="AU145" i="95"/>
  <c r="AS145" i="95"/>
  <c r="AQ145" i="95"/>
  <c r="AP145" i="95"/>
  <c r="AH145" i="95"/>
  <c r="AG145" i="95"/>
  <c r="AF145" i="95"/>
  <c r="AE145" i="95"/>
  <c r="AD145" i="95"/>
  <c r="AC145" i="95"/>
  <c r="AB145" i="95"/>
  <c r="AA145" i="95"/>
  <c r="B145" i="95"/>
  <c r="AU144" i="95"/>
  <c r="AS144" i="95"/>
  <c r="AQ144" i="95"/>
  <c r="AP144" i="95"/>
  <c r="AH144" i="95"/>
  <c r="AG144" i="95"/>
  <c r="AF144" i="95"/>
  <c r="AE144" i="95"/>
  <c r="AD144" i="95"/>
  <c r="AC144" i="95"/>
  <c r="AB144" i="95"/>
  <c r="AA144" i="95"/>
  <c r="B144" i="95"/>
  <c r="AK144" i="95" s="1"/>
  <c r="AU143" i="95"/>
  <c r="AS143" i="95"/>
  <c r="AQ143" i="95"/>
  <c r="AP143" i="95"/>
  <c r="AH143" i="95"/>
  <c r="AG143" i="95"/>
  <c r="AF143" i="95"/>
  <c r="AE143" i="95"/>
  <c r="AD143" i="95"/>
  <c r="AC143" i="95"/>
  <c r="AB143" i="95"/>
  <c r="AA143" i="95"/>
  <c r="B143" i="95"/>
  <c r="AU142" i="95"/>
  <c r="AS142" i="95"/>
  <c r="AQ142" i="95"/>
  <c r="AP142" i="95"/>
  <c r="AH142" i="95"/>
  <c r="AG142" i="95"/>
  <c r="AF142" i="95"/>
  <c r="AE142" i="95"/>
  <c r="AD142" i="95"/>
  <c r="AC142" i="95"/>
  <c r="AB142" i="95"/>
  <c r="AA142" i="95"/>
  <c r="B142" i="95"/>
  <c r="AU141" i="95"/>
  <c r="AS141" i="95"/>
  <c r="AQ141" i="95"/>
  <c r="AP141" i="95"/>
  <c r="AH141" i="95"/>
  <c r="AG141" i="95"/>
  <c r="AF141" i="95"/>
  <c r="AE141" i="95"/>
  <c r="AD141" i="95"/>
  <c r="AC141" i="95"/>
  <c r="AB141" i="95"/>
  <c r="AA141" i="95"/>
  <c r="B141" i="95"/>
  <c r="AU140" i="95"/>
  <c r="AS140" i="95"/>
  <c r="AQ140" i="95"/>
  <c r="AP140" i="95"/>
  <c r="AH140" i="95"/>
  <c r="AG140" i="95"/>
  <c r="AF140" i="95"/>
  <c r="AE140" i="95"/>
  <c r="AD140" i="95"/>
  <c r="AC140" i="95"/>
  <c r="AB140" i="95"/>
  <c r="AA140" i="95"/>
  <c r="B140" i="95"/>
  <c r="AU139" i="95"/>
  <c r="AS139" i="95"/>
  <c r="AQ139" i="95"/>
  <c r="AP139" i="95"/>
  <c r="AH139" i="95"/>
  <c r="AG139" i="95"/>
  <c r="AF139" i="95"/>
  <c r="AE139" i="95"/>
  <c r="AD139" i="95"/>
  <c r="AC139" i="95"/>
  <c r="AB139" i="95"/>
  <c r="AA139" i="95"/>
  <c r="B139" i="95"/>
  <c r="AU138" i="95"/>
  <c r="AS138" i="95"/>
  <c r="AQ138" i="95"/>
  <c r="AP138" i="95"/>
  <c r="AH138" i="95"/>
  <c r="AG138" i="95"/>
  <c r="AF138" i="95"/>
  <c r="AE138" i="95"/>
  <c r="AD138" i="95"/>
  <c r="AC138" i="95"/>
  <c r="AB138" i="95"/>
  <c r="AA138" i="95"/>
  <c r="B138" i="95"/>
  <c r="AK138" i="95" s="1"/>
  <c r="AU137" i="95"/>
  <c r="AS137" i="95"/>
  <c r="AQ137" i="95"/>
  <c r="AP137" i="95"/>
  <c r="AH137" i="95"/>
  <c r="AG137" i="95"/>
  <c r="AF137" i="95"/>
  <c r="AE137" i="95"/>
  <c r="AD137" i="95"/>
  <c r="AC137" i="95"/>
  <c r="AB137" i="95"/>
  <c r="AA137" i="95"/>
  <c r="B137" i="95"/>
  <c r="AW137" i="95" s="1"/>
  <c r="AU136" i="95"/>
  <c r="AS136" i="95"/>
  <c r="AQ136" i="95"/>
  <c r="AP136" i="95"/>
  <c r="AH136" i="95"/>
  <c r="AG136" i="95"/>
  <c r="AF136" i="95"/>
  <c r="AE136" i="95"/>
  <c r="AD136" i="95"/>
  <c r="AC136" i="95"/>
  <c r="AB136" i="95"/>
  <c r="AA136" i="95"/>
  <c r="B136" i="95"/>
  <c r="AK136" i="95" s="1"/>
  <c r="AU135" i="95"/>
  <c r="AS135" i="95"/>
  <c r="AQ135" i="95"/>
  <c r="AP135" i="95"/>
  <c r="AH135" i="95"/>
  <c r="AG135" i="95"/>
  <c r="AF135" i="95"/>
  <c r="AE135" i="95"/>
  <c r="AD135" i="95"/>
  <c r="AC135" i="95"/>
  <c r="AB135" i="95"/>
  <c r="AA135" i="95"/>
  <c r="B135" i="95"/>
  <c r="AN135" i="95" s="1"/>
  <c r="AU134" i="95"/>
  <c r="AS134" i="95"/>
  <c r="AT134" i="95" s="1"/>
  <c r="AQ134" i="95"/>
  <c r="AP134" i="95"/>
  <c r="AH134" i="95"/>
  <c r="AG134" i="95"/>
  <c r="AF134" i="95"/>
  <c r="AE134" i="95"/>
  <c r="AD134" i="95"/>
  <c r="AC134" i="95"/>
  <c r="AB134" i="95"/>
  <c r="AA134" i="95"/>
  <c r="B134" i="95"/>
  <c r="AU133" i="95"/>
  <c r="AS133" i="95"/>
  <c r="AQ133" i="95"/>
  <c r="AP133" i="95"/>
  <c r="AH133" i="95"/>
  <c r="AG133" i="95"/>
  <c r="AF133" i="95"/>
  <c r="AE133" i="95"/>
  <c r="AD133" i="95"/>
  <c r="AC133" i="95"/>
  <c r="AB133" i="95"/>
  <c r="AA133" i="95"/>
  <c r="B133" i="95"/>
  <c r="AX133" i="95" s="1"/>
  <c r="AU132" i="95"/>
  <c r="AS132" i="95"/>
  <c r="AQ132" i="95"/>
  <c r="AP132" i="95"/>
  <c r="AH132" i="95"/>
  <c r="AG132" i="95"/>
  <c r="AF132" i="95"/>
  <c r="AE132" i="95"/>
  <c r="AD132" i="95"/>
  <c r="AC132" i="95"/>
  <c r="AB132" i="95"/>
  <c r="AA132" i="95"/>
  <c r="B132" i="95"/>
  <c r="AY132" i="95" s="1"/>
  <c r="AU131" i="95"/>
  <c r="AS131" i="95"/>
  <c r="AQ131" i="95"/>
  <c r="AP131" i="95"/>
  <c r="AH131" i="95"/>
  <c r="AG131" i="95"/>
  <c r="AF131" i="95"/>
  <c r="AE131" i="95"/>
  <c r="AD131" i="95"/>
  <c r="AC131" i="95"/>
  <c r="AB131" i="95"/>
  <c r="AA131" i="95"/>
  <c r="B131" i="95"/>
  <c r="AY131" i="95" s="1"/>
  <c r="AU130" i="95"/>
  <c r="AS130" i="95"/>
  <c r="AQ130" i="95"/>
  <c r="AP130" i="95"/>
  <c r="AH130" i="95"/>
  <c r="AG130" i="95"/>
  <c r="AF130" i="95"/>
  <c r="AE130" i="95"/>
  <c r="AD130" i="95"/>
  <c r="AC130" i="95"/>
  <c r="AB130" i="95"/>
  <c r="AA130" i="95"/>
  <c r="B130" i="95"/>
  <c r="AK130" i="95" s="1"/>
  <c r="AU129" i="95"/>
  <c r="AS129" i="95"/>
  <c r="AQ129" i="95"/>
  <c r="AP129" i="95"/>
  <c r="AH129" i="95"/>
  <c r="AG129" i="95"/>
  <c r="AF129" i="95"/>
  <c r="AE129" i="95"/>
  <c r="AD129" i="95"/>
  <c r="AC129" i="95"/>
  <c r="AB129" i="95"/>
  <c r="AA129" i="95"/>
  <c r="B129" i="95"/>
  <c r="AU128" i="95"/>
  <c r="AS128" i="95"/>
  <c r="AQ128" i="95"/>
  <c r="AP128" i="95"/>
  <c r="AH128" i="95"/>
  <c r="AG128" i="95"/>
  <c r="AF128" i="95"/>
  <c r="AE128" i="95"/>
  <c r="AD128" i="95"/>
  <c r="AC128" i="95"/>
  <c r="AB128" i="95"/>
  <c r="AA128" i="95"/>
  <c r="B128" i="95"/>
  <c r="AU127" i="95"/>
  <c r="AS127" i="95"/>
  <c r="AQ127" i="95"/>
  <c r="AP127" i="95"/>
  <c r="AH127" i="95"/>
  <c r="AG127" i="95"/>
  <c r="AF127" i="95"/>
  <c r="AE127" i="95"/>
  <c r="AD127" i="95"/>
  <c r="AC127" i="95"/>
  <c r="AB127" i="95"/>
  <c r="AA127" i="95"/>
  <c r="B127" i="95"/>
  <c r="AW127" i="95" s="1"/>
  <c r="AU126" i="95"/>
  <c r="AS126" i="95"/>
  <c r="AQ126" i="95"/>
  <c r="AP126" i="95"/>
  <c r="AH126" i="95"/>
  <c r="AG126" i="95"/>
  <c r="AF126" i="95"/>
  <c r="AE126" i="95"/>
  <c r="AD126" i="95"/>
  <c r="AC126" i="95"/>
  <c r="AB126" i="95"/>
  <c r="AA126" i="95"/>
  <c r="B126" i="95"/>
  <c r="AU125" i="95"/>
  <c r="AS125" i="95"/>
  <c r="AQ125" i="95"/>
  <c r="AP125" i="95"/>
  <c r="AH125" i="95"/>
  <c r="AG125" i="95"/>
  <c r="AF125" i="95"/>
  <c r="AE125" i="95"/>
  <c r="AD125" i="95"/>
  <c r="AC125" i="95"/>
  <c r="AB125" i="95"/>
  <c r="AA125" i="95"/>
  <c r="B125" i="95"/>
  <c r="AK125" i="95" s="1"/>
  <c r="AU124" i="95"/>
  <c r="AS124" i="95"/>
  <c r="AQ124" i="95"/>
  <c r="AP124" i="95"/>
  <c r="AH124" i="95"/>
  <c r="AG124" i="95"/>
  <c r="AF124" i="95"/>
  <c r="AE124" i="95"/>
  <c r="AD124" i="95"/>
  <c r="AC124" i="95"/>
  <c r="AB124" i="95"/>
  <c r="AA124" i="95"/>
  <c r="B124" i="95"/>
  <c r="AN124" i="95" s="1"/>
  <c r="AU123" i="95"/>
  <c r="AS123" i="95"/>
  <c r="AQ123" i="95"/>
  <c r="AP123" i="95"/>
  <c r="AH123" i="95"/>
  <c r="AG123" i="95"/>
  <c r="AF123" i="95"/>
  <c r="AE123" i="95"/>
  <c r="AD123" i="95"/>
  <c r="AC123" i="95"/>
  <c r="AB123" i="95"/>
  <c r="AA123" i="95"/>
  <c r="B123" i="95"/>
  <c r="AX123" i="95" s="1"/>
  <c r="AU122" i="95"/>
  <c r="AS122" i="95"/>
  <c r="AQ122" i="95"/>
  <c r="AP122" i="95"/>
  <c r="AH122" i="95"/>
  <c r="AG122" i="95"/>
  <c r="AF122" i="95"/>
  <c r="AE122" i="95"/>
  <c r="AD122" i="95"/>
  <c r="AC122" i="95"/>
  <c r="AB122" i="95"/>
  <c r="AA122" i="95"/>
  <c r="B122" i="95"/>
  <c r="AM122" i="95" s="1"/>
  <c r="AU121" i="95"/>
  <c r="AS121" i="95"/>
  <c r="AQ121" i="95"/>
  <c r="AP121" i="95"/>
  <c r="AH121" i="95"/>
  <c r="AG121" i="95"/>
  <c r="AF121" i="95"/>
  <c r="AE121" i="95"/>
  <c r="AD121" i="95"/>
  <c r="AC121" i="95"/>
  <c r="AB121" i="95"/>
  <c r="AA121" i="95"/>
  <c r="B121" i="95"/>
  <c r="AU120" i="95"/>
  <c r="AS120" i="95"/>
  <c r="AQ120" i="95"/>
  <c r="AP120" i="95"/>
  <c r="AH120" i="95"/>
  <c r="AG120" i="95"/>
  <c r="AF120" i="95"/>
  <c r="AE120" i="95"/>
  <c r="AD120" i="95"/>
  <c r="AC120" i="95"/>
  <c r="AB120" i="95"/>
  <c r="AA120" i="95"/>
  <c r="B120" i="95"/>
  <c r="AK120" i="95" s="1"/>
  <c r="AU119" i="95"/>
  <c r="AS119" i="95"/>
  <c r="AQ119" i="95"/>
  <c r="AP119" i="95"/>
  <c r="AH119" i="95"/>
  <c r="AG119" i="95"/>
  <c r="AF119" i="95"/>
  <c r="AE119" i="95"/>
  <c r="AD119" i="95"/>
  <c r="AC119" i="95"/>
  <c r="AB119" i="95"/>
  <c r="AA119" i="95"/>
  <c r="B119" i="95"/>
  <c r="AN119" i="95" s="1"/>
  <c r="AU118" i="95"/>
  <c r="AS118" i="95"/>
  <c r="AQ118" i="95"/>
  <c r="AP118" i="95"/>
  <c r="AH118" i="95"/>
  <c r="AG118" i="95"/>
  <c r="AF118" i="95"/>
  <c r="AE118" i="95"/>
  <c r="AD118" i="95"/>
  <c r="AC118" i="95"/>
  <c r="AB118" i="95"/>
  <c r="AA118" i="95"/>
  <c r="B118" i="95"/>
  <c r="AJ118" i="95" s="1"/>
  <c r="AU117" i="95"/>
  <c r="AS117" i="95"/>
  <c r="AQ117" i="95"/>
  <c r="AP117" i="95"/>
  <c r="AH117" i="95"/>
  <c r="AG117" i="95"/>
  <c r="AF117" i="95"/>
  <c r="AE117" i="95"/>
  <c r="AD117" i="95"/>
  <c r="AC117" i="95"/>
  <c r="AB117" i="95"/>
  <c r="AA117" i="95"/>
  <c r="B117" i="95"/>
  <c r="AX117" i="95" s="1"/>
  <c r="AU116" i="95"/>
  <c r="AS116" i="95"/>
  <c r="AQ116" i="95"/>
  <c r="AP116" i="95"/>
  <c r="AH116" i="95"/>
  <c r="AG116" i="95"/>
  <c r="AF116" i="95"/>
  <c r="AE116" i="95"/>
  <c r="AD116" i="95"/>
  <c r="AC116" i="95"/>
  <c r="AB116" i="95"/>
  <c r="AA116" i="95"/>
  <c r="B116" i="95"/>
  <c r="AY116" i="95" s="1"/>
  <c r="AU115" i="95"/>
  <c r="AS115" i="95"/>
  <c r="AQ115" i="95"/>
  <c r="AP115" i="95"/>
  <c r="AH115" i="95"/>
  <c r="AG115" i="95"/>
  <c r="AF115" i="95"/>
  <c r="AE115" i="95"/>
  <c r="AD115" i="95"/>
  <c r="AC115" i="95"/>
  <c r="AB115" i="95"/>
  <c r="AA115" i="95"/>
  <c r="B115" i="95"/>
  <c r="AU114" i="95"/>
  <c r="AS114" i="95"/>
  <c r="AQ114" i="95"/>
  <c r="AP114" i="95"/>
  <c r="AH114" i="95"/>
  <c r="AG114" i="95"/>
  <c r="AF114" i="95"/>
  <c r="AE114" i="95"/>
  <c r="AD114" i="95"/>
  <c r="AC114" i="95"/>
  <c r="AB114" i="95"/>
  <c r="AA114" i="95"/>
  <c r="B114" i="95"/>
  <c r="AU113" i="95"/>
  <c r="AS113" i="95"/>
  <c r="AQ113" i="95"/>
  <c r="AP113" i="95"/>
  <c r="AH113" i="95"/>
  <c r="AG113" i="95"/>
  <c r="AF113" i="95"/>
  <c r="AE113" i="95"/>
  <c r="AD113" i="95"/>
  <c r="AC113" i="95"/>
  <c r="AB113" i="95"/>
  <c r="AA113" i="95"/>
  <c r="B113" i="95"/>
  <c r="AU112" i="95"/>
  <c r="AS112" i="95"/>
  <c r="AQ112" i="95"/>
  <c r="AP112" i="95"/>
  <c r="AH112" i="95"/>
  <c r="AG112" i="95"/>
  <c r="AF112" i="95"/>
  <c r="AE112" i="95"/>
  <c r="AD112" i="95"/>
  <c r="AC112" i="95"/>
  <c r="AB112" i="95"/>
  <c r="AA112" i="95"/>
  <c r="B112" i="95"/>
  <c r="AU111" i="95"/>
  <c r="AS111" i="95"/>
  <c r="AQ111" i="95"/>
  <c r="AP111" i="95"/>
  <c r="AH111" i="95"/>
  <c r="AG111" i="95"/>
  <c r="AF111" i="95"/>
  <c r="AE111" i="95"/>
  <c r="AD111" i="95"/>
  <c r="AC111" i="95"/>
  <c r="AB111" i="95"/>
  <c r="AA111" i="95"/>
  <c r="B111" i="95"/>
  <c r="AY111" i="95" s="1"/>
  <c r="AU110" i="95"/>
  <c r="AS110" i="95"/>
  <c r="AQ110" i="95"/>
  <c r="AP110" i="95"/>
  <c r="AH110" i="95"/>
  <c r="AG110" i="95"/>
  <c r="AF110" i="95"/>
  <c r="AE110" i="95"/>
  <c r="AD110" i="95"/>
  <c r="AC110" i="95"/>
  <c r="AB110" i="95"/>
  <c r="AA110" i="95"/>
  <c r="B110" i="95"/>
  <c r="AN110" i="95" s="1"/>
  <c r="AU109" i="95"/>
  <c r="AS109" i="95"/>
  <c r="AQ109" i="95"/>
  <c r="AP109" i="95"/>
  <c r="AH109" i="95"/>
  <c r="AG109" i="95"/>
  <c r="AF109" i="95"/>
  <c r="AE109" i="95"/>
  <c r="AD109" i="95"/>
  <c r="AC109" i="95"/>
  <c r="AB109" i="95"/>
  <c r="AA109" i="95"/>
  <c r="B109" i="95"/>
  <c r="AY109" i="95" s="1"/>
  <c r="AU108" i="95"/>
  <c r="AS108" i="95"/>
  <c r="AQ108" i="95"/>
  <c r="AP108" i="95"/>
  <c r="AH108" i="95"/>
  <c r="AG108" i="95"/>
  <c r="AF108" i="95"/>
  <c r="AE108" i="95"/>
  <c r="AD108" i="95"/>
  <c r="AC108" i="95"/>
  <c r="AB108" i="95"/>
  <c r="AA108" i="95"/>
  <c r="B108" i="95"/>
  <c r="AU107" i="95"/>
  <c r="AS107" i="95"/>
  <c r="AQ107" i="95"/>
  <c r="AP107" i="95"/>
  <c r="AH107" i="95"/>
  <c r="AG107" i="95"/>
  <c r="AF107" i="95"/>
  <c r="AE107" i="95"/>
  <c r="AD107" i="95"/>
  <c r="AC107" i="95"/>
  <c r="AB107" i="95"/>
  <c r="AA107" i="95"/>
  <c r="B107" i="95"/>
  <c r="AK107" i="95" s="1"/>
  <c r="AU106" i="95"/>
  <c r="AS106" i="95"/>
  <c r="AQ106" i="95"/>
  <c r="AP106" i="95"/>
  <c r="AH106" i="95"/>
  <c r="AG106" i="95"/>
  <c r="AF106" i="95"/>
  <c r="AE106" i="95"/>
  <c r="AD106" i="95"/>
  <c r="AC106" i="95"/>
  <c r="AB106" i="95"/>
  <c r="AA106" i="95"/>
  <c r="B106" i="95"/>
  <c r="AU105" i="95"/>
  <c r="AS105" i="95"/>
  <c r="AQ105" i="95"/>
  <c r="AP105" i="95"/>
  <c r="AH105" i="95"/>
  <c r="AG105" i="95"/>
  <c r="AF105" i="95"/>
  <c r="AE105" i="95"/>
  <c r="AD105" i="95"/>
  <c r="AC105" i="95"/>
  <c r="AB105" i="95"/>
  <c r="AA105" i="95"/>
  <c r="B105" i="95"/>
  <c r="AN105" i="95" s="1"/>
  <c r="AU104" i="95"/>
  <c r="AS104" i="95"/>
  <c r="AQ104" i="95"/>
  <c r="AP104" i="95"/>
  <c r="AH104" i="95"/>
  <c r="AG104" i="95"/>
  <c r="AF104" i="95"/>
  <c r="AE104" i="95"/>
  <c r="AD104" i="95"/>
  <c r="AC104" i="95"/>
  <c r="AB104" i="95"/>
  <c r="AA104" i="95"/>
  <c r="B104" i="95"/>
  <c r="AK104" i="95" s="1"/>
  <c r="AU103" i="95"/>
  <c r="AS103" i="95"/>
  <c r="AQ103" i="95"/>
  <c r="AP103" i="95"/>
  <c r="AH103" i="95"/>
  <c r="AG103" i="95"/>
  <c r="AF103" i="95"/>
  <c r="AE103" i="95"/>
  <c r="AD103" i="95"/>
  <c r="AC103" i="95"/>
  <c r="AB103" i="95"/>
  <c r="AA103" i="95"/>
  <c r="B103" i="95"/>
  <c r="AY103" i="95" s="1"/>
  <c r="AU102" i="95"/>
  <c r="AS102" i="95"/>
  <c r="AQ102" i="95"/>
  <c r="AP102" i="95"/>
  <c r="AH102" i="95"/>
  <c r="AG102" i="95"/>
  <c r="AF102" i="95"/>
  <c r="AE102" i="95"/>
  <c r="AD102" i="95"/>
  <c r="AC102" i="95"/>
  <c r="AB102" i="95"/>
  <c r="AA102" i="95"/>
  <c r="B102" i="95"/>
  <c r="AL102" i="95" s="1"/>
  <c r="AU101" i="95"/>
  <c r="AS101" i="95"/>
  <c r="AQ101" i="95"/>
  <c r="AP101" i="95"/>
  <c r="AH101" i="95"/>
  <c r="AG101" i="95"/>
  <c r="AF101" i="95"/>
  <c r="AE101" i="95"/>
  <c r="AD101" i="95"/>
  <c r="AC101" i="95"/>
  <c r="AB101" i="95"/>
  <c r="AA101" i="95"/>
  <c r="B101" i="95"/>
  <c r="AU100" i="95"/>
  <c r="AS100" i="95"/>
  <c r="AQ100" i="95"/>
  <c r="AP100" i="95"/>
  <c r="AH100" i="95"/>
  <c r="AG100" i="95"/>
  <c r="AF100" i="95"/>
  <c r="AE100" i="95"/>
  <c r="AD100" i="95"/>
  <c r="AC100" i="95"/>
  <c r="AB100" i="95"/>
  <c r="AA100" i="95"/>
  <c r="B100" i="95"/>
  <c r="AU99" i="95"/>
  <c r="AS99" i="95"/>
  <c r="AQ99" i="95"/>
  <c r="AP99" i="95"/>
  <c r="AH99" i="95"/>
  <c r="AG99" i="95"/>
  <c r="AF99" i="95"/>
  <c r="AE99" i="95"/>
  <c r="AD99" i="95"/>
  <c r="AC99" i="95"/>
  <c r="AB99" i="95"/>
  <c r="AA99" i="95"/>
  <c r="B99" i="95"/>
  <c r="AY99" i="95" s="1"/>
  <c r="AU98" i="95"/>
  <c r="AS98" i="95"/>
  <c r="AQ98" i="95"/>
  <c r="AP98" i="95"/>
  <c r="AH98" i="95"/>
  <c r="AG98" i="95"/>
  <c r="AF98" i="95"/>
  <c r="AE98" i="95"/>
  <c r="AD98" i="95"/>
  <c r="AC98" i="95"/>
  <c r="AB98" i="95"/>
  <c r="AA98" i="95"/>
  <c r="B98" i="95"/>
  <c r="AU97" i="95"/>
  <c r="AS97" i="95"/>
  <c r="AQ97" i="95"/>
  <c r="AP97" i="95"/>
  <c r="AH97" i="95"/>
  <c r="AG97" i="95"/>
  <c r="AF97" i="95"/>
  <c r="AE97" i="95"/>
  <c r="AD97" i="95"/>
  <c r="AC97" i="95"/>
  <c r="AB97" i="95"/>
  <c r="AA97" i="95"/>
  <c r="B97" i="95"/>
  <c r="AN97" i="95" s="1"/>
  <c r="AU96" i="95"/>
  <c r="AS96" i="95"/>
  <c r="AQ96" i="95"/>
  <c r="AP96" i="95"/>
  <c r="AH96" i="95"/>
  <c r="AG96" i="95"/>
  <c r="AF96" i="95"/>
  <c r="AE96" i="95"/>
  <c r="AD96" i="95"/>
  <c r="AC96" i="95"/>
  <c r="AB96" i="95"/>
  <c r="AA96" i="95"/>
  <c r="B96" i="95"/>
  <c r="AK96" i="95" s="1"/>
  <c r="AU95" i="95"/>
  <c r="AS95" i="95"/>
  <c r="AQ95" i="95"/>
  <c r="AP95" i="95"/>
  <c r="AH95" i="95"/>
  <c r="AG95" i="95"/>
  <c r="AF95" i="95"/>
  <c r="AE95" i="95"/>
  <c r="AD95" i="95"/>
  <c r="AC95" i="95"/>
  <c r="AB95" i="95"/>
  <c r="AA95" i="95"/>
  <c r="B95" i="95"/>
  <c r="AU94" i="95"/>
  <c r="AS94" i="95"/>
  <c r="AQ94" i="95"/>
  <c r="AP94" i="95"/>
  <c r="AH94" i="95"/>
  <c r="AG94" i="95"/>
  <c r="AF94" i="95"/>
  <c r="AE94" i="95"/>
  <c r="AD94" i="95"/>
  <c r="AC94" i="95"/>
  <c r="AB94" i="95"/>
  <c r="AA94" i="95"/>
  <c r="B94" i="95"/>
  <c r="AU93" i="95"/>
  <c r="AS93" i="95"/>
  <c r="AQ93" i="95"/>
  <c r="AP93" i="95"/>
  <c r="AH93" i="95"/>
  <c r="AG93" i="95"/>
  <c r="AF93" i="95"/>
  <c r="AE93" i="95"/>
  <c r="AD93" i="95"/>
  <c r="AC93" i="95"/>
  <c r="AB93" i="95"/>
  <c r="AA93" i="95"/>
  <c r="B93" i="95"/>
  <c r="AY93" i="95" s="1"/>
  <c r="AU92" i="95"/>
  <c r="AS92" i="95"/>
  <c r="AQ92" i="95"/>
  <c r="AP92" i="95"/>
  <c r="AH92" i="95"/>
  <c r="AG92" i="95"/>
  <c r="AF92" i="95"/>
  <c r="AE92" i="95"/>
  <c r="AD92" i="95"/>
  <c r="AC92" i="95"/>
  <c r="AB92" i="95"/>
  <c r="AA92" i="95"/>
  <c r="B92" i="95"/>
  <c r="AU91" i="95"/>
  <c r="AS91" i="95"/>
  <c r="AQ91" i="95"/>
  <c r="AP91" i="95"/>
  <c r="AH91" i="95"/>
  <c r="AG91" i="95"/>
  <c r="AF91" i="95"/>
  <c r="AE91" i="95"/>
  <c r="AD91" i="95"/>
  <c r="AC91" i="95"/>
  <c r="AB91" i="95"/>
  <c r="AA91" i="95"/>
  <c r="B91" i="95"/>
  <c r="AW91" i="95" s="1"/>
  <c r="AU90" i="95"/>
  <c r="AS90" i="95"/>
  <c r="AQ90" i="95"/>
  <c r="AP90" i="95"/>
  <c r="AH90" i="95"/>
  <c r="AG90" i="95"/>
  <c r="AF90" i="95"/>
  <c r="AE90" i="95"/>
  <c r="AD90" i="95"/>
  <c r="AC90" i="95"/>
  <c r="AB90" i="95"/>
  <c r="AA90" i="95"/>
  <c r="B90" i="95"/>
  <c r="AY90" i="95" s="1"/>
  <c r="AU89" i="95"/>
  <c r="AS89" i="95"/>
  <c r="AQ89" i="95"/>
  <c r="AP89" i="95"/>
  <c r="AH89" i="95"/>
  <c r="AG89" i="95"/>
  <c r="AF89" i="95"/>
  <c r="AE89" i="95"/>
  <c r="AD89" i="95"/>
  <c r="AC89" i="95"/>
  <c r="AB89" i="95"/>
  <c r="AA89" i="95"/>
  <c r="B89" i="95"/>
  <c r="AY89" i="95" s="1"/>
  <c r="BS88" i="95"/>
  <c r="BM88" i="95"/>
  <c r="AU88" i="95"/>
  <c r="AS88" i="95"/>
  <c r="AQ88" i="95"/>
  <c r="AP88" i="95"/>
  <c r="AH88" i="95"/>
  <c r="AG88" i="95"/>
  <c r="AF88" i="95"/>
  <c r="AE88" i="95"/>
  <c r="AD88" i="95"/>
  <c r="AC88" i="95"/>
  <c r="AB88" i="95"/>
  <c r="AA88" i="95"/>
  <c r="B88" i="95"/>
  <c r="BR88" i="95" s="1"/>
  <c r="BS87" i="95"/>
  <c r="BM87" i="95"/>
  <c r="AU87" i="95"/>
  <c r="AS87" i="95"/>
  <c r="AQ87" i="95"/>
  <c r="AP87" i="95"/>
  <c r="AH87" i="95"/>
  <c r="AG87" i="95"/>
  <c r="AF87" i="95"/>
  <c r="AE87" i="95"/>
  <c r="AD87" i="95"/>
  <c r="AC87" i="95"/>
  <c r="AB87" i="95"/>
  <c r="AA87" i="95"/>
  <c r="B87" i="95"/>
  <c r="AX87" i="95" s="1"/>
  <c r="BS86" i="95"/>
  <c r="BM86" i="95"/>
  <c r="AU86" i="95"/>
  <c r="AS86" i="95"/>
  <c r="AQ86" i="95"/>
  <c r="AP86" i="95"/>
  <c r="AH86" i="95"/>
  <c r="AG86" i="95"/>
  <c r="AF86" i="95"/>
  <c r="AE86" i="95"/>
  <c r="AD86" i="95"/>
  <c r="AC86" i="95"/>
  <c r="AB86" i="95"/>
  <c r="AA86" i="95"/>
  <c r="B86" i="95"/>
  <c r="AY86" i="95" s="1"/>
  <c r="BS85" i="95"/>
  <c r="BM85" i="95"/>
  <c r="AU85" i="95"/>
  <c r="AS85" i="95"/>
  <c r="AQ85" i="95"/>
  <c r="AP85" i="95"/>
  <c r="AH85" i="95"/>
  <c r="AG85" i="95"/>
  <c r="AF85" i="95"/>
  <c r="AE85" i="95"/>
  <c r="AD85" i="95"/>
  <c r="AC85" i="95"/>
  <c r="AB85" i="95"/>
  <c r="AA85" i="95"/>
  <c r="B85" i="95"/>
  <c r="BS84" i="95"/>
  <c r="BM84" i="95"/>
  <c r="AU84" i="95"/>
  <c r="AS84" i="95"/>
  <c r="AQ84" i="95"/>
  <c r="AP84" i="95"/>
  <c r="AH84" i="95"/>
  <c r="AG84" i="95"/>
  <c r="AF84" i="95"/>
  <c r="AE84" i="95"/>
  <c r="AD84" i="95"/>
  <c r="AC84" i="95"/>
  <c r="AB84" i="95"/>
  <c r="AA84" i="95"/>
  <c r="B84" i="95"/>
  <c r="AY84" i="95" s="1"/>
  <c r="BS83" i="95"/>
  <c r="BM83" i="95"/>
  <c r="AU83" i="95"/>
  <c r="AS83" i="95"/>
  <c r="AQ83" i="95"/>
  <c r="AP83" i="95"/>
  <c r="AH83" i="95"/>
  <c r="AG83" i="95"/>
  <c r="AF83" i="95"/>
  <c r="AE83" i="95"/>
  <c r="AD83" i="95"/>
  <c r="AC83" i="95"/>
  <c r="AB83" i="95"/>
  <c r="AA83" i="95"/>
  <c r="B83" i="95"/>
  <c r="BR83" i="95" s="1"/>
  <c r="BS82" i="95"/>
  <c r="BM82" i="95"/>
  <c r="AU82" i="95"/>
  <c r="AS82" i="95"/>
  <c r="AQ82" i="95"/>
  <c r="AP82" i="95"/>
  <c r="AH82" i="95"/>
  <c r="AG82" i="95"/>
  <c r="AF82" i="95"/>
  <c r="AE82" i="95"/>
  <c r="AD82" i="95"/>
  <c r="AC82" i="95"/>
  <c r="AB82" i="95"/>
  <c r="AA82" i="95"/>
  <c r="B82" i="95"/>
  <c r="AM82" i="95" s="1"/>
  <c r="BS81" i="95"/>
  <c r="BM81" i="95"/>
  <c r="AU81" i="95"/>
  <c r="AS81" i="95"/>
  <c r="AQ81" i="95"/>
  <c r="AP81" i="95"/>
  <c r="AH81" i="95"/>
  <c r="AG81" i="95"/>
  <c r="AF81" i="95"/>
  <c r="AE81" i="95"/>
  <c r="AD81" i="95"/>
  <c r="AC81" i="95"/>
  <c r="AB81" i="95"/>
  <c r="AA81" i="95"/>
  <c r="B81" i="95"/>
  <c r="AN81" i="95" s="1"/>
  <c r="BS80" i="95"/>
  <c r="BM80" i="95"/>
  <c r="AU80" i="95"/>
  <c r="AS80" i="95"/>
  <c r="AQ80" i="95"/>
  <c r="AP80" i="95"/>
  <c r="AH80" i="95"/>
  <c r="AG80" i="95"/>
  <c r="AF80" i="95"/>
  <c r="AE80" i="95"/>
  <c r="AD80" i="95"/>
  <c r="AC80" i="95"/>
  <c r="AB80" i="95"/>
  <c r="AA80" i="95"/>
  <c r="B80" i="95"/>
  <c r="BR80" i="95" s="1"/>
  <c r="BS79" i="95"/>
  <c r="BM79" i="95"/>
  <c r="AU79" i="95"/>
  <c r="AS79" i="95"/>
  <c r="AQ79" i="95"/>
  <c r="AP79" i="95"/>
  <c r="AH79" i="95"/>
  <c r="AG79" i="95"/>
  <c r="AF79" i="95"/>
  <c r="AE79" i="95"/>
  <c r="AD79" i="95"/>
  <c r="AC79" i="95"/>
  <c r="AB79" i="95"/>
  <c r="AA79" i="95"/>
  <c r="B79" i="95"/>
  <c r="AY79" i="95" s="1"/>
  <c r="BS78" i="95"/>
  <c r="BM78" i="95"/>
  <c r="AU78" i="95"/>
  <c r="AS78" i="95"/>
  <c r="AQ78" i="95"/>
  <c r="AP78" i="95"/>
  <c r="AH78" i="95"/>
  <c r="AG78" i="95"/>
  <c r="AF78" i="95"/>
  <c r="AE78" i="95"/>
  <c r="AD78" i="95"/>
  <c r="AC78" i="95"/>
  <c r="AB78" i="95"/>
  <c r="AA78" i="95"/>
  <c r="B78" i="95"/>
  <c r="BR78" i="95" s="1"/>
  <c r="BS77" i="95"/>
  <c r="BM77" i="95"/>
  <c r="AU77" i="95"/>
  <c r="AS77" i="95"/>
  <c r="AQ77" i="95"/>
  <c r="AP77" i="95"/>
  <c r="AH77" i="95"/>
  <c r="AG77" i="95"/>
  <c r="AF77" i="95"/>
  <c r="AE77" i="95"/>
  <c r="AD77" i="95"/>
  <c r="AC77" i="95"/>
  <c r="AB77" i="95"/>
  <c r="AA77" i="95"/>
  <c r="B77" i="95"/>
  <c r="BR77" i="95" s="1"/>
  <c r="BS76" i="95"/>
  <c r="BM76" i="95"/>
  <c r="AU76" i="95"/>
  <c r="AS76" i="95"/>
  <c r="AQ76" i="95"/>
  <c r="AP76" i="95"/>
  <c r="AH76" i="95"/>
  <c r="AG76" i="95"/>
  <c r="AF76" i="95"/>
  <c r="AE76" i="95"/>
  <c r="AD76" i="95"/>
  <c r="AC76" i="95"/>
  <c r="AB76" i="95"/>
  <c r="AA76" i="95"/>
  <c r="B76" i="95"/>
  <c r="BR76" i="95" s="1"/>
  <c r="BS75" i="95"/>
  <c r="BM75" i="95"/>
  <c r="AU75" i="95"/>
  <c r="AS75" i="95"/>
  <c r="AQ75" i="95"/>
  <c r="AP75" i="95"/>
  <c r="AH75" i="95"/>
  <c r="AG75" i="95"/>
  <c r="AF75" i="95"/>
  <c r="AE75" i="95"/>
  <c r="AD75" i="95"/>
  <c r="AC75" i="95"/>
  <c r="AB75" i="95"/>
  <c r="AA75" i="95"/>
  <c r="B75" i="95"/>
  <c r="BR75" i="95" s="1"/>
  <c r="BS74" i="95"/>
  <c r="BM74" i="95"/>
  <c r="AU74" i="95"/>
  <c r="AS74" i="95"/>
  <c r="AQ74" i="95"/>
  <c r="AP74" i="95"/>
  <c r="AH74" i="95"/>
  <c r="AG74" i="95"/>
  <c r="AF74" i="95"/>
  <c r="AE74" i="95"/>
  <c r="AD74" i="95"/>
  <c r="AC74" i="95"/>
  <c r="AB74" i="95"/>
  <c r="AA74" i="95"/>
  <c r="B74" i="95"/>
  <c r="BR74" i="95" s="1"/>
  <c r="BS73" i="95"/>
  <c r="BM73" i="95"/>
  <c r="AU73" i="95"/>
  <c r="AS73" i="95"/>
  <c r="AQ73" i="95"/>
  <c r="AP73" i="95"/>
  <c r="AH73" i="95"/>
  <c r="AG73" i="95"/>
  <c r="AF73" i="95"/>
  <c r="AE73" i="95"/>
  <c r="AD73" i="95"/>
  <c r="AC73" i="95"/>
  <c r="AB73" i="95"/>
  <c r="AA73" i="95"/>
  <c r="B73" i="95"/>
  <c r="BR73" i="95" s="1"/>
  <c r="BS72" i="95"/>
  <c r="BM72" i="95"/>
  <c r="AU72" i="95"/>
  <c r="AS72" i="95"/>
  <c r="AQ72" i="95"/>
  <c r="AP72" i="95"/>
  <c r="AH72" i="95"/>
  <c r="AG72" i="95"/>
  <c r="AF72" i="95"/>
  <c r="AE72" i="95"/>
  <c r="AD72" i="95"/>
  <c r="AC72" i="95"/>
  <c r="AB72" i="95"/>
  <c r="AA72" i="95"/>
  <c r="B72" i="95"/>
  <c r="AL72" i="95" s="1"/>
  <c r="BS71" i="95"/>
  <c r="BM71" i="95"/>
  <c r="AU71" i="95"/>
  <c r="AS71" i="95"/>
  <c r="AQ71" i="95"/>
  <c r="AP71" i="95"/>
  <c r="AH71" i="95"/>
  <c r="AG71" i="95"/>
  <c r="AF71" i="95"/>
  <c r="AE71" i="95"/>
  <c r="AD71" i="95"/>
  <c r="AC71" i="95"/>
  <c r="AB71" i="95"/>
  <c r="AA71" i="95"/>
  <c r="B71" i="95"/>
  <c r="BR71" i="95" s="1"/>
  <c r="BS70" i="95"/>
  <c r="BM70" i="95"/>
  <c r="AU70" i="95"/>
  <c r="AS70" i="95"/>
  <c r="AQ70" i="95"/>
  <c r="AP70" i="95"/>
  <c r="AH70" i="95"/>
  <c r="AG70" i="95"/>
  <c r="AF70" i="95"/>
  <c r="AE70" i="95"/>
  <c r="AD70" i="95"/>
  <c r="AC70" i="95"/>
  <c r="AB70" i="95"/>
  <c r="AA70" i="95"/>
  <c r="B70" i="95"/>
  <c r="BS69" i="95"/>
  <c r="BM69" i="95"/>
  <c r="AU69" i="95"/>
  <c r="AS69" i="95"/>
  <c r="AQ69" i="95"/>
  <c r="AP69" i="95"/>
  <c r="AH69" i="95"/>
  <c r="AG69" i="95"/>
  <c r="AF69" i="95"/>
  <c r="AE69" i="95"/>
  <c r="AD69" i="95"/>
  <c r="AC69" i="95"/>
  <c r="AB69" i="95"/>
  <c r="AA69" i="95"/>
  <c r="B69" i="95"/>
  <c r="BR69" i="95" s="1"/>
  <c r="BS68" i="95"/>
  <c r="BM68" i="95"/>
  <c r="AU68" i="95"/>
  <c r="AS68" i="95"/>
  <c r="AQ68" i="95"/>
  <c r="AP68" i="95"/>
  <c r="AH68" i="95"/>
  <c r="AG68" i="95"/>
  <c r="AF68" i="95"/>
  <c r="AE68" i="95"/>
  <c r="AD68" i="95"/>
  <c r="AC68" i="95"/>
  <c r="AB68" i="95"/>
  <c r="AA68" i="95"/>
  <c r="B68" i="95"/>
  <c r="BR68" i="95" s="1"/>
  <c r="BS67" i="95"/>
  <c r="BM67" i="95"/>
  <c r="AU67" i="95"/>
  <c r="AS67" i="95"/>
  <c r="AQ67" i="95"/>
  <c r="AP67" i="95"/>
  <c r="AH67" i="95"/>
  <c r="AG67" i="95"/>
  <c r="AF67" i="95"/>
  <c r="AE67" i="95"/>
  <c r="AD67" i="95"/>
  <c r="AC67" i="95"/>
  <c r="AB67" i="95"/>
  <c r="AA67" i="95"/>
  <c r="B67" i="95"/>
  <c r="BR67" i="95" s="1"/>
  <c r="BS66" i="95"/>
  <c r="BM66" i="95"/>
  <c r="AU66" i="95"/>
  <c r="AS66" i="95"/>
  <c r="AQ66" i="95"/>
  <c r="AP66" i="95"/>
  <c r="AH66" i="95"/>
  <c r="AG66" i="95"/>
  <c r="AF66" i="95"/>
  <c r="AE66" i="95"/>
  <c r="AD66" i="95"/>
  <c r="AC66" i="95"/>
  <c r="AB66" i="95"/>
  <c r="AA66" i="95"/>
  <c r="B66" i="95"/>
  <c r="BR66" i="95" s="1"/>
  <c r="BS65" i="95"/>
  <c r="BM65" i="95"/>
  <c r="AU65" i="95"/>
  <c r="AS65" i="95"/>
  <c r="AQ65" i="95"/>
  <c r="AP65" i="95"/>
  <c r="AH65" i="95"/>
  <c r="AG65" i="95"/>
  <c r="AF65" i="95"/>
  <c r="AE65" i="95"/>
  <c r="AD65" i="95"/>
  <c r="AC65" i="95"/>
  <c r="AB65" i="95"/>
  <c r="AA65" i="95"/>
  <c r="B65" i="95"/>
  <c r="BR65" i="95" s="1"/>
  <c r="BS64" i="95"/>
  <c r="BM64" i="95"/>
  <c r="AU64" i="95"/>
  <c r="AS64" i="95"/>
  <c r="AQ64" i="95"/>
  <c r="AP64" i="95"/>
  <c r="AH64" i="95"/>
  <c r="AG64" i="95"/>
  <c r="AF64" i="95"/>
  <c r="AE64" i="95"/>
  <c r="AD64" i="95"/>
  <c r="AC64" i="95"/>
  <c r="AB64" i="95"/>
  <c r="AA64" i="95"/>
  <c r="B64" i="95"/>
  <c r="AY64" i="95" s="1"/>
  <c r="BS63" i="95"/>
  <c r="BM63" i="95"/>
  <c r="AU63" i="95"/>
  <c r="AS63" i="95"/>
  <c r="AQ63" i="95"/>
  <c r="AP63" i="95"/>
  <c r="AH63" i="95"/>
  <c r="AG63" i="95"/>
  <c r="AF63" i="95"/>
  <c r="AE63" i="95"/>
  <c r="AD63" i="95"/>
  <c r="AC63" i="95"/>
  <c r="AB63" i="95"/>
  <c r="AA63" i="95"/>
  <c r="B63" i="95"/>
  <c r="BR63" i="95" s="1"/>
  <c r="BS62" i="95"/>
  <c r="BM62" i="95"/>
  <c r="AU62" i="95"/>
  <c r="AS62" i="95"/>
  <c r="AQ62" i="95"/>
  <c r="AP62" i="95"/>
  <c r="AH62" i="95"/>
  <c r="AG62" i="95"/>
  <c r="AF62" i="95"/>
  <c r="AE62" i="95"/>
  <c r="AD62" i="95"/>
  <c r="AC62" i="95"/>
  <c r="AB62" i="95"/>
  <c r="AA62" i="95"/>
  <c r="B62" i="95"/>
  <c r="BR62" i="95" s="1"/>
  <c r="BS61" i="95"/>
  <c r="BM61" i="95"/>
  <c r="AU61" i="95"/>
  <c r="AS61" i="95"/>
  <c r="AQ61" i="95"/>
  <c r="AP61" i="95"/>
  <c r="AH61" i="95"/>
  <c r="AG61" i="95"/>
  <c r="AF61" i="95"/>
  <c r="AE61" i="95"/>
  <c r="AD61" i="95"/>
  <c r="AC61" i="95"/>
  <c r="AB61" i="95"/>
  <c r="AA61" i="95"/>
  <c r="B61" i="95"/>
  <c r="BR61" i="95" s="1"/>
  <c r="BS60" i="95"/>
  <c r="BM60" i="95"/>
  <c r="AU60" i="95"/>
  <c r="AS60" i="95"/>
  <c r="AQ60" i="95"/>
  <c r="AP60" i="95"/>
  <c r="AH60" i="95"/>
  <c r="AG60" i="95"/>
  <c r="AF60" i="95"/>
  <c r="AE60" i="95"/>
  <c r="AD60" i="95"/>
  <c r="AC60" i="95"/>
  <c r="AB60" i="95"/>
  <c r="AA60" i="95"/>
  <c r="B60" i="95"/>
  <c r="AJ60" i="95" s="1"/>
  <c r="BS59" i="95"/>
  <c r="BM59" i="95"/>
  <c r="AU59" i="95"/>
  <c r="AS59" i="95"/>
  <c r="AQ59" i="95"/>
  <c r="AP59" i="95"/>
  <c r="AH59" i="95"/>
  <c r="AG59" i="95"/>
  <c r="AF59" i="95"/>
  <c r="AE59" i="95"/>
  <c r="AD59" i="95"/>
  <c r="AC59" i="95"/>
  <c r="AB59" i="95"/>
  <c r="AA59" i="95"/>
  <c r="B59" i="95"/>
  <c r="AX59" i="95" s="1"/>
  <c r="BS58" i="95"/>
  <c r="BM58" i="95"/>
  <c r="AU58" i="95"/>
  <c r="AS58" i="95"/>
  <c r="AQ58" i="95"/>
  <c r="AP58" i="95"/>
  <c r="AH58" i="95"/>
  <c r="AG58" i="95"/>
  <c r="AF58" i="95"/>
  <c r="AE58" i="95"/>
  <c r="AD58" i="95"/>
  <c r="AC58" i="95"/>
  <c r="AB58" i="95"/>
  <c r="AA58" i="95"/>
  <c r="B58" i="95"/>
  <c r="BR58" i="95" s="1"/>
  <c r="BS57" i="95"/>
  <c r="BM57" i="95"/>
  <c r="AU57" i="95"/>
  <c r="AS57" i="95"/>
  <c r="AQ57" i="95"/>
  <c r="AP57" i="95"/>
  <c r="AT57" i="95" s="1"/>
  <c r="AH57" i="95"/>
  <c r="AG57" i="95"/>
  <c r="AF57" i="95"/>
  <c r="AE57" i="95"/>
  <c r="AD57" i="95"/>
  <c r="AC57" i="95"/>
  <c r="AB57" i="95"/>
  <c r="AA57" i="95"/>
  <c r="B57" i="95"/>
  <c r="BR57" i="95" s="1"/>
  <c r="BS56" i="95"/>
  <c r="BM56" i="95"/>
  <c r="AU56" i="95"/>
  <c r="AS56" i="95"/>
  <c r="AQ56" i="95"/>
  <c r="AP56" i="95"/>
  <c r="AH56" i="95"/>
  <c r="AG56" i="95"/>
  <c r="AF56" i="95"/>
  <c r="AE56" i="95"/>
  <c r="AD56" i="95"/>
  <c r="AC56" i="95"/>
  <c r="AB56" i="95"/>
  <c r="AA56" i="95"/>
  <c r="B56" i="95"/>
  <c r="BR56" i="95" s="1"/>
  <c r="BS55" i="95"/>
  <c r="BM55" i="95"/>
  <c r="AU55" i="95"/>
  <c r="AS55" i="95"/>
  <c r="AQ55" i="95"/>
  <c r="AP55" i="95"/>
  <c r="AH55" i="95"/>
  <c r="AG55" i="95"/>
  <c r="AF55" i="95"/>
  <c r="AE55" i="95"/>
  <c r="AD55" i="95"/>
  <c r="AC55" i="95"/>
  <c r="AB55" i="95"/>
  <c r="AA55" i="95"/>
  <c r="B55" i="95"/>
  <c r="BR55" i="95" s="1"/>
  <c r="BS54" i="95"/>
  <c r="BM54" i="95"/>
  <c r="AU54" i="95"/>
  <c r="AS54" i="95"/>
  <c r="AQ54" i="95"/>
  <c r="AP54" i="95"/>
  <c r="AH54" i="95"/>
  <c r="AG54" i="95"/>
  <c r="AF54" i="95"/>
  <c r="AE54" i="95"/>
  <c r="AD54" i="95"/>
  <c r="AC54" i="95"/>
  <c r="AB54" i="95"/>
  <c r="AA54" i="95"/>
  <c r="B54" i="95"/>
  <c r="AY54" i="95" s="1"/>
  <c r="BS53" i="95"/>
  <c r="BM53" i="95"/>
  <c r="AU53" i="95"/>
  <c r="AS53" i="95"/>
  <c r="AQ53" i="95"/>
  <c r="AP53" i="95"/>
  <c r="AH53" i="95"/>
  <c r="AG53" i="95"/>
  <c r="AF53" i="95"/>
  <c r="AE53" i="95"/>
  <c r="AD53" i="95"/>
  <c r="AC53" i="95"/>
  <c r="AB53" i="95"/>
  <c r="AA53" i="95"/>
  <c r="B53" i="95"/>
  <c r="AN53" i="95" s="1"/>
  <c r="BS52" i="95"/>
  <c r="BM52" i="95"/>
  <c r="AU52" i="95"/>
  <c r="AS52" i="95"/>
  <c r="AQ52" i="95"/>
  <c r="AP52" i="95"/>
  <c r="AH52" i="95"/>
  <c r="AG52" i="95"/>
  <c r="AF52" i="95"/>
  <c r="AE52" i="95"/>
  <c r="AD52" i="95"/>
  <c r="AC52" i="95"/>
  <c r="AB52" i="95"/>
  <c r="AA52" i="95"/>
  <c r="B52" i="95"/>
  <c r="AW52" i="95" s="1"/>
  <c r="BS51" i="95"/>
  <c r="BM51" i="95"/>
  <c r="AU51" i="95"/>
  <c r="AS51" i="95"/>
  <c r="AQ51" i="95"/>
  <c r="AP51" i="95"/>
  <c r="AH51" i="95"/>
  <c r="AG51" i="95"/>
  <c r="AF51" i="95"/>
  <c r="AE51" i="95"/>
  <c r="AD51" i="95"/>
  <c r="AC51" i="95"/>
  <c r="AB51" i="95"/>
  <c r="AA51" i="95"/>
  <c r="B51" i="95"/>
  <c r="AX51" i="95" s="1"/>
  <c r="BS50" i="95"/>
  <c r="BM50" i="95"/>
  <c r="AU50" i="95"/>
  <c r="AS50" i="95"/>
  <c r="AQ50" i="95"/>
  <c r="AP50" i="95"/>
  <c r="AH50" i="95"/>
  <c r="AG50" i="95"/>
  <c r="AF50" i="95"/>
  <c r="AE50" i="95"/>
  <c r="AD50" i="95"/>
  <c r="AC50" i="95"/>
  <c r="AB50" i="95"/>
  <c r="AA50" i="95"/>
  <c r="B50" i="95"/>
  <c r="BR50" i="95" s="1"/>
  <c r="BS49" i="95"/>
  <c r="BM49" i="95"/>
  <c r="AU49" i="95"/>
  <c r="AS49" i="95"/>
  <c r="AQ49" i="95"/>
  <c r="AP49" i="95"/>
  <c r="AH49" i="95"/>
  <c r="AG49" i="95"/>
  <c r="AF49" i="95"/>
  <c r="AE49" i="95"/>
  <c r="AD49" i="95"/>
  <c r="AC49" i="95"/>
  <c r="AB49" i="95"/>
  <c r="AA49" i="95"/>
  <c r="B49" i="95"/>
  <c r="AY49" i="95" s="1"/>
  <c r="BS48" i="95"/>
  <c r="BM48" i="95"/>
  <c r="AU48" i="95"/>
  <c r="AS48" i="95"/>
  <c r="AQ48" i="95"/>
  <c r="AP48" i="95"/>
  <c r="AH48" i="95"/>
  <c r="AG48" i="95"/>
  <c r="AF48" i="95"/>
  <c r="AE48" i="95"/>
  <c r="AD48" i="95"/>
  <c r="AC48" i="95"/>
  <c r="AB48" i="95"/>
  <c r="AA48" i="95"/>
  <c r="B48" i="95"/>
  <c r="BR48" i="95" s="1"/>
  <c r="BS47" i="95"/>
  <c r="BM47" i="95"/>
  <c r="AU47" i="95"/>
  <c r="AS47" i="95"/>
  <c r="AQ47" i="95"/>
  <c r="AP47" i="95"/>
  <c r="AH47" i="95"/>
  <c r="AG47" i="95"/>
  <c r="AF47" i="95"/>
  <c r="AE47" i="95"/>
  <c r="AD47" i="95"/>
  <c r="AC47" i="95"/>
  <c r="AB47" i="95"/>
  <c r="AA47" i="95"/>
  <c r="B47" i="95"/>
  <c r="BR47" i="95" s="1"/>
  <c r="BS46" i="95"/>
  <c r="BM46" i="95"/>
  <c r="AU46" i="95"/>
  <c r="AS46" i="95"/>
  <c r="AQ46" i="95"/>
  <c r="AP46" i="95"/>
  <c r="AH46" i="95"/>
  <c r="AG46" i="95"/>
  <c r="AF46" i="95"/>
  <c r="AE46" i="95"/>
  <c r="AD46" i="95"/>
  <c r="AC46" i="95"/>
  <c r="AB46" i="95"/>
  <c r="AA46" i="95"/>
  <c r="B46" i="95"/>
  <c r="AM46" i="95" s="1"/>
  <c r="BS45" i="95"/>
  <c r="BM45" i="95"/>
  <c r="AU45" i="95"/>
  <c r="AS45" i="95"/>
  <c r="AQ45" i="95"/>
  <c r="AP45" i="95"/>
  <c r="AH45" i="95"/>
  <c r="AG45" i="95"/>
  <c r="AF45" i="95"/>
  <c r="AE45" i="95"/>
  <c r="AD45" i="95"/>
  <c r="AC45" i="95"/>
  <c r="AB45" i="95"/>
  <c r="AA45" i="95"/>
  <c r="B45" i="95"/>
  <c r="BR45" i="95" s="1"/>
  <c r="BS44" i="95"/>
  <c r="BM44" i="95"/>
  <c r="AU44" i="95"/>
  <c r="AS44" i="95"/>
  <c r="AQ44" i="95"/>
  <c r="AP44" i="95"/>
  <c r="AH44" i="95"/>
  <c r="AG44" i="95"/>
  <c r="AF44" i="95"/>
  <c r="AE44" i="95"/>
  <c r="AD44" i="95"/>
  <c r="AC44" i="95"/>
  <c r="AB44" i="95"/>
  <c r="AA44" i="95"/>
  <c r="B44" i="95"/>
  <c r="BR44" i="95" s="1"/>
  <c r="BS43" i="95"/>
  <c r="BM43" i="95"/>
  <c r="AU43" i="95"/>
  <c r="AS43" i="95"/>
  <c r="AQ43" i="95"/>
  <c r="AP43" i="95"/>
  <c r="AH43" i="95"/>
  <c r="AG43" i="95"/>
  <c r="AF43" i="95"/>
  <c r="AE43" i="95"/>
  <c r="AD43" i="95"/>
  <c r="AC43" i="95"/>
  <c r="AB43" i="95"/>
  <c r="AA43" i="95"/>
  <c r="B43" i="95"/>
  <c r="BS42" i="95"/>
  <c r="BM42" i="95"/>
  <c r="AU42" i="95"/>
  <c r="AS42" i="95"/>
  <c r="AQ42" i="95"/>
  <c r="AP42" i="95"/>
  <c r="AH42" i="95"/>
  <c r="AG42" i="95"/>
  <c r="AF42" i="95"/>
  <c r="AE42" i="95"/>
  <c r="AD42" i="95"/>
  <c r="AC42" i="95"/>
  <c r="AB42" i="95"/>
  <c r="AA42" i="95"/>
  <c r="B42" i="95"/>
  <c r="BR42" i="95" s="1"/>
  <c r="BS41" i="95"/>
  <c r="BM41" i="95"/>
  <c r="AU41" i="95"/>
  <c r="AS41" i="95"/>
  <c r="AQ41" i="95"/>
  <c r="AP41" i="95"/>
  <c r="AH41" i="95"/>
  <c r="AG41" i="95"/>
  <c r="AF41" i="95"/>
  <c r="AE41" i="95"/>
  <c r="AD41" i="95"/>
  <c r="AC41" i="95"/>
  <c r="AB41" i="95"/>
  <c r="AA41" i="95"/>
  <c r="B41" i="95"/>
  <c r="AY41" i="95" s="1"/>
  <c r="BS40" i="95"/>
  <c r="BM40" i="95"/>
  <c r="AU40" i="95"/>
  <c r="AS40" i="95"/>
  <c r="AQ40" i="95"/>
  <c r="AP40" i="95"/>
  <c r="AH40" i="95"/>
  <c r="AG40" i="95"/>
  <c r="AF40" i="95"/>
  <c r="AE40" i="95"/>
  <c r="AD40" i="95"/>
  <c r="AC40" i="95"/>
  <c r="AB40" i="95"/>
  <c r="AA40" i="95"/>
  <c r="B40" i="95"/>
  <c r="BS39" i="95"/>
  <c r="BM39" i="95"/>
  <c r="AU39" i="95"/>
  <c r="AS39" i="95"/>
  <c r="AQ39" i="95"/>
  <c r="AP39" i="95"/>
  <c r="AH39" i="95"/>
  <c r="AG39" i="95"/>
  <c r="AF39" i="95"/>
  <c r="AE39" i="95"/>
  <c r="AD39" i="95"/>
  <c r="AC39" i="95"/>
  <c r="AB39" i="95"/>
  <c r="AA39" i="95"/>
  <c r="B39" i="95"/>
  <c r="AY39" i="95" s="1"/>
  <c r="BS38" i="95"/>
  <c r="BM38" i="95"/>
  <c r="AU38" i="95"/>
  <c r="AS38" i="95"/>
  <c r="AQ38" i="95"/>
  <c r="AP38" i="95"/>
  <c r="AH38" i="95"/>
  <c r="AG38" i="95"/>
  <c r="AF38" i="95"/>
  <c r="AE38" i="95"/>
  <c r="AD38" i="95"/>
  <c r="AC38" i="95"/>
  <c r="AB38" i="95"/>
  <c r="AA38" i="95"/>
  <c r="B38" i="95"/>
  <c r="BS37" i="95"/>
  <c r="BM37" i="95"/>
  <c r="AU37" i="95"/>
  <c r="AS37" i="95"/>
  <c r="AQ37" i="95"/>
  <c r="AP37" i="95"/>
  <c r="AH37" i="95"/>
  <c r="AG37" i="95"/>
  <c r="AF37" i="95"/>
  <c r="AE37" i="95"/>
  <c r="AD37" i="95"/>
  <c r="AC37" i="95"/>
  <c r="AB37" i="95"/>
  <c r="AA37" i="95"/>
  <c r="B37" i="95"/>
  <c r="AN37" i="95" s="1"/>
  <c r="BS36" i="95"/>
  <c r="BM36" i="95"/>
  <c r="AU36" i="95"/>
  <c r="AS36" i="95"/>
  <c r="AQ36" i="95"/>
  <c r="AP36" i="95"/>
  <c r="AH36" i="95"/>
  <c r="AG36" i="95"/>
  <c r="AF36" i="95"/>
  <c r="AE36" i="95"/>
  <c r="AD36" i="95"/>
  <c r="AC36" i="95"/>
  <c r="AB36" i="95"/>
  <c r="AA36" i="95"/>
  <c r="B36" i="95"/>
  <c r="BR36" i="95" s="1"/>
  <c r="BS35" i="95"/>
  <c r="BM35" i="95"/>
  <c r="AU35" i="95"/>
  <c r="AS35" i="95"/>
  <c r="AQ35" i="95"/>
  <c r="AP35" i="95"/>
  <c r="AH35" i="95"/>
  <c r="AG35" i="95"/>
  <c r="AF35" i="95"/>
  <c r="AE35" i="95"/>
  <c r="AD35" i="95"/>
  <c r="AC35" i="95"/>
  <c r="AB35" i="95"/>
  <c r="AA35" i="95"/>
  <c r="B35" i="95"/>
  <c r="BR35" i="95" s="1"/>
  <c r="BS34" i="95"/>
  <c r="BM34" i="95"/>
  <c r="AU34" i="95"/>
  <c r="AS34" i="95"/>
  <c r="AQ34" i="95"/>
  <c r="AP34" i="95"/>
  <c r="AH34" i="95"/>
  <c r="AG34" i="95"/>
  <c r="AF34" i="95"/>
  <c r="AE34" i="95"/>
  <c r="AD34" i="95"/>
  <c r="AC34" i="95"/>
  <c r="AB34" i="95"/>
  <c r="AA34" i="95"/>
  <c r="B34" i="95"/>
  <c r="AL34" i="95" s="1"/>
  <c r="BS33" i="95"/>
  <c r="BM33" i="95"/>
  <c r="AU33" i="95"/>
  <c r="AS33" i="95"/>
  <c r="AQ33" i="95"/>
  <c r="AP33" i="95"/>
  <c r="AH33" i="95"/>
  <c r="AG33" i="95"/>
  <c r="AF33" i="95"/>
  <c r="AE33" i="95"/>
  <c r="AD33" i="95"/>
  <c r="AC33" i="95"/>
  <c r="AB33" i="95"/>
  <c r="AA33" i="95"/>
  <c r="B33" i="95"/>
  <c r="BR33" i="95" s="1"/>
  <c r="BS32" i="95"/>
  <c r="BM32" i="95"/>
  <c r="AU32" i="95"/>
  <c r="AS32" i="95"/>
  <c r="AQ32" i="95"/>
  <c r="AP32" i="95"/>
  <c r="AH32" i="95"/>
  <c r="AG32" i="95"/>
  <c r="AF32" i="95"/>
  <c r="AE32" i="95"/>
  <c r="AD32" i="95"/>
  <c r="AC32" i="95"/>
  <c r="AB32" i="95"/>
  <c r="AA32" i="95"/>
  <c r="B32" i="95"/>
  <c r="AY32" i="95" s="1"/>
  <c r="BS31" i="95"/>
  <c r="BM31" i="95"/>
  <c r="AU31" i="95"/>
  <c r="AS31" i="95"/>
  <c r="AQ31" i="95"/>
  <c r="AP31" i="95"/>
  <c r="AH31" i="95"/>
  <c r="AG31" i="95"/>
  <c r="AF31" i="95"/>
  <c r="AE31" i="95"/>
  <c r="AD31" i="95"/>
  <c r="AC31" i="95"/>
  <c r="AB31" i="95"/>
  <c r="AA31" i="95"/>
  <c r="B31" i="95"/>
  <c r="AY31" i="95" s="1"/>
  <c r="BS30" i="95"/>
  <c r="BM30" i="95"/>
  <c r="AU30" i="95"/>
  <c r="AS30" i="95"/>
  <c r="AQ30" i="95"/>
  <c r="AP30" i="95"/>
  <c r="AH30" i="95"/>
  <c r="AG30" i="95"/>
  <c r="AF30" i="95"/>
  <c r="AE30" i="95"/>
  <c r="AD30" i="95"/>
  <c r="AC30" i="95"/>
  <c r="AB30" i="95"/>
  <c r="AA30" i="95"/>
  <c r="B30" i="95"/>
  <c r="BS29" i="95"/>
  <c r="BM29" i="95"/>
  <c r="AU29" i="95"/>
  <c r="AS29" i="95"/>
  <c r="AQ29" i="95"/>
  <c r="AP29" i="95"/>
  <c r="AH29" i="95"/>
  <c r="AG29" i="95"/>
  <c r="AF29" i="95"/>
  <c r="AE29" i="95"/>
  <c r="AD29" i="95"/>
  <c r="AC29" i="95"/>
  <c r="AB29" i="95"/>
  <c r="AA29" i="95"/>
  <c r="B29" i="95"/>
  <c r="AW29" i="95" s="1"/>
  <c r="BS28" i="95"/>
  <c r="BM28" i="95"/>
  <c r="AU28" i="95"/>
  <c r="AS28" i="95"/>
  <c r="AQ28" i="95"/>
  <c r="AP28" i="95"/>
  <c r="AH28" i="95"/>
  <c r="AG28" i="95"/>
  <c r="AF28" i="95"/>
  <c r="AE28" i="95"/>
  <c r="AD28" i="95"/>
  <c r="AC28" i="95"/>
  <c r="AB28" i="95"/>
  <c r="AA28" i="95"/>
  <c r="B28" i="95"/>
  <c r="AW28" i="95" s="1"/>
  <c r="BS27" i="95"/>
  <c r="BM27" i="95"/>
  <c r="AU27" i="95"/>
  <c r="AS27" i="95"/>
  <c r="AQ27" i="95"/>
  <c r="AP27" i="95"/>
  <c r="AH27" i="95"/>
  <c r="AG27" i="95"/>
  <c r="AF27" i="95"/>
  <c r="AE27" i="95"/>
  <c r="AD27" i="95"/>
  <c r="AC27" i="95"/>
  <c r="AB27" i="95"/>
  <c r="AA27" i="95"/>
  <c r="B27" i="95"/>
  <c r="BR27" i="95" s="1"/>
  <c r="BS26" i="95"/>
  <c r="BM26" i="95"/>
  <c r="AU26" i="95"/>
  <c r="AS26" i="95"/>
  <c r="AQ26" i="95"/>
  <c r="AP26" i="95"/>
  <c r="AH26" i="95"/>
  <c r="AG26" i="95"/>
  <c r="AF26" i="95"/>
  <c r="AE26" i="95"/>
  <c r="AD26" i="95"/>
  <c r="AC26" i="95"/>
  <c r="AB26" i="95"/>
  <c r="AA26" i="95"/>
  <c r="B26" i="95"/>
  <c r="AL26" i="95" s="1"/>
  <c r="BS25" i="95"/>
  <c r="BM25" i="95"/>
  <c r="AU25" i="95"/>
  <c r="AS25" i="95"/>
  <c r="AQ25" i="95"/>
  <c r="AP25" i="95"/>
  <c r="AH25" i="95"/>
  <c r="AG25" i="95"/>
  <c r="AF25" i="95"/>
  <c r="AE25" i="95"/>
  <c r="AD25" i="95"/>
  <c r="AC25" i="95"/>
  <c r="AB25" i="95"/>
  <c r="AA25" i="95"/>
  <c r="B25" i="95"/>
  <c r="AN25" i="95" s="1"/>
  <c r="BS24" i="95"/>
  <c r="BM24" i="95"/>
  <c r="AU24" i="95"/>
  <c r="AS24" i="95"/>
  <c r="AQ24" i="95"/>
  <c r="AP24" i="95"/>
  <c r="AH24" i="95"/>
  <c r="AG24" i="95"/>
  <c r="AF24" i="95"/>
  <c r="AE24" i="95"/>
  <c r="AD24" i="95"/>
  <c r="AC24" i="95"/>
  <c r="AB24" i="95"/>
  <c r="AA24" i="95"/>
  <c r="B24" i="95"/>
  <c r="BS23" i="95"/>
  <c r="BM23" i="95"/>
  <c r="AU23" i="95"/>
  <c r="AS23" i="95"/>
  <c r="AQ23" i="95"/>
  <c r="AP23" i="95"/>
  <c r="AH23" i="95"/>
  <c r="AG23" i="95"/>
  <c r="AF23" i="95"/>
  <c r="AE23" i="95"/>
  <c r="AD23" i="95"/>
  <c r="AC23" i="95"/>
  <c r="AB23" i="95"/>
  <c r="AA23" i="95"/>
  <c r="B23" i="95"/>
  <c r="AY23" i="95" s="1"/>
  <c r="BS22" i="95"/>
  <c r="BM22" i="95"/>
  <c r="AU22" i="95"/>
  <c r="AS22" i="95"/>
  <c r="AQ22" i="95"/>
  <c r="AP22" i="95"/>
  <c r="AH22" i="95"/>
  <c r="AG22" i="95"/>
  <c r="AF22" i="95"/>
  <c r="AE22" i="95"/>
  <c r="AD22" i="95"/>
  <c r="AC22" i="95"/>
  <c r="AB22" i="95"/>
  <c r="AA22" i="95"/>
  <c r="B22" i="95"/>
  <c r="AX22" i="95" s="1"/>
  <c r="BS21" i="95"/>
  <c r="BM21" i="95"/>
  <c r="AU21" i="95"/>
  <c r="AS21" i="95"/>
  <c r="AQ21" i="95"/>
  <c r="AP21" i="95"/>
  <c r="AH21" i="95"/>
  <c r="AG21" i="95"/>
  <c r="AF21" i="95"/>
  <c r="AE21" i="95"/>
  <c r="AD21" i="95"/>
  <c r="AC21" i="95"/>
  <c r="AB21" i="95"/>
  <c r="AA21" i="95"/>
  <c r="B21" i="95"/>
  <c r="AW21" i="95" s="1"/>
  <c r="BS20" i="95"/>
  <c r="BM20" i="95"/>
  <c r="AU20" i="95"/>
  <c r="AS20" i="95"/>
  <c r="AQ20" i="95"/>
  <c r="AP20" i="95"/>
  <c r="AH20" i="95"/>
  <c r="AG20" i="95"/>
  <c r="AF20" i="95"/>
  <c r="AE20" i="95"/>
  <c r="AD20" i="95"/>
  <c r="AC20" i="95"/>
  <c r="AB20" i="95"/>
  <c r="AA20" i="95"/>
  <c r="B20" i="95"/>
  <c r="AM20" i="95" s="1"/>
  <c r="BS19" i="95"/>
  <c r="BM19" i="95"/>
  <c r="AU19" i="95"/>
  <c r="AS19" i="95"/>
  <c r="AQ19" i="95"/>
  <c r="AP19" i="95"/>
  <c r="AH19" i="95"/>
  <c r="AG19" i="95"/>
  <c r="AF19" i="95"/>
  <c r="AE19" i="95"/>
  <c r="AD19" i="95"/>
  <c r="AC19" i="95"/>
  <c r="AB19" i="95"/>
  <c r="AA19" i="95"/>
  <c r="B19" i="95"/>
  <c r="BR19" i="95" s="1"/>
  <c r="BS18" i="95"/>
  <c r="BM18" i="95"/>
  <c r="AU18" i="95"/>
  <c r="AS18" i="95"/>
  <c r="AQ18" i="95"/>
  <c r="AP18" i="95"/>
  <c r="AH18" i="95"/>
  <c r="AG18" i="95"/>
  <c r="AF18" i="95"/>
  <c r="AE18" i="95"/>
  <c r="AD18" i="95"/>
  <c r="AC18" i="95"/>
  <c r="AB18" i="95"/>
  <c r="AA18" i="95"/>
  <c r="B18" i="95"/>
  <c r="AL18" i="95" s="1"/>
  <c r="BS17" i="95"/>
  <c r="BM17" i="95"/>
  <c r="AU17" i="95"/>
  <c r="AS17" i="95"/>
  <c r="AQ17" i="95"/>
  <c r="AP17" i="95"/>
  <c r="AH17" i="95"/>
  <c r="AG17" i="95"/>
  <c r="AF17" i="95"/>
  <c r="AE17" i="95"/>
  <c r="AD17" i="95"/>
  <c r="AC17" i="95"/>
  <c r="AB17" i="95"/>
  <c r="AA17" i="95"/>
  <c r="B17" i="95"/>
  <c r="BR17" i="95" s="1"/>
  <c r="BS16" i="95"/>
  <c r="BM16" i="95"/>
  <c r="AU16" i="95"/>
  <c r="AS16" i="95"/>
  <c r="AQ16" i="95"/>
  <c r="AP16" i="95"/>
  <c r="AH16" i="95"/>
  <c r="AG16" i="95"/>
  <c r="AF16" i="95"/>
  <c r="AE16" i="95"/>
  <c r="AD16" i="95"/>
  <c r="AC16" i="95"/>
  <c r="AB16" i="95"/>
  <c r="AA16" i="95"/>
  <c r="B16" i="95"/>
  <c r="AX16" i="95" s="1"/>
  <c r="BS15" i="95"/>
  <c r="BM15" i="95"/>
  <c r="BK15" i="95"/>
  <c r="BK16" i="95" s="1"/>
  <c r="BK17" i="95" s="1"/>
  <c r="BK18" i="95" s="1"/>
  <c r="BK19" i="95" s="1"/>
  <c r="BK20" i="95" s="1"/>
  <c r="BK21" i="95" s="1"/>
  <c r="BK22" i="95" s="1"/>
  <c r="BK23" i="95" s="1"/>
  <c r="BK24" i="95" s="1"/>
  <c r="BK25" i="95" s="1"/>
  <c r="BK26" i="95" s="1"/>
  <c r="BK27" i="95" s="1"/>
  <c r="BK28" i="95" s="1"/>
  <c r="BK29" i="95" s="1"/>
  <c r="BK30" i="95" s="1"/>
  <c r="BK31" i="95" s="1"/>
  <c r="BK32" i="95" s="1"/>
  <c r="BK33" i="95" s="1"/>
  <c r="BK34" i="95" s="1"/>
  <c r="BK35" i="95" s="1"/>
  <c r="BK36" i="95" s="1"/>
  <c r="BK37" i="95" s="1"/>
  <c r="BK38" i="95" s="1"/>
  <c r="BK39" i="95" s="1"/>
  <c r="BK40" i="95" s="1"/>
  <c r="BK41" i="95" s="1"/>
  <c r="BK42" i="95" s="1"/>
  <c r="BK43" i="95" s="1"/>
  <c r="BK44" i="95" s="1"/>
  <c r="BK45" i="95" s="1"/>
  <c r="BK46" i="95" s="1"/>
  <c r="BK47" i="95" s="1"/>
  <c r="BK48" i="95" s="1"/>
  <c r="BK49" i="95" s="1"/>
  <c r="BK50" i="95" s="1"/>
  <c r="BJ15" i="95"/>
  <c r="AU15" i="95"/>
  <c r="AS15" i="95"/>
  <c r="AQ15" i="95"/>
  <c r="AP15" i="95"/>
  <c r="AH15" i="95"/>
  <c r="AG15" i="95"/>
  <c r="AF15" i="95"/>
  <c r="AE15" i="95"/>
  <c r="AD15" i="95"/>
  <c r="AC15" i="95"/>
  <c r="AB15" i="95"/>
  <c r="AA15" i="95"/>
  <c r="B15" i="95"/>
  <c r="AY15" i="95" s="1"/>
  <c r="BS14" i="95"/>
  <c r="BM14" i="95"/>
  <c r="BJ14" i="95"/>
  <c r="AU14" i="95"/>
  <c r="AD14" i="95"/>
  <c r="AC14" i="95"/>
  <c r="AB14" i="95"/>
  <c r="AA14" i="95"/>
  <c r="B14" i="95"/>
  <c r="BL14" i="95" s="1"/>
  <c r="BL11" i="95"/>
  <c r="AV142" i="95" l="1"/>
  <c r="AT157" i="95"/>
  <c r="AT140" i="95"/>
  <c r="AT162" i="95"/>
  <c r="AZ162" i="95" s="1"/>
  <c r="AI38" i="95"/>
  <c r="AI70" i="95"/>
  <c r="AT74" i="95"/>
  <c r="AT158" i="95"/>
  <c r="AZ161" i="95"/>
  <c r="AT139" i="95"/>
  <c r="AI154" i="95"/>
  <c r="AI159" i="95"/>
  <c r="AY127" i="95"/>
  <c r="AX157" i="95"/>
  <c r="AY157" i="95"/>
  <c r="AI160" i="95"/>
  <c r="AI158" i="95"/>
  <c r="AI156" i="95"/>
  <c r="AI127" i="95"/>
  <c r="AI161" i="95"/>
  <c r="AO161" i="95" s="1"/>
  <c r="AX127" i="95"/>
  <c r="AV161" i="95"/>
  <c r="AI157" i="95"/>
  <c r="AO157" i="95" s="1"/>
  <c r="AW161" i="95"/>
  <c r="AY161" i="95"/>
  <c r="AX142" i="95"/>
  <c r="AY142" i="95"/>
  <c r="AJ157" i="95"/>
  <c r="AT159" i="95"/>
  <c r="AM157" i="95"/>
  <c r="AI138" i="95"/>
  <c r="AO138" i="95" s="1"/>
  <c r="AI162" i="95"/>
  <c r="AI145" i="95"/>
  <c r="AO145" i="95" s="1"/>
  <c r="AX162" i="95"/>
  <c r="AZ163" i="95"/>
  <c r="AL157" i="95"/>
  <c r="AT150" i="95"/>
  <c r="AZ150" i="95" s="1"/>
  <c r="AI131" i="95"/>
  <c r="AX138" i="95"/>
  <c r="AL161" i="95"/>
  <c r="AY138" i="95"/>
  <c r="AM161" i="95"/>
  <c r="AZ139" i="95"/>
  <c r="AI153" i="95"/>
  <c r="AO153" i="95" s="1"/>
  <c r="AT155" i="95"/>
  <c r="AN161" i="95"/>
  <c r="AI163" i="95"/>
  <c r="AT153" i="95"/>
  <c r="AT95" i="95"/>
  <c r="AI144" i="95"/>
  <c r="AO144" i="95" s="1"/>
  <c r="AJ160" i="95"/>
  <c r="AT132" i="95"/>
  <c r="AZ132" i="95" s="1"/>
  <c r="AK160" i="95"/>
  <c r="AZ140" i="95"/>
  <c r="AL160" i="95"/>
  <c r="AT144" i="95"/>
  <c r="AZ144" i="95" s="1"/>
  <c r="AT156" i="95"/>
  <c r="AZ156" i="95" s="1"/>
  <c r="AM160" i="95"/>
  <c r="AI135" i="95"/>
  <c r="AO135" i="95" s="1"/>
  <c r="AK158" i="95"/>
  <c r="AO160" i="95"/>
  <c r="AJ142" i="95"/>
  <c r="AO154" i="95"/>
  <c r="AM154" i="95"/>
  <c r="AI152" i="95"/>
  <c r="AO152" i="95" s="1"/>
  <c r="AN154" i="95"/>
  <c r="AN118" i="95"/>
  <c r="AI143" i="95"/>
  <c r="AO143" i="95" s="1"/>
  <c r="AZ157" i="95"/>
  <c r="AV162" i="95"/>
  <c r="AM125" i="95"/>
  <c r="AW138" i="95"/>
  <c r="AI150" i="95"/>
  <c r="AO150" i="95" s="1"/>
  <c r="AT154" i="95"/>
  <c r="AZ154" i="95" s="1"/>
  <c r="AI148" i="95"/>
  <c r="AO148" i="95" s="1"/>
  <c r="AT152" i="95"/>
  <c r="AI137" i="95"/>
  <c r="AO137" i="95" s="1"/>
  <c r="AN125" i="95"/>
  <c r="AI130" i="95"/>
  <c r="AJ137" i="95"/>
  <c r="AX150" i="95"/>
  <c r="AX161" i="95"/>
  <c r="AT125" i="95"/>
  <c r="AM137" i="95"/>
  <c r="AV148" i="95"/>
  <c r="AW148" i="95"/>
  <c r="AY148" i="95"/>
  <c r="AW118" i="95"/>
  <c r="AT142" i="95"/>
  <c r="AZ142" i="95" s="1"/>
  <c r="AN157" i="95"/>
  <c r="AV160" i="95"/>
  <c r="AW144" i="95"/>
  <c r="AW160" i="95"/>
  <c r="AX144" i="95"/>
  <c r="AV155" i="95"/>
  <c r="AY160" i="95"/>
  <c r="AT128" i="95"/>
  <c r="AZ128" i="95" s="1"/>
  <c r="AY144" i="95"/>
  <c r="AZ160" i="95"/>
  <c r="AI149" i="95"/>
  <c r="AO149" i="95" s="1"/>
  <c r="AT151" i="95"/>
  <c r="AZ151" i="95" s="1"/>
  <c r="AI147" i="95"/>
  <c r="AV151" i="95"/>
  <c r="AV157" i="95"/>
  <c r="AZ134" i="95"/>
  <c r="AT138" i="95"/>
  <c r="AZ138" i="95" s="1"/>
  <c r="AW157" i="95"/>
  <c r="AZ152" i="95"/>
  <c r="AL125" i="95"/>
  <c r="AV138" i="95"/>
  <c r="AY146" i="95"/>
  <c r="AK154" i="95"/>
  <c r="AI141" i="95"/>
  <c r="AO141" i="95" s="1"/>
  <c r="AY150" i="95"/>
  <c r="AY152" i="95"/>
  <c r="AW96" i="95"/>
  <c r="AI121" i="95"/>
  <c r="AO121" i="95" s="1"/>
  <c r="AV125" i="95"/>
  <c r="AK137" i="95"/>
  <c r="AN141" i="95"/>
  <c r="AY154" i="95"/>
  <c r="AL137" i="95"/>
  <c r="AI139" i="95"/>
  <c r="AO139" i="95" s="1"/>
  <c r="AT141" i="95"/>
  <c r="AZ141" i="95" s="1"/>
  <c r="AT147" i="95"/>
  <c r="AZ147" i="95" s="1"/>
  <c r="AT135" i="95"/>
  <c r="AZ135" i="95" s="1"/>
  <c r="AN137" i="95"/>
  <c r="AT137" i="95"/>
  <c r="AZ137" i="95" s="1"/>
  <c r="AT143" i="95"/>
  <c r="AZ143" i="95" s="1"/>
  <c r="AI151" i="95"/>
  <c r="AI126" i="95"/>
  <c r="AO126" i="95" s="1"/>
  <c r="AI155" i="95"/>
  <c r="AO155" i="95" s="1"/>
  <c r="AT145" i="95"/>
  <c r="AZ145" i="95" s="1"/>
  <c r="AT149" i="95"/>
  <c r="AZ149" i="95" s="1"/>
  <c r="AT133" i="95"/>
  <c r="AW145" i="95"/>
  <c r="AT126" i="95"/>
  <c r="AV150" i="95"/>
  <c r="AI136" i="95"/>
  <c r="AO136" i="95" s="1"/>
  <c r="AI142" i="95"/>
  <c r="AO142" i="95" s="1"/>
  <c r="AT131" i="95"/>
  <c r="AK142" i="95"/>
  <c r="AI146" i="95"/>
  <c r="AO146" i="95" s="1"/>
  <c r="AJ148" i="95"/>
  <c r="AX155" i="95"/>
  <c r="AI134" i="95"/>
  <c r="AI140" i="95"/>
  <c r="AL142" i="95"/>
  <c r="AK148" i="95"/>
  <c r="AZ155" i="95"/>
  <c r="AT136" i="95"/>
  <c r="AZ136" i="95" s="1"/>
  <c r="AM142" i="95"/>
  <c r="AL148" i="95"/>
  <c r="AT146" i="95"/>
  <c r="AZ146" i="95" s="1"/>
  <c r="AN148" i="95"/>
  <c r="AW136" i="95"/>
  <c r="AL150" i="95"/>
  <c r="AT148" i="95"/>
  <c r="AZ148" i="95" s="1"/>
  <c r="AM150" i="95"/>
  <c r="AV144" i="95"/>
  <c r="AI132" i="95"/>
  <c r="AO132" i="95" s="1"/>
  <c r="AW142" i="95"/>
  <c r="AX146" i="95"/>
  <c r="AJ154" i="95"/>
  <c r="AJ130" i="95"/>
  <c r="AI128" i="95"/>
  <c r="AX137" i="95"/>
  <c r="AY137" i="95"/>
  <c r="AX148" i="95"/>
  <c r="AV132" i="95"/>
  <c r="AW132" i="95"/>
  <c r="AT119" i="95"/>
  <c r="AZ119" i="95" s="1"/>
  <c r="AV136" i="95"/>
  <c r="AV145" i="95"/>
  <c r="AW151" i="95"/>
  <c r="AX136" i="95"/>
  <c r="AX145" i="95"/>
  <c r="AY151" i="95"/>
  <c r="AY136" i="95"/>
  <c r="AY145" i="95"/>
  <c r="AV139" i="95"/>
  <c r="AM144" i="95"/>
  <c r="AN150" i="95"/>
  <c r="AW139" i="95"/>
  <c r="AN144" i="95"/>
  <c r="AY139" i="95"/>
  <c r="AK155" i="95"/>
  <c r="AT122" i="95"/>
  <c r="AZ122" i="95" s="1"/>
  <c r="AL155" i="95"/>
  <c r="AM138" i="95"/>
  <c r="AM155" i="95"/>
  <c r="AJ131" i="95"/>
  <c r="AN138" i="95"/>
  <c r="AJ149" i="95"/>
  <c r="AN155" i="95"/>
  <c r="AT115" i="95"/>
  <c r="AI125" i="95"/>
  <c r="AO125" i="95" s="1"/>
  <c r="AK131" i="95"/>
  <c r="AK149" i="95"/>
  <c r="AN131" i="95"/>
  <c r="AV133" i="95"/>
  <c r="AJ143" i="95"/>
  <c r="AL149" i="95"/>
  <c r="AZ131" i="95"/>
  <c r="AW133" i="95"/>
  <c r="AK143" i="95"/>
  <c r="AM149" i="95"/>
  <c r="AL143" i="95"/>
  <c r="AN149" i="95"/>
  <c r="AM143" i="95"/>
  <c r="AV131" i="95"/>
  <c r="AN143" i="95"/>
  <c r="AT127" i="95"/>
  <c r="AZ127" i="95" s="1"/>
  <c r="AW131" i="95"/>
  <c r="AV149" i="95"/>
  <c r="AI87" i="95"/>
  <c r="AO87" i="95" s="1"/>
  <c r="AW149" i="95"/>
  <c r="AJ136" i="95"/>
  <c r="AN142" i="95"/>
  <c r="AV143" i="95"/>
  <c r="AY149" i="95"/>
  <c r="AW125" i="95"/>
  <c r="AL136" i="95"/>
  <c r="AW143" i="95"/>
  <c r="AV154" i="95"/>
  <c r="AX125" i="95"/>
  <c r="AM136" i="95"/>
  <c r="AX143" i="95"/>
  <c r="AW154" i="95"/>
  <c r="AY125" i="95"/>
  <c r="AN136" i="95"/>
  <c r="AV137" i="95"/>
  <c r="AY143" i="95"/>
  <c r="AJ151" i="95"/>
  <c r="AX154" i="95"/>
  <c r="AV105" i="95"/>
  <c r="AV110" i="95"/>
  <c r="AW110" i="95"/>
  <c r="AX110" i="95"/>
  <c r="AY110" i="95"/>
  <c r="AT29" i="96"/>
  <c r="AT31" i="96"/>
  <c r="AV128" i="96"/>
  <c r="AT76" i="96"/>
  <c r="AZ76" i="96" s="1"/>
  <c r="AT159" i="96"/>
  <c r="AT20" i="96"/>
  <c r="AZ20" i="96" s="1"/>
  <c r="AT121" i="96"/>
  <c r="AT86" i="96"/>
  <c r="AT28" i="96"/>
  <c r="AT48" i="96"/>
  <c r="AT62" i="96"/>
  <c r="AT162" i="96"/>
  <c r="AZ162" i="96" s="1"/>
  <c r="AT30" i="96"/>
  <c r="AZ30" i="96" s="1"/>
  <c r="AT124" i="96"/>
  <c r="AT135" i="96"/>
  <c r="AZ135" i="96" s="1"/>
  <c r="AT107" i="96"/>
  <c r="AZ107" i="96" s="1"/>
  <c r="AZ92" i="96"/>
  <c r="AT71" i="96"/>
  <c r="AZ71" i="96" s="1"/>
  <c r="AT131" i="96"/>
  <c r="AZ131" i="96" s="1"/>
  <c r="AT139" i="96"/>
  <c r="AZ139" i="96" s="1"/>
  <c r="AT158" i="96"/>
  <c r="AZ158" i="96" s="1"/>
  <c r="AT21" i="96"/>
  <c r="AZ153" i="96"/>
  <c r="AT65" i="96"/>
  <c r="AV104" i="96"/>
  <c r="AV134" i="96"/>
  <c r="AT88" i="96"/>
  <c r="AZ88" i="96" s="1"/>
  <c r="AT19" i="96"/>
  <c r="AZ19" i="96" s="1"/>
  <c r="AT94" i="96"/>
  <c r="AZ94" i="96" s="1"/>
  <c r="AT114" i="96"/>
  <c r="AZ114" i="96" s="1"/>
  <c r="AT148" i="96"/>
  <c r="AZ148" i="96" s="1"/>
  <c r="AT27" i="96"/>
  <c r="AZ27" i="96" s="1"/>
  <c r="AT41" i="96"/>
  <c r="AT127" i="96"/>
  <c r="AT146" i="96"/>
  <c r="AT33" i="96"/>
  <c r="AT47" i="96"/>
  <c r="AT53" i="96"/>
  <c r="AV74" i="96"/>
  <c r="AT99" i="96"/>
  <c r="AT125" i="96"/>
  <c r="AO154" i="96"/>
  <c r="AZ132" i="96"/>
  <c r="AZ144" i="96"/>
  <c r="AZ159" i="96"/>
  <c r="AO130" i="96"/>
  <c r="AI87" i="96"/>
  <c r="AO87" i="96" s="1"/>
  <c r="AV20" i="96"/>
  <c r="AX27" i="96"/>
  <c r="AI31" i="96"/>
  <c r="AX40" i="96"/>
  <c r="AW49" i="96"/>
  <c r="AX51" i="96"/>
  <c r="AT68" i="96"/>
  <c r="AI72" i="96"/>
  <c r="AM87" i="96"/>
  <c r="AT110" i="96"/>
  <c r="AZ110" i="96" s="1"/>
  <c r="AX112" i="96"/>
  <c r="AX131" i="96"/>
  <c r="AV150" i="96"/>
  <c r="AI22" i="96"/>
  <c r="AI83" i="96"/>
  <c r="AO83" i="96" s="1"/>
  <c r="AX20" i="96"/>
  <c r="AI24" i="96"/>
  <c r="BR36" i="96"/>
  <c r="AM42" i="96"/>
  <c r="AL70" i="96"/>
  <c r="AT85" i="96"/>
  <c r="AN87" i="96"/>
  <c r="AY131" i="96"/>
  <c r="AZ150" i="96"/>
  <c r="AT101" i="96"/>
  <c r="AZ101" i="96" s="1"/>
  <c r="AY20" i="96"/>
  <c r="AJ26" i="96"/>
  <c r="AI44" i="96"/>
  <c r="AK14" i="96"/>
  <c r="AK26" i="96"/>
  <c r="AV29" i="96"/>
  <c r="AO48" i="96"/>
  <c r="AV52" i="96"/>
  <c r="AV68" i="96"/>
  <c r="AV142" i="96"/>
  <c r="AV147" i="96"/>
  <c r="AL14" i="96"/>
  <c r="AT24" i="96"/>
  <c r="AL26" i="96"/>
  <c r="AW29" i="96"/>
  <c r="AI35" i="96"/>
  <c r="AT42" i="96"/>
  <c r="AZ42" i="96" s="1"/>
  <c r="AI55" i="96"/>
  <c r="AO55" i="96" s="1"/>
  <c r="AW68" i="96"/>
  <c r="AT70" i="96"/>
  <c r="AZ70" i="96" s="1"/>
  <c r="AI74" i="96"/>
  <c r="AO74" i="96" s="1"/>
  <c r="AJ76" i="96"/>
  <c r="AX85" i="96"/>
  <c r="AT87" i="96"/>
  <c r="AT93" i="96"/>
  <c r="AJ97" i="96"/>
  <c r="AI104" i="96"/>
  <c r="AW128" i="96"/>
  <c r="AK130" i="96"/>
  <c r="AM141" i="96"/>
  <c r="AW142" i="96"/>
  <c r="AW147" i="96"/>
  <c r="AI108" i="96"/>
  <c r="AO108" i="96" s="1"/>
  <c r="AM14" i="96"/>
  <c r="AM26" i="96"/>
  <c r="AJ61" i="96"/>
  <c r="AI63" i="96"/>
  <c r="AX68" i="96"/>
  <c r="AT74" i="96"/>
  <c r="AZ74" i="96" s="1"/>
  <c r="AK76" i="96"/>
  <c r="AY95" i="96"/>
  <c r="AZ100" i="96"/>
  <c r="AI119" i="96"/>
  <c r="AJ121" i="96"/>
  <c r="AX128" i="96"/>
  <c r="AL130" i="96"/>
  <c r="AN141" i="96"/>
  <c r="AY142" i="96"/>
  <c r="AL144" i="96"/>
  <c r="AX147" i="96"/>
  <c r="AL162" i="96"/>
  <c r="AN14" i="96"/>
  <c r="BR29" i="96"/>
  <c r="AV33" i="96"/>
  <c r="AT55" i="96"/>
  <c r="AT57" i="96"/>
  <c r="AK61" i="96"/>
  <c r="AX70" i="96"/>
  <c r="AN76" i="96"/>
  <c r="AI78" i="96"/>
  <c r="AV84" i="96"/>
  <c r="AV87" i="96"/>
  <c r="AV96" i="96"/>
  <c r="AI102" i="96"/>
  <c r="AK121" i="96"/>
  <c r="AY128" i="96"/>
  <c r="AN130" i="96"/>
  <c r="AJ135" i="96"/>
  <c r="AZ142" i="96"/>
  <c r="AY147" i="96"/>
  <c r="AM162" i="96"/>
  <c r="AT118" i="96"/>
  <c r="AZ118" i="96" s="1"/>
  <c r="AV14" i="96"/>
  <c r="AJ19" i="96"/>
  <c r="AT26" i="96"/>
  <c r="AZ26" i="96" s="1"/>
  <c r="AI39" i="96"/>
  <c r="AX42" i="96"/>
  <c r="AN48" i="96"/>
  <c r="AM61" i="96"/>
  <c r="AI65" i="96"/>
  <c r="AI67" i="96"/>
  <c r="AT89" i="96"/>
  <c r="AZ89" i="96" s="1"/>
  <c r="AT97" i="96"/>
  <c r="AZ97" i="96" s="1"/>
  <c r="AT106" i="96"/>
  <c r="AZ106" i="96" s="1"/>
  <c r="AY108" i="96"/>
  <c r="AM121" i="96"/>
  <c r="AZ128" i="96"/>
  <c r="AK135" i="96"/>
  <c r="AZ143" i="96"/>
  <c r="AZ147" i="96"/>
  <c r="AJ159" i="96"/>
  <c r="AY14" i="96"/>
  <c r="AI16" i="96"/>
  <c r="AO16" i="96" s="1"/>
  <c r="AK19" i="96"/>
  <c r="AK35" i="96"/>
  <c r="AZ48" i="96"/>
  <c r="AN61" i="96"/>
  <c r="AN121" i="96"/>
  <c r="AM127" i="96"/>
  <c r="AL135" i="96"/>
  <c r="AL138" i="96"/>
  <c r="AL146" i="96"/>
  <c r="AK159" i="96"/>
  <c r="AM19" i="96"/>
  <c r="AL35" i="96"/>
  <c r="AI37" i="96"/>
  <c r="AI41" i="96"/>
  <c r="AT46" i="96"/>
  <c r="AZ46" i="96" s="1"/>
  <c r="AY59" i="96"/>
  <c r="AI82" i="96"/>
  <c r="AT104" i="96"/>
  <c r="AI111" i="96"/>
  <c r="AT115" i="96"/>
  <c r="AZ115" i="96" s="1"/>
  <c r="AT123" i="96"/>
  <c r="AZ123" i="96" s="1"/>
  <c r="AN127" i="96"/>
  <c r="AM135" i="96"/>
  <c r="AN146" i="96"/>
  <c r="AM159" i="96"/>
  <c r="AN19" i="96"/>
  <c r="BR42" i="96"/>
  <c r="AJ67" i="96"/>
  <c r="AT78" i="96"/>
  <c r="AV115" i="96"/>
  <c r="AN135" i="96"/>
  <c r="AV136" i="96"/>
  <c r="AO146" i="96"/>
  <c r="AJ153" i="96"/>
  <c r="AN159" i="96"/>
  <c r="AZ91" i="96"/>
  <c r="AI28" i="96"/>
  <c r="AO28" i="96" s="1"/>
  <c r="AT35" i="96"/>
  <c r="AT39" i="96"/>
  <c r="AI50" i="96"/>
  <c r="AT63" i="96"/>
  <c r="AZ63" i="96" s="1"/>
  <c r="AK65" i="96"/>
  <c r="AV76" i="96"/>
  <c r="AI84" i="96"/>
  <c r="AW115" i="96"/>
  <c r="AT119" i="96"/>
  <c r="AZ119" i="96" s="1"/>
  <c r="AO135" i="96"/>
  <c r="AW136" i="96"/>
  <c r="AX144" i="96"/>
  <c r="AK153" i="96"/>
  <c r="AW48" i="96"/>
  <c r="AZ60" i="96"/>
  <c r="AW76" i="96"/>
  <c r="AX115" i="96"/>
  <c r="AY144" i="96"/>
  <c r="BR46" i="96"/>
  <c r="AX48" i="96"/>
  <c r="AI54" i="96"/>
  <c r="AO54" i="96" s="1"/>
  <c r="AI69" i="96"/>
  <c r="AV121" i="96"/>
  <c r="AT37" i="96"/>
  <c r="AY48" i="96"/>
  <c r="AT50" i="96"/>
  <c r="AZ50" i="96" s="1"/>
  <c r="AX121" i="96"/>
  <c r="AV138" i="96"/>
  <c r="AV64" i="96"/>
  <c r="AW138" i="96"/>
  <c r="AT16" i="96"/>
  <c r="AZ16" i="96" s="1"/>
  <c r="BR48" i="96"/>
  <c r="AI107" i="96"/>
  <c r="AY138" i="96"/>
  <c r="AV159" i="96"/>
  <c r="AI56" i="96"/>
  <c r="AO56" i="96" s="1"/>
  <c r="AI75" i="96"/>
  <c r="AV112" i="96"/>
  <c r="AV135" i="96"/>
  <c r="AZ138" i="96"/>
  <c r="AY159" i="96"/>
  <c r="AO60" i="96"/>
  <c r="AW135" i="96"/>
  <c r="AT25" i="96"/>
  <c r="AY135" i="96"/>
  <c r="AI15" i="96"/>
  <c r="AO15" i="96" s="1"/>
  <c r="AT18" i="96"/>
  <c r="AZ18" i="96" s="1"/>
  <c r="AT32" i="96"/>
  <c r="AK34" i="96"/>
  <c r="AI64" i="96"/>
  <c r="AN73" i="96"/>
  <c r="BR82" i="96"/>
  <c r="AT96" i="96"/>
  <c r="AZ96" i="96" s="1"/>
  <c r="AJ105" i="96"/>
  <c r="AI118" i="96"/>
  <c r="AO118" i="96" s="1"/>
  <c r="AI120" i="96"/>
  <c r="AN134" i="96"/>
  <c r="AM148" i="96"/>
  <c r="AJ15" i="96"/>
  <c r="AV32" i="96"/>
  <c r="AL34" i="96"/>
  <c r="AT43" i="96"/>
  <c r="AZ43" i="96" s="1"/>
  <c r="AJ45" i="96"/>
  <c r="AK56" i="96"/>
  <c r="AT58" i="96"/>
  <c r="AT60" i="96"/>
  <c r="AI77" i="96"/>
  <c r="AW94" i="96"/>
  <c r="AI116" i="96"/>
  <c r="AO116" i="96" s="1"/>
  <c r="AN148" i="96"/>
  <c r="AV153" i="96"/>
  <c r="AI70" i="96"/>
  <c r="AK15" i="96"/>
  <c r="AZ22" i="96"/>
  <c r="AY32" i="96"/>
  <c r="AI40" i="96"/>
  <c r="AK45" i="96"/>
  <c r="AL56" i="96"/>
  <c r="AT73" i="96"/>
  <c r="AZ73" i="96" s="1"/>
  <c r="AX94" i="96"/>
  <c r="AJ116" i="96"/>
  <c r="AJ118" i="96"/>
  <c r="AL120" i="96"/>
  <c r="AO148" i="96"/>
  <c r="AW153" i="96"/>
  <c r="AV161" i="96"/>
  <c r="AL15" i="96"/>
  <c r="AO36" i="96"/>
  <c r="AT105" i="96"/>
  <c r="AZ105" i="96" s="1"/>
  <c r="AI112" i="96"/>
  <c r="AO112" i="96" s="1"/>
  <c r="AK116" i="96"/>
  <c r="AK118" i="96"/>
  <c r="AM120" i="96"/>
  <c r="AX153" i="96"/>
  <c r="AW161" i="96"/>
  <c r="AI38" i="96"/>
  <c r="AO38" i="96" s="1"/>
  <c r="AV43" i="96"/>
  <c r="AT45" i="96"/>
  <c r="AW54" i="96"/>
  <c r="AN64" i="96"/>
  <c r="AJ81" i="96"/>
  <c r="AL118" i="96"/>
  <c r="AT120" i="96"/>
  <c r="AZ120" i="96" s="1"/>
  <c r="AJ142" i="96"/>
  <c r="AY153" i="96"/>
  <c r="AV158" i="96"/>
  <c r="AX161" i="96"/>
  <c r="AT36" i="96"/>
  <c r="AZ36" i="96" s="1"/>
  <c r="AI27" i="96"/>
  <c r="AX43" i="96"/>
  <c r="AY54" i="96"/>
  <c r="AT56" i="96"/>
  <c r="AZ56" i="96" s="1"/>
  <c r="AX60" i="96"/>
  <c r="AT64" i="96"/>
  <c r="AZ64" i="96" s="1"/>
  <c r="AK81" i="96"/>
  <c r="AT90" i="96"/>
  <c r="AW92" i="96"/>
  <c r="AX96" i="96"/>
  <c r="AV105" i="96"/>
  <c r="AJ128" i="96"/>
  <c r="AK142" i="96"/>
  <c r="AV143" i="96"/>
  <c r="AJ150" i="96"/>
  <c r="AJ157" i="96"/>
  <c r="AW158" i="96"/>
  <c r="AY161" i="96"/>
  <c r="AI29" i="96"/>
  <c r="AO29" i="96" s="1"/>
  <c r="AT34" i="96"/>
  <c r="AZ34" i="96" s="1"/>
  <c r="AN36" i="96"/>
  <c r="AZ54" i="96"/>
  <c r="AI66" i="96"/>
  <c r="BR73" i="96"/>
  <c r="AT77" i="96"/>
  <c r="AL81" i="96"/>
  <c r="AY96" i="96"/>
  <c r="AN112" i="96"/>
  <c r="AT116" i="96"/>
  <c r="AZ116" i="96" s="1"/>
  <c r="AK128" i="96"/>
  <c r="AZ130" i="96"/>
  <c r="AW134" i="96"/>
  <c r="AL142" i="96"/>
  <c r="AM150" i="96"/>
  <c r="AZ154" i="96"/>
  <c r="AZ161" i="96"/>
  <c r="AL19" i="96"/>
  <c r="AW20" i="96"/>
  <c r="AY27" i="96"/>
  <c r="BY14" i="96"/>
  <c r="BZ14" i="96" s="1"/>
  <c r="AZ40" i="96"/>
  <c r="AO42" i="96"/>
  <c r="AM53" i="96"/>
  <c r="AW82" i="96"/>
  <c r="AY103" i="96"/>
  <c r="AM15" i="96"/>
  <c r="AX16" i="96"/>
  <c r="AX23" i="96"/>
  <c r="AJ66" i="96"/>
  <c r="AJ75" i="96"/>
  <c r="AK100" i="96"/>
  <c r="AN15" i="96"/>
  <c r="AM25" i="96"/>
  <c r="AO44" i="96"/>
  <c r="AX53" i="96"/>
  <c r="AK66" i="96"/>
  <c r="AO69" i="96"/>
  <c r="AL75" i="96"/>
  <c r="AN78" i="96"/>
  <c r="AO80" i="96"/>
  <c r="AN98" i="96"/>
  <c r="AL100" i="96"/>
  <c r="AJ109" i="96"/>
  <c r="BR20" i="96"/>
  <c r="AO66" i="96"/>
  <c r="AV19" i="96"/>
  <c r="AK22" i="96"/>
  <c r="AN25" i="96"/>
  <c r="AY53" i="96"/>
  <c r="AJ58" i="96"/>
  <c r="AL66" i="96"/>
  <c r="AW67" i="96"/>
  <c r="AM75" i="96"/>
  <c r="AJ80" i="96"/>
  <c r="AO98" i="96"/>
  <c r="AO104" i="96"/>
  <c r="AK109" i="96"/>
  <c r="AO120" i="96"/>
  <c r="AW121" i="96"/>
  <c r="AO58" i="96"/>
  <c r="AX19" i="96"/>
  <c r="AL22" i="96"/>
  <c r="AJ52" i="96"/>
  <c r="AK58" i="96"/>
  <c r="AJ63" i="96"/>
  <c r="AM66" i="96"/>
  <c r="AY67" i="96"/>
  <c r="AK80" i="96"/>
  <c r="AV81" i="96"/>
  <c r="AM93" i="96"/>
  <c r="AL109" i="96"/>
  <c r="AO75" i="96"/>
  <c r="AM22" i="96"/>
  <c r="AZ25" i="96"/>
  <c r="AL37" i="96"/>
  <c r="AV42" i="96"/>
  <c r="AX45" i="96"/>
  <c r="AK52" i="96"/>
  <c r="AV56" i="96"/>
  <c r="AL58" i="96"/>
  <c r="AN66" i="96"/>
  <c r="AL80" i="96"/>
  <c r="AW81" i="96"/>
  <c r="AN93" i="96"/>
  <c r="AM109" i="96"/>
  <c r="AJ120" i="96"/>
  <c r="AO78" i="96"/>
  <c r="AO52" i="96"/>
  <c r="AN22" i="96"/>
  <c r="AO34" i="96"/>
  <c r="AM37" i="96"/>
  <c r="AJ44" i="96"/>
  <c r="AY45" i="96"/>
  <c r="AL52" i="96"/>
  <c r="AM58" i="96"/>
  <c r="AZ66" i="96"/>
  <c r="AJ69" i="96"/>
  <c r="AN80" i="96"/>
  <c r="AX81" i="96"/>
  <c r="AJ104" i="96"/>
  <c r="AN109" i="96"/>
  <c r="AK120" i="96"/>
  <c r="AV25" i="96"/>
  <c r="AJ28" i="96"/>
  <c r="AM31" i="96"/>
  <c r="AL69" i="96"/>
  <c r="AV75" i="96"/>
  <c r="AW84" i="96"/>
  <c r="AV91" i="96"/>
  <c r="AW100" i="96"/>
  <c r="AL104" i="96"/>
  <c r="AY15" i="96"/>
  <c r="AW25" i="96"/>
  <c r="AK28" i="96"/>
  <c r="AN31" i="96"/>
  <c r="AN44" i="96"/>
  <c r="AL55" i="96"/>
  <c r="AV63" i="96"/>
  <c r="AM69" i="96"/>
  <c r="AJ74" i="96"/>
  <c r="AW75" i="96"/>
  <c r="AW91" i="96"/>
  <c r="AX100" i="96"/>
  <c r="AM104" i="96"/>
  <c r="AJ113" i="96"/>
  <c r="AN120" i="96"/>
  <c r="AX25" i="96"/>
  <c r="AL28" i="96"/>
  <c r="AW39" i="96"/>
  <c r="AM55" i="96"/>
  <c r="AW63" i="96"/>
  <c r="AW66" i="96"/>
  <c r="AN69" i="96"/>
  <c r="AK74" i="96"/>
  <c r="AX75" i="96"/>
  <c r="AZ80" i="96"/>
  <c r="BR84" i="96"/>
  <c r="AY100" i="96"/>
  <c r="AN104" i="96"/>
  <c r="AK113" i="96"/>
  <c r="AM28" i="96"/>
  <c r="AY39" i="96"/>
  <c r="AN55" i="96"/>
  <c r="AX63" i="96"/>
  <c r="AX66" i="96"/>
  <c r="AL74" i="96"/>
  <c r="AY75" i="96"/>
  <c r="AV80" i="96"/>
  <c r="AV109" i="96"/>
  <c r="AL113" i="96"/>
  <c r="AN58" i="96"/>
  <c r="AL44" i="96"/>
  <c r="AY25" i="96"/>
  <c r="AO14" i="96"/>
  <c r="AJ21" i="96"/>
  <c r="BR22" i="96"/>
  <c r="AN28" i="96"/>
  <c r="AX34" i="96"/>
  <c r="AJ36" i="96"/>
  <c r="AZ39" i="96"/>
  <c r="AZ41" i="96"/>
  <c r="AN49" i="96"/>
  <c r="AX52" i="96"/>
  <c r="AZ55" i="96"/>
  <c r="AW58" i="96"/>
  <c r="AJ60" i="96"/>
  <c r="AY63" i="96"/>
  <c r="AL65" i="96"/>
  <c r="AY66" i="96"/>
  <c r="AO68" i="96"/>
  <c r="AM74" i="96"/>
  <c r="AZ75" i="96"/>
  <c r="AW80" i="96"/>
  <c r="AK83" i="96"/>
  <c r="AJ88" i="96"/>
  <c r="AK97" i="96"/>
  <c r="AX109" i="96"/>
  <c r="AM113" i="96"/>
  <c r="AJ124" i="96"/>
  <c r="AK69" i="96"/>
  <c r="BL15" i="96"/>
  <c r="AK21" i="96"/>
  <c r="AY34" i="96"/>
  <c r="AK36" i="96"/>
  <c r="AY52" i="96"/>
  <c r="AX58" i="96"/>
  <c r="AK60" i="96"/>
  <c r="AM65" i="96"/>
  <c r="AN74" i="96"/>
  <c r="AJ77" i="96"/>
  <c r="AX80" i="96"/>
  <c r="AL83" i="96"/>
  <c r="AK88" i="96"/>
  <c r="AL97" i="96"/>
  <c r="AZ104" i="96"/>
  <c r="AJ108" i="96"/>
  <c r="AN113" i="96"/>
  <c r="AK124" i="96"/>
  <c r="AW14" i="96"/>
  <c r="AM17" i="96"/>
  <c r="AL21" i="96"/>
  <c r="AJ24" i="96"/>
  <c r="AZ28" i="96"/>
  <c r="AV31" i="96"/>
  <c r="AZ33" i="96"/>
  <c r="AL36" i="96"/>
  <c r="BR39" i="96"/>
  <c r="AV44" i="96"/>
  <c r="AY58" i="96"/>
  <c r="AL60" i="96"/>
  <c r="AN65" i="96"/>
  <c r="AL77" i="96"/>
  <c r="AY80" i="96"/>
  <c r="AM83" i="96"/>
  <c r="AL88" i="96"/>
  <c r="AM97" i="96"/>
  <c r="AO103" i="96"/>
  <c r="AK106" i="96"/>
  <c r="AK108" i="96"/>
  <c r="AJ115" i="96"/>
  <c r="AW120" i="96"/>
  <c r="AL124" i="96"/>
  <c r="AX14" i="96"/>
  <c r="AN17" i="96"/>
  <c r="AM21" i="96"/>
  <c r="AL24" i="96"/>
  <c r="AW31" i="96"/>
  <c r="AM36" i="96"/>
  <c r="AV41" i="96"/>
  <c r="AW44" i="96"/>
  <c r="AV55" i="96"/>
  <c r="AO65" i="96"/>
  <c r="AO82" i="96"/>
  <c r="AN83" i="96"/>
  <c r="AN97" i="96"/>
  <c r="AW104" i="96"/>
  <c r="AL106" i="96"/>
  <c r="AL108" i="96"/>
  <c r="AO119" i="96"/>
  <c r="AX120" i="96"/>
  <c r="AN124" i="96"/>
  <c r="AO27" i="96"/>
  <c r="AV28" i="96"/>
  <c r="AY31" i="96"/>
  <c r="AX44" i="96"/>
  <c r="AM51" i="96"/>
  <c r="AW55" i="96"/>
  <c r="BR58" i="96"/>
  <c r="AJ68" i="96"/>
  <c r="AV69" i="96"/>
  <c r="BR80" i="96"/>
  <c r="AZ83" i="96"/>
  <c r="AX104" i="96"/>
  <c r="AN106" i="96"/>
  <c r="AN108" i="96"/>
  <c r="AO124" i="96"/>
  <c r="BL14" i="96"/>
  <c r="AO20" i="96"/>
  <c r="AZ24" i="96"/>
  <c r="AW28" i="96"/>
  <c r="AO43" i="96"/>
  <c r="AY44" i="96"/>
  <c r="AV49" i="96"/>
  <c r="AN51" i="96"/>
  <c r="AX55" i="96"/>
  <c r="AO57" i="96"/>
  <c r="AK68" i="96"/>
  <c r="AW69" i="96"/>
  <c r="AM71" i="96"/>
  <c r="AJ103" i="96"/>
  <c r="AY104" i="96"/>
  <c r="AK44" i="96"/>
  <c r="AJ20" i="96"/>
  <c r="AX28" i="96"/>
  <c r="AZ51" i="96"/>
  <c r="AY55" i="96"/>
  <c r="AL68" i="96"/>
  <c r="AX69" i="96"/>
  <c r="AN71" i="96"/>
  <c r="AW74" i="96"/>
  <c r="AJ82" i="96"/>
  <c r="AK103" i="96"/>
  <c r="AV113" i="96"/>
  <c r="AK20" i="96"/>
  <c r="AV24" i="96"/>
  <c r="AK27" i="96"/>
  <c r="AY28" i="96"/>
  <c r="AW33" i="96"/>
  <c r="BR44" i="96"/>
  <c r="AJ46" i="96"/>
  <c r="AX74" i="96"/>
  <c r="AK82" i="96"/>
  <c r="AL103" i="96"/>
  <c r="AW113" i="96"/>
  <c r="AJ119" i="96"/>
  <c r="AZ58" i="96"/>
  <c r="AW17" i="96"/>
  <c r="AL20" i="96"/>
  <c r="AV21" i="96"/>
  <c r="AW24" i="96"/>
  <c r="AL27" i="96"/>
  <c r="AX33" i="96"/>
  <c r="AK46" i="96"/>
  <c r="BR55" i="96"/>
  <c r="AO64" i="96"/>
  <c r="AX65" i="96"/>
  <c r="AY74" i="96"/>
  <c r="AW77" i="96"/>
  <c r="AL82" i="96"/>
  <c r="AV83" i="96"/>
  <c r="AJ94" i="96"/>
  <c r="AV97" i="96"/>
  <c r="AM103" i="96"/>
  <c r="AZ108" i="96"/>
  <c r="AJ112" i="96"/>
  <c r="AX113" i="96"/>
  <c r="AK119" i="96"/>
  <c r="AK104" i="96"/>
  <c r="AK55" i="96"/>
  <c r="AM20" i="96"/>
  <c r="AW21" i="96"/>
  <c r="AX24" i="96"/>
  <c r="AM27" i="96"/>
  <c r="AV36" i="96"/>
  <c r="AZ68" i="96"/>
  <c r="AX77" i="96"/>
  <c r="AM82" i="96"/>
  <c r="AW83" i="96"/>
  <c r="AL90" i="96"/>
  <c r="AW97" i="96"/>
  <c r="AN103" i="96"/>
  <c r="AK112" i="96"/>
  <c r="AL119" i="96"/>
  <c r="AW36" i="96"/>
  <c r="AJ48" i="96"/>
  <c r="AV51" i="96"/>
  <c r="AV57" i="96"/>
  <c r="AO67" i="96"/>
  <c r="BR74" i="96"/>
  <c r="AX83" i="96"/>
  <c r="AX97" i="96"/>
  <c r="AW108" i="96"/>
  <c r="AL112" i="96"/>
  <c r="AM119" i="96"/>
  <c r="AJ23" i="96"/>
  <c r="AL30" i="96"/>
  <c r="AK48" i="96"/>
  <c r="AW51" i="96"/>
  <c r="AW57" i="96"/>
  <c r="AY83" i="96"/>
  <c r="AL96" i="96"/>
  <c r="AM112" i="96"/>
  <c r="AN119" i="96"/>
  <c r="BN16" i="96"/>
  <c r="BL16" i="96"/>
  <c r="BJ17" i="96"/>
  <c r="BN15" i="96"/>
  <c r="BK51" i="96"/>
  <c r="BK52" i="96" s="1"/>
  <c r="BK53" i="96" s="1"/>
  <c r="BK54" i="96" s="1"/>
  <c r="BK55" i="96" s="1"/>
  <c r="BK56" i="96" s="1"/>
  <c r="BK57" i="96" s="1"/>
  <c r="BK58" i="96" s="1"/>
  <c r="BK59" i="96" s="1"/>
  <c r="BK60" i="96" s="1"/>
  <c r="BK61" i="96" s="1"/>
  <c r="BK62" i="96" s="1"/>
  <c r="BK63" i="96" s="1"/>
  <c r="BK64" i="96" s="1"/>
  <c r="BK65" i="96" s="1"/>
  <c r="BK66" i="96" s="1"/>
  <c r="BK67" i="96" s="1"/>
  <c r="BK68" i="96" s="1"/>
  <c r="BK69" i="96" s="1"/>
  <c r="BK70" i="96" s="1"/>
  <c r="BK71" i="96" s="1"/>
  <c r="BK72" i="96" s="1"/>
  <c r="BK73" i="96" s="1"/>
  <c r="BK74" i="96" s="1"/>
  <c r="BK75" i="96" s="1"/>
  <c r="BK76" i="96" s="1"/>
  <c r="BK77" i="96" s="1"/>
  <c r="BK78" i="96" s="1"/>
  <c r="BK79" i="96" s="1"/>
  <c r="BK80" i="96" s="1"/>
  <c r="BK81" i="96" s="1"/>
  <c r="BK82" i="96" s="1"/>
  <c r="BK83" i="96" s="1"/>
  <c r="BK84" i="96" s="1"/>
  <c r="BK85" i="96" s="1"/>
  <c r="BK86" i="96" s="1"/>
  <c r="BK87" i="96" s="1"/>
  <c r="BK88" i="96" s="1"/>
  <c r="BK89" i="96" s="1"/>
  <c r="BK90" i="96" s="1"/>
  <c r="BK91" i="96" s="1"/>
  <c r="BK92" i="96" s="1"/>
  <c r="BK93" i="96" s="1"/>
  <c r="BK94" i="96" s="1"/>
  <c r="BK95" i="96" s="1"/>
  <c r="BK96" i="96" s="1"/>
  <c r="BK97" i="96" s="1"/>
  <c r="BK98" i="96" s="1"/>
  <c r="BK99" i="96" s="1"/>
  <c r="BK100" i="96" s="1"/>
  <c r="BK101" i="96" s="1"/>
  <c r="BK102" i="96" s="1"/>
  <c r="BK103" i="96" s="1"/>
  <c r="BK104" i="96" s="1"/>
  <c r="BK105" i="96" s="1"/>
  <c r="BK106" i="96" s="1"/>
  <c r="BK107" i="96" s="1"/>
  <c r="BK108" i="96" s="1"/>
  <c r="BK109" i="96" s="1"/>
  <c r="BK110" i="96" s="1"/>
  <c r="BK111" i="96" s="1"/>
  <c r="BK112" i="96" s="1"/>
  <c r="BK113" i="96" s="1"/>
  <c r="BK114" i="96" s="1"/>
  <c r="BK115" i="96" s="1"/>
  <c r="BK116" i="96" s="1"/>
  <c r="BK117" i="96" s="1"/>
  <c r="BK118" i="96" s="1"/>
  <c r="BK119" i="96" s="1"/>
  <c r="BK120" i="96" s="1"/>
  <c r="BK121" i="96" s="1"/>
  <c r="BK122" i="96" s="1"/>
  <c r="BK123" i="96" s="1"/>
  <c r="BK124" i="96" s="1"/>
  <c r="BK125" i="96" s="1"/>
  <c r="BK126" i="96" s="1"/>
  <c r="BK127" i="96" s="1"/>
  <c r="BK128" i="96" s="1"/>
  <c r="BK129" i="96" s="1"/>
  <c r="BK130" i="96" s="1"/>
  <c r="BK131" i="96" s="1"/>
  <c r="BK132" i="96" s="1"/>
  <c r="BK133" i="96" s="1"/>
  <c r="BK134" i="96" s="1"/>
  <c r="BK135" i="96" s="1"/>
  <c r="BK136" i="96" s="1"/>
  <c r="BK137" i="96" s="1"/>
  <c r="BK138" i="96" s="1"/>
  <c r="BK139" i="96" s="1"/>
  <c r="BK140" i="96" s="1"/>
  <c r="BK141" i="96" s="1"/>
  <c r="BK142" i="96" s="1"/>
  <c r="BK143" i="96" s="1"/>
  <c r="BK144" i="96" s="1"/>
  <c r="BK145" i="96" s="1"/>
  <c r="BK146" i="96" s="1"/>
  <c r="BK147" i="96" s="1"/>
  <c r="BK148" i="96" s="1"/>
  <c r="BK149" i="96" s="1"/>
  <c r="BK150" i="96" s="1"/>
  <c r="BK151" i="96" s="1"/>
  <c r="BK152" i="96" s="1"/>
  <c r="BK153" i="96" s="1"/>
  <c r="BK154" i="96" s="1"/>
  <c r="BK155" i="96" s="1"/>
  <c r="BK156" i="96" s="1"/>
  <c r="BK157" i="96" s="1"/>
  <c r="BK158" i="96" s="1"/>
  <c r="BK159" i="96" s="1"/>
  <c r="BK160" i="96" s="1"/>
  <c r="BK161" i="96" s="1"/>
  <c r="BK162" i="96" s="1"/>
  <c r="BK163" i="96" s="1"/>
  <c r="BK164" i="96" s="1"/>
  <c r="BK165" i="96" s="1"/>
  <c r="BK166" i="96" s="1"/>
  <c r="BK167" i="96" s="1"/>
  <c r="BK168" i="96" s="1"/>
  <c r="BK169" i="96" s="1"/>
  <c r="BK170" i="96" s="1"/>
  <c r="BK171" i="96" s="1"/>
  <c r="BK172" i="96" s="1"/>
  <c r="BK173" i="96" s="1"/>
  <c r="BK174" i="96" s="1"/>
  <c r="BK175" i="96" s="1"/>
  <c r="BK176" i="96" s="1"/>
  <c r="BK177" i="96" s="1"/>
  <c r="BK178" i="96" s="1"/>
  <c r="BK179" i="96" s="1"/>
  <c r="BK180" i="96" s="1"/>
  <c r="BK181" i="96" s="1"/>
  <c r="BK182" i="96" s="1"/>
  <c r="BK183" i="96" s="1"/>
  <c r="BK184" i="96" s="1"/>
  <c r="BK185" i="96" s="1"/>
  <c r="BK186" i="96" s="1"/>
  <c r="BK187" i="96" s="1"/>
  <c r="BK188" i="96" s="1"/>
  <c r="BK189" i="96" s="1"/>
  <c r="BK190" i="96" s="1"/>
  <c r="BK191" i="96" s="1"/>
  <c r="BK192" i="96" s="1"/>
  <c r="BK193" i="96" s="1"/>
  <c r="BK194" i="96" s="1"/>
  <c r="BK195" i="96" s="1"/>
  <c r="BK196" i="96" s="1"/>
  <c r="BN14" i="96"/>
  <c r="BP14" i="96" s="1"/>
  <c r="AZ35" i="96"/>
  <c r="AZ32" i="96"/>
  <c r="AX181" i="96"/>
  <c r="AW181" i="96"/>
  <c r="AV181" i="96"/>
  <c r="AO181" i="96"/>
  <c r="AJ181" i="96"/>
  <c r="AZ181" i="96"/>
  <c r="AN181" i="96"/>
  <c r="AM181" i="96"/>
  <c r="AL181" i="96"/>
  <c r="AK181" i="96"/>
  <c r="AY221" i="96"/>
  <c r="AN221" i="96"/>
  <c r="AL221" i="96"/>
  <c r="AO221" i="96"/>
  <c r="AM221" i="96"/>
  <c r="AK221" i="96"/>
  <c r="AJ221" i="96"/>
  <c r="AW221" i="96"/>
  <c r="AV221" i="96"/>
  <c r="AT38" i="96"/>
  <c r="AZ38" i="96" s="1"/>
  <c r="AI100" i="96"/>
  <c r="AO100" i="96" s="1"/>
  <c r="AZ152" i="96"/>
  <c r="AX152" i="96"/>
  <c r="AW152" i="96"/>
  <c r="AN152" i="96"/>
  <c r="AJ152" i="96"/>
  <c r="AY152" i="96"/>
  <c r="AV152" i="96"/>
  <c r="AO152" i="96"/>
  <c r="AM152" i="96"/>
  <c r="AL152" i="96"/>
  <c r="AK152" i="96"/>
  <c r="AO155" i="96"/>
  <c r="AN155" i="96"/>
  <c r="AM155" i="96"/>
  <c r="AL155" i="96"/>
  <c r="AJ155" i="96"/>
  <c r="AV155" i="96"/>
  <c r="AK155" i="96"/>
  <c r="AM30" i="96"/>
  <c r="AM35" i="96"/>
  <c r="AO37" i="96"/>
  <c r="AV39" i="96"/>
  <c r="AW41" i="96"/>
  <c r="AV50" i="96"/>
  <c r="AO50" i="96"/>
  <c r="AN50" i="96"/>
  <c r="AM50" i="96"/>
  <c r="AL50" i="96"/>
  <c r="AJ50" i="96"/>
  <c r="BR50" i="96"/>
  <c r="AN56" i="96"/>
  <c r="AM72" i="96"/>
  <c r="AZ72" i="96"/>
  <c r="AY72" i="96"/>
  <c r="AW72" i="96"/>
  <c r="AL72" i="96"/>
  <c r="AV86" i="96"/>
  <c r="AZ86" i="96"/>
  <c r="AX86" i="96"/>
  <c r="AM86" i="96"/>
  <c r="AL86" i="96"/>
  <c r="AJ86" i="96"/>
  <c r="AI97" i="96"/>
  <c r="AO97" i="96" s="1"/>
  <c r="AT98" i="96"/>
  <c r="AZ98" i="96" s="1"/>
  <c r="AO127" i="96"/>
  <c r="AZ129" i="96"/>
  <c r="AW129" i="96"/>
  <c r="AV129" i="96"/>
  <c r="AO129" i="96"/>
  <c r="AI51" i="96"/>
  <c r="AO51" i="96" s="1"/>
  <c r="AL79" i="96"/>
  <c r="AJ79" i="96"/>
  <c r="AZ79" i="96"/>
  <c r="AY79" i="96"/>
  <c r="AX79" i="96"/>
  <c r="AW79" i="96"/>
  <c r="AO30" i="96"/>
  <c r="AO35" i="96"/>
  <c r="AY41" i="96"/>
  <c r="AZ49" i="96"/>
  <c r="AO49" i="96"/>
  <c r="AM49" i="96"/>
  <c r="AJ49" i="96"/>
  <c r="AZ59" i="96"/>
  <c r="AI91" i="96"/>
  <c r="AN123" i="96"/>
  <c r="AL123" i="96"/>
  <c r="AO123" i="96"/>
  <c r="AM123" i="96"/>
  <c r="AK123" i="96"/>
  <c r="AX47" i="96"/>
  <c r="AW47" i="96"/>
  <c r="AV47" i="96"/>
  <c r="AV62" i="96"/>
  <c r="AN62" i="96"/>
  <c r="AL62" i="96"/>
  <c r="AZ111" i="96"/>
  <c r="AX111" i="96"/>
  <c r="AW111" i="96"/>
  <c r="AV111" i="96"/>
  <c r="AO111" i="96"/>
  <c r="AN111" i="96"/>
  <c r="AO22" i="96"/>
  <c r="AX31" i="96"/>
  <c r="AX32" i="96"/>
  <c r="AY33" i="96"/>
  <c r="AV37" i="96"/>
  <c r="AY57" i="96"/>
  <c r="AL71" i="96"/>
  <c r="AY71" i="96"/>
  <c r="AV71" i="96"/>
  <c r="AO71" i="96"/>
  <c r="AK71" i="96"/>
  <c r="AJ71" i="96"/>
  <c r="AI79" i="96"/>
  <c r="AZ93" i="96"/>
  <c r="AK93" i="96"/>
  <c r="AJ93" i="96"/>
  <c r="AY93" i="96"/>
  <c r="AX93" i="96"/>
  <c r="AW93" i="96"/>
  <c r="AL99" i="96"/>
  <c r="AN99" i="96"/>
  <c r="AM99" i="96"/>
  <c r="AK99" i="96"/>
  <c r="AJ99" i="96"/>
  <c r="AZ99" i="96"/>
  <c r="AZ117" i="96"/>
  <c r="AW117" i="96"/>
  <c r="AX117" i="96"/>
  <c r="AV117" i="96"/>
  <c r="AM117" i="96"/>
  <c r="AL117" i="96"/>
  <c r="AJ117" i="96"/>
  <c r="AM114" i="96"/>
  <c r="AJ114" i="96"/>
  <c r="AY114" i="96"/>
  <c r="AX114" i="96"/>
  <c r="AW114" i="96"/>
  <c r="AV114" i="96"/>
  <c r="AK160" i="96"/>
  <c r="AJ160" i="96"/>
  <c r="AX160" i="96"/>
  <c r="AZ160" i="96"/>
  <c r="AY160" i="96"/>
  <c r="AW160" i="96"/>
  <c r="AV160" i="96"/>
  <c r="AO160" i="96"/>
  <c r="AN160" i="96"/>
  <c r="AM160" i="96"/>
  <c r="AZ326" i="96"/>
  <c r="AY326" i="96"/>
  <c r="AX326" i="96"/>
  <c r="AW326" i="96"/>
  <c r="AV326" i="96"/>
  <c r="AN326" i="96"/>
  <c r="AM326" i="96"/>
  <c r="AL326" i="96"/>
  <c r="AJ326" i="96"/>
  <c r="AO326" i="96"/>
  <c r="AK326" i="96"/>
  <c r="AZ31" i="96"/>
  <c r="AV35" i="96"/>
  <c r="AY37" i="96"/>
  <c r="AV46" i="96"/>
  <c r="AY46" i="96"/>
  <c r="AW46" i="96"/>
  <c r="AL46" i="96"/>
  <c r="AW56" i="96"/>
  <c r="AZ61" i="96"/>
  <c r="AL61" i="96"/>
  <c r="AV78" i="96"/>
  <c r="AM78" i="96"/>
  <c r="AL78" i="96"/>
  <c r="AK78" i="96"/>
  <c r="AJ78" i="96"/>
  <c r="AZ78" i="96"/>
  <c r="AV17" i="96"/>
  <c r="AX35" i="96"/>
  <c r="AY56" i="96"/>
  <c r="AJ72" i="96"/>
  <c r="AZ85" i="96"/>
  <c r="AW85" i="96"/>
  <c r="AV85" i="96"/>
  <c r="AO85" i="96"/>
  <c r="AM85" i="96"/>
  <c r="AL85" i="96"/>
  <c r="AK85" i="96"/>
  <c r="AJ85" i="96"/>
  <c r="AK86" i="96"/>
  <c r="AM90" i="96"/>
  <c r="AZ90" i="96"/>
  <c r="AY90" i="96"/>
  <c r="AX90" i="96"/>
  <c r="AV90" i="96"/>
  <c r="AK90" i="96"/>
  <c r="AJ90" i="96"/>
  <c r="AW242" i="96"/>
  <c r="AV242" i="96"/>
  <c r="AL242" i="96"/>
  <c r="AJ242" i="96"/>
  <c r="AO242" i="96"/>
  <c r="AN242" i="96"/>
  <c r="AM242" i="96"/>
  <c r="AK242" i="96"/>
  <c r="AZ242" i="96"/>
  <c r="AY242" i="96"/>
  <c r="AM271" i="96"/>
  <c r="AK271" i="96"/>
  <c r="AZ271" i="96"/>
  <c r="AY271" i="96"/>
  <c r="AO271" i="96"/>
  <c r="AN271" i="96"/>
  <c r="AL271" i="96"/>
  <c r="AJ271" i="96"/>
  <c r="AX271" i="96"/>
  <c r="AW271" i="96"/>
  <c r="AV271" i="96"/>
  <c r="AY35" i="96"/>
  <c r="AZ45" i="96"/>
  <c r="AW45" i="96"/>
  <c r="AI47" i="96"/>
  <c r="AO47" i="96" s="1"/>
  <c r="AK50" i="96"/>
  <c r="AK72" i="96"/>
  <c r="AK79" i="96"/>
  <c r="AN86" i="96"/>
  <c r="AI105" i="96"/>
  <c r="AO105" i="96" s="1"/>
  <c r="AZ125" i="96"/>
  <c r="AW125" i="96"/>
  <c r="AL125" i="96"/>
  <c r="AK125" i="96"/>
  <c r="AJ125" i="96"/>
  <c r="AY125" i="96"/>
  <c r="AJ129" i="96"/>
  <c r="AM239" i="96"/>
  <c r="AK239" i="96"/>
  <c r="AY239" i="96"/>
  <c r="AO239" i="96"/>
  <c r="AN239" i="96"/>
  <c r="AL239" i="96"/>
  <c r="AJ239" i="96"/>
  <c r="AZ239" i="96"/>
  <c r="AX239" i="96"/>
  <c r="AW239" i="96"/>
  <c r="AV239" i="96"/>
  <c r="AX17" i="96"/>
  <c r="AK49" i="96"/>
  <c r="AV53" i="96"/>
  <c r="AI62" i="96"/>
  <c r="AO62" i="96" s="1"/>
  <c r="AN72" i="96"/>
  <c r="AM79" i="96"/>
  <c r="AO86" i="96"/>
  <c r="AI99" i="96"/>
  <c r="AO99" i="96" s="1"/>
  <c r="AJ123" i="96"/>
  <c r="AK129" i="96"/>
  <c r="AX149" i="96"/>
  <c r="AW149" i="96"/>
  <c r="AO149" i="96"/>
  <c r="AL149" i="96"/>
  <c r="AK149" i="96"/>
  <c r="AZ149" i="96"/>
  <c r="AY149" i="96"/>
  <c r="AV149" i="96"/>
  <c r="AM149" i="96"/>
  <c r="AJ149" i="96"/>
  <c r="AL210" i="96"/>
  <c r="AJ210" i="96"/>
  <c r="AZ210" i="96"/>
  <c r="AY210" i="96"/>
  <c r="AX210" i="96"/>
  <c r="AV210" i="96"/>
  <c r="AN210" i="96"/>
  <c r="AM210" i="96"/>
  <c r="AO210" i="96"/>
  <c r="AK210" i="96"/>
  <c r="AY102" i="96"/>
  <c r="AV102" i="96"/>
  <c r="AM102" i="96"/>
  <c r="AZ102" i="96"/>
  <c r="AX102" i="96"/>
  <c r="AN102" i="96"/>
  <c r="AL102" i="96"/>
  <c r="AK102" i="96"/>
  <c r="AJ102" i="96"/>
  <c r="AY269" i="96"/>
  <c r="AX269" i="96"/>
  <c r="AW269" i="96"/>
  <c r="AO269" i="96"/>
  <c r="AN269" i="96"/>
  <c r="AM269" i="96"/>
  <c r="AL269" i="96"/>
  <c r="AZ269" i="96"/>
  <c r="AV269" i="96"/>
  <c r="AK269" i="96"/>
  <c r="AJ269" i="96"/>
  <c r="AX15" i="96"/>
  <c r="AY17" i="96"/>
  <c r="AZ23" i="96"/>
  <c r="AL49" i="96"/>
  <c r="AW53" i="96"/>
  <c r="AV70" i="96"/>
  <c r="AY70" i="96"/>
  <c r="AN70" i="96"/>
  <c r="AM70" i="96"/>
  <c r="AK70" i="96"/>
  <c r="AJ70" i="96"/>
  <c r="AO72" i="96"/>
  <c r="AN79" i="96"/>
  <c r="AO102" i="96"/>
  <c r="AL129" i="96"/>
  <c r="AK140" i="96"/>
  <c r="AZ140" i="96"/>
  <c r="AY140" i="96"/>
  <c r="AX140" i="96"/>
  <c r="AV140" i="96"/>
  <c r="AL140" i="96"/>
  <c r="AO140" i="96"/>
  <c r="AM140" i="96"/>
  <c r="AJ140" i="96"/>
  <c r="AO39" i="96"/>
  <c r="AL39" i="96"/>
  <c r="AL41" i="96"/>
  <c r="AK41" i="96"/>
  <c r="AJ41" i="96"/>
  <c r="AJ47" i="96"/>
  <c r="AX59" i="96"/>
  <c r="AW59" i="96"/>
  <c r="AV59" i="96"/>
  <c r="AJ62" i="96"/>
  <c r="AJ111" i="96"/>
  <c r="AX151" i="96"/>
  <c r="AZ151" i="96"/>
  <c r="AW151" i="96"/>
  <c r="AV151" i="96"/>
  <c r="AO151" i="96"/>
  <c r="AN151" i="96"/>
  <c r="AM151" i="96"/>
  <c r="AK151" i="96"/>
  <c r="AJ151" i="96"/>
  <c r="AY151" i="96"/>
  <c r="AW155" i="96"/>
  <c r="AZ221" i="96"/>
  <c r="AO79" i="96"/>
  <c r="AY181" i="96"/>
  <c r="AO40" i="96"/>
  <c r="AN40" i="96"/>
  <c r="AM40" i="96"/>
  <c r="AK40" i="96"/>
  <c r="BR40" i="96"/>
  <c r="BR43" i="96"/>
  <c r="AW43" i="96"/>
  <c r="AI45" i="96"/>
  <c r="AO45" i="96" s="1"/>
  <c r="AK47" i="96"/>
  <c r="AK62" i="96"/>
  <c r="AV92" i="96"/>
  <c r="AM92" i="96"/>
  <c r="AY92" i="96"/>
  <c r="AX92" i="96"/>
  <c r="AL93" i="96"/>
  <c r="AZ95" i="96"/>
  <c r="AX95" i="96"/>
  <c r="AW95" i="96"/>
  <c r="AV95" i="96"/>
  <c r="AO95" i="96"/>
  <c r="AN95" i="96"/>
  <c r="AK111" i="96"/>
  <c r="AK117" i="96"/>
  <c r="AX155" i="96"/>
  <c r="AM222" i="96"/>
  <c r="AL222" i="96"/>
  <c r="AK222" i="96"/>
  <c r="AZ222" i="96"/>
  <c r="AY222" i="96"/>
  <c r="AX222" i="96"/>
  <c r="AW222" i="96"/>
  <c r="AV222" i="96"/>
  <c r="AN222" i="96"/>
  <c r="AO222" i="96"/>
  <c r="AJ222" i="96"/>
  <c r="AX221" i="96"/>
  <c r="AY38" i="96"/>
  <c r="AX38" i="96"/>
  <c r="AW38" i="96"/>
  <c r="AV38" i="96"/>
  <c r="AJ38" i="96"/>
  <c r="AL47" i="96"/>
  <c r="AW50" i="96"/>
  <c r="AM62" i="96"/>
  <c r="AW86" i="96"/>
  <c r="AY101" i="96"/>
  <c r="AX101" i="96"/>
  <c r="AW101" i="96"/>
  <c r="AK101" i="96"/>
  <c r="AJ101" i="96"/>
  <c r="AL111" i="96"/>
  <c r="AV123" i="96"/>
  <c r="AY155" i="96"/>
  <c r="AZ168" i="96"/>
  <c r="AX168" i="96"/>
  <c r="AW168" i="96"/>
  <c r="AV168" i="96"/>
  <c r="AJ168" i="96"/>
  <c r="AY168" i="96"/>
  <c r="AO168" i="96"/>
  <c r="AN168" i="96"/>
  <c r="AL168" i="96"/>
  <c r="AK168" i="96"/>
  <c r="AM47" i="96"/>
  <c r="AZ57" i="96"/>
  <c r="AX57" i="96"/>
  <c r="AN57" i="96"/>
  <c r="AM98" i="96"/>
  <c r="AX98" i="96"/>
  <c r="AW98" i="96"/>
  <c r="AV98" i="96"/>
  <c r="AN107" i="96"/>
  <c r="AL107" i="96"/>
  <c r="AY107" i="96"/>
  <c r="AW107" i="96"/>
  <c r="AV107" i="96"/>
  <c r="AO107" i="96"/>
  <c r="AK107" i="96"/>
  <c r="AJ107" i="96"/>
  <c r="AM111" i="96"/>
  <c r="AK114" i="96"/>
  <c r="AM122" i="96"/>
  <c r="AJ122" i="96"/>
  <c r="AY122" i="96"/>
  <c r="AW122" i="96"/>
  <c r="AV122" i="96"/>
  <c r="AL122" i="96"/>
  <c r="AK122" i="96"/>
  <c r="AW123" i="96"/>
  <c r="AZ155" i="96"/>
  <c r="AL160" i="96"/>
  <c r="AO31" i="96"/>
  <c r="AL31" i="96"/>
  <c r="AL33" i="96"/>
  <c r="AK33" i="96"/>
  <c r="AJ33" i="96"/>
  <c r="AZ37" i="96"/>
  <c r="AX37" i="96"/>
  <c r="AN37" i="96"/>
  <c r="AN47" i="96"/>
  <c r="AW102" i="96"/>
  <c r="AL114" i="96"/>
  <c r="AX123" i="96"/>
  <c r="AM137" i="96"/>
  <c r="AJ137" i="96"/>
  <c r="AZ137" i="96"/>
  <c r="AX137" i="96"/>
  <c r="AW137" i="96"/>
  <c r="AV137" i="96"/>
  <c r="AO137" i="96"/>
  <c r="AN137" i="96"/>
  <c r="AL137" i="96"/>
  <c r="AK156" i="96"/>
  <c r="AY156" i="96"/>
  <c r="AO156" i="96"/>
  <c r="AM156" i="96"/>
  <c r="AL156" i="96"/>
  <c r="AZ156" i="96"/>
  <c r="AX156" i="96"/>
  <c r="AW156" i="96"/>
  <c r="AV156" i="96"/>
  <c r="AN156" i="96"/>
  <c r="AO32" i="96"/>
  <c r="AN32" i="96"/>
  <c r="AM32" i="96"/>
  <c r="AK32" i="96"/>
  <c r="BR32" i="96"/>
  <c r="BR35" i="96"/>
  <c r="AW35" i="96"/>
  <c r="AI59" i="96"/>
  <c r="AO59" i="96" s="1"/>
  <c r="AV79" i="96"/>
  <c r="AY84" i="96"/>
  <c r="AM84" i="96"/>
  <c r="AZ84" i="96"/>
  <c r="AX84" i="96"/>
  <c r="AO84" i="96"/>
  <c r="AN84" i="96"/>
  <c r="AL84" i="96"/>
  <c r="AK84" i="96"/>
  <c r="AJ84" i="96"/>
  <c r="AN114" i="96"/>
  <c r="AY123" i="96"/>
  <c r="AZ127" i="96"/>
  <c r="AY127" i="96"/>
  <c r="AX127" i="96"/>
  <c r="AV127" i="96"/>
  <c r="AL127" i="96"/>
  <c r="AK127" i="96"/>
  <c r="AX242" i="96"/>
  <c r="AY30" i="96"/>
  <c r="AX30" i="96"/>
  <c r="AW30" i="96"/>
  <c r="AV30" i="96"/>
  <c r="AJ30" i="96"/>
  <c r="AM56" i="96"/>
  <c r="AX56" i="96"/>
  <c r="AJ56" i="96"/>
  <c r="AV66" i="96"/>
  <c r="AO114" i="96"/>
  <c r="AL45" i="96"/>
  <c r="AN46" i="96"/>
  <c r="AX49" i="96"/>
  <c r="AM88" i="96"/>
  <c r="AX88" i="96"/>
  <c r="AW88" i="96"/>
  <c r="AV88" i="96"/>
  <c r="AO88" i="96"/>
  <c r="AN88" i="96"/>
  <c r="BR88" i="96"/>
  <c r="AO90" i="96"/>
  <c r="AV99" i="96"/>
  <c r="AZ124" i="96"/>
  <c r="AN125" i="96"/>
  <c r="AY129" i="96"/>
  <c r="AN149" i="96"/>
  <c r="AO23" i="96"/>
  <c r="AL23" i="96"/>
  <c r="AL25" i="96"/>
  <c r="AK25" i="96"/>
  <c r="AJ25" i="96"/>
  <c r="AZ29" i="96"/>
  <c r="AX29" i="96"/>
  <c r="AN29" i="96"/>
  <c r="AM45" i="96"/>
  <c r="AO46" i="96"/>
  <c r="AY49" i="96"/>
  <c r="AW62" i="96"/>
  <c r="AW99" i="96"/>
  <c r="AI113" i="96"/>
  <c r="AO113" i="96" s="1"/>
  <c r="AY117" i="96"/>
  <c r="AO125" i="96"/>
  <c r="AN216" i="96"/>
  <c r="AJ216" i="96"/>
  <c r="AY216" i="96"/>
  <c r="AX216" i="96"/>
  <c r="AW216" i="96"/>
  <c r="AZ216" i="96"/>
  <c r="AV216" i="96"/>
  <c r="AM216" i="96"/>
  <c r="AL216" i="96"/>
  <c r="AK216" i="96"/>
  <c r="AO24" i="96"/>
  <c r="AN24" i="96"/>
  <c r="AM24" i="96"/>
  <c r="AK24" i="96"/>
  <c r="BR24" i="96"/>
  <c r="BR27" i="96"/>
  <c r="AW27" i="96"/>
  <c r="AI33" i="96"/>
  <c r="AM41" i="96"/>
  <c r="AN45" i="96"/>
  <c r="AV54" i="96"/>
  <c r="BR54" i="96"/>
  <c r="AX54" i="96"/>
  <c r="AJ59" i="96"/>
  <c r="AX62" i="96"/>
  <c r="AZ65" i="96"/>
  <c r="AJ65" i="96"/>
  <c r="AY65" i="96"/>
  <c r="AW65" i="96"/>
  <c r="AV65" i="96"/>
  <c r="AO70" i="96"/>
  <c r="AW71" i="96"/>
  <c r="BR86" i="96"/>
  <c r="AX99" i="96"/>
  <c r="AI110" i="96"/>
  <c r="AY111" i="96"/>
  <c r="AL17" i="96"/>
  <c r="AK17" i="96"/>
  <c r="AJ17" i="96"/>
  <c r="AY22" i="96"/>
  <c r="AX22" i="96"/>
  <c r="AW22" i="96"/>
  <c r="AV22" i="96"/>
  <c r="AJ22" i="96"/>
  <c r="AJ39" i="96"/>
  <c r="AN41" i="96"/>
  <c r="AY47" i="96"/>
  <c r="AZ53" i="96"/>
  <c r="AK59" i="96"/>
  <c r="AY62" i="96"/>
  <c r="AL151" i="96"/>
  <c r="AO179" i="96"/>
  <c r="AN179" i="96"/>
  <c r="AM179" i="96"/>
  <c r="AZ179" i="96"/>
  <c r="AX179" i="96"/>
  <c r="AW179" i="96"/>
  <c r="AK179" i="96"/>
  <c r="AY179" i="96"/>
  <c r="AV179" i="96"/>
  <c r="AL179" i="96"/>
  <c r="AJ179" i="96"/>
  <c r="AN16" i="96"/>
  <c r="AM16" i="96"/>
  <c r="AK16" i="96"/>
  <c r="BR16" i="96"/>
  <c r="AK39" i="96"/>
  <c r="AJ40" i="96"/>
  <c r="AO41" i="96"/>
  <c r="AJ43" i="96"/>
  <c r="AZ47" i="96"/>
  <c r="AM52" i="96"/>
  <c r="BR52" i="96"/>
  <c r="AW52" i="96"/>
  <c r="AL59" i="96"/>
  <c r="AV61" i="96"/>
  <c r="AZ62" i="96"/>
  <c r="BR72" i="96"/>
  <c r="AW78" i="96"/>
  <c r="BR79" i="96"/>
  <c r="AY85" i="96"/>
  <c r="AL87" i="96"/>
  <c r="AZ87" i="96"/>
  <c r="AY87" i="96"/>
  <c r="AX87" i="96"/>
  <c r="AW87" i="96"/>
  <c r="AJ87" i="96"/>
  <c r="AJ92" i="96"/>
  <c r="AY94" i="96"/>
  <c r="AV94" i="96"/>
  <c r="AM94" i="96"/>
  <c r="AO94" i="96"/>
  <c r="AN94" i="96"/>
  <c r="AK94" i="96"/>
  <c r="AK95" i="96"/>
  <c r="AL101" i="96"/>
  <c r="AO133" i="96"/>
  <c r="AY133" i="96"/>
  <c r="AX133" i="96"/>
  <c r="AW133" i="96"/>
  <c r="AJ133" i="96"/>
  <c r="AZ133" i="96"/>
  <c r="AV133" i="96"/>
  <c r="AN133" i="96"/>
  <c r="AL133" i="96"/>
  <c r="AK133" i="96"/>
  <c r="AM196" i="96"/>
  <c r="AK196" i="96"/>
  <c r="AY196" i="96"/>
  <c r="AZ196" i="96"/>
  <c r="AW196" i="96"/>
  <c r="AX196" i="96"/>
  <c r="AV196" i="96"/>
  <c r="AO196" i="96"/>
  <c r="AN196" i="96"/>
  <c r="AL196" i="96"/>
  <c r="AJ196" i="96"/>
  <c r="AZ14" i="96"/>
  <c r="AJ14" i="96"/>
  <c r="BR19" i="96"/>
  <c r="AW19" i="96"/>
  <c r="AZ21" i="96"/>
  <c r="AX21" i="96"/>
  <c r="AN21" i="96"/>
  <c r="AK38" i="96"/>
  <c r="AM39" i="96"/>
  <c r="AL40" i="96"/>
  <c r="AK43" i="96"/>
  <c r="AJ57" i="96"/>
  <c r="AM59" i="96"/>
  <c r="AW61" i="96"/>
  <c r="AX78" i="96"/>
  <c r="AK92" i="96"/>
  <c r="AL95" i="96"/>
  <c r="AM101" i="96"/>
  <c r="AM107" i="96"/>
  <c r="AM168" i="96"/>
  <c r="AX198" i="96"/>
  <c r="AV198" i="96"/>
  <c r="AZ198" i="96"/>
  <c r="AY198" i="96"/>
  <c r="AO198" i="96"/>
  <c r="AN198" i="96"/>
  <c r="AM198" i="96"/>
  <c r="AL198" i="96"/>
  <c r="AK198" i="96"/>
  <c r="AJ198" i="96"/>
  <c r="AW210" i="96"/>
  <c r="AI25" i="96"/>
  <c r="AO25" i="96" s="1"/>
  <c r="AM33" i="96"/>
  <c r="AL38" i="96"/>
  <c r="AN39" i="96"/>
  <c r="AL43" i="96"/>
  <c r="AK57" i="96"/>
  <c r="AN59" i="96"/>
  <c r="AX61" i="96"/>
  <c r="AY73" i="96"/>
  <c r="AX73" i="96"/>
  <c r="AW73" i="96"/>
  <c r="AV73" i="96"/>
  <c r="AJ73" i="96"/>
  <c r="AY78" i="96"/>
  <c r="AW90" i="96"/>
  <c r="AL92" i="96"/>
  <c r="AM95" i="96"/>
  <c r="AJ98" i="96"/>
  <c r="AN101" i="96"/>
  <c r="AN115" i="96"/>
  <c r="AL115" i="96"/>
  <c r="AM115" i="96"/>
  <c r="AK115" i="96"/>
  <c r="AN122" i="96"/>
  <c r="AK211" i="96"/>
  <c r="AJ211" i="96"/>
  <c r="AZ211" i="96"/>
  <c r="AY211" i="96"/>
  <c r="AW211" i="96"/>
  <c r="AV211" i="96"/>
  <c r="AN211" i="96"/>
  <c r="AM211" i="96"/>
  <c r="AL211" i="96"/>
  <c r="AX211" i="96"/>
  <c r="AO211" i="96"/>
  <c r="AJ31" i="96"/>
  <c r="AN33" i="96"/>
  <c r="AJ37" i="96"/>
  <c r="AM38" i="96"/>
  <c r="AM43" i="96"/>
  <c r="AX46" i="96"/>
  <c r="AL51" i="96"/>
  <c r="AK51" i="96"/>
  <c r="AJ51" i="96"/>
  <c r="AY51" i="96"/>
  <c r="AL57" i="96"/>
  <c r="AY61" i="96"/>
  <c r="AM64" i="96"/>
  <c r="AL64" i="96"/>
  <c r="AK64" i="96"/>
  <c r="AJ64" i="96"/>
  <c r="AY64" i="96"/>
  <c r="AN92" i="96"/>
  <c r="AK98" i="96"/>
  <c r="AO122" i="96"/>
  <c r="AV125" i="96"/>
  <c r="AK137" i="96"/>
  <c r="AJ156" i="96"/>
  <c r="AI17" i="96"/>
  <c r="AO17" i="96" s="1"/>
  <c r="AK31" i="96"/>
  <c r="AJ32" i="96"/>
  <c r="AO33" i="96"/>
  <c r="AJ35" i="96"/>
  <c r="AK37" i="96"/>
  <c r="AN38" i="96"/>
  <c r="AN43" i="96"/>
  <c r="AT44" i="96"/>
  <c r="AZ44" i="96" s="1"/>
  <c r="AM57" i="96"/>
  <c r="AW70" i="96"/>
  <c r="AL91" i="96"/>
  <c r="AY91" i="96"/>
  <c r="AX91" i="96"/>
  <c r="AO91" i="96"/>
  <c r="AN91" i="96"/>
  <c r="AM91" i="96"/>
  <c r="AK91" i="96"/>
  <c r="AJ91" i="96"/>
  <c r="AO92" i="96"/>
  <c r="AL98" i="96"/>
  <c r="AT122" i="96"/>
  <c r="AZ122" i="96" s="1"/>
  <c r="AX125" i="96"/>
  <c r="AJ127" i="96"/>
  <c r="AX145" i="96"/>
  <c r="AW145" i="96"/>
  <c r="AO145" i="96"/>
  <c r="AN162" i="96"/>
  <c r="AO171" i="96"/>
  <c r="AN171" i="96"/>
  <c r="AM171" i="96"/>
  <c r="AK171" i="96"/>
  <c r="AJ171" i="96"/>
  <c r="AZ171" i="96"/>
  <c r="AX189" i="96"/>
  <c r="AW189" i="96"/>
  <c r="AV189" i="96"/>
  <c r="AO189" i="96"/>
  <c r="AY189" i="96"/>
  <c r="AK189" i="96"/>
  <c r="AV202" i="96"/>
  <c r="AO202" i="96"/>
  <c r="AM202" i="96"/>
  <c r="AZ202" i="96"/>
  <c r="AY202" i="96"/>
  <c r="AX202" i="96"/>
  <c r="AN202" i="96"/>
  <c r="AK202" i="96"/>
  <c r="AX246" i="96"/>
  <c r="AV246" i="96"/>
  <c r="AN246" i="96"/>
  <c r="AM246" i="96"/>
  <c r="AZ246" i="96"/>
  <c r="AY246" i="96"/>
  <c r="AW246" i="96"/>
  <c r="AO246" i="96"/>
  <c r="AL246" i="96"/>
  <c r="AK246" i="96"/>
  <c r="AJ246" i="96"/>
  <c r="AY60" i="96"/>
  <c r="AM60" i="96"/>
  <c r="BR60" i="96"/>
  <c r="AM106" i="96"/>
  <c r="AJ106" i="96"/>
  <c r="AI117" i="96"/>
  <c r="AO117" i="96" s="1"/>
  <c r="AW130" i="96"/>
  <c r="AK132" i="96"/>
  <c r="AW132" i="96"/>
  <c r="AN132" i="96"/>
  <c r="AW139" i="96"/>
  <c r="AY143" i="96"/>
  <c r="AV162" i="96"/>
  <c r="AL185" i="96"/>
  <c r="AO185" i="96"/>
  <c r="AV218" i="96"/>
  <c r="AO218" i="96"/>
  <c r="AM218" i="96"/>
  <c r="AZ218" i="96"/>
  <c r="AY218" i="96"/>
  <c r="AX218" i="96"/>
  <c r="AW218" i="96"/>
  <c r="AN218" i="96"/>
  <c r="AJ218" i="96"/>
  <c r="AV116" i="96"/>
  <c r="AM116" i="96"/>
  <c r="AV119" i="96"/>
  <c r="AX130" i="96"/>
  <c r="AY139" i="96"/>
  <c r="AW150" i="96"/>
  <c r="AX159" i="96"/>
  <c r="AW159" i="96"/>
  <c r="BR75" i="96"/>
  <c r="AI101" i="96"/>
  <c r="AO101" i="96" s="1"/>
  <c r="AW119" i="96"/>
  <c r="AZ121" i="96"/>
  <c r="AY130" i="96"/>
  <c r="AX150" i="96"/>
  <c r="AX167" i="96"/>
  <c r="AW167" i="96"/>
  <c r="AV167" i="96"/>
  <c r="AN167" i="96"/>
  <c r="AM167" i="96"/>
  <c r="AX262" i="96"/>
  <c r="AV262" i="96"/>
  <c r="AN262" i="96"/>
  <c r="AM262" i="96"/>
  <c r="AZ262" i="96"/>
  <c r="AY262" i="96"/>
  <c r="AW262" i="96"/>
  <c r="AO262" i="96"/>
  <c r="AL262" i="96"/>
  <c r="AK262" i="96"/>
  <c r="AJ262" i="96"/>
  <c r="AI73" i="96"/>
  <c r="AO73" i="96" s="1"/>
  <c r="AV100" i="96"/>
  <c r="AM100" i="96"/>
  <c r="AX119" i="96"/>
  <c r="AW124" i="96"/>
  <c r="AY126" i="96"/>
  <c r="AV126" i="96"/>
  <c r="AM126" i="96"/>
  <c r="AK178" i="96"/>
  <c r="AJ178" i="96"/>
  <c r="AY178" i="96"/>
  <c r="AX178" i="96"/>
  <c r="AW178" i="96"/>
  <c r="AO178" i="96"/>
  <c r="AO192" i="96"/>
  <c r="AN192" i="96"/>
  <c r="AL192" i="96"/>
  <c r="AK192" i="96"/>
  <c r="AJ192" i="96"/>
  <c r="AN205" i="96"/>
  <c r="AL205" i="96"/>
  <c r="AM205" i="96"/>
  <c r="AK205" i="96"/>
  <c r="AJ205" i="96"/>
  <c r="AZ205" i="96"/>
  <c r="AJ215" i="96"/>
  <c r="AZ215" i="96"/>
  <c r="AY215" i="96"/>
  <c r="AW215" i="96"/>
  <c r="AO215" i="96"/>
  <c r="AX229" i="96"/>
  <c r="AW229" i="96"/>
  <c r="AV229" i="96"/>
  <c r="AO229" i="96"/>
  <c r="AZ229" i="96"/>
  <c r="AY229" i="96"/>
  <c r="AN229" i="96"/>
  <c r="AM229" i="96"/>
  <c r="AK229" i="96"/>
  <c r="AJ229" i="96"/>
  <c r="AY76" i="96"/>
  <c r="AM76" i="96"/>
  <c r="BR76" i="96"/>
  <c r="AX124" i="96"/>
  <c r="AO144" i="96"/>
  <c r="AN144" i="96"/>
  <c r="AM144" i="96"/>
  <c r="AK144" i="96"/>
  <c r="AJ144" i="96"/>
  <c r="AJ145" i="96"/>
  <c r="AO163" i="96"/>
  <c r="AN163" i="96"/>
  <c r="AZ163" i="96"/>
  <c r="AY163" i="96"/>
  <c r="AW163" i="96"/>
  <c r="AV163" i="96"/>
  <c r="AK163" i="96"/>
  <c r="AZ77" i="96"/>
  <c r="BR77" i="96"/>
  <c r="AY110" i="96"/>
  <c r="AV110" i="96"/>
  <c r="AM110" i="96"/>
  <c r="AN131" i="96"/>
  <c r="AL131" i="96"/>
  <c r="AL145" i="96"/>
  <c r="AI61" i="96"/>
  <c r="AO61" i="96" s="1"/>
  <c r="BR63" i="96"/>
  <c r="AX67" i="96"/>
  <c r="AI89" i="96"/>
  <c r="AO89" i="96" s="1"/>
  <c r="AV120" i="96"/>
  <c r="AI121" i="96"/>
  <c r="AO121" i="96" s="1"/>
  <c r="AM145" i="96"/>
  <c r="AN145" i="96"/>
  <c r="AL171" i="96"/>
  <c r="AJ189" i="96"/>
  <c r="AJ202" i="96"/>
  <c r="AK243" i="96"/>
  <c r="AJ243" i="96"/>
  <c r="AX243" i="96"/>
  <c r="AW243" i="96"/>
  <c r="AZ243" i="96"/>
  <c r="AY243" i="96"/>
  <c r="AV243" i="96"/>
  <c r="AO243" i="96"/>
  <c r="AN243" i="96"/>
  <c r="AM243" i="96"/>
  <c r="AL189" i="96"/>
  <c r="AO201" i="96"/>
  <c r="AN201" i="96"/>
  <c r="AM201" i="96"/>
  <c r="AL201" i="96"/>
  <c r="AK201" i="96"/>
  <c r="AL202" i="96"/>
  <c r="AM207" i="96"/>
  <c r="AK207" i="96"/>
  <c r="AY207" i="96"/>
  <c r="AZ207" i="96"/>
  <c r="AX207" i="96"/>
  <c r="AW207" i="96"/>
  <c r="AN207" i="96"/>
  <c r="AJ207" i="96"/>
  <c r="AX173" i="96"/>
  <c r="AW173" i="96"/>
  <c r="AV173" i="96"/>
  <c r="AO173" i="96"/>
  <c r="AY173" i="96"/>
  <c r="AM189" i="96"/>
  <c r="AW226" i="96"/>
  <c r="AL226" i="96"/>
  <c r="AJ226" i="96"/>
  <c r="AZ226" i="96"/>
  <c r="AY226" i="96"/>
  <c r="AX226" i="96"/>
  <c r="AV226" i="96"/>
  <c r="AO226" i="96"/>
  <c r="AM226" i="96"/>
  <c r="AZ184" i="96"/>
  <c r="AY184" i="96"/>
  <c r="AW184" i="96"/>
  <c r="AV184" i="96"/>
  <c r="AM184" i="96"/>
  <c r="AN189" i="96"/>
  <c r="AM130" i="96"/>
  <c r="AJ130" i="96"/>
  <c r="AO139" i="96"/>
  <c r="AX139" i="96"/>
  <c r="AN139" i="96"/>
  <c r="AX143" i="96"/>
  <c r="AM143" i="96"/>
  <c r="AL143" i="96"/>
  <c r="AJ143" i="96"/>
  <c r="AM180" i="96"/>
  <c r="AK180" i="96"/>
  <c r="AY180" i="96"/>
  <c r="AM185" i="96"/>
  <c r="AZ191" i="96"/>
  <c r="AX191" i="96"/>
  <c r="AJ191" i="96"/>
  <c r="AV191" i="96"/>
  <c r="AL48" i="96"/>
  <c r="AN60" i="96"/>
  <c r="AK75" i="96"/>
  <c r="AL89" i="96"/>
  <c r="AJ100" i="96"/>
  <c r="AO106" i="96"/>
  <c r="AZ109" i="96"/>
  <c r="AW109" i="96"/>
  <c r="AI115" i="96"/>
  <c r="AO115" i="96" s="1"/>
  <c r="AL116" i="96"/>
  <c r="AL121" i="96"/>
  <c r="AJ126" i="96"/>
  <c r="AO132" i="96"/>
  <c r="AL159" i="96"/>
  <c r="AK167" i="96"/>
  <c r="AL178" i="96"/>
  <c r="AN185" i="96"/>
  <c r="AM192" i="96"/>
  <c r="AO205" i="96"/>
  <c r="AK215" i="96"/>
  <c r="AL229" i="96"/>
  <c r="AV145" i="96"/>
  <c r="AK162" i="96"/>
  <c r="AJ162" i="96"/>
  <c r="AY162" i="96"/>
  <c r="AX162" i="96"/>
  <c r="AW162" i="96"/>
  <c r="AO162" i="96"/>
  <c r="AV171" i="96"/>
  <c r="AL215" i="96"/>
  <c r="AK280" i="96"/>
  <c r="AZ280" i="96"/>
  <c r="AY280" i="96"/>
  <c r="AV280" i="96"/>
  <c r="AO280" i="96"/>
  <c r="AN280" i="96"/>
  <c r="AX280" i="96"/>
  <c r="AW280" i="96"/>
  <c r="AM280" i="96"/>
  <c r="AL280" i="96"/>
  <c r="AJ280" i="96"/>
  <c r="AV124" i="96"/>
  <c r="AM124" i="96"/>
  <c r="AY134" i="96"/>
  <c r="AX134" i="96"/>
  <c r="AO134" i="96"/>
  <c r="AY145" i="96"/>
  <c r="AO150" i="96"/>
  <c r="AN150" i="96"/>
  <c r="AL150" i="96"/>
  <c r="AK150" i="96"/>
  <c r="AL163" i="96"/>
  <c r="AW171" i="96"/>
  <c r="AW202" i="96"/>
  <c r="AM215" i="96"/>
  <c r="AL76" i="96"/>
  <c r="AK77" i="96"/>
  <c r="AZ81" i="96"/>
  <c r="BR81" i="96"/>
  <c r="AI93" i="96"/>
  <c r="AO93" i="96" s="1"/>
  <c r="AN100" i="96"/>
  <c r="AZ103" i="96"/>
  <c r="AK105" i="96"/>
  <c r="AJ110" i="96"/>
  <c r="AN126" i="96"/>
  <c r="AJ131" i="96"/>
  <c r="AZ145" i="96"/>
  <c r="AO159" i="96"/>
  <c r="AM163" i="96"/>
  <c r="AX171" i="96"/>
  <c r="AN215" i="96"/>
  <c r="AZ289" i="96"/>
  <c r="AY289" i="96"/>
  <c r="AX289" i="96"/>
  <c r="AO289" i="96"/>
  <c r="AN289" i="96"/>
  <c r="AL289" i="96"/>
  <c r="AK289" i="96"/>
  <c r="AJ289" i="96"/>
  <c r="AW289" i="96"/>
  <c r="AV289" i="96"/>
  <c r="AM289" i="96"/>
  <c r="AY171" i="96"/>
  <c r="AZ189" i="96"/>
  <c r="AK194" i="96"/>
  <c r="AJ194" i="96"/>
  <c r="AY194" i="96"/>
  <c r="AX194" i="96"/>
  <c r="AW194" i="96"/>
  <c r="AX214" i="96"/>
  <c r="AV214" i="96"/>
  <c r="AZ214" i="96"/>
  <c r="AY214" i="96"/>
  <c r="AW214" i="96"/>
  <c r="AO214" i="96"/>
  <c r="AM214" i="96"/>
  <c r="AJ214" i="96"/>
  <c r="AY237" i="96"/>
  <c r="AX237" i="96"/>
  <c r="AN237" i="96"/>
  <c r="AL237" i="96"/>
  <c r="AZ237" i="96"/>
  <c r="AW237" i="96"/>
  <c r="AM237" i="96"/>
  <c r="AJ237" i="96"/>
  <c r="AK63" i="96"/>
  <c r="AY68" i="96"/>
  <c r="AM68" i="96"/>
  <c r="BR68" i="96"/>
  <c r="AO76" i="96"/>
  <c r="AM77" i="96"/>
  <c r="AV82" i="96"/>
  <c r="AM105" i="96"/>
  <c r="AI109" i="96"/>
  <c r="AO109" i="96" s="1"/>
  <c r="AL110" i="96"/>
  <c r="AM131" i="96"/>
  <c r="AX157" i="96"/>
  <c r="AW157" i="96"/>
  <c r="AO157" i="96"/>
  <c r="AZ157" i="96"/>
  <c r="AY157" i="96"/>
  <c r="AV157" i="96"/>
  <c r="AL176" i="96"/>
  <c r="AK176" i="96"/>
  <c r="AJ176" i="96"/>
  <c r="AX176" i="96"/>
  <c r="AO187" i="96"/>
  <c r="AN187" i="96"/>
  <c r="AM187" i="96"/>
  <c r="AL187" i="96"/>
  <c r="AJ187" i="96"/>
  <c r="AZ209" i="96"/>
  <c r="AX209" i="96"/>
  <c r="AO209" i="96"/>
  <c r="AN209" i="96"/>
  <c r="AM209" i="96"/>
  <c r="AK209" i="96"/>
  <c r="AJ209" i="96"/>
  <c r="AL243" i="96"/>
  <c r="AM63" i="96"/>
  <c r="AN77" i="96"/>
  <c r="AN105" i="96"/>
  <c r="AV106" i="96"/>
  <c r="AV108" i="96"/>
  <c r="AM108" i="96"/>
  <c r="AN110" i="96"/>
  <c r="AO131" i="96"/>
  <c r="AV132" i="96"/>
  <c r="AK146" i="96"/>
  <c r="AJ146" i="96"/>
  <c r="AZ146" i="96"/>
  <c r="AY146" i="96"/>
  <c r="AW146" i="96"/>
  <c r="AV146" i="96"/>
  <c r="AM146" i="96"/>
  <c r="AV185" i="96"/>
  <c r="AV192" i="96"/>
  <c r="AX197" i="96"/>
  <c r="AW197" i="96"/>
  <c r="AV197" i="96"/>
  <c r="AO197" i="96"/>
  <c r="AN197" i="96"/>
  <c r="AM197" i="96"/>
  <c r="AL197" i="96"/>
  <c r="AJ197" i="96"/>
  <c r="AJ201" i="96"/>
  <c r="AV205" i="96"/>
  <c r="AL207" i="96"/>
  <c r="AI53" i="96"/>
  <c r="AO53" i="96" s="1"/>
  <c r="AV60" i="96"/>
  <c r="AN63" i="96"/>
  <c r="AZ69" i="96"/>
  <c r="BR69" i="96"/>
  <c r="AO77" i="96"/>
  <c r="AW106" i="96"/>
  <c r="AO110" i="96"/>
  <c r="AZ113" i="96"/>
  <c r="AY118" i="96"/>
  <c r="AV118" i="96"/>
  <c r="AM118" i="96"/>
  <c r="AX132" i="96"/>
  <c r="AV144" i="96"/>
  <c r="AK172" i="96"/>
  <c r="AY172" i="96"/>
  <c r="AO172" i="96"/>
  <c r="AN172" i="96"/>
  <c r="AM172" i="96"/>
  <c r="AJ172" i="96"/>
  <c r="AJ173" i="96"/>
  <c r="AW185" i="96"/>
  <c r="AW192" i="96"/>
  <c r="AW205" i="96"/>
  <c r="AO207" i="96"/>
  <c r="AK226" i="96"/>
  <c r="AV48" i="96"/>
  <c r="AW60" i="96"/>
  <c r="AO63" i="96"/>
  <c r="AI81" i="96"/>
  <c r="AO81" i="96" s="1"/>
  <c r="AX106" i="96"/>
  <c r="AW116" i="96"/>
  <c r="AY132" i="96"/>
  <c r="AK138" i="96"/>
  <c r="AO138" i="96"/>
  <c r="AN138" i="96"/>
  <c r="AM138" i="96"/>
  <c r="AJ138" i="96"/>
  <c r="AW144" i="96"/>
  <c r="AY167" i="96"/>
  <c r="AK173" i="96"/>
  <c r="AV178" i="96"/>
  <c r="AZ183" i="96"/>
  <c r="AX183" i="96"/>
  <c r="AY183" i="96"/>
  <c r="AW183" i="96"/>
  <c r="AO183" i="96"/>
  <c r="AJ184" i="96"/>
  <c r="AX185" i="96"/>
  <c r="AX192" i="96"/>
  <c r="AX205" i="96"/>
  <c r="AN226" i="96"/>
  <c r="AY253" i="96"/>
  <c r="AX253" i="96"/>
  <c r="AN253" i="96"/>
  <c r="AM253" i="96"/>
  <c r="AL253" i="96"/>
  <c r="AZ253" i="96"/>
  <c r="AW253" i="96"/>
  <c r="AV253" i="96"/>
  <c r="AO253" i="96"/>
  <c r="AK253" i="96"/>
  <c r="AJ253" i="96"/>
  <c r="AK169" i="96"/>
  <c r="AM188" i="96"/>
  <c r="AK188" i="96"/>
  <c r="AY188" i="96"/>
  <c r="AK199" i="96"/>
  <c r="AV232" i="96"/>
  <c r="AN232" i="96"/>
  <c r="AZ277" i="96"/>
  <c r="AX277" i="96"/>
  <c r="AW277" i="96"/>
  <c r="AV277" i="96"/>
  <c r="AO277" i="96"/>
  <c r="AL277" i="96"/>
  <c r="AK277" i="96"/>
  <c r="AJ277" i="96"/>
  <c r="AZ309" i="96"/>
  <c r="AY309" i="96"/>
  <c r="AX309" i="96"/>
  <c r="AW309" i="96"/>
  <c r="AV309" i="96"/>
  <c r="AO309" i="96"/>
  <c r="AN309" i="96"/>
  <c r="AM309" i="96"/>
  <c r="AL309" i="96"/>
  <c r="AK309" i="96"/>
  <c r="AJ309" i="96"/>
  <c r="AM206" i="96"/>
  <c r="AL206" i="96"/>
  <c r="AK206" i="96"/>
  <c r="AZ225" i="96"/>
  <c r="AX225" i="96"/>
  <c r="AZ274" i="96"/>
  <c r="AY274" i="96"/>
  <c r="AW274" i="96"/>
  <c r="AV274" i="96"/>
  <c r="AM274" i="96"/>
  <c r="AL274" i="96"/>
  <c r="AK274" i="96"/>
  <c r="AJ274" i="96"/>
  <c r="AZ294" i="96"/>
  <c r="AX294" i="96"/>
  <c r="AW294" i="96"/>
  <c r="AV294" i="96"/>
  <c r="AN294" i="96"/>
  <c r="AM294" i="96"/>
  <c r="AL294" i="96"/>
  <c r="AJ294" i="96"/>
  <c r="AZ306" i="96"/>
  <c r="AY306" i="96"/>
  <c r="AW306" i="96"/>
  <c r="AV306" i="96"/>
  <c r="AM306" i="96"/>
  <c r="AL306" i="96"/>
  <c r="AK306" i="96"/>
  <c r="AJ306" i="96"/>
  <c r="AY148" i="96"/>
  <c r="AO199" i="96"/>
  <c r="AX213" i="96"/>
  <c r="AW213" i="96"/>
  <c r="AV213" i="96"/>
  <c r="AO213" i="96"/>
  <c r="AO217" i="96"/>
  <c r="AN217" i="96"/>
  <c r="AM217" i="96"/>
  <c r="AW217" i="96"/>
  <c r="AO228" i="96"/>
  <c r="AK228" i="96"/>
  <c r="AY228" i="96"/>
  <c r="AW228" i="96"/>
  <c r="AX245" i="96"/>
  <c r="AW245" i="96"/>
  <c r="AV245" i="96"/>
  <c r="AO245" i="96"/>
  <c r="AZ264" i="96"/>
  <c r="AY264" i="96"/>
  <c r="AV264" i="96"/>
  <c r="AO264" i="96"/>
  <c r="AN264" i="96"/>
  <c r="AZ248" i="96"/>
  <c r="AV248" i="96"/>
  <c r="AO248" i="96"/>
  <c r="AN248" i="96"/>
  <c r="AZ258" i="96"/>
  <c r="AY258" i="96"/>
  <c r="AW258" i="96"/>
  <c r="AV258" i="96"/>
  <c r="AL258" i="96"/>
  <c r="AK258" i="96"/>
  <c r="AJ258" i="96"/>
  <c r="AX261" i="96"/>
  <c r="AW261" i="96"/>
  <c r="AV261" i="96"/>
  <c r="AO261" i="96"/>
  <c r="AL261" i="96"/>
  <c r="AK261" i="96"/>
  <c r="AJ261" i="96"/>
  <c r="AM255" i="96"/>
  <c r="AK255" i="96"/>
  <c r="AZ255" i="96"/>
  <c r="AY255" i="96"/>
  <c r="AO231" i="96"/>
  <c r="AN231" i="96"/>
  <c r="AJ231" i="96"/>
  <c r="AK296" i="96"/>
  <c r="AJ296" i="96"/>
  <c r="AZ296" i="96"/>
  <c r="AY296" i="96"/>
  <c r="AW296" i="96"/>
  <c r="AV296" i="96"/>
  <c r="AO296" i="96"/>
  <c r="AN296" i="96"/>
  <c r="AY169" i="96"/>
  <c r="AN188" i="96"/>
  <c r="AM193" i="96"/>
  <c r="AX199" i="96"/>
  <c r="AN206" i="96"/>
  <c r="AK225" i="96"/>
  <c r="AL232" i="96"/>
  <c r="AO274" i="96"/>
  <c r="AK294" i="96"/>
  <c r="AN306" i="96"/>
  <c r="AK154" i="96"/>
  <c r="AJ154" i="96"/>
  <c r="AX165" i="96"/>
  <c r="AW165" i="96"/>
  <c r="AV165" i="96"/>
  <c r="AO165" i="96"/>
  <c r="AZ169" i="96"/>
  <c r="AK186" i="96"/>
  <c r="AJ186" i="96"/>
  <c r="AO188" i="96"/>
  <c r="AN193" i="96"/>
  <c r="AO206" i="96"/>
  <c r="AL225" i="96"/>
  <c r="AM232" i="96"/>
  <c r="AZ273" i="96"/>
  <c r="AX273" i="96"/>
  <c r="AO273" i="96"/>
  <c r="AN273" i="96"/>
  <c r="AK273" i="96"/>
  <c r="AJ273" i="96"/>
  <c r="AO294" i="96"/>
  <c r="AO306" i="96"/>
  <c r="AO212" i="96"/>
  <c r="AK212" i="96"/>
  <c r="AY212" i="96"/>
  <c r="AW212" i="96"/>
  <c r="AJ213" i="96"/>
  <c r="AJ217" i="96"/>
  <c r="AM225" i="96"/>
  <c r="AO232" i="96"/>
  <c r="AM238" i="96"/>
  <c r="AL238" i="96"/>
  <c r="AK238" i="96"/>
  <c r="AZ238" i="96"/>
  <c r="AY238" i="96"/>
  <c r="AZ175" i="96"/>
  <c r="AX175" i="96"/>
  <c r="AK177" i="96"/>
  <c r="AK213" i="96"/>
  <c r="AK217" i="96"/>
  <c r="AN225" i="96"/>
  <c r="AZ310" i="96"/>
  <c r="AX310" i="96"/>
  <c r="AW310" i="96"/>
  <c r="AV310" i="96"/>
  <c r="AN310" i="96"/>
  <c r="AM310" i="96"/>
  <c r="AL310" i="96"/>
  <c r="AJ310" i="96"/>
  <c r="AK170" i="96"/>
  <c r="AJ170" i="96"/>
  <c r="AL213" i="96"/>
  <c r="AL217" i="96"/>
  <c r="AO225" i="96"/>
  <c r="AK227" i="96"/>
  <c r="AJ227" i="96"/>
  <c r="AX227" i="96"/>
  <c r="AW227" i="96"/>
  <c r="AJ228" i="96"/>
  <c r="AZ241" i="96"/>
  <c r="AX241" i="96"/>
  <c r="AO241" i="96"/>
  <c r="AK241" i="96"/>
  <c r="AJ241" i="96"/>
  <c r="AJ245" i="96"/>
  <c r="AJ264" i="96"/>
  <c r="AZ322" i="96"/>
  <c r="AY322" i="96"/>
  <c r="AW322" i="96"/>
  <c r="AV322" i="96"/>
  <c r="AO322" i="96"/>
  <c r="AN322" i="96"/>
  <c r="AM322" i="96"/>
  <c r="AL322" i="96"/>
  <c r="AK322" i="96"/>
  <c r="AJ322" i="96"/>
  <c r="AL228" i="96"/>
  <c r="AO244" i="96"/>
  <c r="AK244" i="96"/>
  <c r="AY244" i="96"/>
  <c r="AX244" i="96"/>
  <c r="AW244" i="96"/>
  <c r="AK245" i="96"/>
  <c r="AJ248" i="96"/>
  <c r="AM258" i="96"/>
  <c r="AM261" i="96"/>
  <c r="AK264" i="96"/>
  <c r="AY277" i="96"/>
  <c r="AZ342" i="96"/>
  <c r="AY342" i="96"/>
  <c r="AX342" i="96"/>
  <c r="AW342" i="96"/>
  <c r="AV342" i="96"/>
  <c r="AN342" i="96"/>
  <c r="AM342" i="96"/>
  <c r="AL342" i="96"/>
  <c r="AJ342" i="96"/>
  <c r="AM228" i="96"/>
  <c r="AX230" i="96"/>
  <c r="AV230" i="96"/>
  <c r="AN230" i="96"/>
  <c r="AL245" i="96"/>
  <c r="AY247" i="96"/>
  <c r="AX247" i="96"/>
  <c r="AO247" i="96"/>
  <c r="AN247" i="96"/>
  <c r="AJ247" i="96"/>
  <c r="AK248" i="96"/>
  <c r="AJ255" i="96"/>
  <c r="AZ257" i="96"/>
  <c r="AX257" i="96"/>
  <c r="AO257" i="96"/>
  <c r="AK257" i="96"/>
  <c r="AJ257" i="96"/>
  <c r="AN258" i="96"/>
  <c r="AN261" i="96"/>
  <c r="AL264" i="96"/>
  <c r="AX274" i="96"/>
  <c r="AX278" i="96"/>
  <c r="AV278" i="96"/>
  <c r="AN278" i="96"/>
  <c r="AM278" i="96"/>
  <c r="AL278" i="96"/>
  <c r="AZ293" i="96"/>
  <c r="AY293" i="96"/>
  <c r="AX293" i="96"/>
  <c r="AW293" i="96"/>
  <c r="AV293" i="96"/>
  <c r="AO293" i="96"/>
  <c r="AM293" i="96"/>
  <c r="AL293" i="96"/>
  <c r="AK293" i="96"/>
  <c r="AJ293" i="96"/>
  <c r="AO147" i="96"/>
  <c r="AN147" i="96"/>
  <c r="AK164" i="96"/>
  <c r="AY164" i="96"/>
  <c r="AV188" i="96"/>
  <c r="AV206" i="96"/>
  <c r="AM223" i="96"/>
  <c r="AK223" i="96"/>
  <c r="AY223" i="96"/>
  <c r="AN228" i="96"/>
  <c r="AK231" i="96"/>
  <c r="AM245" i="96"/>
  <c r="AL248" i="96"/>
  <c r="AL255" i="96"/>
  <c r="AO258" i="96"/>
  <c r="AO260" i="96"/>
  <c r="AN260" i="96"/>
  <c r="AK260" i="96"/>
  <c r="AY260" i="96"/>
  <c r="AX260" i="96"/>
  <c r="AW260" i="96"/>
  <c r="AM264" i="96"/>
  <c r="AY294" i="96"/>
  <c r="AX306" i="96"/>
  <c r="AX141" i="96"/>
  <c r="AW141" i="96"/>
  <c r="AO141" i="96"/>
  <c r="AW188" i="96"/>
  <c r="AV193" i="96"/>
  <c r="AW206" i="96"/>
  <c r="AL231" i="96"/>
  <c r="AW232" i="96"/>
  <c r="AN245" i="96"/>
  <c r="AM248" i="96"/>
  <c r="AN255" i="96"/>
  <c r="AL296" i="96"/>
  <c r="AO195" i="96"/>
  <c r="AN195" i="96"/>
  <c r="AM195" i="96"/>
  <c r="AX206" i="96"/>
  <c r="AM231" i="96"/>
  <c r="AX232" i="96"/>
  <c r="AO255" i="96"/>
  <c r="AZ290" i="96"/>
  <c r="AY290" i="96"/>
  <c r="AW290" i="96"/>
  <c r="AV290" i="96"/>
  <c r="AM290" i="96"/>
  <c r="AL290" i="96"/>
  <c r="AK290" i="96"/>
  <c r="AJ290" i="96"/>
  <c r="AM296" i="96"/>
  <c r="AW367" i="96"/>
  <c r="AW276" i="96"/>
  <c r="AL285" i="96"/>
  <c r="AY287" i="96"/>
  <c r="AW292" i="96"/>
  <c r="AL301" i="96"/>
  <c r="AY303" i="96"/>
  <c r="AW308" i="96"/>
  <c r="AN312" i="96"/>
  <c r="AL317" i="96"/>
  <c r="AY319" i="96"/>
  <c r="AW324" i="96"/>
  <c r="AN328" i="96"/>
  <c r="AL333" i="96"/>
  <c r="AY335" i="96"/>
  <c r="AJ338" i="96"/>
  <c r="AN344" i="96"/>
  <c r="AL349" i="96"/>
  <c r="AY351" i="96"/>
  <c r="AJ354" i="96"/>
  <c r="AN360" i="96"/>
  <c r="AL365" i="96"/>
  <c r="AY367" i="96"/>
  <c r="AJ370" i="96"/>
  <c r="AX276" i="96"/>
  <c r="AM285" i="96"/>
  <c r="AM301" i="96"/>
  <c r="AZ303" i="96"/>
  <c r="AM317" i="96"/>
  <c r="AZ319" i="96"/>
  <c r="AM333" i="96"/>
  <c r="AZ335" i="96"/>
  <c r="AM349" i="96"/>
  <c r="AZ351" i="96"/>
  <c r="AZ367" i="96"/>
  <c r="AW233" i="96"/>
  <c r="AY276" i="96"/>
  <c r="AJ279" i="96"/>
  <c r="AN285" i="96"/>
  <c r="AY292" i="96"/>
  <c r="AJ295" i="96"/>
  <c r="AN301" i="96"/>
  <c r="AY308" i="96"/>
  <c r="AN317" i="96"/>
  <c r="AY324" i="96"/>
  <c r="AN333" i="96"/>
  <c r="AL338" i="96"/>
  <c r="AN349" i="96"/>
  <c r="AL354" i="96"/>
  <c r="AN365" i="96"/>
  <c r="AL370" i="96"/>
  <c r="AO285" i="96"/>
  <c r="AO301" i="96"/>
  <c r="AO317" i="96"/>
  <c r="AO333" i="96"/>
  <c r="AO349" i="96"/>
  <c r="AY254" i="96"/>
  <c r="AN263" i="96"/>
  <c r="AY270" i="96"/>
  <c r="AN279" i="96"/>
  <c r="AL284" i="96"/>
  <c r="AY286" i="96"/>
  <c r="AW291" i="96"/>
  <c r="AN295" i="96"/>
  <c r="AY302" i="96"/>
  <c r="AJ305" i="96"/>
  <c r="AN311" i="96"/>
  <c r="AY318" i="96"/>
  <c r="AJ321" i="96"/>
  <c r="AY334" i="96"/>
  <c r="AJ337" i="96"/>
  <c r="AY350" i="96"/>
  <c r="AJ353" i="96"/>
  <c r="AY366" i="96"/>
  <c r="AJ369" i="96"/>
  <c r="AZ254" i="96"/>
  <c r="AO263" i="96"/>
  <c r="AZ270" i="96"/>
  <c r="AO279" i="96"/>
  <c r="AZ286" i="96"/>
  <c r="AK305" i="96"/>
  <c r="AV312" i="96"/>
  <c r="AK321" i="96"/>
  <c r="AX323" i="96"/>
  <c r="AV328" i="96"/>
  <c r="AZ334" i="96"/>
  <c r="AK337" i="96"/>
  <c r="AX339" i="96"/>
  <c r="AV344" i="96"/>
  <c r="AZ350" i="96"/>
  <c r="AK353" i="96"/>
  <c r="AV360" i="96"/>
  <c r="AZ366" i="96"/>
  <c r="AK369" i="96"/>
  <c r="AX371" i="96"/>
  <c r="AL305" i="96"/>
  <c r="AL321" i="96"/>
  <c r="AL337" i="96"/>
  <c r="AL353" i="96"/>
  <c r="AL369" i="96"/>
  <c r="AW285" i="96"/>
  <c r="AW301" i="96"/>
  <c r="AN305" i="96"/>
  <c r="AY312" i="96"/>
  <c r="AW317" i="96"/>
  <c r="AN321" i="96"/>
  <c r="AY328" i="96"/>
  <c r="AJ331" i="96"/>
  <c r="AW333" i="96"/>
  <c r="AN337" i="96"/>
  <c r="AY344" i="96"/>
  <c r="AJ347" i="96"/>
  <c r="AW349" i="96"/>
  <c r="AN353" i="96"/>
  <c r="AL358" i="96"/>
  <c r="AY360" i="96"/>
  <c r="AJ363" i="96"/>
  <c r="AW365" i="96"/>
  <c r="AN369" i="96"/>
  <c r="AX285" i="96"/>
  <c r="AX301" i="96"/>
  <c r="AO305" i="96"/>
  <c r="AZ312" i="96"/>
  <c r="AX317" i="96"/>
  <c r="AO321" i="96"/>
  <c r="AZ328" i="96"/>
  <c r="AX333" i="96"/>
  <c r="AO337" i="96"/>
  <c r="AX349" i="96"/>
  <c r="AO353" i="96"/>
  <c r="AM358" i="96"/>
  <c r="AO369" i="96"/>
  <c r="AJ240" i="96"/>
  <c r="AJ256" i="96"/>
  <c r="AJ272" i="96"/>
  <c r="AJ288" i="96"/>
  <c r="AJ304" i="96"/>
  <c r="AL315" i="96"/>
  <c r="AJ320" i="96"/>
  <c r="AL331" i="96"/>
  <c r="AJ336" i="96"/>
  <c r="AW338" i="96"/>
  <c r="AL347" i="96"/>
  <c r="AJ352" i="96"/>
  <c r="AW354" i="96"/>
  <c r="AN358" i="96"/>
  <c r="AL363" i="96"/>
  <c r="AY365" i="96"/>
  <c r="AJ368" i="96"/>
  <c r="AW370" i="96"/>
  <c r="AX354" i="96"/>
  <c r="AO358" i="96"/>
  <c r="AX370" i="96"/>
  <c r="AL320" i="96"/>
  <c r="AJ325" i="96"/>
  <c r="AY338" i="96"/>
  <c r="AJ341" i="96"/>
  <c r="AL352" i="96"/>
  <c r="AY354" i="96"/>
  <c r="AJ357" i="96"/>
  <c r="AY370" i="96"/>
  <c r="AJ373" i="96"/>
  <c r="AM256" i="96"/>
  <c r="AX263" i="96"/>
  <c r="AM272" i="96"/>
  <c r="AX279" i="96"/>
  <c r="AM288" i="96"/>
  <c r="AX295" i="96"/>
  <c r="AK325" i="96"/>
  <c r="AK341" i="96"/>
  <c r="AK357" i="96"/>
  <c r="AK373" i="96"/>
  <c r="AJ250" i="96"/>
  <c r="AN256" i="96"/>
  <c r="AJ266" i="96"/>
  <c r="AN272" i="96"/>
  <c r="AN288" i="96"/>
  <c r="AJ298" i="96"/>
  <c r="AN304" i="96"/>
  <c r="AJ314" i="96"/>
  <c r="AN320" i="96"/>
  <c r="AL325" i="96"/>
  <c r="AJ330" i="96"/>
  <c r="AN336" i="96"/>
  <c r="AL341" i="96"/>
  <c r="AY343" i="96"/>
  <c r="AJ346" i="96"/>
  <c r="AN352" i="96"/>
  <c r="AL357" i="96"/>
  <c r="AY359" i="96"/>
  <c r="AJ362" i="96"/>
  <c r="AN368" i="96"/>
  <c r="AL373" i="96"/>
  <c r="AV305" i="96"/>
  <c r="AV321" i="96"/>
  <c r="AM325" i="96"/>
  <c r="AK330" i="96"/>
  <c r="AO336" i="96"/>
  <c r="AV337" i="96"/>
  <c r="AM341" i="96"/>
  <c r="AK346" i="96"/>
  <c r="AO352" i="96"/>
  <c r="AV353" i="96"/>
  <c r="AM357" i="96"/>
  <c r="AK362" i="96"/>
  <c r="AO368" i="96"/>
  <c r="AV369" i="96"/>
  <c r="AM373" i="96"/>
  <c r="AJ319" i="96"/>
  <c r="AW321" i="96"/>
  <c r="AJ335" i="96"/>
  <c r="AW337" i="96"/>
  <c r="AN341" i="96"/>
  <c r="AJ351" i="96"/>
  <c r="AW353" i="96"/>
  <c r="AN357" i="96"/>
  <c r="AJ367" i="96"/>
  <c r="AW369" i="96"/>
  <c r="AN373" i="96"/>
  <c r="AM234" i="96"/>
  <c r="AM250" i="96"/>
  <c r="AM266" i="96"/>
  <c r="AK287" i="96"/>
  <c r="AK303" i="96"/>
  <c r="AX305" i="96"/>
  <c r="AK319" i="96"/>
  <c r="AX321" i="96"/>
  <c r="AO325" i="96"/>
  <c r="AK335" i="96"/>
  <c r="AX337" i="96"/>
  <c r="AO341" i="96"/>
  <c r="AK351" i="96"/>
  <c r="AX353" i="96"/>
  <c r="AO357" i="96"/>
  <c r="AV358" i="96"/>
  <c r="AK367" i="96"/>
  <c r="AX369" i="96"/>
  <c r="AO373" i="96"/>
  <c r="AY305" i="96"/>
  <c r="AY321" i="96"/>
  <c r="AY337" i="96"/>
  <c r="AY353" i="96"/>
  <c r="AW358" i="96"/>
  <c r="AL367" i="96"/>
  <c r="AY369" i="96"/>
  <c r="AO234" i="96"/>
  <c r="AO250" i="96"/>
  <c r="AO266" i="96"/>
  <c r="AK276" i="96"/>
  <c r="AM287" i="96"/>
  <c r="AK292" i="96"/>
  <c r="AM303" i="96"/>
  <c r="AK308" i="96"/>
  <c r="AM319" i="96"/>
  <c r="AK324" i="96"/>
  <c r="AM335" i="96"/>
  <c r="AM351" i="96"/>
  <c r="AX358" i="96"/>
  <c r="AM367" i="96"/>
  <c r="AN335" i="96"/>
  <c r="AN351" i="96"/>
  <c r="AY358" i="96"/>
  <c r="AN367" i="96"/>
  <c r="AO287" i="96"/>
  <c r="AM292" i="96"/>
  <c r="AO303" i="96"/>
  <c r="AM308" i="96"/>
  <c r="AO319" i="96"/>
  <c r="AV320" i="96"/>
  <c r="AM324" i="96"/>
  <c r="AO335" i="96"/>
  <c r="AO351" i="96"/>
  <c r="AO367" i="96"/>
  <c r="AJ270" i="96"/>
  <c r="AN276" i="96"/>
  <c r="AJ286" i="96"/>
  <c r="AN292" i="96"/>
  <c r="AJ302" i="96"/>
  <c r="AW304" i="96"/>
  <c r="AN308" i="96"/>
  <c r="AL313" i="96"/>
  <c r="AJ318" i="96"/>
  <c r="AW320" i="96"/>
  <c r="AL329" i="96"/>
  <c r="AJ334" i="96"/>
  <c r="AW336" i="96"/>
  <c r="AL345" i="96"/>
  <c r="AJ350" i="96"/>
  <c r="AW352" i="96"/>
  <c r="AJ366" i="96"/>
  <c r="AW368" i="96"/>
  <c r="AX208" i="96"/>
  <c r="AX224" i="96"/>
  <c r="AM233" i="96"/>
  <c r="AX240" i="96"/>
  <c r="AM249" i="96"/>
  <c r="AK254" i="96"/>
  <c r="AX256" i="96"/>
  <c r="AM265" i="96"/>
  <c r="AK270" i="96"/>
  <c r="AX272" i="96"/>
  <c r="AM281" i="96"/>
  <c r="AK286" i="96"/>
  <c r="AX288" i="96"/>
  <c r="AK302" i="96"/>
  <c r="AV325" i="96"/>
  <c r="AV341" i="96"/>
  <c r="AV357" i="96"/>
  <c r="AV373" i="96"/>
  <c r="AY208" i="96"/>
  <c r="AY224" i="96"/>
  <c r="AN233" i="96"/>
  <c r="AY240" i="96"/>
  <c r="AN249" i="96"/>
  <c r="AL254" i="96"/>
  <c r="AY256" i="96"/>
  <c r="AL270" i="96"/>
  <c r="AY272" i="96"/>
  <c r="AL286" i="96"/>
  <c r="AJ291" i="96"/>
  <c r="AL302" i="96"/>
  <c r="AJ307" i="96"/>
  <c r="AL318" i="96"/>
  <c r="AJ323" i="96"/>
  <c r="AW325" i="96"/>
  <c r="AL334" i="96"/>
  <c r="AJ339" i="96"/>
  <c r="AW341" i="96"/>
  <c r="AL350" i="96"/>
  <c r="AJ355" i="96"/>
  <c r="AW357" i="96"/>
  <c r="AL366" i="96"/>
  <c r="AJ371" i="96"/>
  <c r="AW373" i="96"/>
  <c r="AM286" i="96"/>
  <c r="AM302" i="96"/>
  <c r="AX325" i="96"/>
  <c r="AX341" i="96"/>
  <c r="AX357" i="96"/>
  <c r="AX373" i="96"/>
  <c r="AT21" i="95"/>
  <c r="AZ21" i="95" s="1"/>
  <c r="AX96" i="95"/>
  <c r="AY96" i="95"/>
  <c r="AW120" i="95"/>
  <c r="AJ116" i="95"/>
  <c r="AI123" i="95"/>
  <c r="AO123" i="95" s="1"/>
  <c r="AK116" i="95"/>
  <c r="AJ90" i="95"/>
  <c r="AL116" i="95"/>
  <c r="AM90" i="95"/>
  <c r="AV116" i="95"/>
  <c r="AW97" i="95"/>
  <c r="AW116" i="95"/>
  <c r="AX116" i="95"/>
  <c r="AT110" i="95"/>
  <c r="AZ110" i="95" s="1"/>
  <c r="AT112" i="95"/>
  <c r="AZ112" i="95" s="1"/>
  <c r="AT120" i="95"/>
  <c r="AI96" i="95"/>
  <c r="AO96" i="95" s="1"/>
  <c r="AT118" i="95"/>
  <c r="AZ118" i="95" s="1"/>
  <c r="AT91" i="95"/>
  <c r="AZ91" i="95" s="1"/>
  <c r="AI115" i="95"/>
  <c r="AO115" i="95" s="1"/>
  <c r="AN123" i="95"/>
  <c r="AI117" i="95"/>
  <c r="AO117" i="95" s="1"/>
  <c r="AI119" i="95"/>
  <c r="AO119" i="95" s="1"/>
  <c r="AI111" i="95"/>
  <c r="AO111" i="95" s="1"/>
  <c r="AT113" i="95"/>
  <c r="AZ113" i="95" s="1"/>
  <c r="AJ117" i="95"/>
  <c r="AV123" i="95"/>
  <c r="AK117" i="95"/>
  <c r="AT121" i="95"/>
  <c r="AW123" i="95"/>
  <c r="AL117" i="95"/>
  <c r="AY123" i="95"/>
  <c r="AV113" i="95"/>
  <c r="AM117" i="95"/>
  <c r="AT99" i="95"/>
  <c r="AZ99" i="95" s="1"/>
  <c r="AL111" i="95"/>
  <c r="AW113" i="95"/>
  <c r="AN117" i="95"/>
  <c r="AI97" i="95"/>
  <c r="AO97" i="95" s="1"/>
  <c r="AM111" i="95"/>
  <c r="AX113" i="95"/>
  <c r="AT117" i="95"/>
  <c r="AZ117" i="95" s="1"/>
  <c r="AT92" i="95"/>
  <c r="AZ92" i="95" s="1"/>
  <c r="AT111" i="95"/>
  <c r="AZ111" i="95" s="1"/>
  <c r="AY113" i="95"/>
  <c r="AV119" i="95"/>
  <c r="AI95" i="95"/>
  <c r="AO95" i="95" s="1"/>
  <c r="AI102" i="95"/>
  <c r="AO102" i="95" s="1"/>
  <c r="AT109" i="95"/>
  <c r="AZ109" i="95" s="1"/>
  <c r="AW119" i="95"/>
  <c r="AI116" i="95"/>
  <c r="AV117" i="95"/>
  <c r="AX119" i="95"/>
  <c r="AY117" i="95"/>
  <c r="AY119" i="95"/>
  <c r="AI124" i="95"/>
  <c r="AO124" i="95" s="1"/>
  <c r="AT102" i="95"/>
  <c r="AZ102" i="95" s="1"/>
  <c r="AT107" i="95"/>
  <c r="AZ107" i="95" s="1"/>
  <c r="AT124" i="95"/>
  <c r="AZ124" i="95" s="1"/>
  <c r="AI112" i="95"/>
  <c r="AM116" i="95"/>
  <c r="AI31" i="95"/>
  <c r="AO31" i="95" s="1"/>
  <c r="AT35" i="95"/>
  <c r="AZ35" i="95" s="1"/>
  <c r="AI110" i="95"/>
  <c r="AO110" i="95" s="1"/>
  <c r="AN116" i="95"/>
  <c r="AT114" i="95"/>
  <c r="AZ114" i="95" s="1"/>
  <c r="AI118" i="95"/>
  <c r="AO118" i="95" s="1"/>
  <c r="AT84" i="95"/>
  <c r="AZ84" i="95" s="1"/>
  <c r="AT82" i="95"/>
  <c r="AZ82" i="95" s="1"/>
  <c r="AI104" i="95"/>
  <c r="AO104" i="95" s="1"/>
  <c r="AJ102" i="95"/>
  <c r="AJ104" i="95"/>
  <c r="AM102" i="95"/>
  <c r="AL104" i="95"/>
  <c r="AN102" i="95"/>
  <c r="AM104" i="95"/>
  <c r="AW106" i="95"/>
  <c r="AN104" i="95"/>
  <c r="AX106" i="95"/>
  <c r="AY106" i="95"/>
  <c r="AX29" i="95"/>
  <c r="AV102" i="95"/>
  <c r="AW102" i="95"/>
  <c r="AY91" i="95"/>
  <c r="AJ96" i="95"/>
  <c r="AX102" i="95"/>
  <c r="AL96" i="95"/>
  <c r="AY102" i="95"/>
  <c r="AI15" i="95"/>
  <c r="AO15" i="95" s="1"/>
  <c r="AM96" i="95"/>
  <c r="AI107" i="95"/>
  <c r="AO107" i="95" s="1"/>
  <c r="AN96" i="95"/>
  <c r="AT96" i="95"/>
  <c r="AZ96" i="95" s="1"/>
  <c r="AT94" i="95"/>
  <c r="AZ94" i="95" s="1"/>
  <c r="AT49" i="95"/>
  <c r="AZ49" i="95" s="1"/>
  <c r="AI103" i="95"/>
  <c r="AO103" i="95" s="1"/>
  <c r="AT79" i="95"/>
  <c r="AZ79" i="95" s="1"/>
  <c r="AI90" i="95"/>
  <c r="AO90" i="95" s="1"/>
  <c r="AI99" i="95"/>
  <c r="AO99" i="95" s="1"/>
  <c r="AT103" i="95"/>
  <c r="AZ103" i="95" s="1"/>
  <c r="AT105" i="95"/>
  <c r="AZ105" i="95" s="1"/>
  <c r="AV50" i="95"/>
  <c r="AI88" i="95"/>
  <c r="AO88" i="95" s="1"/>
  <c r="AI92" i="95"/>
  <c r="AO92" i="95" s="1"/>
  <c r="AT23" i="95"/>
  <c r="AZ23" i="95" s="1"/>
  <c r="AN63" i="95"/>
  <c r="AK90" i="95"/>
  <c r="AT63" i="95"/>
  <c r="AZ63" i="95" s="1"/>
  <c r="AT88" i="95"/>
  <c r="AZ88" i="95" s="1"/>
  <c r="AL90" i="95"/>
  <c r="AN90" i="95"/>
  <c r="AM57" i="95"/>
  <c r="AT90" i="95"/>
  <c r="AZ90" i="95" s="1"/>
  <c r="AI101" i="95"/>
  <c r="AO101" i="95" s="1"/>
  <c r="AT104" i="95"/>
  <c r="AZ104" i="95" s="1"/>
  <c r="AN57" i="95"/>
  <c r="AI109" i="95"/>
  <c r="AO109" i="95" s="1"/>
  <c r="AV104" i="95"/>
  <c r="AN72" i="95"/>
  <c r="AV90" i="95"/>
  <c r="AY104" i="95"/>
  <c r="AV34" i="95"/>
  <c r="AM47" i="95"/>
  <c r="AJ49" i="95"/>
  <c r="AI51" i="95"/>
  <c r="AO51" i="95" s="1"/>
  <c r="AI85" i="95"/>
  <c r="AO85" i="95" s="1"/>
  <c r="AW90" i="95"/>
  <c r="AJ109" i="95"/>
  <c r="AN47" i="95"/>
  <c r="AK49" i="95"/>
  <c r="AX90" i="95"/>
  <c r="AK109" i="95"/>
  <c r="AN49" i="95"/>
  <c r="AI83" i="95"/>
  <c r="AO83" i="95" s="1"/>
  <c r="AJ87" i="95"/>
  <c r="AK103" i="95"/>
  <c r="AL109" i="95"/>
  <c r="AK87" i="95"/>
  <c r="AI89" i="95"/>
  <c r="AO89" i="95" s="1"/>
  <c r="AL103" i="95"/>
  <c r="AM109" i="95"/>
  <c r="AT85" i="95"/>
  <c r="AZ85" i="95" s="1"/>
  <c r="AL87" i="95"/>
  <c r="AI93" i="95"/>
  <c r="AO93" i="95" s="1"/>
  <c r="AM103" i="95"/>
  <c r="AN109" i="95"/>
  <c r="AM87" i="95"/>
  <c r="AT97" i="95"/>
  <c r="AZ97" i="95" s="1"/>
  <c r="AN103" i="95"/>
  <c r="AI105" i="95"/>
  <c r="AO105" i="95" s="1"/>
  <c r="AN87" i="95"/>
  <c r="AV99" i="95"/>
  <c r="AJ89" i="95"/>
  <c r="AW99" i="95"/>
  <c r="AT81" i="95"/>
  <c r="AT87" i="95"/>
  <c r="AZ87" i="95" s="1"/>
  <c r="AI91" i="95"/>
  <c r="AO91" i="95" s="1"/>
  <c r="AT93" i="95"/>
  <c r="AZ93" i="95" s="1"/>
  <c r="AV97" i="95"/>
  <c r="AV109" i="95"/>
  <c r="AW109" i="95"/>
  <c r="AT60" i="95"/>
  <c r="AZ60" i="95" s="1"/>
  <c r="AX97" i="95"/>
  <c r="AV103" i="95"/>
  <c r="AX109" i="95"/>
  <c r="AV87" i="95"/>
  <c r="AY97" i="95"/>
  <c r="AW103" i="95"/>
  <c r="AW87" i="95"/>
  <c r="AX103" i="95"/>
  <c r="AI100" i="95"/>
  <c r="AO100" i="95" s="1"/>
  <c r="AK102" i="95"/>
  <c r="AI86" i="95"/>
  <c r="AI84" i="95"/>
  <c r="AO84" i="95" s="1"/>
  <c r="AT29" i="95"/>
  <c r="AZ29" i="95" s="1"/>
  <c r="AI94" i="95"/>
  <c r="AO94" i="95" s="1"/>
  <c r="AI98" i="95"/>
  <c r="AO98" i="95" s="1"/>
  <c r="AT100" i="95"/>
  <c r="AZ100" i="95" s="1"/>
  <c r="AI106" i="95"/>
  <c r="AO106" i="95" s="1"/>
  <c r="AT86" i="95"/>
  <c r="AZ86" i="95" s="1"/>
  <c r="AT108" i="95"/>
  <c r="AZ108" i="95" s="1"/>
  <c r="AK63" i="95"/>
  <c r="AY21" i="95"/>
  <c r="AL63" i="95"/>
  <c r="AY47" i="95"/>
  <c r="AY51" i="95"/>
  <c r="AK37" i="95"/>
  <c r="AL37" i="95"/>
  <c r="AV41" i="95"/>
  <c r="BR79" i="95"/>
  <c r="AV37" i="95"/>
  <c r="AX21" i="95"/>
  <c r="AT80" i="95"/>
  <c r="AZ80" i="95" s="1"/>
  <c r="AY29" i="95"/>
  <c r="BR21" i="95"/>
  <c r="AV72" i="95"/>
  <c r="BR29" i="95"/>
  <c r="AW72" i="95"/>
  <c r="AN46" i="95"/>
  <c r="AX72" i="95"/>
  <c r="AJ42" i="95"/>
  <c r="AK56" i="95"/>
  <c r="BR72" i="95"/>
  <c r="AM52" i="95"/>
  <c r="AL56" i="95"/>
  <c r="AN36" i="95"/>
  <c r="AW44" i="95"/>
  <c r="AT50" i="95"/>
  <c r="AZ50" i="95" s="1"/>
  <c r="AY44" i="95"/>
  <c r="AV46" i="95"/>
  <c r="AL28" i="95"/>
  <c r="AM28" i="95"/>
  <c r="AV52" i="95"/>
  <c r="AN28" i="95"/>
  <c r="AV43" i="95"/>
  <c r="AX52" i="95"/>
  <c r="AY26" i="95"/>
  <c r="BR52" i="95"/>
  <c r="AK71" i="95"/>
  <c r="AK28" i="95"/>
  <c r="AI67" i="95"/>
  <c r="AO67" i="95" s="1"/>
  <c r="AT71" i="95"/>
  <c r="AZ71" i="95" s="1"/>
  <c r="AT77" i="95"/>
  <c r="AZ77" i="95" s="1"/>
  <c r="AI65" i="95"/>
  <c r="AO65" i="95" s="1"/>
  <c r="AI57" i="95"/>
  <c r="AO57" i="95" s="1"/>
  <c r="AT65" i="95"/>
  <c r="AZ65" i="95" s="1"/>
  <c r="AI53" i="95"/>
  <c r="AO53" i="95" s="1"/>
  <c r="AO70" i="95"/>
  <c r="AT39" i="95"/>
  <c r="AZ39" i="95" s="1"/>
  <c r="AT16" i="95"/>
  <c r="AZ16" i="95" s="1"/>
  <c r="AT36" i="95"/>
  <c r="AZ36" i="95" s="1"/>
  <c r="AT42" i="95"/>
  <c r="AZ42" i="95" s="1"/>
  <c r="AT46" i="95"/>
  <c r="AZ46" i="95" s="1"/>
  <c r="AI50" i="95"/>
  <c r="AO50" i="95" s="1"/>
  <c r="AI56" i="95"/>
  <c r="AO56" i="95" s="1"/>
  <c r="AI62" i="95"/>
  <c r="AO62" i="95" s="1"/>
  <c r="AW26" i="95"/>
  <c r="AT34" i="95"/>
  <c r="AZ34" i="95" s="1"/>
  <c r="AT40" i="95"/>
  <c r="AZ40" i="95" s="1"/>
  <c r="AV44" i="95"/>
  <c r="AI66" i="95"/>
  <c r="AO66" i="95" s="1"/>
  <c r="AT72" i="95"/>
  <c r="AZ72" i="95" s="1"/>
  <c r="AV28" i="95"/>
  <c r="AT30" i="95"/>
  <c r="AZ30" i="95" s="1"/>
  <c r="AT56" i="95"/>
  <c r="AZ56" i="95" s="1"/>
  <c r="AK64" i="95"/>
  <c r="AY28" i="95"/>
  <c r="AX28" i="95"/>
  <c r="AI19" i="95"/>
  <c r="AO19" i="95" s="1"/>
  <c r="AY52" i="95"/>
  <c r="AW60" i="95"/>
  <c r="AI17" i="95"/>
  <c r="AO17" i="95" s="1"/>
  <c r="AL21" i="95"/>
  <c r="AI23" i="95"/>
  <c r="AO23" i="95" s="1"/>
  <c r="AI27" i="95"/>
  <c r="AO27" i="95" s="1"/>
  <c r="BR54" i="95"/>
  <c r="AM21" i="95"/>
  <c r="AI41" i="95"/>
  <c r="AO41" i="95" s="1"/>
  <c r="AI43" i="95"/>
  <c r="AO43" i="95" s="1"/>
  <c r="AT19" i="95"/>
  <c r="AZ19" i="95" s="1"/>
  <c r="AN21" i="95"/>
  <c r="AI35" i="95"/>
  <c r="AO35" i="95" s="1"/>
  <c r="AI79" i="95"/>
  <c r="AO79" i="95" s="1"/>
  <c r="AI49" i="95"/>
  <c r="AO49" i="95" s="1"/>
  <c r="AI75" i="95"/>
  <c r="AO75" i="95" s="1"/>
  <c r="AI64" i="95"/>
  <c r="AO64" i="95" s="1"/>
  <c r="AT15" i="95"/>
  <c r="AZ15" i="95" s="1"/>
  <c r="AL27" i="95"/>
  <c r="AI69" i="95"/>
  <c r="AO69" i="95" s="1"/>
  <c r="AT83" i="95"/>
  <c r="AZ83" i="95" s="1"/>
  <c r="AJ37" i="95"/>
  <c r="AK41" i="95"/>
  <c r="AJ47" i="95"/>
  <c r="AK79" i="95"/>
  <c r="AT75" i="95"/>
  <c r="AZ75" i="95" s="1"/>
  <c r="AY37" i="95"/>
  <c r="AI20" i="95"/>
  <c r="AO20" i="95" s="1"/>
  <c r="AT59" i="95"/>
  <c r="AZ59" i="95" s="1"/>
  <c r="AT31" i="95"/>
  <c r="AZ31" i="95" s="1"/>
  <c r="AV63" i="95"/>
  <c r="AX25" i="95"/>
  <c r="AT37" i="95"/>
  <c r="AZ37" i="95" s="1"/>
  <c r="AI24" i="95"/>
  <c r="AO24" i="95" s="1"/>
  <c r="AI28" i="95"/>
  <c r="AO28" i="95" s="1"/>
  <c r="AI44" i="95"/>
  <c r="AO44" i="95" s="1"/>
  <c r="AI46" i="95"/>
  <c r="AO46" i="95" s="1"/>
  <c r="AV57" i="95"/>
  <c r="AW63" i="95"/>
  <c r="AT33" i="95"/>
  <c r="AZ33" i="95" s="1"/>
  <c r="AT20" i="95"/>
  <c r="AZ20" i="95" s="1"/>
  <c r="AI22" i="95"/>
  <c r="AO22" i="95" s="1"/>
  <c r="AW57" i="95"/>
  <c r="AI76" i="95"/>
  <c r="AO76" i="95" s="1"/>
  <c r="AW25" i="95"/>
  <c r="AK27" i="95"/>
  <c r="AJ71" i="95"/>
  <c r="AN82" i="95"/>
  <c r="AM118" i="95"/>
  <c r="AX60" i="95"/>
  <c r="AN71" i="95"/>
  <c r="AK89" i="95"/>
  <c r="AW105" i="95"/>
  <c r="AJ20" i="95"/>
  <c r="AM34" i="95"/>
  <c r="AW18" i="95"/>
  <c r="AK20" i="95"/>
  <c r="BR25" i="95"/>
  <c r="AV32" i="95"/>
  <c r="AN34" i="95"/>
  <c r="AY60" i="95"/>
  <c r="AV65" i="95"/>
  <c r="AW67" i="95"/>
  <c r="AL89" i="95"/>
  <c r="AY100" i="95"/>
  <c r="AX105" i="95"/>
  <c r="AJ124" i="95"/>
  <c r="AN27" i="95"/>
  <c r="AY18" i="95"/>
  <c r="AJ36" i="95"/>
  <c r="AW65" i="95"/>
  <c r="AX67" i="95"/>
  <c r="AW69" i="95"/>
  <c r="AV84" i="95"/>
  <c r="AM89" i="95"/>
  <c r="AY105" i="95"/>
  <c r="AJ111" i="95"/>
  <c r="AK124" i="95"/>
  <c r="AV18" i="95"/>
  <c r="AL20" i="95"/>
  <c r="AN20" i="95"/>
  <c r="AK36" i="95"/>
  <c r="AW51" i="95"/>
  <c r="BR60" i="95"/>
  <c r="AY67" i="95"/>
  <c r="AX69" i="95"/>
  <c r="AW84" i="95"/>
  <c r="AN89" i="95"/>
  <c r="AK111" i="95"/>
  <c r="AL124" i="95"/>
  <c r="AY133" i="95"/>
  <c r="AV27" i="95"/>
  <c r="AL36" i="95"/>
  <c r="AJ64" i="95"/>
  <c r="AJ79" i="95"/>
  <c r="BR82" i="95"/>
  <c r="AX84" i="95"/>
  <c r="AV118" i="95"/>
  <c r="AV120" i="95"/>
  <c r="AM124" i="95"/>
  <c r="AO130" i="95"/>
  <c r="AZ133" i="95"/>
  <c r="AW34" i="95"/>
  <c r="AL64" i="95"/>
  <c r="AL79" i="95"/>
  <c r="BR86" i="95"/>
  <c r="AN111" i="95"/>
  <c r="AX118" i="95"/>
  <c r="AX120" i="95"/>
  <c r="AL130" i="95"/>
  <c r="AJ29" i="95"/>
  <c r="AY34" i="95"/>
  <c r="AV53" i="95"/>
  <c r="AJ59" i="95"/>
  <c r="AM64" i="95"/>
  <c r="AM79" i="95"/>
  <c r="AY118" i="95"/>
  <c r="AY120" i="95"/>
  <c r="AM130" i="95"/>
  <c r="AW53" i="95"/>
  <c r="AL59" i="95"/>
  <c r="AN64" i="95"/>
  <c r="AW73" i="95"/>
  <c r="AN79" i="95"/>
  <c r="AJ88" i="95"/>
  <c r="AV89" i="95"/>
  <c r="AZ120" i="95"/>
  <c r="AN130" i="95"/>
  <c r="AL29" i="95"/>
  <c r="AV36" i="95"/>
  <c r="AY53" i="95"/>
  <c r="AM59" i="95"/>
  <c r="AK88" i="95"/>
  <c r="AW89" i="95"/>
  <c r="AJ93" i="95"/>
  <c r="AV124" i="95"/>
  <c r="AX20" i="95"/>
  <c r="AM29" i="95"/>
  <c r="AX44" i="95"/>
  <c r="AL88" i="95"/>
  <c r="AX89" i="95"/>
  <c r="AK93" i="95"/>
  <c r="AW124" i="95"/>
  <c r="AV20" i="95"/>
  <c r="AV17" i="95"/>
  <c r="AN29" i="95"/>
  <c r="AJ50" i="95"/>
  <c r="BR53" i="95"/>
  <c r="AM88" i="95"/>
  <c r="AL93" i="95"/>
  <c r="AJ97" i="95"/>
  <c r="AX124" i="95"/>
  <c r="BL15" i="95"/>
  <c r="AW17" i="95"/>
  <c r="BR20" i="95"/>
  <c r="AM26" i="95"/>
  <c r="AK50" i="95"/>
  <c r="AV64" i="95"/>
  <c r="AV79" i="95"/>
  <c r="AN88" i="95"/>
  <c r="AK97" i="95"/>
  <c r="AJ110" i="95"/>
  <c r="AV111" i="95"/>
  <c r="AY124" i="95"/>
  <c r="AV130" i="95"/>
  <c r="AK29" i="95"/>
  <c r="AW20" i="95"/>
  <c r="AX17" i="95"/>
  <c r="AL50" i="95"/>
  <c r="AW64" i="95"/>
  <c r="AW79" i="95"/>
  <c r="AL97" i="95"/>
  <c r="AK110" i="95"/>
  <c r="AW111" i="95"/>
  <c r="AO116" i="95"/>
  <c r="AJ123" i="95"/>
  <c r="AW130" i="95"/>
  <c r="AN132" i="95"/>
  <c r="AY17" i="95"/>
  <c r="AJ19" i="95"/>
  <c r="AK33" i="95"/>
  <c r="AN50" i="95"/>
  <c r="AY59" i="95"/>
  <c r="AN61" i="95"/>
  <c r="AX64" i="95"/>
  <c r="AX79" i="95"/>
  <c r="AM97" i="95"/>
  <c r="AL110" i="95"/>
  <c r="AX111" i="95"/>
  <c r="AK123" i="95"/>
  <c r="AX130" i="95"/>
  <c r="AK19" i="95"/>
  <c r="AV29" i="95"/>
  <c r="AV91" i="95"/>
  <c r="AW104" i="95"/>
  <c r="AM110" i="95"/>
  <c r="AW117" i="95"/>
  <c r="AL123" i="95"/>
  <c r="AY130" i="95"/>
  <c r="AN19" i="95"/>
  <c r="AV26" i="95"/>
  <c r="AJ28" i="95"/>
  <c r="BR59" i="95"/>
  <c r="AJ63" i="95"/>
  <c r="BR64" i="95"/>
  <c r="AM72" i="95"/>
  <c r="AV88" i="95"/>
  <c r="AJ103" i="95"/>
  <c r="AX104" i="95"/>
  <c r="AV106" i="95"/>
  <c r="AM123" i="95"/>
  <c r="AW88" i="95"/>
  <c r="AV61" i="95"/>
  <c r="AX88" i="95"/>
  <c r="AX33" i="95"/>
  <c r="AW61" i="95"/>
  <c r="AY88" i="95"/>
  <c r="AX132" i="95"/>
  <c r="AY33" i="95"/>
  <c r="AX61" i="95"/>
  <c r="AY61" i="95"/>
  <c r="AJ82" i="95"/>
  <c r="AM18" i="95"/>
  <c r="AJ65" i="95"/>
  <c r="BR14" i="95"/>
  <c r="AN18" i="95"/>
  <c r="BR28" i="95"/>
  <c r="AX37" i="95"/>
  <c r="AL65" i="95"/>
  <c r="AL82" i="95"/>
  <c r="AY87" i="95"/>
  <c r="AK118" i="95"/>
  <c r="AV127" i="95"/>
  <c r="AL131" i="95"/>
  <c r="BY14" i="95"/>
  <c r="AM65" i="95"/>
  <c r="AV96" i="95"/>
  <c r="AL118" i="95"/>
  <c r="AM131" i="95"/>
  <c r="AT25" i="95"/>
  <c r="AZ25" i="95" s="1"/>
  <c r="AT28" i="95"/>
  <c r="AZ28" i="95" s="1"/>
  <c r="AI78" i="95"/>
  <c r="AO78" i="95" s="1"/>
  <c r="AV25" i="95"/>
  <c r="AM36" i="95"/>
  <c r="AW37" i="95"/>
  <c r="AX53" i="95"/>
  <c r="AJ56" i="95"/>
  <c r="AV60" i="95"/>
  <c r="AM63" i="95"/>
  <c r="AV69" i="95"/>
  <c r="AI81" i="95"/>
  <c r="AO81" i="95" s="1"/>
  <c r="AI59" i="95"/>
  <c r="AO59" i="95" s="1"/>
  <c r="AI16" i="95"/>
  <c r="AO16" i="95" s="1"/>
  <c r="AY25" i="95"/>
  <c r="AV33" i="95"/>
  <c r="AW46" i="95"/>
  <c r="AL49" i="95"/>
  <c r="AV51" i="95"/>
  <c r="AM56" i="95"/>
  <c r="AY69" i="95"/>
  <c r="AL71" i="95"/>
  <c r="AT78" i="95"/>
  <c r="AZ78" i="95" s="1"/>
  <c r="AI74" i="95"/>
  <c r="AO74" i="95" s="1"/>
  <c r="AI52" i="95"/>
  <c r="AO52" i="95" s="1"/>
  <c r="AL19" i="95"/>
  <c r="AM19" i="95"/>
  <c r="AY20" i="95"/>
  <c r="AJ27" i="95"/>
  <c r="AW33" i="95"/>
  <c r="BR37" i="95"/>
  <c r="AT41" i="95"/>
  <c r="AZ41" i="95" s="1"/>
  <c r="AX46" i="95"/>
  <c r="AM49" i="95"/>
  <c r="AJ52" i="95"/>
  <c r="AI55" i="95"/>
  <c r="AO55" i="95" s="1"/>
  <c r="AN56" i="95"/>
  <c r="AK59" i="95"/>
  <c r="AM71" i="95"/>
  <c r="AY72" i="95"/>
  <c r="AT76" i="95"/>
  <c r="AZ76" i="95" s="1"/>
  <c r="AM27" i="95"/>
  <c r="AJ35" i="95"/>
  <c r="AW36" i="95"/>
  <c r="AW41" i="95"/>
  <c r="AT43" i="95"/>
  <c r="AZ43" i="95" s="1"/>
  <c r="AI48" i="95"/>
  <c r="AO48" i="95" s="1"/>
  <c r="AJ55" i="95"/>
  <c r="AN59" i="95"/>
  <c r="AL62" i="95"/>
  <c r="AX63" i="95"/>
  <c r="AM66" i="95"/>
  <c r="AI68" i="95"/>
  <c r="AO68" i="95" s="1"/>
  <c r="AI80" i="95"/>
  <c r="AO80" i="95" s="1"/>
  <c r="AI30" i="95"/>
  <c r="AO30" i="95" s="1"/>
  <c r="AI32" i="95"/>
  <c r="AO32" i="95" s="1"/>
  <c r="AK35" i="95"/>
  <c r="AX36" i="95"/>
  <c r="AX41" i="95"/>
  <c r="AI45" i="95"/>
  <c r="AO45" i="95" s="1"/>
  <c r="AJ48" i="95"/>
  <c r="AT52" i="95"/>
  <c r="AZ52" i="95" s="1"/>
  <c r="AK55" i="95"/>
  <c r="AM62" i="95"/>
  <c r="AY63" i="95"/>
  <c r="AN66" i="95"/>
  <c r="AV19" i="95"/>
  <c r="AT27" i="95"/>
  <c r="AZ27" i="95" s="1"/>
  <c r="AL35" i="95"/>
  <c r="AY36" i="95"/>
  <c r="AK48" i="95"/>
  <c r="AV49" i="95"/>
  <c r="AL55" i="95"/>
  <c r="AV56" i="95"/>
  <c r="AN62" i="95"/>
  <c r="AT66" i="95"/>
  <c r="AZ66" i="95" s="1"/>
  <c r="AV71" i="95"/>
  <c r="AL83" i="95"/>
  <c r="AW19" i="95"/>
  <c r="AT22" i="95"/>
  <c r="AZ22" i="95" s="1"/>
  <c r="AM35" i="95"/>
  <c r="AW43" i="95"/>
  <c r="AL48" i="95"/>
  <c r="AW49" i="95"/>
  <c r="AI54" i="95"/>
  <c r="AO54" i="95" s="1"/>
  <c r="AM55" i="95"/>
  <c r="AW56" i="95"/>
  <c r="AW71" i="95"/>
  <c r="AN83" i="95"/>
  <c r="AV16" i="95"/>
  <c r="AI18" i="95"/>
  <c r="AO18" i="95" s="1"/>
  <c r="AX19" i="95"/>
  <c r="AT24" i="95"/>
  <c r="AZ24" i="95" s="1"/>
  <c r="AN35" i="95"/>
  <c r="AI40" i="95"/>
  <c r="AO40" i="95" s="1"/>
  <c r="AX43" i="95"/>
  <c r="AT45" i="95"/>
  <c r="AZ45" i="95" s="1"/>
  <c r="AM48" i="95"/>
  <c r="AN55" i="95"/>
  <c r="AX56" i="95"/>
  <c r="AX71" i="95"/>
  <c r="AJ80" i="95"/>
  <c r="AJ43" i="95"/>
  <c r="AY43" i="95"/>
  <c r="AN48" i="95"/>
  <c r="AT55" i="95"/>
  <c r="AZ55" i="95" s="1"/>
  <c r="AY56" i="95"/>
  <c r="AI58" i="95"/>
  <c r="AO58" i="95" s="1"/>
  <c r="AW59" i="95"/>
  <c r="AI61" i="95"/>
  <c r="AO61" i="95" s="1"/>
  <c r="AT62" i="95"/>
  <c r="AZ62" i="95" s="1"/>
  <c r="AT68" i="95"/>
  <c r="AZ68" i="95" s="1"/>
  <c r="AY71" i="95"/>
  <c r="AK80" i="95"/>
  <c r="AY19" i="95"/>
  <c r="AI21" i="95"/>
  <c r="AO21" i="95" s="1"/>
  <c r="AW27" i="95"/>
  <c r="AT32" i="95"/>
  <c r="AZ32" i="95" s="1"/>
  <c r="AV45" i="95"/>
  <c r="AI47" i="95"/>
  <c r="AO47" i="95" s="1"/>
  <c r="AT48" i="95"/>
  <c r="AZ48" i="95" s="1"/>
  <c r="AJ51" i="95"/>
  <c r="AV68" i="95"/>
  <c r="AI73" i="95"/>
  <c r="AO73" i="95" s="1"/>
  <c r="AL80" i="95"/>
  <c r="AK62" i="95"/>
  <c r="AW16" i="95"/>
  <c r="AY16" i="95"/>
  <c r="AV24" i="95"/>
  <c r="AI26" i="95"/>
  <c r="AO26" i="95" s="1"/>
  <c r="AY27" i="95"/>
  <c r="AW45" i="95"/>
  <c r="AK51" i="95"/>
  <c r="AJ54" i="95"/>
  <c r="AW68" i="95"/>
  <c r="AI77" i="95"/>
  <c r="AO77" i="95" s="1"/>
  <c r="AM80" i="95"/>
  <c r="AT69" i="95"/>
  <c r="AZ69" i="95" s="1"/>
  <c r="AL66" i="95"/>
  <c r="AT18" i="95"/>
  <c r="AZ18" i="95" s="1"/>
  <c r="AW24" i="95"/>
  <c r="AI29" i="95"/>
  <c r="AO29" i="95" s="1"/>
  <c r="AV35" i="95"/>
  <c r="AT38" i="95"/>
  <c r="AZ38" i="95" s="1"/>
  <c r="AX45" i="95"/>
  <c r="AL51" i="95"/>
  <c r="AK54" i="95"/>
  <c r="AJ58" i="95"/>
  <c r="AV62" i="95"/>
  <c r="AK65" i="95"/>
  <c r="AX68" i="95"/>
  <c r="AN80" i="95"/>
  <c r="AY83" i="95"/>
  <c r="AW35" i="95"/>
  <c r="AI42" i="95"/>
  <c r="AO42" i="95" s="1"/>
  <c r="AY45" i="95"/>
  <c r="AV48" i="95"/>
  <c r="AM51" i="95"/>
  <c r="AL54" i="95"/>
  <c r="AV55" i="95"/>
  <c r="AK58" i="95"/>
  <c r="AW62" i="95"/>
  <c r="AY68" i="95"/>
  <c r="AI71" i="95"/>
  <c r="AO71" i="95" s="1"/>
  <c r="AX24" i="95"/>
  <c r="AJ21" i="95"/>
  <c r="AY24" i="95"/>
  <c r="AN26" i="95"/>
  <c r="AW32" i="95"/>
  <c r="AI34" i="95"/>
  <c r="AO34" i="95" s="1"/>
  <c r="AY35" i="95"/>
  <c r="AK47" i="95"/>
  <c r="AW48" i="95"/>
  <c r="AN51" i="95"/>
  <c r="AM54" i="95"/>
  <c r="AW55" i="95"/>
  <c r="AL58" i="95"/>
  <c r="AX62" i="95"/>
  <c r="AT70" i="95"/>
  <c r="AZ70" i="95" s="1"/>
  <c r="AK21" i="95"/>
  <c r="AT26" i="95"/>
  <c r="AZ26" i="95" s="1"/>
  <c r="AX32" i="95"/>
  <c r="AI37" i="95"/>
  <c r="AO37" i="95" s="1"/>
  <c r="AL47" i="95"/>
  <c r="AX48" i="95"/>
  <c r="AT51" i="95"/>
  <c r="AZ51" i="95" s="1"/>
  <c r="AN54" i="95"/>
  <c r="AX55" i="95"/>
  <c r="AM58" i="95"/>
  <c r="AT61" i="95"/>
  <c r="AZ61" i="95" s="1"/>
  <c r="AN65" i="95"/>
  <c r="AV70" i="95"/>
  <c r="AV40" i="95"/>
  <c r="AY48" i="95"/>
  <c r="AY55" i="95"/>
  <c r="AN58" i="95"/>
  <c r="AW70" i="95"/>
  <c r="AW40" i="95"/>
  <c r="AT54" i="95"/>
  <c r="AZ54" i="95" s="1"/>
  <c r="AX70" i="95"/>
  <c r="AV80" i="95"/>
  <c r="AX40" i="95"/>
  <c r="AY70" i="95"/>
  <c r="AW80" i="95"/>
  <c r="AT47" i="95"/>
  <c r="AZ47" i="95" s="1"/>
  <c r="AI72" i="95"/>
  <c r="AO72" i="95" s="1"/>
  <c r="AX80" i="95"/>
  <c r="AJ62" i="95"/>
  <c r="AY80" i="95"/>
  <c r="AW54" i="95"/>
  <c r="AY40" i="95"/>
  <c r="AV54" i="95"/>
  <c r="AI25" i="95"/>
  <c r="AO25" i="95" s="1"/>
  <c r="AI36" i="95"/>
  <c r="AO36" i="95" s="1"/>
  <c r="AM37" i="95"/>
  <c r="AV42" i="95"/>
  <c r="AV47" i="95"/>
  <c r="AX54" i="95"/>
  <c r="AJ57" i="95"/>
  <c r="AT67" i="95"/>
  <c r="AZ67" i="95" s="1"/>
  <c r="AJ72" i="95"/>
  <c r="AV21" i="95"/>
  <c r="AI39" i="95"/>
  <c r="AO39" i="95" s="1"/>
  <c r="AT44" i="95"/>
  <c r="AZ44" i="95" s="1"/>
  <c r="AW47" i="95"/>
  <c r="AM50" i="95"/>
  <c r="AK57" i="95"/>
  <c r="AI60" i="95"/>
  <c r="AO60" i="95" s="1"/>
  <c r="AT64" i="95"/>
  <c r="AZ64" i="95" s="1"/>
  <c r="AK72" i="95"/>
  <c r="AT17" i="95"/>
  <c r="AZ17" i="95" s="1"/>
  <c r="AI33" i="95"/>
  <c r="AO33" i="95" s="1"/>
  <c r="AX47" i="95"/>
  <c r="AT53" i="95"/>
  <c r="AZ53" i="95" s="1"/>
  <c r="AL57" i="95"/>
  <c r="AI63" i="95"/>
  <c r="AO63" i="95" s="1"/>
  <c r="BN14" i="95"/>
  <c r="BP14" i="95" s="1"/>
  <c r="BK51" i="95"/>
  <c r="BK52" i="95" s="1"/>
  <c r="BK53" i="95" s="1"/>
  <c r="BK54" i="95" s="1"/>
  <c r="BK55" i="95" s="1"/>
  <c r="BK56" i="95" s="1"/>
  <c r="BK57" i="95" s="1"/>
  <c r="BK58" i="95" s="1"/>
  <c r="BK59" i="95" s="1"/>
  <c r="BK60" i="95" s="1"/>
  <c r="BK61" i="95" s="1"/>
  <c r="BK62" i="95" s="1"/>
  <c r="BK63" i="95" s="1"/>
  <c r="BK64" i="95" s="1"/>
  <c r="BK65" i="95" s="1"/>
  <c r="BK66" i="95" s="1"/>
  <c r="BK67" i="95" s="1"/>
  <c r="BK68" i="95" s="1"/>
  <c r="BK69" i="95" s="1"/>
  <c r="BK70" i="95" s="1"/>
  <c r="BK71" i="95" s="1"/>
  <c r="BK72" i="95" s="1"/>
  <c r="BK73" i="95" s="1"/>
  <c r="BK74" i="95" s="1"/>
  <c r="BK75" i="95" s="1"/>
  <c r="BK76" i="95" s="1"/>
  <c r="BK77" i="95" s="1"/>
  <c r="BK78" i="95" s="1"/>
  <c r="BK79" i="95" s="1"/>
  <c r="BK80" i="95" s="1"/>
  <c r="BK81" i="95" s="1"/>
  <c r="BK82" i="95" s="1"/>
  <c r="BK83" i="95" s="1"/>
  <c r="BK84" i="95" s="1"/>
  <c r="BK85" i="95" s="1"/>
  <c r="BK86" i="95" s="1"/>
  <c r="BK87" i="95" s="1"/>
  <c r="BK88" i="95" s="1"/>
  <c r="BK89" i="95" s="1"/>
  <c r="BK90" i="95" s="1"/>
  <c r="BK91" i="95" s="1"/>
  <c r="BK92" i="95" s="1"/>
  <c r="BK93" i="95" s="1"/>
  <c r="BK94" i="95" s="1"/>
  <c r="BK95" i="95" s="1"/>
  <c r="BK96" i="95" s="1"/>
  <c r="BK97" i="95" s="1"/>
  <c r="BK98" i="95" s="1"/>
  <c r="BK99" i="95" s="1"/>
  <c r="BK100" i="95" s="1"/>
  <c r="BK101" i="95" s="1"/>
  <c r="BK102" i="95" s="1"/>
  <c r="BK103" i="95" s="1"/>
  <c r="BK104" i="95" s="1"/>
  <c r="BK105" i="95" s="1"/>
  <c r="BK106" i="95" s="1"/>
  <c r="BK107" i="95" s="1"/>
  <c r="BK108" i="95" s="1"/>
  <c r="BK109" i="95" s="1"/>
  <c r="BK110" i="95" s="1"/>
  <c r="BK111" i="95" s="1"/>
  <c r="BK112" i="95" s="1"/>
  <c r="BK113" i="95" s="1"/>
  <c r="BK114" i="95" s="1"/>
  <c r="BK115" i="95" s="1"/>
  <c r="BK116" i="95" s="1"/>
  <c r="BK117" i="95" s="1"/>
  <c r="BK118" i="95" s="1"/>
  <c r="BK119" i="95" s="1"/>
  <c r="BK120" i="95" s="1"/>
  <c r="BK121" i="95" s="1"/>
  <c r="BK122" i="95" s="1"/>
  <c r="BK123" i="95" s="1"/>
  <c r="BK124" i="95" s="1"/>
  <c r="BK125" i="95" s="1"/>
  <c r="BK126" i="95" s="1"/>
  <c r="BK127" i="95" s="1"/>
  <c r="BK128" i="95" s="1"/>
  <c r="BK129" i="95" s="1"/>
  <c r="BK130" i="95" s="1"/>
  <c r="BK131" i="95" s="1"/>
  <c r="BK132" i="95" s="1"/>
  <c r="BK133" i="95" s="1"/>
  <c r="BK134" i="95" s="1"/>
  <c r="BK135" i="95" s="1"/>
  <c r="BK136" i="95" s="1"/>
  <c r="BK137" i="95" s="1"/>
  <c r="BK138" i="95" s="1"/>
  <c r="BK139" i="95" s="1"/>
  <c r="BK140" i="95" s="1"/>
  <c r="BK141" i="95" s="1"/>
  <c r="BK142" i="95" s="1"/>
  <c r="BK143" i="95" s="1"/>
  <c r="BK144" i="95" s="1"/>
  <c r="BK145" i="95" s="1"/>
  <c r="BK146" i="95" s="1"/>
  <c r="BK147" i="95" s="1"/>
  <c r="BK148" i="95" s="1"/>
  <c r="BK149" i="95" s="1"/>
  <c r="BK150" i="95" s="1"/>
  <c r="BK151" i="95" s="1"/>
  <c r="BK152" i="95" s="1"/>
  <c r="BK153" i="95" s="1"/>
  <c r="BK154" i="95" s="1"/>
  <c r="BK155" i="95" s="1"/>
  <c r="BK156" i="95" s="1"/>
  <c r="BK157" i="95" s="1"/>
  <c r="BK158" i="95" s="1"/>
  <c r="BK159" i="95" s="1"/>
  <c r="BK160" i="95" s="1"/>
  <c r="BK161" i="95" s="1"/>
  <c r="BK162" i="95" s="1"/>
  <c r="BK163" i="95" s="1"/>
  <c r="BK164" i="95" s="1"/>
  <c r="BK165" i="95" s="1"/>
  <c r="BK166" i="95" s="1"/>
  <c r="BK167" i="95" s="1"/>
  <c r="BK168" i="95" s="1"/>
  <c r="BK169" i="95" s="1"/>
  <c r="BK170" i="95" s="1"/>
  <c r="BK171" i="95" s="1"/>
  <c r="BK172" i="95" s="1"/>
  <c r="BK173" i="95" s="1"/>
  <c r="BK174" i="95" s="1"/>
  <c r="BK175" i="95" s="1"/>
  <c r="BK176" i="95" s="1"/>
  <c r="BK177" i="95" s="1"/>
  <c r="BK178" i="95" s="1"/>
  <c r="BK179" i="95" s="1"/>
  <c r="BK180" i="95" s="1"/>
  <c r="BK181" i="95" s="1"/>
  <c r="BK182" i="95" s="1"/>
  <c r="BK183" i="95" s="1"/>
  <c r="BK184" i="95" s="1"/>
  <c r="BK185" i="95" s="1"/>
  <c r="BK186" i="95" s="1"/>
  <c r="BK187" i="95" s="1"/>
  <c r="BK188" i="95" s="1"/>
  <c r="BK189" i="95" s="1"/>
  <c r="BK190" i="95" s="1"/>
  <c r="BK191" i="95" s="1"/>
  <c r="BK192" i="95" s="1"/>
  <c r="BK193" i="95" s="1"/>
  <c r="BK194" i="95" s="1"/>
  <c r="BK195" i="95" s="1"/>
  <c r="BK196" i="95" s="1"/>
  <c r="BN15" i="95"/>
  <c r="BP15" i="95" s="1"/>
  <c r="BJ16" i="95"/>
  <c r="BR22" i="95"/>
  <c r="BR30" i="95"/>
  <c r="BR38" i="95"/>
  <c r="AY121" i="95"/>
  <c r="AX121" i="95"/>
  <c r="AW121" i="95"/>
  <c r="AV121" i="95"/>
  <c r="AN121" i="95"/>
  <c r="AM121" i="95"/>
  <c r="AL121" i="95"/>
  <c r="AY129" i="95"/>
  <c r="AX129" i="95"/>
  <c r="AW129" i="95"/>
  <c r="AV129" i="95"/>
  <c r="AN129" i="95"/>
  <c r="AL129" i="95"/>
  <c r="AK129" i="95"/>
  <c r="AJ129" i="95"/>
  <c r="AX192" i="95"/>
  <c r="AW192" i="95"/>
  <c r="AN192" i="95"/>
  <c r="AM192" i="95"/>
  <c r="AY192" i="95"/>
  <c r="AV192" i="95"/>
  <c r="AO192" i="95"/>
  <c r="AL192" i="95"/>
  <c r="AK192" i="95"/>
  <c r="AJ192" i="95"/>
  <c r="AN76" i="95"/>
  <c r="AM76" i="95"/>
  <c r="AL76" i="95"/>
  <c r="AK76" i="95"/>
  <c r="AM98" i="95"/>
  <c r="AL98" i="95"/>
  <c r="AK98" i="95"/>
  <c r="AJ98" i="95"/>
  <c r="AI113" i="95"/>
  <c r="AO113" i="95" s="1"/>
  <c r="AT116" i="95"/>
  <c r="AZ116" i="95" s="1"/>
  <c r="AZ95" i="95"/>
  <c r="AY95" i="95"/>
  <c r="AX95" i="95"/>
  <c r="AW95" i="95"/>
  <c r="AV95" i="95"/>
  <c r="AN95" i="95"/>
  <c r="AN156" i="95"/>
  <c r="AL156" i="95"/>
  <c r="AM156" i="95"/>
  <c r="AK156" i="95"/>
  <c r="AJ156" i="95"/>
  <c r="AX18" i="95"/>
  <c r="AX26" i="95"/>
  <c r="AX34" i="95"/>
  <c r="AY46" i="95"/>
  <c r="AT58" i="95"/>
  <c r="AZ58" i="95" s="1"/>
  <c r="AZ74" i="95"/>
  <c r="AY74" i="95"/>
  <c r="AX74" i="95"/>
  <c r="AW74" i="95"/>
  <c r="AV74" i="95"/>
  <c r="AJ81" i="95"/>
  <c r="AI129" i="95"/>
  <c r="AO129" i="95" s="1"/>
  <c r="AK197" i="95"/>
  <c r="AJ197" i="95"/>
  <c r="AN197" i="95"/>
  <c r="AM197" i="95"/>
  <c r="AZ197" i="95"/>
  <c r="AY197" i="95"/>
  <c r="AX197" i="95"/>
  <c r="AW197" i="95"/>
  <c r="AV197" i="95"/>
  <c r="AO197" i="95"/>
  <c r="AL197" i="95"/>
  <c r="AX272" i="95"/>
  <c r="AW272" i="95"/>
  <c r="AV272" i="95"/>
  <c r="AO272" i="95"/>
  <c r="AM272" i="95"/>
  <c r="AL272" i="95"/>
  <c r="AJ272" i="95"/>
  <c r="AN272" i="95"/>
  <c r="AK272" i="95"/>
  <c r="AY272" i="95"/>
  <c r="AZ272" i="95"/>
  <c r="AJ78" i="95"/>
  <c r="AM81" i="95"/>
  <c r="AK95" i="95"/>
  <c r="AN147" i="95"/>
  <c r="AX169" i="95"/>
  <c r="AO169" i="95"/>
  <c r="AZ169" i="95"/>
  <c r="AY169" i="95"/>
  <c r="AW169" i="95"/>
  <c r="AV169" i="95"/>
  <c r="AN169" i="95"/>
  <c r="AM169" i="95"/>
  <c r="AL169" i="95"/>
  <c r="AK169" i="95"/>
  <c r="AJ169" i="95"/>
  <c r="AW211" i="95"/>
  <c r="AZ211" i="95"/>
  <c r="AY211" i="95"/>
  <c r="AX211" i="95"/>
  <c r="AV211" i="95"/>
  <c r="AM211" i="95"/>
  <c r="AO211" i="95"/>
  <c r="AN211" i="95"/>
  <c r="AL211" i="95"/>
  <c r="AK211" i="95"/>
  <c r="AM291" i="95"/>
  <c r="AY291" i="95"/>
  <c r="AW291" i="95"/>
  <c r="AV291" i="95"/>
  <c r="AO291" i="95"/>
  <c r="AX291" i="95"/>
  <c r="AN291" i="95"/>
  <c r="AL291" i="95"/>
  <c r="AK291" i="95"/>
  <c r="AJ291" i="95"/>
  <c r="AZ291" i="95"/>
  <c r="AY101" i="95"/>
  <c r="AX101" i="95"/>
  <c r="AW101" i="95"/>
  <c r="AV101" i="95"/>
  <c r="AN101" i="95"/>
  <c r="AL101" i="95"/>
  <c r="AK101" i="95"/>
  <c r="AJ101" i="95"/>
  <c r="AK81" i="95"/>
  <c r="BR16" i="95"/>
  <c r="AJ22" i="95"/>
  <c r="BR24" i="95"/>
  <c r="AJ30" i="95"/>
  <c r="BR32" i="95"/>
  <c r="AJ38" i="95"/>
  <c r="BR40" i="95"/>
  <c r="AN77" i="95"/>
  <c r="AK78" i="95"/>
  <c r="AL95" i="95"/>
  <c r="AM101" i="95"/>
  <c r="AJ107" i="95"/>
  <c r="AK112" i="95"/>
  <c r="AN112" i="95"/>
  <c r="AM112" i="95"/>
  <c r="AL112" i="95"/>
  <c r="AJ112" i="95"/>
  <c r="AZ81" i="95"/>
  <c r="AY81" i="95"/>
  <c r="AX81" i="95"/>
  <c r="AW81" i="95"/>
  <c r="AL81" i="95"/>
  <c r="AN92" i="95"/>
  <c r="AM92" i="95"/>
  <c r="AL92" i="95"/>
  <c r="AK92" i="95"/>
  <c r="AJ92" i="95"/>
  <c r="AJ14" i="95"/>
  <c r="AK14" i="95"/>
  <c r="AK22" i="95"/>
  <c r="AX27" i="95"/>
  <c r="AK30" i="95"/>
  <c r="AX35" i="95"/>
  <c r="AK38" i="95"/>
  <c r="BR41" i="95"/>
  <c r="AX49" i="95"/>
  <c r="AY62" i="95"/>
  <c r="AY73" i="95"/>
  <c r="AX73" i="95"/>
  <c r="AV73" i="95"/>
  <c r="AL78" i="95"/>
  <c r="AN85" i="95"/>
  <c r="AM85" i="95"/>
  <c r="AL85" i="95"/>
  <c r="AK85" i="95"/>
  <c r="AJ85" i="95"/>
  <c r="BR85" i="95"/>
  <c r="AT89" i="95"/>
  <c r="AZ89" i="95" s="1"/>
  <c r="AM95" i="95"/>
  <c r="AJ121" i="95"/>
  <c r="AM129" i="95"/>
  <c r="AK134" i="95"/>
  <c r="AO174" i="95"/>
  <c r="AZ174" i="95"/>
  <c r="AY174" i="95"/>
  <c r="AX174" i="95"/>
  <c r="AW174" i="95"/>
  <c r="AV174" i="95"/>
  <c r="AN174" i="95"/>
  <c r="AM174" i="95"/>
  <c r="AL174" i="95"/>
  <c r="AK174" i="95"/>
  <c r="AJ174" i="95"/>
  <c r="AZ153" i="95"/>
  <c r="AY153" i="95"/>
  <c r="AX153" i="95"/>
  <c r="AW153" i="95"/>
  <c r="AV153" i="95"/>
  <c r="AM153" i="95"/>
  <c r="AL153" i="95"/>
  <c r="AK153" i="95"/>
  <c r="AJ153" i="95"/>
  <c r="AN126" i="95"/>
  <c r="AM126" i="95"/>
  <c r="AL126" i="95"/>
  <c r="AK126" i="95"/>
  <c r="AJ126" i="95"/>
  <c r="AL14" i="95"/>
  <c r="AL22" i="95"/>
  <c r="AL30" i="95"/>
  <c r="AL38" i="95"/>
  <c r="BR70" i="95"/>
  <c r="AJ76" i="95"/>
  <c r="AM78" i="95"/>
  <c r="AY94" i="95"/>
  <c r="AX94" i="95"/>
  <c r="AW94" i="95"/>
  <c r="AV94" i="95"/>
  <c r="AM94" i="95"/>
  <c r="AJ94" i="95"/>
  <c r="AN98" i="95"/>
  <c r="AT101" i="95"/>
  <c r="AZ101" i="95" s="1"/>
  <c r="AK121" i="95"/>
  <c r="AT129" i="95"/>
  <c r="AZ129" i="95" s="1"/>
  <c r="AL134" i="95"/>
  <c r="AZ188" i="95"/>
  <c r="AM188" i="95"/>
  <c r="AK188" i="95"/>
  <c r="AY188" i="95"/>
  <c r="AX188" i="95"/>
  <c r="AW188" i="95"/>
  <c r="AV188" i="95"/>
  <c r="AO188" i="95"/>
  <c r="AN188" i="95"/>
  <c r="AL188" i="95"/>
  <c r="AJ188" i="95"/>
  <c r="AJ159" i="95"/>
  <c r="AZ159" i="95"/>
  <c r="AY159" i="95"/>
  <c r="AX159" i="95"/>
  <c r="AW159" i="95"/>
  <c r="AV159" i="95"/>
  <c r="AO159" i="95"/>
  <c r="AN159" i="95"/>
  <c r="AM159" i="95"/>
  <c r="AL159" i="95"/>
  <c r="AM14" i="95"/>
  <c r="AM22" i="95"/>
  <c r="AM30" i="95"/>
  <c r="AM38" i="95"/>
  <c r="AY42" i="95"/>
  <c r="AX42" i="95"/>
  <c r="AW42" i="95"/>
  <c r="BR43" i="95"/>
  <c r="AM69" i="95"/>
  <c r="AL69" i="95"/>
  <c r="AK69" i="95"/>
  <c r="AJ69" i="95"/>
  <c r="AN78" i="95"/>
  <c r="AX100" i="95"/>
  <c r="AW100" i="95"/>
  <c r="AV100" i="95"/>
  <c r="AN100" i="95"/>
  <c r="AM100" i="95"/>
  <c r="AM115" i="95"/>
  <c r="BR23" i="95"/>
  <c r="BR39" i="95"/>
  <c r="AJ163" i="95"/>
  <c r="AN14" i="95"/>
  <c r="AJ15" i="95"/>
  <c r="AN22" i="95"/>
  <c r="AJ23" i="95"/>
  <c r="AN30" i="95"/>
  <c r="AJ31" i="95"/>
  <c r="AN38" i="95"/>
  <c r="AJ39" i="95"/>
  <c r="AV67" i="95"/>
  <c r="AK67" i="95"/>
  <c r="AN68" i="95"/>
  <c r="AM68" i="95"/>
  <c r="AL68" i="95"/>
  <c r="AK68" i="95"/>
  <c r="AJ75" i="95"/>
  <c r="AM86" i="95"/>
  <c r="AX91" i="95"/>
  <c r="AM91" i="95"/>
  <c r="AL91" i="95"/>
  <c r="AK91" i="95"/>
  <c r="AJ91" i="95"/>
  <c r="AT98" i="95"/>
  <c r="AZ98" i="95" s="1"/>
  <c r="AJ140" i="95"/>
  <c r="AN153" i="95"/>
  <c r="AL75" i="95"/>
  <c r="AZ248" i="95"/>
  <c r="AY248" i="95"/>
  <c r="AX248" i="95"/>
  <c r="AW248" i="95"/>
  <c r="AV248" i="95"/>
  <c r="AO248" i="95"/>
  <c r="AL248" i="95"/>
  <c r="AN248" i="95"/>
  <c r="AM248" i="95"/>
  <c r="AK248" i="95"/>
  <c r="AJ248" i="95"/>
  <c r="AK128" i="95"/>
  <c r="AY128" i="95"/>
  <c r="AX128" i="95"/>
  <c r="AW128" i="95"/>
  <c r="AV128" i="95"/>
  <c r="AO128" i="95"/>
  <c r="AN128" i="95"/>
  <c r="AM128" i="95"/>
  <c r="AK152" i="95"/>
  <c r="AX152" i="95"/>
  <c r="AW152" i="95"/>
  <c r="AV152" i="95"/>
  <c r="AN152" i="95"/>
  <c r="AM152" i="95"/>
  <c r="AL152" i="95"/>
  <c r="AO156" i="95"/>
  <c r="AM77" i="95"/>
  <c r="AL77" i="95"/>
  <c r="AK77" i="95"/>
  <c r="AJ77" i="95"/>
  <c r="AX115" i="95"/>
  <c r="AZ115" i="95"/>
  <c r="AY115" i="95"/>
  <c r="AW115" i="95"/>
  <c r="AV115" i="95"/>
  <c r="AN115" i="95"/>
  <c r="AL115" i="95"/>
  <c r="AK115" i="95"/>
  <c r="AJ115" i="95"/>
  <c r="BR31" i="95"/>
  <c r="AN84" i="95"/>
  <c r="AM84" i="95"/>
  <c r="AL84" i="95"/>
  <c r="AK84" i="95"/>
  <c r="BR84" i="95"/>
  <c r="AM15" i="95"/>
  <c r="AM23" i="95"/>
  <c r="AM39" i="95"/>
  <c r="BR46" i="95"/>
  <c r="AY66" i="95"/>
  <c r="AX66" i="95"/>
  <c r="AW66" i="95"/>
  <c r="AV66" i="95"/>
  <c r="AJ74" i="95"/>
  <c r="AV77" i="95"/>
  <c r="AX83" i="95"/>
  <c r="AW83" i="95"/>
  <c r="AV83" i="95"/>
  <c r="AM83" i="95"/>
  <c r="AZ121" i="95"/>
  <c r="AZ192" i="95"/>
  <c r="AW227" i="95"/>
  <c r="AO227" i="95"/>
  <c r="AZ227" i="95"/>
  <c r="AY227" i="95"/>
  <c r="AX227" i="95"/>
  <c r="AV227" i="95"/>
  <c r="AN227" i="95"/>
  <c r="AM227" i="95"/>
  <c r="AL227" i="95"/>
  <c r="AK227" i="95"/>
  <c r="AJ227" i="95"/>
  <c r="AO86" i="95"/>
  <c r="AM31" i="95"/>
  <c r="AW14" i="95"/>
  <c r="AN15" i="95"/>
  <c r="AJ16" i="95"/>
  <c r="BR18" i="95"/>
  <c r="AN23" i="95"/>
  <c r="AJ24" i="95"/>
  <c r="BR26" i="95"/>
  <c r="AN31" i="95"/>
  <c r="AJ32" i="95"/>
  <c r="BR34" i="95"/>
  <c r="AN39" i="95"/>
  <c r="AJ40" i="95"/>
  <c r="BR49" i="95"/>
  <c r="AK74" i="95"/>
  <c r="AV76" i="95"/>
  <c r="AW77" i="95"/>
  <c r="AV92" i="95"/>
  <c r="AV98" i="95"/>
  <c r="AY114" i="95"/>
  <c r="AX114" i="95"/>
  <c r="AW114" i="95"/>
  <c r="AV114" i="95"/>
  <c r="AN114" i="95"/>
  <c r="AM114" i="95"/>
  <c r="AL114" i="95"/>
  <c r="AK159" i="95"/>
  <c r="AX251" i="95"/>
  <c r="AO251" i="95"/>
  <c r="AN251" i="95"/>
  <c r="AL251" i="95"/>
  <c r="AK251" i="95"/>
  <c r="AM251" i="95"/>
  <c r="AJ251" i="95"/>
  <c r="AZ251" i="95"/>
  <c r="AY251" i="95"/>
  <c r="AW251" i="95"/>
  <c r="AV251" i="95"/>
  <c r="AX107" i="95"/>
  <c r="AY107" i="95"/>
  <c r="AW107" i="95"/>
  <c r="AV107" i="95"/>
  <c r="AN107" i="95"/>
  <c r="AM107" i="95"/>
  <c r="AL107" i="95"/>
  <c r="AO14" i="95"/>
  <c r="AN86" i="95"/>
  <c r="AM45" i="95"/>
  <c r="AL45" i="95"/>
  <c r="AK45" i="95"/>
  <c r="AJ45" i="95"/>
  <c r="AX14" i="95"/>
  <c r="AK16" i="95"/>
  <c r="AK24" i="95"/>
  <c r="AK32" i="95"/>
  <c r="AK40" i="95"/>
  <c r="AL74" i="95"/>
  <c r="AW76" i="95"/>
  <c r="AX77" i="95"/>
  <c r="AW92" i="95"/>
  <c r="AW98" i="95"/>
  <c r="AY108" i="95"/>
  <c r="AX108" i="95"/>
  <c r="AW108" i="95"/>
  <c r="AV108" i="95"/>
  <c r="AN108" i="95"/>
  <c r="AL108" i="95"/>
  <c r="AK108" i="95"/>
  <c r="AJ108" i="95"/>
  <c r="AO112" i="95"/>
  <c r="AI120" i="95"/>
  <c r="AO120" i="95" s="1"/>
  <c r="AT123" i="95"/>
  <c r="AZ123" i="95" s="1"/>
  <c r="AI133" i="95"/>
  <c r="AO133" i="95" s="1"/>
  <c r="AJ211" i="95"/>
  <c r="AW200" i="95"/>
  <c r="AZ200" i="95"/>
  <c r="AY200" i="95"/>
  <c r="AX200" i="95"/>
  <c r="AV200" i="95"/>
  <c r="AO200" i="95"/>
  <c r="AN200" i="95"/>
  <c r="AM200" i="95"/>
  <c r="AL200" i="95"/>
  <c r="AK200" i="95"/>
  <c r="AJ200" i="95"/>
  <c r="AV81" i="95"/>
  <c r="AL24" i="95"/>
  <c r="AL40" i="95"/>
  <c r="AY50" i="95"/>
  <c r="AX50" i="95"/>
  <c r="AW50" i="95"/>
  <c r="BR51" i="95"/>
  <c r="AY65" i="95"/>
  <c r="AX65" i="95"/>
  <c r="AM74" i="95"/>
  <c r="AX76" i="95"/>
  <c r="AY77" i="95"/>
  <c r="AV78" i="95"/>
  <c r="AX92" i="95"/>
  <c r="AX98" i="95"/>
  <c r="AY122" i="95"/>
  <c r="AX122" i="95"/>
  <c r="AW122" i="95"/>
  <c r="AV122" i="95"/>
  <c r="AN122" i="95"/>
  <c r="AL122" i="95"/>
  <c r="AK122" i="95"/>
  <c r="AJ122" i="95"/>
  <c r="AY135" i="95"/>
  <c r="AX135" i="95"/>
  <c r="AW135" i="95"/>
  <c r="AV135" i="95"/>
  <c r="AM135" i="95"/>
  <c r="AL135" i="95"/>
  <c r="AK135" i="95"/>
  <c r="AJ135" i="95"/>
  <c r="AX140" i="95"/>
  <c r="AY193" i="95"/>
  <c r="AX193" i="95"/>
  <c r="AW193" i="95"/>
  <c r="AL193" i="95"/>
  <c r="AZ193" i="95"/>
  <c r="AV193" i="95"/>
  <c r="AO193" i="95"/>
  <c r="AN193" i="95"/>
  <c r="AM193" i="95"/>
  <c r="AK193" i="95"/>
  <c r="AJ193" i="95"/>
  <c r="AK15" i="95"/>
  <c r="AN44" i="95"/>
  <c r="AL44" i="95"/>
  <c r="AL31" i="95"/>
  <c r="AM24" i="95"/>
  <c r="AV30" i="95"/>
  <c r="AM32" i="95"/>
  <c r="AV38" i="95"/>
  <c r="AM40" i="95"/>
  <c r="AV59" i="95"/>
  <c r="AM61" i="95"/>
  <c r="AL61" i="95"/>
  <c r="AK61" i="95"/>
  <c r="AJ61" i="95"/>
  <c r="AJ70" i="95"/>
  <c r="AJ73" i="95"/>
  <c r="AN74" i="95"/>
  <c r="AW75" i="95"/>
  <c r="AY76" i="95"/>
  <c r="AW78" i="95"/>
  <c r="BR81" i="95"/>
  <c r="AY92" i="95"/>
  <c r="AY98" i="95"/>
  <c r="AY140" i="95"/>
  <c r="AX184" i="95"/>
  <c r="AN184" i="95"/>
  <c r="AZ184" i="95"/>
  <c r="AW184" i="95"/>
  <c r="AY184" i="95"/>
  <c r="AV184" i="95"/>
  <c r="AO184" i="95"/>
  <c r="AM184" i="95"/>
  <c r="AL184" i="95"/>
  <c r="AK184" i="95"/>
  <c r="AL39" i="95"/>
  <c r="AV14" i="95"/>
  <c r="AY14" i="95"/>
  <c r="AL16" i="95"/>
  <c r="AL32" i="95"/>
  <c r="AZ14" i="95"/>
  <c r="AM16" i="95"/>
  <c r="AV22" i="95"/>
  <c r="AN16" i="95"/>
  <c r="AJ17" i="95"/>
  <c r="AW22" i="95"/>
  <c r="AN24" i="95"/>
  <c r="AJ25" i="95"/>
  <c r="AW30" i="95"/>
  <c r="AN32" i="95"/>
  <c r="AJ33" i="95"/>
  <c r="AW38" i="95"/>
  <c r="AN40" i="95"/>
  <c r="AJ41" i="95"/>
  <c r="AN52" i="95"/>
  <c r="AL52" i="95"/>
  <c r="AK52" i="95"/>
  <c r="AM53" i="95"/>
  <c r="AL53" i="95"/>
  <c r="AK53" i="95"/>
  <c r="AJ53" i="95"/>
  <c r="AN60" i="95"/>
  <c r="AM60" i="95"/>
  <c r="AL60" i="95"/>
  <c r="AK60" i="95"/>
  <c r="AN69" i="95"/>
  <c r="AK70" i="95"/>
  <c r="AK73" i="95"/>
  <c r="AX75" i="95"/>
  <c r="AX78" i="95"/>
  <c r="AV86" i="95"/>
  <c r="AK94" i="95"/>
  <c r="AJ100" i="95"/>
  <c r="AV126" i="95"/>
  <c r="AV156" i="95"/>
  <c r="AO158" i="95"/>
  <c r="AY158" i="95"/>
  <c r="AW158" i="95"/>
  <c r="AZ158" i="95"/>
  <c r="AX158" i="95"/>
  <c r="AV158" i="95"/>
  <c r="AN158" i="95"/>
  <c r="AM158" i="95"/>
  <c r="AL158" i="95"/>
  <c r="AL70" i="95"/>
  <c r="AL73" i="95"/>
  <c r="AY75" i="95"/>
  <c r="AY78" i="95"/>
  <c r="AK82" i="95"/>
  <c r="AY82" i="95"/>
  <c r="AX82" i="95"/>
  <c r="AW82" i="95"/>
  <c r="AV82" i="95"/>
  <c r="AW86" i="95"/>
  <c r="AN91" i="95"/>
  <c r="AL94" i="95"/>
  <c r="AK100" i="95"/>
  <c r="AI114" i="95"/>
  <c r="AO114" i="95" s="1"/>
  <c r="AW126" i="95"/>
  <c r="AW156" i="95"/>
  <c r="AL15" i="95"/>
  <c r="AN75" i="95"/>
  <c r="AK17" i="95"/>
  <c r="AK25" i="95"/>
  <c r="AX30" i="95"/>
  <c r="AX38" i="95"/>
  <c r="AY58" i="95"/>
  <c r="AX58" i="95"/>
  <c r="AW58" i="95"/>
  <c r="AV58" i="95"/>
  <c r="AL17" i="95"/>
  <c r="AY22" i="95"/>
  <c r="AL25" i="95"/>
  <c r="AY30" i="95"/>
  <c r="AL33" i="95"/>
  <c r="AY38" i="95"/>
  <c r="AL41" i="95"/>
  <c r="AK42" i="95"/>
  <c r="AK43" i="95"/>
  <c r="AJ67" i="95"/>
  <c r="AJ68" i="95"/>
  <c r="AM70" i="95"/>
  <c r="AM73" i="95"/>
  <c r="AJ84" i="95"/>
  <c r="AX86" i="95"/>
  <c r="AX93" i="95"/>
  <c r="AW93" i="95"/>
  <c r="AV93" i="95"/>
  <c r="AN93" i="95"/>
  <c r="AM93" i="95"/>
  <c r="AN94" i="95"/>
  <c r="AL100" i="95"/>
  <c r="AM105" i="95"/>
  <c r="AL105" i="95"/>
  <c r="AK105" i="95"/>
  <c r="AJ105" i="95"/>
  <c r="AI108" i="95"/>
  <c r="AO108" i="95" s="1"/>
  <c r="AX126" i="95"/>
  <c r="AX141" i="95"/>
  <c r="AY141" i="95"/>
  <c r="AW141" i="95"/>
  <c r="AV141" i="95"/>
  <c r="AM141" i="95"/>
  <c r="AL141" i="95"/>
  <c r="AK141" i="95"/>
  <c r="AJ141" i="95"/>
  <c r="AX156" i="95"/>
  <c r="AW170" i="95"/>
  <c r="AN170" i="95"/>
  <c r="AL170" i="95"/>
  <c r="AZ170" i="95"/>
  <c r="AY170" i="95"/>
  <c r="AX170" i="95"/>
  <c r="AV170" i="95"/>
  <c r="AO170" i="95"/>
  <c r="AM170" i="95"/>
  <c r="AJ170" i="95"/>
  <c r="AY134" i="95"/>
  <c r="AX134" i="95"/>
  <c r="AW134" i="95"/>
  <c r="AV134" i="95"/>
  <c r="AO134" i="95"/>
  <c r="AN134" i="95"/>
  <c r="AM134" i="95"/>
  <c r="AJ134" i="95"/>
  <c r="AV75" i="95"/>
  <c r="AM75" i="95"/>
  <c r="AK75" i="95"/>
  <c r="AJ95" i="95"/>
  <c r="AK23" i="95"/>
  <c r="AO38" i="95"/>
  <c r="AL23" i="95"/>
  <c r="AV15" i="95"/>
  <c r="AM17" i="95"/>
  <c r="AV23" i="95"/>
  <c r="AM25" i="95"/>
  <c r="AV31" i="95"/>
  <c r="AM33" i="95"/>
  <c r="AV39" i="95"/>
  <c r="AM41" i="95"/>
  <c r="AL42" i="95"/>
  <c r="AL43" i="95"/>
  <c r="AJ44" i="95"/>
  <c r="AJ46" i="95"/>
  <c r="AZ57" i="95"/>
  <c r="AY57" i="95"/>
  <c r="AX57" i="95"/>
  <c r="AL67" i="95"/>
  <c r="AN70" i="95"/>
  <c r="AN73" i="95"/>
  <c r="AV85" i="95"/>
  <c r="AX99" i="95"/>
  <c r="AN99" i="95"/>
  <c r="AM99" i="95"/>
  <c r="AL99" i="95"/>
  <c r="AK99" i="95"/>
  <c r="AJ99" i="95"/>
  <c r="AV112" i="95"/>
  <c r="AI122" i="95"/>
  <c r="AO122" i="95" s="1"/>
  <c r="AY126" i="95"/>
  <c r="AJ128" i="95"/>
  <c r="AY156" i="95"/>
  <c r="AN163" i="95"/>
  <c r="AL163" i="95"/>
  <c r="AY163" i="95"/>
  <c r="AX163" i="95"/>
  <c r="AW163" i="95"/>
  <c r="AV163" i="95"/>
  <c r="AO163" i="95"/>
  <c r="AM163" i="95"/>
  <c r="AK163" i="95"/>
  <c r="AL86" i="95"/>
  <c r="AK86" i="95"/>
  <c r="AJ86" i="95"/>
  <c r="AJ183" i="95"/>
  <c r="AX183" i="95"/>
  <c r="AO183" i="95"/>
  <c r="AZ183" i="95"/>
  <c r="AY183" i="95"/>
  <c r="AW183" i="95"/>
  <c r="AV183" i="95"/>
  <c r="AN183" i="95"/>
  <c r="AM183" i="95"/>
  <c r="AL183" i="95"/>
  <c r="AK183" i="95"/>
  <c r="AN17" i="95"/>
  <c r="AW23" i="95"/>
  <c r="AJ26" i="95"/>
  <c r="AN33" i="95"/>
  <c r="AJ34" i="95"/>
  <c r="AN41" i="95"/>
  <c r="AM42" i="95"/>
  <c r="AM43" i="95"/>
  <c r="AK44" i="95"/>
  <c r="AN45" i="95"/>
  <c r="AK46" i="95"/>
  <c r="AM67" i="95"/>
  <c r="AW85" i="95"/>
  <c r="AW112" i="95"/>
  <c r="AZ126" i="95"/>
  <c r="AL128" i="95"/>
  <c r="AM132" i="95"/>
  <c r="AL132" i="95"/>
  <c r="AK132" i="95"/>
  <c r="AJ132" i="95"/>
  <c r="AJ152" i="95"/>
  <c r="AX147" i="95"/>
  <c r="AO147" i="95"/>
  <c r="AY147" i="95"/>
  <c r="AW147" i="95"/>
  <c r="AV147" i="95"/>
  <c r="AL147" i="95"/>
  <c r="AK147" i="95"/>
  <c r="AJ147" i="95"/>
  <c r="BR15" i="95"/>
  <c r="AK39" i="95"/>
  <c r="AK18" i="95"/>
  <c r="AK26" i="95"/>
  <c r="AX31" i="95"/>
  <c r="AK34" i="95"/>
  <c r="AX39" i="95"/>
  <c r="AN42" i="95"/>
  <c r="AN43" i="95"/>
  <c r="AM44" i="95"/>
  <c r="AL46" i="95"/>
  <c r="AJ66" i="95"/>
  <c r="AN67" i="95"/>
  <c r="AT73" i="95"/>
  <c r="AZ73" i="95" s="1"/>
  <c r="AJ83" i="95"/>
  <c r="AX85" i="95"/>
  <c r="AX112" i="95"/>
  <c r="AJ114" i="95"/>
  <c r="AJ175" i="95"/>
  <c r="AV175" i="95"/>
  <c r="AM175" i="95"/>
  <c r="AZ175" i="95"/>
  <c r="AY175" i="95"/>
  <c r="AX175" i="95"/>
  <c r="AW175" i="95"/>
  <c r="AO175" i="95"/>
  <c r="AN175" i="95"/>
  <c r="AL175" i="95"/>
  <c r="AV224" i="95"/>
  <c r="AM224" i="95"/>
  <c r="AL224" i="95"/>
  <c r="AJ224" i="95"/>
  <c r="AZ224" i="95"/>
  <c r="AY224" i="95"/>
  <c r="AX224" i="95"/>
  <c r="AW224" i="95"/>
  <c r="AO224" i="95"/>
  <c r="AN224" i="95"/>
  <c r="AK224" i="95"/>
  <c r="AZ242" i="95"/>
  <c r="AY242" i="95"/>
  <c r="AW242" i="95"/>
  <c r="AV242" i="95"/>
  <c r="AK242" i="95"/>
  <c r="AX242" i="95"/>
  <c r="AO242" i="95"/>
  <c r="AN242" i="95"/>
  <c r="AM242" i="95"/>
  <c r="AL242" i="95"/>
  <c r="AJ242" i="95"/>
  <c r="AW140" i="95"/>
  <c r="AV140" i="95"/>
  <c r="AO140" i="95"/>
  <c r="AN140" i="95"/>
  <c r="AM140" i="95"/>
  <c r="AL140" i="95"/>
  <c r="AK140" i="95"/>
  <c r="AK31" i="95"/>
  <c r="AW15" i="95"/>
  <c r="AJ18" i="95"/>
  <c r="AW31" i="95"/>
  <c r="AW39" i="95"/>
  <c r="AX15" i="95"/>
  <c r="AX23" i="95"/>
  <c r="AK66" i="95"/>
  <c r="AI82" i="95"/>
  <c r="AO82" i="95" s="1"/>
  <c r="AK83" i="95"/>
  <c r="AY85" i="95"/>
  <c r="AM108" i="95"/>
  <c r="AY112" i="95"/>
  <c r="AK114" i="95"/>
  <c r="AO127" i="95"/>
  <c r="AV220" i="95"/>
  <c r="AL220" i="95"/>
  <c r="AM220" i="95"/>
  <c r="AK220" i="95"/>
  <c r="AJ220" i="95"/>
  <c r="AY259" i="95"/>
  <c r="AW259" i="95"/>
  <c r="AZ259" i="95"/>
  <c r="AX259" i="95"/>
  <c r="AV259" i="95"/>
  <c r="AO259" i="95"/>
  <c r="AL259" i="95"/>
  <c r="AW178" i="95"/>
  <c r="AY178" i="95"/>
  <c r="AV178" i="95"/>
  <c r="AK213" i="95"/>
  <c r="AJ213" i="95"/>
  <c r="AZ213" i="95"/>
  <c r="AY213" i="95"/>
  <c r="AX213" i="95"/>
  <c r="AV213" i="95"/>
  <c r="AZ230" i="95"/>
  <c r="AN230" i="95"/>
  <c r="AJ230" i="95"/>
  <c r="AY230" i="95"/>
  <c r="AW230" i="95"/>
  <c r="AV230" i="95"/>
  <c r="AZ196" i="95"/>
  <c r="AX196" i="95"/>
  <c r="AV196" i="95"/>
  <c r="AZ331" i="95"/>
  <c r="AY331" i="95"/>
  <c r="AX331" i="95"/>
  <c r="AO331" i="95"/>
  <c r="AN331" i="95"/>
  <c r="AL331" i="95"/>
  <c r="AK331" i="95"/>
  <c r="AJ331" i="95"/>
  <c r="AM331" i="95"/>
  <c r="AW331" i="95"/>
  <c r="AV331" i="95"/>
  <c r="AZ125" i="95"/>
  <c r="AT130" i="95"/>
  <c r="AZ130" i="95" s="1"/>
  <c r="AX168" i="95"/>
  <c r="AJ168" i="95"/>
  <c r="AK173" i="95"/>
  <c r="AJ173" i="95"/>
  <c r="AY181" i="95"/>
  <c r="AX166" i="95"/>
  <c r="AO207" i="95"/>
  <c r="AY207" i="95"/>
  <c r="AX207" i="95"/>
  <c r="AW207" i="95"/>
  <c r="AV207" i="95"/>
  <c r="AL207" i="95"/>
  <c r="AZ322" i="95"/>
  <c r="AY322" i="95"/>
  <c r="AW322" i="95"/>
  <c r="AV322" i="95"/>
  <c r="AO322" i="95"/>
  <c r="AL322" i="95"/>
  <c r="AK322" i="95"/>
  <c r="AN322" i="95"/>
  <c r="AM322" i="95"/>
  <c r="AJ322" i="95"/>
  <c r="AX139" i="95"/>
  <c r="AY162" i="95"/>
  <c r="AJ162" i="95"/>
  <c r="AV236" i="95"/>
  <c r="AL236" i="95"/>
  <c r="AZ236" i="95"/>
  <c r="AY236" i="95"/>
  <c r="AX236" i="95"/>
  <c r="AW236" i="95"/>
  <c r="AJ236" i="95"/>
  <c r="AO239" i="95"/>
  <c r="AN239" i="95"/>
  <c r="AM239" i="95"/>
  <c r="AL239" i="95"/>
  <c r="AK239" i="95"/>
  <c r="AJ239" i="95"/>
  <c r="AZ239" i="95"/>
  <c r="AX247" i="95"/>
  <c r="AW247" i="95"/>
  <c r="AN247" i="95"/>
  <c r="AV247" i="95"/>
  <c r="AO247" i="95"/>
  <c r="AM247" i="95"/>
  <c r="AL247" i="95"/>
  <c r="AK247" i="95"/>
  <c r="AO182" i="95"/>
  <c r="AL182" i="95"/>
  <c r="AM182" i="95"/>
  <c r="AJ182" i="95"/>
  <c r="AW186" i="95"/>
  <c r="AO186" i="95"/>
  <c r="AY177" i="95"/>
  <c r="AX177" i="95"/>
  <c r="AO177" i="95"/>
  <c r="AX199" i="95"/>
  <c r="AW199" i="95"/>
  <c r="AN199" i="95"/>
  <c r="AM199" i="95"/>
  <c r="AK199" i="95"/>
  <c r="AX215" i="95"/>
  <c r="AW215" i="95"/>
  <c r="AN215" i="95"/>
  <c r="AZ215" i="95"/>
  <c r="AY215" i="95"/>
  <c r="AV215" i="95"/>
  <c r="AK215" i="95"/>
  <c r="AN220" i="95"/>
  <c r="AX256" i="95"/>
  <c r="AV256" i="95"/>
  <c r="AO256" i="95"/>
  <c r="AM256" i="95"/>
  <c r="AL256" i="95"/>
  <c r="AJ256" i="95"/>
  <c r="AZ256" i="95"/>
  <c r="AW256" i="95"/>
  <c r="AN256" i="95"/>
  <c r="AJ259" i="95"/>
  <c r="AY172" i="95"/>
  <c r="AW172" i="95"/>
  <c r="AO220" i="95"/>
  <c r="AZ226" i="95"/>
  <c r="AY226" i="95"/>
  <c r="AW226" i="95"/>
  <c r="AK226" i="95"/>
  <c r="AJ226" i="95"/>
  <c r="AX226" i="95"/>
  <c r="AV226" i="95"/>
  <c r="AZ232" i="95"/>
  <c r="AY232" i="95"/>
  <c r="AX232" i="95"/>
  <c r="AW232" i="95"/>
  <c r="AN232" i="95"/>
  <c r="AJ232" i="95"/>
  <c r="AJ146" i="95"/>
  <c r="AJ178" i="95"/>
  <c r="AX203" i="95"/>
  <c r="AO203" i="95"/>
  <c r="AN203" i="95"/>
  <c r="AL203" i="95"/>
  <c r="AY203" i="95"/>
  <c r="AM203" i="95"/>
  <c r="AL213" i="95"/>
  <c r="AK230" i="95"/>
  <c r="AM259" i="95"/>
  <c r="AV261" i="95"/>
  <c r="AN261" i="95"/>
  <c r="AM261" i="95"/>
  <c r="AK261" i="95"/>
  <c r="AJ261" i="95"/>
  <c r="AY261" i="95"/>
  <c r="AX261" i="95"/>
  <c r="AW261" i="95"/>
  <c r="AL146" i="95"/>
  <c r="AK178" i="95"/>
  <c r="AM212" i="95"/>
  <c r="AV212" i="95"/>
  <c r="AO212" i="95"/>
  <c r="AL212" i="95"/>
  <c r="AK212" i="95"/>
  <c r="AM213" i="95"/>
  <c r="AL230" i="95"/>
  <c r="AM244" i="95"/>
  <c r="AZ244" i="95"/>
  <c r="AY244" i="95"/>
  <c r="AX244" i="95"/>
  <c r="AW244" i="95"/>
  <c r="AV244" i="95"/>
  <c r="AK244" i="95"/>
  <c r="AN259" i="95"/>
  <c r="AJ127" i="95"/>
  <c r="AJ133" i="95"/>
  <c r="AM146" i="95"/>
  <c r="AL178" i="95"/>
  <c r="AJ196" i="95"/>
  <c r="AJ209" i="95"/>
  <c r="AK209" i="95"/>
  <c r="AY209" i="95"/>
  <c r="AW209" i="95"/>
  <c r="AV209" i="95"/>
  <c r="AN213" i="95"/>
  <c r="AM230" i="95"/>
  <c r="BR87" i="95"/>
  <c r="AJ106" i="95"/>
  <c r="AJ113" i="95"/>
  <c r="AJ120" i="95"/>
  <c r="AK127" i="95"/>
  <c r="AK133" i="95"/>
  <c r="AN146" i="95"/>
  <c r="AK168" i="95"/>
  <c r="AL173" i="95"/>
  <c r="AM178" i="95"/>
  <c r="AK196" i="95"/>
  <c r="AO213" i="95"/>
  <c r="AO230" i="95"/>
  <c r="AK106" i="95"/>
  <c r="AK113" i="95"/>
  <c r="AL120" i="95"/>
  <c r="AL127" i="95"/>
  <c r="AX131" i="95"/>
  <c r="AO131" i="95"/>
  <c r="AL133" i="95"/>
  <c r="AL168" i="95"/>
  <c r="AM173" i="95"/>
  <c r="AN178" i="95"/>
  <c r="AK181" i="95"/>
  <c r="AX181" i="95"/>
  <c r="AL181" i="95"/>
  <c r="AL196" i="95"/>
  <c r="AJ207" i="95"/>
  <c r="AZ258" i="95"/>
  <c r="AY258" i="95"/>
  <c r="AW258" i="95"/>
  <c r="AV258" i="95"/>
  <c r="AO258" i="95"/>
  <c r="AN258" i="95"/>
  <c r="AM258" i="95"/>
  <c r="AL258" i="95"/>
  <c r="AK258" i="95"/>
  <c r="AJ258" i="95"/>
  <c r="AZ263" i="95"/>
  <c r="AX263" i="95"/>
  <c r="AW263" i="95"/>
  <c r="AN263" i="95"/>
  <c r="AV263" i="95"/>
  <c r="AM263" i="95"/>
  <c r="AL263" i="95"/>
  <c r="AK263" i="95"/>
  <c r="AL106" i="95"/>
  <c r="AL113" i="95"/>
  <c r="AM120" i="95"/>
  <c r="AM127" i="95"/>
  <c r="AM133" i="95"/>
  <c r="AJ139" i="95"/>
  <c r="AJ145" i="95"/>
  <c r="AK151" i="95"/>
  <c r="AY155" i="95"/>
  <c r="AJ155" i="95"/>
  <c r="AK162" i="95"/>
  <c r="AM168" i="95"/>
  <c r="AN173" i="95"/>
  <c r="AO178" i="95"/>
  <c r="AY185" i="95"/>
  <c r="AL185" i="95"/>
  <c r="AO190" i="95"/>
  <c r="AL190" i="95"/>
  <c r="AY190" i="95"/>
  <c r="AW190" i="95"/>
  <c r="AW194" i="95"/>
  <c r="AO194" i="95"/>
  <c r="AM194" i="95"/>
  <c r="AK194" i="95"/>
  <c r="AM196" i="95"/>
  <c r="AK207" i="95"/>
  <c r="AW220" i="95"/>
  <c r="AK236" i="95"/>
  <c r="AY275" i="95"/>
  <c r="AW275" i="95"/>
  <c r="AV275" i="95"/>
  <c r="AO275" i="95"/>
  <c r="AN275" i="95"/>
  <c r="AM275" i="95"/>
  <c r="AL275" i="95"/>
  <c r="AK275" i="95"/>
  <c r="AX275" i="95"/>
  <c r="AM106" i="95"/>
  <c r="AM113" i="95"/>
  <c r="AN120" i="95"/>
  <c r="AN127" i="95"/>
  <c r="AN133" i="95"/>
  <c r="AK139" i="95"/>
  <c r="AK145" i="95"/>
  <c r="AL151" i="95"/>
  <c r="AL162" i="95"/>
  <c r="AN168" i="95"/>
  <c r="AO173" i="95"/>
  <c r="AX176" i="95"/>
  <c r="AN176" i="95"/>
  <c r="AK176" i="95"/>
  <c r="AN196" i="95"/>
  <c r="AM207" i="95"/>
  <c r="AX220" i="95"/>
  <c r="AM236" i="95"/>
  <c r="AJ247" i="95"/>
  <c r="AN106" i="95"/>
  <c r="AN113" i="95"/>
  <c r="AJ119" i="95"/>
  <c r="AL139" i="95"/>
  <c r="AL145" i="95"/>
  <c r="AM151" i="95"/>
  <c r="AM162" i="95"/>
  <c r="AO168" i="95"/>
  <c r="AK182" i="95"/>
  <c r="AJ186" i="95"/>
  <c r="AO196" i="95"/>
  <c r="AZ198" i="95"/>
  <c r="AN198" i="95"/>
  <c r="AV198" i="95"/>
  <c r="AN207" i="95"/>
  <c r="AY220" i="95"/>
  <c r="AN236" i="95"/>
  <c r="AK119" i="95"/>
  <c r="AM139" i="95"/>
  <c r="AM145" i="95"/>
  <c r="AN151" i="95"/>
  <c r="AN162" i="95"/>
  <c r="AJ177" i="95"/>
  <c r="AN182" i="95"/>
  <c r="AK186" i="95"/>
  <c r="AJ199" i="95"/>
  <c r="AJ215" i="95"/>
  <c r="AZ220" i="95"/>
  <c r="AO236" i="95"/>
  <c r="AY252" i="95"/>
  <c r="AX252" i="95"/>
  <c r="AV252" i="95"/>
  <c r="AL252" i="95"/>
  <c r="AZ252" i="95"/>
  <c r="AW252" i="95"/>
  <c r="AN252" i="95"/>
  <c r="AJ252" i="95"/>
  <c r="AK256" i="95"/>
  <c r="AT106" i="95"/>
  <c r="AZ106" i="95" s="1"/>
  <c r="AL119" i="95"/>
  <c r="AN139" i="95"/>
  <c r="AN145" i="95"/>
  <c r="AO151" i="95"/>
  <c r="AO162" i="95"/>
  <c r="AJ172" i="95"/>
  <c r="AK177" i="95"/>
  <c r="AL186" i="95"/>
  <c r="AL199" i="95"/>
  <c r="AW213" i="95"/>
  <c r="AL215" i="95"/>
  <c r="AL226" i="95"/>
  <c r="AX230" i="95"/>
  <c r="AK232" i="95"/>
  <c r="AZ246" i="95"/>
  <c r="AN246" i="95"/>
  <c r="AM246" i="95"/>
  <c r="AK246" i="95"/>
  <c r="AY246" i="95"/>
  <c r="AX246" i="95"/>
  <c r="AW246" i="95"/>
  <c r="AX322" i="95"/>
  <c r="AM119" i="95"/>
  <c r="AJ125" i="95"/>
  <c r="AJ138" i="95"/>
  <c r="AJ144" i="95"/>
  <c r="AV146" i="95"/>
  <c r="AJ150" i="95"/>
  <c r="AK172" i="95"/>
  <c r="AL177" i="95"/>
  <c r="AM186" i="95"/>
  <c r="AO199" i="95"/>
  <c r="AJ203" i="95"/>
  <c r="AY205" i="95"/>
  <c r="AZ205" i="95"/>
  <c r="AW205" i="95"/>
  <c r="AZ214" i="95"/>
  <c r="AN214" i="95"/>
  <c r="AO214" i="95"/>
  <c r="AM214" i="95"/>
  <c r="AL214" i="95"/>
  <c r="AK214" i="95"/>
  <c r="AM215" i="95"/>
  <c r="AM226" i="95"/>
  <c r="AM228" i="95"/>
  <c r="AZ228" i="95"/>
  <c r="AY228" i="95"/>
  <c r="AX228" i="95"/>
  <c r="AO228" i="95"/>
  <c r="AJ228" i="95"/>
  <c r="AL232" i="95"/>
  <c r="AV239" i="95"/>
  <c r="AL261" i="95"/>
  <c r="AL138" i="95"/>
  <c r="AL144" i="95"/>
  <c r="AW146" i="95"/>
  <c r="AK150" i="95"/>
  <c r="AJ161" i="95"/>
  <c r="AK165" i="95"/>
  <c r="AX165" i="95"/>
  <c r="AV165" i="95"/>
  <c r="AL172" i="95"/>
  <c r="AM177" i="95"/>
  <c r="AX178" i="95"/>
  <c r="AN186" i="95"/>
  <c r="AK203" i="95"/>
  <c r="AJ212" i="95"/>
  <c r="AO215" i="95"/>
  <c r="AN226" i="95"/>
  <c r="AM232" i="95"/>
  <c r="AW239" i="95"/>
  <c r="AJ244" i="95"/>
  <c r="AO255" i="95"/>
  <c r="AJ255" i="95"/>
  <c r="AW255" i="95"/>
  <c r="AN255" i="95"/>
  <c r="AM255" i="95"/>
  <c r="AL255" i="95"/>
  <c r="AX255" i="95"/>
  <c r="AO261" i="95"/>
  <c r="AW273" i="95"/>
  <c r="AV273" i="95"/>
  <c r="AO273" i="95"/>
  <c r="AN273" i="95"/>
  <c r="AL273" i="95"/>
  <c r="AJ273" i="95"/>
  <c r="AY317" i="95"/>
  <c r="AX317" i="95"/>
  <c r="AW317" i="95"/>
  <c r="AN317" i="95"/>
  <c r="AM317" i="95"/>
  <c r="AK317" i="95"/>
  <c r="AM323" i="95"/>
  <c r="AJ323" i="95"/>
  <c r="AY323" i="95"/>
  <c r="AW323" i="95"/>
  <c r="AV323" i="95"/>
  <c r="AO323" i="95"/>
  <c r="AZ283" i="95"/>
  <c r="AY283" i="95"/>
  <c r="AX283" i="95"/>
  <c r="AO283" i="95"/>
  <c r="AN283" i="95"/>
  <c r="AL283" i="95"/>
  <c r="AK283" i="95"/>
  <c r="AJ283" i="95"/>
  <c r="AY301" i="95"/>
  <c r="AX301" i="95"/>
  <c r="AW301" i="95"/>
  <c r="AN301" i="95"/>
  <c r="AM301" i="95"/>
  <c r="AK301" i="95"/>
  <c r="AZ310" i="95"/>
  <c r="AN310" i="95"/>
  <c r="AM310" i="95"/>
  <c r="AL310" i="95"/>
  <c r="AJ310" i="95"/>
  <c r="AO225" i="95"/>
  <c r="AY269" i="95"/>
  <c r="AX269" i="95"/>
  <c r="AW269" i="95"/>
  <c r="AW289" i="95"/>
  <c r="AV289" i="95"/>
  <c r="AO289" i="95"/>
  <c r="AN289" i="95"/>
  <c r="AL289" i="95"/>
  <c r="AJ289" i="95"/>
  <c r="AM307" i="95"/>
  <c r="AY307" i="95"/>
  <c r="AW307" i="95"/>
  <c r="AV307" i="95"/>
  <c r="AO307" i="95"/>
  <c r="AO204" i="95"/>
  <c r="AN208" i="95"/>
  <c r="AJ237" i="95"/>
  <c r="AV240" i="95"/>
  <c r="AM240" i="95"/>
  <c r="AL240" i="95"/>
  <c r="AJ240" i="95"/>
  <c r="AK241" i="95"/>
  <c r="AL245" i="95"/>
  <c r="AZ341" i="95"/>
  <c r="AW341" i="95"/>
  <c r="AV341" i="95"/>
  <c r="AN341" i="95"/>
  <c r="AM341" i="95"/>
  <c r="AK341" i="95"/>
  <c r="AJ341" i="95"/>
  <c r="AX219" i="95"/>
  <c r="AO219" i="95"/>
  <c r="AN219" i="95"/>
  <c r="AL219" i="95"/>
  <c r="AL237" i="95"/>
  <c r="AM241" i="95"/>
  <c r="AN245" i="95"/>
  <c r="AZ262" i="95"/>
  <c r="AN262" i="95"/>
  <c r="AM262" i="95"/>
  <c r="AL262" i="95"/>
  <c r="AJ262" i="95"/>
  <c r="AX231" i="95"/>
  <c r="AW231" i="95"/>
  <c r="AN231" i="95"/>
  <c r="AM237" i="95"/>
  <c r="AZ210" i="95"/>
  <c r="AY210" i="95"/>
  <c r="AW210" i="95"/>
  <c r="AY285" i="95"/>
  <c r="AX285" i="95"/>
  <c r="AW285" i="95"/>
  <c r="AN285" i="95"/>
  <c r="AM285" i="95"/>
  <c r="AK285" i="95"/>
  <c r="AZ294" i="95"/>
  <c r="AN294" i="95"/>
  <c r="AM294" i="95"/>
  <c r="AL294" i="95"/>
  <c r="AJ294" i="95"/>
  <c r="AZ325" i="95"/>
  <c r="AW325" i="95"/>
  <c r="AV325" i="95"/>
  <c r="AN325" i="95"/>
  <c r="AM325" i="95"/>
  <c r="AK325" i="95"/>
  <c r="AJ325" i="95"/>
  <c r="AZ338" i="95"/>
  <c r="AY338" i="95"/>
  <c r="AW338" i="95"/>
  <c r="AV338" i="95"/>
  <c r="AO338" i="95"/>
  <c r="AL338" i="95"/>
  <c r="AK338" i="95"/>
  <c r="AY353" i="95"/>
  <c r="AW353" i="95"/>
  <c r="AV353" i="95"/>
  <c r="AO353" i="95"/>
  <c r="AN353" i="95"/>
  <c r="AM353" i="95"/>
  <c r="AL353" i="95"/>
  <c r="AJ353" i="95"/>
  <c r="AZ358" i="95"/>
  <c r="AW358" i="95"/>
  <c r="AN358" i="95"/>
  <c r="AM358" i="95"/>
  <c r="AL358" i="95"/>
  <c r="AK358" i="95"/>
  <c r="AJ358" i="95"/>
  <c r="AL317" i="95"/>
  <c r="AL323" i="95"/>
  <c r="AZ347" i="95"/>
  <c r="AY347" i="95"/>
  <c r="AX347" i="95"/>
  <c r="AO347" i="95"/>
  <c r="AN347" i="95"/>
  <c r="AL347" i="95"/>
  <c r="AK347" i="95"/>
  <c r="AJ347" i="95"/>
  <c r="AW189" i="95"/>
  <c r="AY225" i="95"/>
  <c r="AX235" i="95"/>
  <c r="AO235" i="95"/>
  <c r="AN235" i="95"/>
  <c r="AL235" i="95"/>
  <c r="AZ278" i="95"/>
  <c r="AN278" i="95"/>
  <c r="AM278" i="95"/>
  <c r="AL278" i="95"/>
  <c r="AJ278" i="95"/>
  <c r="AM283" i="95"/>
  <c r="AJ301" i="95"/>
  <c r="AK310" i="95"/>
  <c r="AO317" i="95"/>
  <c r="AN323" i="95"/>
  <c r="AM289" i="95"/>
  <c r="AY300" i="95"/>
  <c r="AX300" i="95"/>
  <c r="AV300" i="95"/>
  <c r="AN300" i="95"/>
  <c r="AL300" i="95"/>
  <c r="AK300" i="95"/>
  <c r="AO301" i="95"/>
  <c r="AK307" i="95"/>
  <c r="AZ309" i="95"/>
  <c r="AV309" i="95"/>
  <c r="AN309" i="95"/>
  <c r="AM309" i="95"/>
  <c r="AK309" i="95"/>
  <c r="AJ309" i="95"/>
  <c r="AL341" i="95"/>
  <c r="AY268" i="95"/>
  <c r="AX268" i="95"/>
  <c r="AV268" i="95"/>
  <c r="AN268" i="95"/>
  <c r="AL268" i="95"/>
  <c r="AK268" i="95"/>
  <c r="AL307" i="95"/>
  <c r="AO341" i="95"/>
  <c r="AZ306" i="95"/>
  <c r="AY306" i="95"/>
  <c r="AW306" i="95"/>
  <c r="AV306" i="95"/>
  <c r="AO306" i="95"/>
  <c r="AL306" i="95"/>
  <c r="AK306" i="95"/>
  <c r="AZ370" i="95"/>
  <c r="AY370" i="95"/>
  <c r="AW370" i="95"/>
  <c r="AV370" i="95"/>
  <c r="AO370" i="95"/>
  <c r="AN370" i="95"/>
  <c r="AL370" i="95"/>
  <c r="AK370" i="95"/>
  <c r="AN160" i="95"/>
  <c r="AL210" i="95"/>
  <c r="AN223" i="95"/>
  <c r="AM231" i="95"/>
  <c r="AL243" i="95"/>
  <c r="AZ274" i="95"/>
  <c r="AY274" i="95"/>
  <c r="AW274" i="95"/>
  <c r="AV274" i="95"/>
  <c r="AO274" i="95"/>
  <c r="AY284" i="95"/>
  <c r="AX284" i="95"/>
  <c r="AV284" i="95"/>
  <c r="AN284" i="95"/>
  <c r="AL284" i="95"/>
  <c r="AK284" i="95"/>
  <c r="AX289" i="95"/>
  <c r="AZ293" i="95"/>
  <c r="AV293" i="95"/>
  <c r="AN293" i="95"/>
  <c r="AM293" i="95"/>
  <c r="AK293" i="95"/>
  <c r="AJ293" i="95"/>
  <c r="AV301" i="95"/>
  <c r="AW310" i="95"/>
  <c r="AO325" i="95"/>
  <c r="AJ338" i="95"/>
  <c r="AK353" i="95"/>
  <c r="AO358" i="95"/>
  <c r="AO231" i="95"/>
  <c r="AW257" i="95"/>
  <c r="AV257" i="95"/>
  <c r="AO257" i="95"/>
  <c r="AN257" i="95"/>
  <c r="AJ257" i="95"/>
  <c r="AY289" i="95"/>
  <c r="AZ301" i="95"/>
  <c r="AX310" i="95"/>
  <c r="AM338" i="95"/>
  <c r="AX341" i="95"/>
  <c r="AM347" i="95"/>
  <c r="AV204" i="95"/>
  <c r="AL204" i="95"/>
  <c r="AK278" i="95"/>
  <c r="AZ289" i="95"/>
  <c r="AX307" i="95"/>
  <c r="AY310" i="95"/>
  <c r="AN338" i="95"/>
  <c r="AY341" i="95"/>
  <c r="AK229" i="95"/>
  <c r="AJ229" i="95"/>
  <c r="AK235" i="95"/>
  <c r="AX240" i="95"/>
  <c r="AO243" i="95"/>
  <c r="AV262" i="95"/>
  <c r="AV277" i="95"/>
  <c r="AN277" i="95"/>
  <c r="AM277" i="95"/>
  <c r="AK277" i="95"/>
  <c r="AJ277" i="95"/>
  <c r="AO278" i="95"/>
  <c r="AZ290" i="95"/>
  <c r="AY290" i="95"/>
  <c r="AW290" i="95"/>
  <c r="AV290" i="95"/>
  <c r="AO290" i="95"/>
  <c r="AL290" i="95"/>
  <c r="AK290" i="95"/>
  <c r="AZ307" i="95"/>
  <c r="AZ342" i="95"/>
  <c r="AW342" i="95"/>
  <c r="AN342" i="95"/>
  <c r="AM342" i="95"/>
  <c r="AL342" i="95"/>
  <c r="AK342" i="95"/>
  <c r="AJ342" i="95"/>
  <c r="AV219" i="95"/>
  <c r="AM235" i="95"/>
  <c r="AY240" i="95"/>
  <c r="AY253" i="95"/>
  <c r="AX253" i="95"/>
  <c r="AW262" i="95"/>
  <c r="AV269" i="95"/>
  <c r="AJ300" i="95"/>
  <c r="AL309" i="95"/>
  <c r="AZ315" i="95"/>
  <c r="AY315" i="95"/>
  <c r="AX315" i="95"/>
  <c r="AO315" i="95"/>
  <c r="AN315" i="95"/>
  <c r="AL315" i="95"/>
  <c r="AK315" i="95"/>
  <c r="AJ315" i="95"/>
  <c r="AY337" i="95"/>
  <c r="AW337" i="95"/>
  <c r="AV337" i="95"/>
  <c r="AO337" i="95"/>
  <c r="AN337" i="95"/>
  <c r="AM337" i="95"/>
  <c r="AL337" i="95"/>
  <c r="AJ337" i="95"/>
  <c r="AV208" i="95"/>
  <c r="AM208" i="95"/>
  <c r="AL208" i="95"/>
  <c r="AJ208" i="95"/>
  <c r="AX262" i="95"/>
  <c r="AJ268" i="95"/>
  <c r="AZ269" i="95"/>
  <c r="AV294" i="95"/>
  <c r="AM300" i="95"/>
  <c r="AO309" i="95"/>
  <c r="AW321" i="95"/>
  <c r="AV321" i="95"/>
  <c r="AO321" i="95"/>
  <c r="AN321" i="95"/>
  <c r="AL321" i="95"/>
  <c r="AJ321" i="95"/>
  <c r="AY237" i="95"/>
  <c r="AX237" i="95"/>
  <c r="AO241" i="95"/>
  <c r="AJ241" i="95"/>
  <c r="AK245" i="95"/>
  <c r="AJ245" i="95"/>
  <c r="AM268" i="95"/>
  <c r="AW294" i="95"/>
  <c r="AO300" i="95"/>
  <c r="AJ306" i="95"/>
  <c r="AX325" i="95"/>
  <c r="AX353" i="95"/>
  <c r="AV358" i="95"/>
  <c r="AZ285" i="95"/>
  <c r="AX294" i="95"/>
  <c r="AM306" i="95"/>
  <c r="AY325" i="95"/>
  <c r="AV347" i="95"/>
  <c r="AZ353" i="95"/>
  <c r="AX358" i="95"/>
  <c r="AY294" i="95"/>
  <c r="AZ299" i="95"/>
  <c r="AY299" i="95"/>
  <c r="AX299" i="95"/>
  <c r="AO299" i="95"/>
  <c r="AN299" i="95"/>
  <c r="AL299" i="95"/>
  <c r="AK299" i="95"/>
  <c r="AJ299" i="95"/>
  <c r="AW305" i="95"/>
  <c r="AV305" i="95"/>
  <c r="AO305" i="95"/>
  <c r="AN305" i="95"/>
  <c r="AL305" i="95"/>
  <c r="AJ305" i="95"/>
  <c r="AN306" i="95"/>
  <c r="AZ326" i="95"/>
  <c r="AN326" i="95"/>
  <c r="AM326" i="95"/>
  <c r="AL326" i="95"/>
  <c r="AJ326" i="95"/>
  <c r="AX338" i="95"/>
  <c r="AW347" i="95"/>
  <c r="AZ354" i="95"/>
  <c r="AY354" i="95"/>
  <c r="AW354" i="95"/>
  <c r="AV354" i="95"/>
  <c r="AO354" i="95"/>
  <c r="AN354" i="95"/>
  <c r="AL354" i="95"/>
  <c r="AK354" i="95"/>
  <c r="AY358" i="95"/>
  <c r="AJ370" i="95"/>
  <c r="AV243" i="95"/>
  <c r="AZ267" i="95"/>
  <c r="AY267" i="95"/>
  <c r="AX267" i="95"/>
  <c r="AO267" i="95"/>
  <c r="AN267" i="95"/>
  <c r="AL267" i="95"/>
  <c r="AK267" i="95"/>
  <c r="AJ267" i="95"/>
  <c r="AV278" i="95"/>
  <c r="AM339" i="95"/>
  <c r="AJ339" i="95"/>
  <c r="AZ339" i="95"/>
  <c r="AY339" i="95"/>
  <c r="AW339" i="95"/>
  <c r="AV339" i="95"/>
  <c r="AO339" i="95"/>
  <c r="AZ363" i="95"/>
  <c r="AY363" i="95"/>
  <c r="AX363" i="95"/>
  <c r="AO363" i="95"/>
  <c r="AN363" i="95"/>
  <c r="AL363" i="95"/>
  <c r="AK363" i="95"/>
  <c r="AJ363" i="95"/>
  <c r="AM370" i="95"/>
  <c r="AM312" i="95"/>
  <c r="AV324" i="95"/>
  <c r="AM328" i="95"/>
  <c r="AX335" i="95"/>
  <c r="AV340" i="95"/>
  <c r="AM344" i="95"/>
  <c r="AX351" i="95"/>
  <c r="AV356" i="95"/>
  <c r="AX276" i="95"/>
  <c r="AX292" i="95"/>
  <c r="AY292" i="95"/>
  <c r="AJ295" i="95"/>
  <c r="AY308" i="95"/>
  <c r="AY324" i="95"/>
  <c r="AY340" i="95"/>
  <c r="AY356" i="95"/>
  <c r="AM279" i="95"/>
  <c r="AM295" i="95"/>
  <c r="AN279" i="95"/>
  <c r="AN295" i="95"/>
  <c r="AN311" i="95"/>
  <c r="AL316" i="95"/>
  <c r="AN327" i="95"/>
  <c r="AL332" i="95"/>
  <c r="AN343" i="95"/>
  <c r="AL348" i="95"/>
  <c r="AY350" i="95"/>
  <c r="AW355" i="95"/>
  <c r="AN359" i="95"/>
  <c r="AL364" i="95"/>
  <c r="AY366" i="95"/>
  <c r="AJ369" i="95"/>
  <c r="AW371" i="95"/>
  <c r="AW264" i="95"/>
  <c r="AW280" i="95"/>
  <c r="AW296" i="95"/>
  <c r="AW312" i="95"/>
  <c r="AN316" i="95"/>
  <c r="AN332" i="95"/>
  <c r="AW344" i="95"/>
  <c r="AL369" i="95"/>
  <c r="AY371" i="95"/>
  <c r="AO348" i="95"/>
  <c r="AZ371" i="95"/>
  <c r="AZ296" i="95"/>
  <c r="AO369" i="95"/>
  <c r="AJ288" i="95"/>
  <c r="AJ304" i="95"/>
  <c r="AJ320" i="95"/>
  <c r="AJ336" i="95"/>
  <c r="AJ352" i="95"/>
  <c r="AJ368" i="95"/>
  <c r="AW279" i="95"/>
  <c r="AL288" i="95"/>
  <c r="AW295" i="95"/>
  <c r="AL304" i="95"/>
  <c r="AW311" i="95"/>
  <c r="AL320" i="95"/>
  <c r="AW327" i="95"/>
  <c r="AL336" i="95"/>
  <c r="AW343" i="95"/>
  <c r="AL352" i="95"/>
  <c r="AJ357" i="95"/>
  <c r="AW359" i="95"/>
  <c r="AL368" i="95"/>
  <c r="AJ373" i="95"/>
  <c r="AX279" i="95"/>
  <c r="AM288" i="95"/>
  <c r="AX295" i="95"/>
  <c r="AM304" i="95"/>
  <c r="AX311" i="95"/>
  <c r="AV316" i="95"/>
  <c r="AM320" i="95"/>
  <c r="AX327" i="95"/>
  <c r="AM336" i="95"/>
  <c r="AX343" i="95"/>
  <c r="AM352" i="95"/>
  <c r="AK357" i="95"/>
  <c r="AX359" i="95"/>
  <c r="AM368" i="95"/>
  <c r="AK373" i="95"/>
  <c r="AN352" i="95"/>
  <c r="AL357" i="95"/>
  <c r="AY359" i="95"/>
  <c r="AN368" i="95"/>
  <c r="AL373" i="95"/>
  <c r="AO288" i="95"/>
  <c r="AO304" i="95"/>
  <c r="AO320" i="95"/>
  <c r="AO336" i="95"/>
  <c r="AX348" i="95"/>
  <c r="AO352" i="95"/>
  <c r="AM357" i="95"/>
  <c r="AO368" i="95"/>
  <c r="AM373" i="95"/>
  <c r="AJ351" i="95"/>
  <c r="AN357" i="95"/>
  <c r="AL362" i="95"/>
  <c r="AJ367" i="95"/>
  <c r="AW369" i="95"/>
  <c r="AN373" i="95"/>
  <c r="AO373" i="95"/>
  <c r="AJ340" i="95"/>
  <c r="AL351" i="95"/>
  <c r="AJ356" i="95"/>
  <c r="AN362" i="95"/>
  <c r="AJ372" i="95"/>
  <c r="AM276" i="95"/>
  <c r="AV288" i="95"/>
  <c r="AM292" i="95"/>
  <c r="AV304" i="95"/>
  <c r="AM308" i="95"/>
  <c r="AV320" i="95"/>
  <c r="AM324" i="95"/>
  <c r="AV336" i="95"/>
  <c r="AM340" i="95"/>
  <c r="AV352" i="95"/>
  <c r="AM356" i="95"/>
  <c r="AV368" i="95"/>
  <c r="AN292" i="95"/>
  <c r="AW304" i="95"/>
  <c r="AN308" i="95"/>
  <c r="AW320" i="95"/>
  <c r="AN324" i="95"/>
  <c r="AW336" i="95"/>
  <c r="AN340" i="95"/>
  <c r="AW352" i="95"/>
  <c r="AN356" i="95"/>
  <c r="AW368" i="95"/>
  <c r="AN372" i="95"/>
  <c r="AX320" i="95"/>
  <c r="AX336" i="95"/>
  <c r="AK350" i="95"/>
  <c r="AX352" i="95"/>
  <c r="AV357" i="95"/>
  <c r="AK366" i="95"/>
  <c r="AX368" i="95"/>
  <c r="AV373" i="95"/>
  <c r="AW357" i="95"/>
  <c r="AL366" i="95"/>
  <c r="AY368" i="95"/>
  <c r="AJ371" i="95"/>
  <c r="AW373" i="95"/>
  <c r="AX357" i="95"/>
  <c r="AM366" i="95"/>
  <c r="AK371" i="95"/>
  <c r="AX373" i="95"/>
  <c r="AY357" i="95"/>
  <c r="AY373" i="95"/>
  <c r="BA8" i="94"/>
  <c r="AZ8" i="94"/>
  <c r="AV8" i="94"/>
  <c r="AV5" i="94"/>
  <c r="AV4" i="94"/>
  <c r="BA4" i="94" s="1"/>
  <c r="AX8" i="94"/>
  <c r="AW8" i="94"/>
  <c r="AX5" i="94"/>
  <c r="AX4" i="94"/>
  <c r="BA5" i="94" l="1"/>
  <c r="AV6" i="94"/>
  <c r="AY5" i="94" s="1"/>
  <c r="BP15" i="96"/>
  <c r="BO16" i="96"/>
  <c r="BQ16" i="96" s="1"/>
  <c r="BO14" i="96"/>
  <c r="BQ14" i="96" s="1"/>
  <c r="BO15" i="96"/>
  <c r="BQ15" i="96" s="1"/>
  <c r="BJ18" i="96"/>
  <c r="BN17" i="96"/>
  <c r="BP17" i="96" s="1"/>
  <c r="BL17" i="96"/>
  <c r="BP16" i="96"/>
  <c r="BZ14" i="95"/>
  <c r="BJ17" i="95"/>
  <c r="BN16" i="95"/>
  <c r="BL16" i="95"/>
  <c r="BO15" i="95"/>
  <c r="BQ15" i="95" s="1"/>
  <c r="BO14" i="95"/>
  <c r="BQ14" i="95" s="1"/>
  <c r="AX6" i="94"/>
  <c r="BA6" i="94" s="1"/>
  <c r="AV373" i="80"/>
  <c r="AV372" i="80"/>
  <c r="AV371" i="80"/>
  <c r="AV370" i="80"/>
  <c r="AV369" i="80"/>
  <c r="AV368" i="80"/>
  <c r="AV367" i="80"/>
  <c r="AV366" i="80"/>
  <c r="AV365" i="80"/>
  <c r="AV364" i="80"/>
  <c r="AV363" i="80"/>
  <c r="AV362" i="80"/>
  <c r="AV361" i="80"/>
  <c r="AV360" i="80"/>
  <c r="AV359" i="80"/>
  <c r="AV358" i="80"/>
  <c r="AV357" i="80"/>
  <c r="AV356" i="80"/>
  <c r="AV355" i="80"/>
  <c r="AV354" i="80"/>
  <c r="AV353" i="80"/>
  <c r="AV352" i="80"/>
  <c r="AV351" i="80"/>
  <c r="AV350" i="80"/>
  <c r="AV349" i="80"/>
  <c r="AV348" i="80"/>
  <c r="AV347" i="80"/>
  <c r="AV346" i="80"/>
  <c r="AV345" i="80"/>
  <c r="AV344" i="80"/>
  <c r="AV343" i="80"/>
  <c r="AV342" i="80"/>
  <c r="AV341" i="80"/>
  <c r="AV340" i="80"/>
  <c r="AV339" i="80"/>
  <c r="AV338" i="80"/>
  <c r="AV337" i="80"/>
  <c r="AV336" i="80"/>
  <c r="AV335" i="80"/>
  <c r="AV334" i="80"/>
  <c r="AV333" i="80"/>
  <c r="AV332" i="80"/>
  <c r="AV331" i="80"/>
  <c r="AV330" i="80"/>
  <c r="AV329" i="80"/>
  <c r="AV328" i="80"/>
  <c r="AV327" i="80"/>
  <c r="AV326" i="80"/>
  <c r="AV325" i="80"/>
  <c r="AV324" i="80"/>
  <c r="AV323" i="80"/>
  <c r="AV322" i="80"/>
  <c r="AV321" i="80"/>
  <c r="AV320" i="80"/>
  <c r="AV319" i="80"/>
  <c r="AV318" i="80"/>
  <c r="AV317" i="80"/>
  <c r="AV316" i="80"/>
  <c r="AV315" i="80"/>
  <c r="AV314" i="80"/>
  <c r="AV313" i="80"/>
  <c r="AV312" i="80"/>
  <c r="AV311" i="80"/>
  <c r="AV310" i="80"/>
  <c r="AV309" i="80"/>
  <c r="AV308" i="80"/>
  <c r="AV307" i="80"/>
  <c r="AV306" i="80"/>
  <c r="AV305" i="80"/>
  <c r="AV304" i="80"/>
  <c r="AV303" i="80"/>
  <c r="AV302" i="80"/>
  <c r="AV301" i="80"/>
  <c r="AV300" i="80"/>
  <c r="AV299" i="80"/>
  <c r="AV298" i="80"/>
  <c r="AV297" i="80"/>
  <c r="AV296" i="80"/>
  <c r="AV295" i="80"/>
  <c r="AV294" i="80"/>
  <c r="AV293" i="80"/>
  <c r="AV292" i="80"/>
  <c r="AV291" i="80"/>
  <c r="AV290" i="80"/>
  <c r="AV289" i="80"/>
  <c r="AV288" i="80"/>
  <c r="AV287" i="80"/>
  <c r="AV286" i="80"/>
  <c r="AV285" i="80"/>
  <c r="AV284" i="80"/>
  <c r="AV283" i="80"/>
  <c r="AV282" i="80"/>
  <c r="AV281" i="80"/>
  <c r="AV280" i="80"/>
  <c r="AV279" i="80"/>
  <c r="AV278" i="80"/>
  <c r="AV277" i="80"/>
  <c r="AV276" i="80"/>
  <c r="AV275" i="80"/>
  <c r="AV274" i="80"/>
  <c r="AV273" i="80"/>
  <c r="AV272" i="80"/>
  <c r="AV271" i="80"/>
  <c r="AV270" i="80"/>
  <c r="AV269" i="80"/>
  <c r="AV268" i="80"/>
  <c r="AV267" i="80"/>
  <c r="AV266" i="80"/>
  <c r="AV265" i="80"/>
  <c r="AV264" i="80"/>
  <c r="AV263" i="80"/>
  <c r="AV262" i="80"/>
  <c r="AV261" i="80"/>
  <c r="AV260" i="80"/>
  <c r="AV259" i="80"/>
  <c r="AV258" i="80"/>
  <c r="AV257" i="80"/>
  <c r="AV256" i="80"/>
  <c r="AV255" i="80"/>
  <c r="AV254" i="80"/>
  <c r="AV253" i="80"/>
  <c r="AV252" i="80"/>
  <c r="AV251" i="80"/>
  <c r="AV250" i="80"/>
  <c r="AV249" i="80"/>
  <c r="AV248" i="80"/>
  <c r="AV247" i="80"/>
  <c r="AV246" i="80"/>
  <c r="AV245" i="80"/>
  <c r="AV244" i="80"/>
  <c r="AV243" i="80"/>
  <c r="AV242" i="80"/>
  <c r="AV241" i="80"/>
  <c r="AV240" i="80"/>
  <c r="AV239" i="80"/>
  <c r="AV238" i="80"/>
  <c r="AV237" i="80"/>
  <c r="AV236" i="80"/>
  <c r="AV235" i="80"/>
  <c r="AV234" i="80"/>
  <c r="AV233" i="80"/>
  <c r="AV232" i="80"/>
  <c r="AV231" i="80"/>
  <c r="AV230" i="80"/>
  <c r="AV229" i="80"/>
  <c r="AV228" i="80"/>
  <c r="AV227" i="80"/>
  <c r="AV226" i="80"/>
  <c r="AV225" i="80"/>
  <c r="AV224" i="80"/>
  <c r="AV223" i="80"/>
  <c r="AV222" i="80"/>
  <c r="AV221" i="80"/>
  <c r="AV220" i="80"/>
  <c r="AV219" i="80"/>
  <c r="AV218" i="80"/>
  <c r="AV217" i="80"/>
  <c r="AV216" i="80"/>
  <c r="AV215" i="80"/>
  <c r="AV214" i="80"/>
  <c r="AV213" i="80"/>
  <c r="AV212" i="80"/>
  <c r="AV211" i="80"/>
  <c r="AV210" i="80"/>
  <c r="AV209" i="80"/>
  <c r="AV208" i="80"/>
  <c r="AV207" i="80"/>
  <c r="AV206" i="80"/>
  <c r="AV205" i="80"/>
  <c r="AV204" i="80"/>
  <c r="AV203" i="80"/>
  <c r="AV202" i="80"/>
  <c r="AV201" i="80"/>
  <c r="AV200" i="80"/>
  <c r="AV199" i="80"/>
  <c r="AV198" i="80"/>
  <c r="AV197" i="80"/>
  <c r="AV196" i="80"/>
  <c r="AV195" i="80"/>
  <c r="AV194" i="80"/>
  <c r="AV193" i="80"/>
  <c r="AV192" i="80"/>
  <c r="AV191" i="80"/>
  <c r="AV190" i="80"/>
  <c r="AV189" i="80"/>
  <c r="AV188" i="80"/>
  <c r="AV187" i="80"/>
  <c r="AV186" i="80"/>
  <c r="AV185" i="80"/>
  <c r="AV184" i="80"/>
  <c r="AV183" i="80"/>
  <c r="AV182" i="80"/>
  <c r="AV181" i="80"/>
  <c r="AV180" i="80"/>
  <c r="AV179" i="80"/>
  <c r="AV178" i="80"/>
  <c r="AV177" i="80"/>
  <c r="AV176" i="80"/>
  <c r="AV175" i="80"/>
  <c r="AV174" i="80"/>
  <c r="AV173" i="80"/>
  <c r="AV172" i="80"/>
  <c r="AV171" i="80"/>
  <c r="AV170" i="80"/>
  <c r="AV169" i="80"/>
  <c r="AV168" i="80"/>
  <c r="AV167" i="80"/>
  <c r="AV166" i="80"/>
  <c r="AV165" i="80"/>
  <c r="AV164" i="80"/>
  <c r="AV163" i="80"/>
  <c r="AV162" i="80"/>
  <c r="AV161" i="80"/>
  <c r="AV160" i="80"/>
  <c r="AV159" i="80"/>
  <c r="AV158" i="80"/>
  <c r="AV157" i="80"/>
  <c r="AV156" i="80"/>
  <c r="AV155" i="80"/>
  <c r="AV154" i="80"/>
  <c r="AV153" i="80"/>
  <c r="AV152" i="80"/>
  <c r="AV151" i="80"/>
  <c r="AV150" i="80"/>
  <c r="AV149" i="80"/>
  <c r="AV148" i="80"/>
  <c r="AV147" i="80"/>
  <c r="AV146" i="80"/>
  <c r="AV145" i="80"/>
  <c r="AV144" i="80"/>
  <c r="AV143" i="80"/>
  <c r="AV142" i="80"/>
  <c r="AV141" i="80"/>
  <c r="AV140" i="80"/>
  <c r="AV139" i="80"/>
  <c r="AV138" i="80"/>
  <c r="AV137" i="80"/>
  <c r="AV136" i="80"/>
  <c r="AV135" i="80"/>
  <c r="AV134" i="80"/>
  <c r="AV133" i="80"/>
  <c r="AV132" i="80"/>
  <c r="AV131" i="80"/>
  <c r="AV130" i="80"/>
  <c r="AV129" i="80"/>
  <c r="AV128" i="80"/>
  <c r="AV127" i="80"/>
  <c r="AV126" i="80"/>
  <c r="AV125" i="80"/>
  <c r="AV124" i="80"/>
  <c r="AV123" i="80"/>
  <c r="AV122" i="80"/>
  <c r="AV121" i="80"/>
  <c r="AV120" i="80"/>
  <c r="AV119" i="80"/>
  <c r="AV118" i="80"/>
  <c r="AV117" i="80"/>
  <c r="AV116" i="80"/>
  <c r="AV115" i="80"/>
  <c r="AV114" i="80"/>
  <c r="AV113" i="80"/>
  <c r="AV112" i="80"/>
  <c r="AV111" i="80"/>
  <c r="AV110" i="80"/>
  <c r="AV109" i="80"/>
  <c r="AV108" i="80"/>
  <c r="AV107" i="80"/>
  <c r="AV106" i="80"/>
  <c r="AV105" i="80"/>
  <c r="AV104" i="80"/>
  <c r="AV103" i="80"/>
  <c r="AV102" i="80"/>
  <c r="AV101" i="80"/>
  <c r="AV100" i="80"/>
  <c r="AV99" i="80"/>
  <c r="AV98" i="80"/>
  <c r="AV97" i="80"/>
  <c r="AV96" i="80"/>
  <c r="AV95" i="80"/>
  <c r="AV94" i="80"/>
  <c r="AV93" i="80"/>
  <c r="AV92" i="80"/>
  <c r="AV91" i="80"/>
  <c r="AV90" i="80"/>
  <c r="AV89" i="80"/>
  <c r="AV88" i="80"/>
  <c r="AV87" i="80"/>
  <c r="AV86" i="80"/>
  <c r="AV85" i="80"/>
  <c r="AV84" i="80"/>
  <c r="AV83" i="80"/>
  <c r="AV82" i="80"/>
  <c r="AV81" i="80"/>
  <c r="AV80" i="80"/>
  <c r="AV79" i="80"/>
  <c r="AV78" i="80"/>
  <c r="AV77" i="80"/>
  <c r="AV76" i="80"/>
  <c r="AV75" i="80"/>
  <c r="AV74" i="80"/>
  <c r="AV73" i="80"/>
  <c r="AV72" i="80"/>
  <c r="AV71" i="80"/>
  <c r="AV70" i="80"/>
  <c r="AV69" i="80"/>
  <c r="AV68" i="80"/>
  <c r="AV67" i="80"/>
  <c r="AV66" i="80"/>
  <c r="AV65" i="80"/>
  <c r="AV64" i="80"/>
  <c r="AV63" i="80"/>
  <c r="AV62" i="80"/>
  <c r="AV61" i="80"/>
  <c r="AV60" i="80"/>
  <c r="AV59" i="80"/>
  <c r="AV58" i="80"/>
  <c r="AV57" i="80"/>
  <c r="AV56" i="80"/>
  <c r="AV55" i="80"/>
  <c r="AV54" i="80"/>
  <c r="AV53" i="80"/>
  <c r="AV52" i="80"/>
  <c r="AV51" i="80"/>
  <c r="AV50" i="80"/>
  <c r="AV49" i="80"/>
  <c r="AV48" i="80"/>
  <c r="AV47" i="80"/>
  <c r="AV46" i="80"/>
  <c r="AV45" i="80"/>
  <c r="AV44" i="80"/>
  <c r="AV43" i="80"/>
  <c r="AV42" i="80"/>
  <c r="AV41" i="80"/>
  <c r="AV40" i="80"/>
  <c r="AV39" i="80"/>
  <c r="AV38" i="80"/>
  <c r="AV37" i="80"/>
  <c r="AV36" i="80"/>
  <c r="AV35" i="80"/>
  <c r="AV34" i="80"/>
  <c r="AV33" i="80"/>
  <c r="AV32" i="80"/>
  <c r="AV31" i="80"/>
  <c r="AV30" i="80"/>
  <c r="AV29" i="80"/>
  <c r="AV28" i="80"/>
  <c r="AV27" i="80"/>
  <c r="AV26" i="80"/>
  <c r="AV25" i="80"/>
  <c r="AV24" i="80"/>
  <c r="AV23" i="80"/>
  <c r="AV22" i="80"/>
  <c r="AV21" i="80"/>
  <c r="AV20" i="80"/>
  <c r="AV19" i="80"/>
  <c r="AV18" i="80"/>
  <c r="AV17" i="80"/>
  <c r="AV16" i="80"/>
  <c r="AV15" i="80"/>
  <c r="AV14" i="80"/>
  <c r="AU373" i="80"/>
  <c r="AT373" i="80"/>
  <c r="AS373" i="80"/>
  <c r="AQ373" i="80"/>
  <c r="AP373" i="80"/>
  <c r="AU372" i="80"/>
  <c r="AT372" i="80"/>
  <c r="AS372" i="80"/>
  <c r="AQ372" i="80"/>
  <c r="AP372" i="80"/>
  <c r="AU371" i="80"/>
  <c r="AT371" i="80"/>
  <c r="AS371" i="80"/>
  <c r="AQ371" i="80"/>
  <c r="AP371" i="80"/>
  <c r="AU370" i="80"/>
  <c r="AT370" i="80"/>
  <c r="AS370" i="80"/>
  <c r="AQ370" i="80"/>
  <c r="AP370" i="80"/>
  <c r="AU369" i="80"/>
  <c r="AT369" i="80"/>
  <c r="AS369" i="80"/>
  <c r="AQ369" i="80"/>
  <c r="AP369" i="80"/>
  <c r="AU368" i="80"/>
  <c r="AT368" i="80"/>
  <c r="AS368" i="80"/>
  <c r="AQ368" i="80"/>
  <c r="AP368" i="80"/>
  <c r="AU367" i="80"/>
  <c r="AT367" i="80"/>
  <c r="AS367" i="80"/>
  <c r="AQ367" i="80"/>
  <c r="AP367" i="80"/>
  <c r="AU366" i="80"/>
  <c r="AT366" i="80"/>
  <c r="AS366" i="80"/>
  <c r="AQ366" i="80"/>
  <c r="AP366" i="80"/>
  <c r="AU365" i="80"/>
  <c r="AT365" i="80"/>
  <c r="AS365" i="80"/>
  <c r="AQ365" i="80"/>
  <c r="AP365" i="80"/>
  <c r="AU364" i="80"/>
  <c r="AT364" i="80"/>
  <c r="AS364" i="80"/>
  <c r="AQ364" i="80"/>
  <c r="AP364" i="80"/>
  <c r="AU363" i="80"/>
  <c r="AT363" i="80"/>
  <c r="AS363" i="80"/>
  <c r="AQ363" i="80"/>
  <c r="AP363" i="80"/>
  <c r="AU362" i="80"/>
  <c r="AT362" i="80"/>
  <c r="AS362" i="80"/>
  <c r="AQ362" i="80"/>
  <c r="AP362" i="80"/>
  <c r="AU361" i="80"/>
  <c r="AT361" i="80"/>
  <c r="AS361" i="80"/>
  <c r="AQ361" i="80"/>
  <c r="AP361" i="80"/>
  <c r="AU360" i="80"/>
  <c r="AT360" i="80"/>
  <c r="AS360" i="80"/>
  <c r="AQ360" i="80"/>
  <c r="AP360" i="80"/>
  <c r="AU359" i="80"/>
  <c r="AT359" i="80"/>
  <c r="AS359" i="80"/>
  <c r="AQ359" i="80"/>
  <c r="AP359" i="80"/>
  <c r="AU358" i="80"/>
  <c r="AT358" i="80"/>
  <c r="AS358" i="80"/>
  <c r="AQ358" i="80"/>
  <c r="AP358" i="80"/>
  <c r="AU357" i="80"/>
  <c r="AT357" i="80"/>
  <c r="AS357" i="80"/>
  <c r="AQ357" i="80"/>
  <c r="AP357" i="80"/>
  <c r="AU356" i="80"/>
  <c r="AT356" i="80"/>
  <c r="AS356" i="80"/>
  <c r="AQ356" i="80"/>
  <c r="AP356" i="80"/>
  <c r="AU355" i="80"/>
  <c r="AT355" i="80"/>
  <c r="AS355" i="80"/>
  <c r="AQ355" i="80"/>
  <c r="AP355" i="80"/>
  <c r="AU354" i="80"/>
  <c r="AT354" i="80"/>
  <c r="AS354" i="80"/>
  <c r="AQ354" i="80"/>
  <c r="AP354" i="80"/>
  <c r="AU353" i="80"/>
  <c r="AT353" i="80"/>
  <c r="AS353" i="80"/>
  <c r="AQ353" i="80"/>
  <c r="AP353" i="80"/>
  <c r="AU352" i="80"/>
  <c r="AT352" i="80"/>
  <c r="AS352" i="80"/>
  <c r="AQ352" i="80"/>
  <c r="AP352" i="80"/>
  <c r="AU351" i="80"/>
  <c r="AT351" i="80"/>
  <c r="AS351" i="80"/>
  <c r="AQ351" i="80"/>
  <c r="AP351" i="80"/>
  <c r="AU350" i="80"/>
  <c r="AT350" i="80"/>
  <c r="AS350" i="80"/>
  <c r="AQ350" i="80"/>
  <c r="AP350" i="80"/>
  <c r="AU349" i="80"/>
  <c r="AT349" i="80"/>
  <c r="AS349" i="80"/>
  <c r="AQ349" i="80"/>
  <c r="AP349" i="80"/>
  <c r="AU348" i="80"/>
  <c r="AT348" i="80"/>
  <c r="AS348" i="80"/>
  <c r="AQ348" i="80"/>
  <c r="AP348" i="80"/>
  <c r="AU347" i="80"/>
  <c r="AT347" i="80"/>
  <c r="AS347" i="80"/>
  <c r="AQ347" i="80"/>
  <c r="AP347" i="80"/>
  <c r="AU346" i="80"/>
  <c r="AT346" i="80"/>
  <c r="AS346" i="80"/>
  <c r="AQ346" i="80"/>
  <c r="AP346" i="80"/>
  <c r="AU345" i="80"/>
  <c r="AT345" i="80"/>
  <c r="AS345" i="80"/>
  <c r="AQ345" i="80"/>
  <c r="AP345" i="80"/>
  <c r="AU344" i="80"/>
  <c r="AT344" i="80"/>
  <c r="AS344" i="80"/>
  <c r="AQ344" i="80"/>
  <c r="AP344" i="80"/>
  <c r="AU343" i="80"/>
  <c r="AT343" i="80"/>
  <c r="AS343" i="80"/>
  <c r="AQ343" i="80"/>
  <c r="AP343" i="80"/>
  <c r="AU342" i="80"/>
  <c r="AT342" i="80"/>
  <c r="AS342" i="80"/>
  <c r="AQ342" i="80"/>
  <c r="AP342" i="80"/>
  <c r="AU341" i="80"/>
  <c r="AT341" i="80"/>
  <c r="AS341" i="80"/>
  <c r="AQ341" i="80"/>
  <c r="AP341" i="80"/>
  <c r="AU340" i="80"/>
  <c r="AT340" i="80"/>
  <c r="AS340" i="80"/>
  <c r="AQ340" i="80"/>
  <c r="AP340" i="80"/>
  <c r="AU339" i="80"/>
  <c r="AT339" i="80"/>
  <c r="AS339" i="80"/>
  <c r="AQ339" i="80"/>
  <c r="AP339" i="80"/>
  <c r="AU338" i="80"/>
  <c r="AT338" i="80"/>
  <c r="AS338" i="80"/>
  <c r="AQ338" i="80"/>
  <c r="AP338" i="80"/>
  <c r="AU337" i="80"/>
  <c r="AT337" i="80"/>
  <c r="AS337" i="80"/>
  <c r="AQ337" i="80"/>
  <c r="AP337" i="80"/>
  <c r="AU336" i="80"/>
  <c r="AT336" i="80"/>
  <c r="AS336" i="80"/>
  <c r="AQ336" i="80"/>
  <c r="AP336" i="80"/>
  <c r="AU335" i="80"/>
  <c r="AT335" i="80"/>
  <c r="AS335" i="80"/>
  <c r="AQ335" i="80"/>
  <c r="AP335" i="80"/>
  <c r="AU334" i="80"/>
  <c r="AT334" i="80"/>
  <c r="AS334" i="80"/>
  <c r="AQ334" i="80"/>
  <c r="AP334" i="80"/>
  <c r="AU333" i="80"/>
  <c r="AT333" i="80"/>
  <c r="AS333" i="80"/>
  <c r="AQ333" i="80"/>
  <c r="AP333" i="80"/>
  <c r="AU332" i="80"/>
  <c r="AT332" i="80"/>
  <c r="AS332" i="80"/>
  <c r="AQ332" i="80"/>
  <c r="AP332" i="80"/>
  <c r="AU331" i="80"/>
  <c r="AT331" i="80"/>
  <c r="AS331" i="80"/>
  <c r="AQ331" i="80"/>
  <c r="AP331" i="80"/>
  <c r="AU330" i="80"/>
  <c r="AT330" i="80"/>
  <c r="AS330" i="80"/>
  <c r="AQ330" i="80"/>
  <c r="AP330" i="80"/>
  <c r="AU329" i="80"/>
  <c r="AT329" i="80"/>
  <c r="AS329" i="80"/>
  <c r="AQ329" i="80"/>
  <c r="AP329" i="80"/>
  <c r="AU328" i="80"/>
  <c r="AT328" i="80"/>
  <c r="AS328" i="80"/>
  <c r="AQ328" i="80"/>
  <c r="AP328" i="80"/>
  <c r="AU327" i="80"/>
  <c r="AT327" i="80"/>
  <c r="AS327" i="80"/>
  <c r="AQ327" i="80"/>
  <c r="AP327" i="80"/>
  <c r="AU326" i="80"/>
  <c r="AT326" i="80"/>
  <c r="AS326" i="80"/>
  <c r="AQ326" i="80"/>
  <c r="AP326" i="80"/>
  <c r="AU325" i="80"/>
  <c r="AT325" i="80"/>
  <c r="AS325" i="80"/>
  <c r="AQ325" i="80"/>
  <c r="AP325" i="80"/>
  <c r="AU324" i="80"/>
  <c r="AT324" i="80"/>
  <c r="AS324" i="80"/>
  <c r="AQ324" i="80"/>
  <c r="AP324" i="80"/>
  <c r="AU323" i="80"/>
  <c r="AT323" i="80"/>
  <c r="AS323" i="80"/>
  <c r="AQ323" i="80"/>
  <c r="AP323" i="80"/>
  <c r="AU322" i="80"/>
  <c r="AT322" i="80"/>
  <c r="AS322" i="80"/>
  <c r="AQ322" i="80"/>
  <c r="AP322" i="80"/>
  <c r="AU321" i="80"/>
  <c r="AT321" i="80"/>
  <c r="AS321" i="80"/>
  <c r="AQ321" i="80"/>
  <c r="AP321" i="80"/>
  <c r="AU320" i="80"/>
  <c r="AT320" i="80"/>
  <c r="AS320" i="80"/>
  <c r="AQ320" i="80"/>
  <c r="AP320" i="80"/>
  <c r="AU319" i="80"/>
  <c r="AT319" i="80"/>
  <c r="AS319" i="80"/>
  <c r="AQ319" i="80"/>
  <c r="AP319" i="80"/>
  <c r="AU318" i="80"/>
  <c r="AT318" i="80"/>
  <c r="AS318" i="80"/>
  <c r="AQ318" i="80"/>
  <c r="AP318" i="80"/>
  <c r="AU317" i="80"/>
  <c r="AT317" i="80"/>
  <c r="AS317" i="80"/>
  <c r="AQ317" i="80"/>
  <c r="AP317" i="80"/>
  <c r="AU316" i="80"/>
  <c r="AT316" i="80"/>
  <c r="AS316" i="80"/>
  <c r="AQ316" i="80"/>
  <c r="AP316" i="80"/>
  <c r="AU315" i="80"/>
  <c r="AT315" i="80"/>
  <c r="AS315" i="80"/>
  <c r="AQ315" i="80"/>
  <c r="AP315" i="80"/>
  <c r="AU314" i="80"/>
  <c r="AT314" i="80"/>
  <c r="AS314" i="80"/>
  <c r="AQ314" i="80"/>
  <c r="AP314" i="80"/>
  <c r="AU313" i="80"/>
  <c r="AT313" i="80"/>
  <c r="AS313" i="80"/>
  <c r="AQ313" i="80"/>
  <c r="AP313" i="80"/>
  <c r="AU312" i="80"/>
  <c r="AT312" i="80"/>
  <c r="AS312" i="80"/>
  <c r="AQ312" i="80"/>
  <c r="AP312" i="80"/>
  <c r="AU311" i="80"/>
  <c r="AT311" i="80"/>
  <c r="AS311" i="80"/>
  <c r="AQ311" i="80"/>
  <c r="AP311" i="80"/>
  <c r="AU310" i="80"/>
  <c r="AT310" i="80"/>
  <c r="AS310" i="80"/>
  <c r="AQ310" i="80"/>
  <c r="AP310" i="80"/>
  <c r="AU309" i="80"/>
  <c r="AT309" i="80"/>
  <c r="AS309" i="80"/>
  <c r="AQ309" i="80"/>
  <c r="AP309" i="80"/>
  <c r="AU308" i="80"/>
  <c r="AT308" i="80"/>
  <c r="AS308" i="80"/>
  <c r="AQ308" i="80"/>
  <c r="AP308" i="80"/>
  <c r="AU307" i="80"/>
  <c r="AT307" i="80"/>
  <c r="AS307" i="80"/>
  <c r="AQ307" i="80"/>
  <c r="AP307" i="80"/>
  <c r="AU306" i="80"/>
  <c r="AT306" i="80"/>
  <c r="AS306" i="80"/>
  <c r="AQ306" i="80"/>
  <c r="AP306" i="80"/>
  <c r="AU305" i="80"/>
  <c r="AT305" i="80"/>
  <c r="AS305" i="80"/>
  <c r="AQ305" i="80"/>
  <c r="AP305" i="80"/>
  <c r="AU304" i="80"/>
  <c r="AT304" i="80"/>
  <c r="AS304" i="80"/>
  <c r="AQ304" i="80"/>
  <c r="AP304" i="80"/>
  <c r="AU303" i="80"/>
  <c r="AT303" i="80"/>
  <c r="AS303" i="80"/>
  <c r="AQ303" i="80"/>
  <c r="AP303" i="80"/>
  <c r="AU302" i="80"/>
  <c r="AT302" i="80"/>
  <c r="AS302" i="80"/>
  <c r="AQ302" i="80"/>
  <c r="AP302" i="80"/>
  <c r="AU301" i="80"/>
  <c r="AT301" i="80"/>
  <c r="AS301" i="80"/>
  <c r="AQ301" i="80"/>
  <c r="AP301" i="80"/>
  <c r="AU300" i="80"/>
  <c r="AT300" i="80"/>
  <c r="AS300" i="80"/>
  <c r="AQ300" i="80"/>
  <c r="AP300" i="80"/>
  <c r="AU299" i="80"/>
  <c r="AT299" i="80"/>
  <c r="AS299" i="80"/>
  <c r="AQ299" i="80"/>
  <c r="AP299" i="80"/>
  <c r="AU298" i="80"/>
  <c r="AT298" i="80"/>
  <c r="AS298" i="80"/>
  <c r="AQ298" i="80"/>
  <c r="AP298" i="80"/>
  <c r="AU297" i="80"/>
  <c r="AT297" i="80"/>
  <c r="AS297" i="80"/>
  <c r="AQ297" i="80"/>
  <c r="AP297" i="80"/>
  <c r="AU296" i="80"/>
  <c r="AT296" i="80"/>
  <c r="AS296" i="80"/>
  <c r="AQ296" i="80"/>
  <c r="AP296" i="80"/>
  <c r="AU295" i="80"/>
  <c r="AT295" i="80"/>
  <c r="AS295" i="80"/>
  <c r="AQ295" i="80"/>
  <c r="AP295" i="80"/>
  <c r="AU294" i="80"/>
  <c r="AT294" i="80"/>
  <c r="AS294" i="80"/>
  <c r="AQ294" i="80"/>
  <c r="AP294" i="80"/>
  <c r="AU293" i="80"/>
  <c r="AT293" i="80"/>
  <c r="AS293" i="80"/>
  <c r="AQ293" i="80"/>
  <c r="AP293" i="80"/>
  <c r="AU292" i="80"/>
  <c r="AT292" i="80"/>
  <c r="AS292" i="80"/>
  <c r="AQ292" i="80"/>
  <c r="AP292" i="80"/>
  <c r="AU291" i="80"/>
  <c r="AT291" i="80"/>
  <c r="AS291" i="80"/>
  <c r="AQ291" i="80"/>
  <c r="AP291" i="80"/>
  <c r="AU290" i="80"/>
  <c r="AT290" i="80"/>
  <c r="AS290" i="80"/>
  <c r="AQ290" i="80"/>
  <c r="AP290" i="80"/>
  <c r="AU289" i="80"/>
  <c r="AT289" i="80"/>
  <c r="AS289" i="80"/>
  <c r="AQ289" i="80"/>
  <c r="AP289" i="80"/>
  <c r="AU288" i="80"/>
  <c r="AT288" i="80"/>
  <c r="AS288" i="80"/>
  <c r="AQ288" i="80"/>
  <c r="AP288" i="80"/>
  <c r="AU287" i="80"/>
  <c r="AT287" i="80"/>
  <c r="AS287" i="80"/>
  <c r="AQ287" i="80"/>
  <c r="AP287" i="80"/>
  <c r="AU286" i="80"/>
  <c r="AT286" i="80"/>
  <c r="AS286" i="80"/>
  <c r="AQ286" i="80"/>
  <c r="AP286" i="80"/>
  <c r="AU285" i="80"/>
  <c r="AT285" i="80"/>
  <c r="AS285" i="80"/>
  <c r="AQ285" i="80"/>
  <c r="AP285" i="80"/>
  <c r="AU284" i="80"/>
  <c r="AT284" i="80"/>
  <c r="AS284" i="80"/>
  <c r="AQ284" i="80"/>
  <c r="AP284" i="80"/>
  <c r="AU283" i="80"/>
  <c r="AT283" i="80"/>
  <c r="AS283" i="80"/>
  <c r="AQ283" i="80"/>
  <c r="AP283" i="80"/>
  <c r="AU282" i="80"/>
  <c r="AT282" i="80"/>
  <c r="AS282" i="80"/>
  <c r="AQ282" i="80"/>
  <c r="AP282" i="80"/>
  <c r="AU281" i="80"/>
  <c r="AT281" i="80"/>
  <c r="AS281" i="80"/>
  <c r="AQ281" i="80"/>
  <c r="AP281" i="80"/>
  <c r="AU280" i="80"/>
  <c r="AT280" i="80"/>
  <c r="AS280" i="80"/>
  <c r="AQ280" i="80"/>
  <c r="AP280" i="80"/>
  <c r="AU279" i="80"/>
  <c r="AT279" i="80"/>
  <c r="AS279" i="80"/>
  <c r="AQ279" i="80"/>
  <c r="AP279" i="80"/>
  <c r="AU278" i="80"/>
  <c r="AT278" i="80"/>
  <c r="AS278" i="80"/>
  <c r="AQ278" i="80"/>
  <c r="AP278" i="80"/>
  <c r="AU277" i="80"/>
  <c r="AT277" i="80"/>
  <c r="AS277" i="80"/>
  <c r="AQ277" i="80"/>
  <c r="AP277" i="80"/>
  <c r="AU276" i="80"/>
  <c r="AT276" i="80"/>
  <c r="AS276" i="80"/>
  <c r="AQ276" i="80"/>
  <c r="AP276" i="80"/>
  <c r="AU275" i="80"/>
  <c r="AT275" i="80"/>
  <c r="AS275" i="80"/>
  <c r="AQ275" i="80"/>
  <c r="AP275" i="80"/>
  <c r="AU274" i="80"/>
  <c r="AT274" i="80"/>
  <c r="AS274" i="80"/>
  <c r="AQ274" i="80"/>
  <c r="AP274" i="80"/>
  <c r="AU273" i="80"/>
  <c r="AT273" i="80"/>
  <c r="AS273" i="80"/>
  <c r="AQ273" i="80"/>
  <c r="AP273" i="80"/>
  <c r="AU272" i="80"/>
  <c r="AT272" i="80"/>
  <c r="AS272" i="80"/>
  <c r="AQ272" i="80"/>
  <c r="AP272" i="80"/>
  <c r="AU271" i="80"/>
  <c r="AT271" i="80"/>
  <c r="AS271" i="80"/>
  <c r="AQ271" i="80"/>
  <c r="AP271" i="80"/>
  <c r="AU270" i="80"/>
  <c r="AT270" i="80"/>
  <c r="AS270" i="80"/>
  <c r="AQ270" i="80"/>
  <c r="AP270" i="80"/>
  <c r="AU269" i="80"/>
  <c r="AT269" i="80"/>
  <c r="AS269" i="80"/>
  <c r="AQ269" i="80"/>
  <c r="AP269" i="80"/>
  <c r="AU268" i="80"/>
  <c r="AT268" i="80"/>
  <c r="AS268" i="80"/>
  <c r="AQ268" i="80"/>
  <c r="AP268" i="80"/>
  <c r="AU267" i="80"/>
  <c r="AT267" i="80"/>
  <c r="AS267" i="80"/>
  <c r="AQ267" i="80"/>
  <c r="AP267" i="80"/>
  <c r="AU266" i="80"/>
  <c r="AT266" i="80"/>
  <c r="AS266" i="80"/>
  <c r="AQ266" i="80"/>
  <c r="AP266" i="80"/>
  <c r="AU265" i="80"/>
  <c r="AT265" i="80"/>
  <c r="AS265" i="80"/>
  <c r="AQ265" i="80"/>
  <c r="AP265" i="80"/>
  <c r="AU264" i="80"/>
  <c r="AT264" i="80"/>
  <c r="AS264" i="80"/>
  <c r="AQ264" i="80"/>
  <c r="AP264" i="80"/>
  <c r="AU263" i="80"/>
  <c r="AT263" i="80"/>
  <c r="AS263" i="80"/>
  <c r="AQ263" i="80"/>
  <c r="AP263" i="80"/>
  <c r="AU262" i="80"/>
  <c r="AT262" i="80"/>
  <c r="AS262" i="80"/>
  <c r="AQ262" i="80"/>
  <c r="AP262" i="80"/>
  <c r="AU261" i="80"/>
  <c r="AT261" i="80"/>
  <c r="AS261" i="80"/>
  <c r="AQ261" i="80"/>
  <c r="AP261" i="80"/>
  <c r="AU260" i="80"/>
  <c r="AT260" i="80"/>
  <c r="AS260" i="80"/>
  <c r="AQ260" i="80"/>
  <c r="AP260" i="80"/>
  <c r="AU259" i="80"/>
  <c r="AT259" i="80"/>
  <c r="AS259" i="80"/>
  <c r="AQ259" i="80"/>
  <c r="AP259" i="80"/>
  <c r="AU258" i="80"/>
  <c r="AT258" i="80"/>
  <c r="AS258" i="80"/>
  <c r="AQ258" i="80"/>
  <c r="AP258" i="80"/>
  <c r="AU257" i="80"/>
  <c r="AT257" i="80"/>
  <c r="AS257" i="80"/>
  <c r="AQ257" i="80"/>
  <c r="AP257" i="80"/>
  <c r="AU256" i="80"/>
  <c r="AT256" i="80"/>
  <c r="AS256" i="80"/>
  <c r="AQ256" i="80"/>
  <c r="AP256" i="80"/>
  <c r="AU255" i="80"/>
  <c r="AT255" i="80"/>
  <c r="AS255" i="80"/>
  <c r="AQ255" i="80"/>
  <c r="AP255" i="80"/>
  <c r="AU254" i="80"/>
  <c r="AT254" i="80"/>
  <c r="AS254" i="80"/>
  <c r="AQ254" i="80"/>
  <c r="AP254" i="80"/>
  <c r="AU253" i="80"/>
  <c r="AT253" i="80"/>
  <c r="AS253" i="80"/>
  <c r="AQ253" i="80"/>
  <c r="AP253" i="80"/>
  <c r="AU252" i="80"/>
  <c r="AT252" i="80"/>
  <c r="AS252" i="80"/>
  <c r="AQ252" i="80"/>
  <c r="AP252" i="80"/>
  <c r="AU251" i="80"/>
  <c r="AT251" i="80"/>
  <c r="AS251" i="80"/>
  <c r="AQ251" i="80"/>
  <c r="AP251" i="80"/>
  <c r="AU250" i="80"/>
  <c r="AT250" i="80"/>
  <c r="AS250" i="80"/>
  <c r="AQ250" i="80"/>
  <c r="AP250" i="80"/>
  <c r="AU249" i="80"/>
  <c r="AT249" i="80"/>
  <c r="AS249" i="80"/>
  <c r="AQ249" i="80"/>
  <c r="AP249" i="80"/>
  <c r="AU248" i="80"/>
  <c r="AT248" i="80"/>
  <c r="AS248" i="80"/>
  <c r="AQ248" i="80"/>
  <c r="AP248" i="80"/>
  <c r="AU247" i="80"/>
  <c r="AT247" i="80"/>
  <c r="AS247" i="80"/>
  <c r="AQ247" i="80"/>
  <c r="AP247" i="80"/>
  <c r="AU246" i="80"/>
  <c r="AT246" i="80"/>
  <c r="AS246" i="80"/>
  <c r="AQ246" i="80"/>
  <c r="AP246" i="80"/>
  <c r="AU245" i="80"/>
  <c r="AT245" i="80"/>
  <c r="AS245" i="80"/>
  <c r="AQ245" i="80"/>
  <c r="AP245" i="80"/>
  <c r="AU244" i="80"/>
  <c r="AT244" i="80"/>
  <c r="AS244" i="80"/>
  <c r="AQ244" i="80"/>
  <c r="AP244" i="80"/>
  <c r="AU243" i="80"/>
  <c r="AT243" i="80"/>
  <c r="AS243" i="80"/>
  <c r="AQ243" i="80"/>
  <c r="AP243" i="80"/>
  <c r="AU242" i="80"/>
  <c r="AT242" i="80"/>
  <c r="AS242" i="80"/>
  <c r="AQ242" i="80"/>
  <c r="AP242" i="80"/>
  <c r="AU241" i="80"/>
  <c r="AT241" i="80"/>
  <c r="AS241" i="80"/>
  <c r="AQ241" i="80"/>
  <c r="AP241" i="80"/>
  <c r="AU240" i="80"/>
  <c r="AT240" i="80"/>
  <c r="AS240" i="80"/>
  <c r="AQ240" i="80"/>
  <c r="AP240" i="80"/>
  <c r="AU239" i="80"/>
  <c r="AT239" i="80"/>
  <c r="AS239" i="80"/>
  <c r="AQ239" i="80"/>
  <c r="AP239" i="80"/>
  <c r="AU238" i="80"/>
  <c r="AT238" i="80"/>
  <c r="AS238" i="80"/>
  <c r="AQ238" i="80"/>
  <c r="AP238" i="80"/>
  <c r="AU237" i="80"/>
  <c r="AT237" i="80"/>
  <c r="AS237" i="80"/>
  <c r="AQ237" i="80"/>
  <c r="AP237" i="80"/>
  <c r="AU236" i="80"/>
  <c r="AT236" i="80"/>
  <c r="AS236" i="80"/>
  <c r="AQ236" i="80"/>
  <c r="AP236" i="80"/>
  <c r="AU235" i="80"/>
  <c r="AT235" i="80"/>
  <c r="AS235" i="80"/>
  <c r="AQ235" i="80"/>
  <c r="AP235" i="80"/>
  <c r="AU234" i="80"/>
  <c r="AT234" i="80"/>
  <c r="AS234" i="80"/>
  <c r="AQ234" i="80"/>
  <c r="AP234" i="80"/>
  <c r="AU233" i="80"/>
  <c r="AT233" i="80"/>
  <c r="AS233" i="80"/>
  <c r="AQ233" i="80"/>
  <c r="AP233" i="80"/>
  <c r="AU232" i="80"/>
  <c r="AT232" i="80"/>
  <c r="AS232" i="80"/>
  <c r="AQ232" i="80"/>
  <c r="AP232" i="80"/>
  <c r="AU231" i="80"/>
  <c r="AT231" i="80"/>
  <c r="AS231" i="80"/>
  <c r="AQ231" i="80"/>
  <c r="AP231" i="80"/>
  <c r="AU230" i="80"/>
  <c r="AT230" i="80"/>
  <c r="AS230" i="80"/>
  <c r="AQ230" i="80"/>
  <c r="AP230" i="80"/>
  <c r="AU229" i="80"/>
  <c r="AT229" i="80"/>
  <c r="AS229" i="80"/>
  <c r="AQ229" i="80"/>
  <c r="AP229" i="80"/>
  <c r="AU228" i="80"/>
  <c r="AT228" i="80"/>
  <c r="AS228" i="80"/>
  <c r="AQ228" i="80"/>
  <c r="AP228" i="80"/>
  <c r="AU227" i="80"/>
  <c r="AT227" i="80"/>
  <c r="AS227" i="80"/>
  <c r="AQ227" i="80"/>
  <c r="AP227" i="80"/>
  <c r="AU226" i="80"/>
  <c r="AT226" i="80"/>
  <c r="AS226" i="80"/>
  <c r="AQ226" i="80"/>
  <c r="AP226" i="80"/>
  <c r="AU225" i="80"/>
  <c r="AT225" i="80"/>
  <c r="AS225" i="80"/>
  <c r="AQ225" i="80"/>
  <c r="AP225" i="80"/>
  <c r="AU224" i="80"/>
  <c r="AT224" i="80"/>
  <c r="AS224" i="80"/>
  <c r="AQ224" i="80"/>
  <c r="AP224" i="80"/>
  <c r="AU223" i="80"/>
  <c r="AT223" i="80"/>
  <c r="AS223" i="80"/>
  <c r="AQ223" i="80"/>
  <c r="AP223" i="80"/>
  <c r="AU222" i="80"/>
  <c r="AT222" i="80"/>
  <c r="AS222" i="80"/>
  <c r="AQ222" i="80"/>
  <c r="AP222" i="80"/>
  <c r="AU221" i="80"/>
  <c r="AT221" i="80"/>
  <c r="AS221" i="80"/>
  <c r="AQ221" i="80"/>
  <c r="AP221" i="80"/>
  <c r="AU220" i="80"/>
  <c r="AT220" i="80"/>
  <c r="AS220" i="80"/>
  <c r="AQ220" i="80"/>
  <c r="AP220" i="80"/>
  <c r="AU219" i="80"/>
  <c r="AT219" i="80"/>
  <c r="AS219" i="80"/>
  <c r="AQ219" i="80"/>
  <c r="AP219" i="80"/>
  <c r="AU218" i="80"/>
  <c r="AT218" i="80"/>
  <c r="AS218" i="80"/>
  <c r="AQ218" i="80"/>
  <c r="AP218" i="80"/>
  <c r="AU217" i="80"/>
  <c r="AT217" i="80"/>
  <c r="AS217" i="80"/>
  <c r="AQ217" i="80"/>
  <c r="AP217" i="80"/>
  <c r="AU216" i="80"/>
  <c r="AT216" i="80"/>
  <c r="AS216" i="80"/>
  <c r="AQ216" i="80"/>
  <c r="AP216" i="80"/>
  <c r="AU215" i="80"/>
  <c r="AT215" i="80"/>
  <c r="AS215" i="80"/>
  <c r="AQ215" i="80"/>
  <c r="AP215" i="80"/>
  <c r="AU214" i="80"/>
  <c r="AT214" i="80"/>
  <c r="AS214" i="80"/>
  <c r="AQ214" i="80"/>
  <c r="AP214" i="80"/>
  <c r="AU213" i="80"/>
  <c r="AT213" i="80"/>
  <c r="AS213" i="80"/>
  <c r="AQ213" i="80"/>
  <c r="AP213" i="80"/>
  <c r="AU212" i="80"/>
  <c r="AT212" i="80"/>
  <c r="AS212" i="80"/>
  <c r="AQ212" i="80"/>
  <c r="AP212" i="80"/>
  <c r="AU211" i="80"/>
  <c r="AT211" i="80"/>
  <c r="AS211" i="80"/>
  <c r="AQ211" i="80"/>
  <c r="AP211" i="80"/>
  <c r="AU210" i="80"/>
  <c r="AT210" i="80"/>
  <c r="AS210" i="80"/>
  <c r="AQ210" i="80"/>
  <c r="AP210" i="80"/>
  <c r="AU209" i="80"/>
  <c r="AT209" i="80"/>
  <c r="AS209" i="80"/>
  <c r="AQ209" i="80"/>
  <c r="AP209" i="80"/>
  <c r="AU208" i="80"/>
  <c r="AT208" i="80"/>
  <c r="AS208" i="80"/>
  <c r="AQ208" i="80"/>
  <c r="AP208" i="80"/>
  <c r="AU207" i="80"/>
  <c r="AT207" i="80"/>
  <c r="AS207" i="80"/>
  <c r="AQ207" i="80"/>
  <c r="AP207" i="80"/>
  <c r="AU206" i="80"/>
  <c r="AT206" i="80"/>
  <c r="AS206" i="80"/>
  <c r="AQ206" i="80"/>
  <c r="AP206" i="80"/>
  <c r="AU205" i="80"/>
  <c r="AT205" i="80"/>
  <c r="AS205" i="80"/>
  <c r="AQ205" i="80"/>
  <c r="AP205" i="80"/>
  <c r="AU204" i="80"/>
  <c r="AT204" i="80"/>
  <c r="AS204" i="80"/>
  <c r="AQ204" i="80"/>
  <c r="AP204" i="80"/>
  <c r="AU203" i="80"/>
  <c r="AT203" i="80"/>
  <c r="AS203" i="80"/>
  <c r="AQ203" i="80"/>
  <c r="AP203" i="80"/>
  <c r="AU202" i="80"/>
  <c r="AT202" i="80"/>
  <c r="AS202" i="80"/>
  <c r="AQ202" i="80"/>
  <c r="AP202" i="80"/>
  <c r="AU201" i="80"/>
  <c r="AT201" i="80"/>
  <c r="AS201" i="80"/>
  <c r="AQ201" i="80"/>
  <c r="AP201" i="80"/>
  <c r="AU200" i="80"/>
  <c r="AT200" i="80"/>
  <c r="AS200" i="80"/>
  <c r="AQ200" i="80"/>
  <c r="AP200" i="80"/>
  <c r="AU199" i="80"/>
  <c r="AT199" i="80"/>
  <c r="AS199" i="80"/>
  <c r="AQ199" i="80"/>
  <c r="AP199" i="80"/>
  <c r="AU198" i="80"/>
  <c r="AT198" i="80"/>
  <c r="AS198" i="80"/>
  <c r="AQ198" i="80"/>
  <c r="AP198" i="80"/>
  <c r="AU197" i="80"/>
  <c r="AT197" i="80"/>
  <c r="AS197" i="80"/>
  <c r="AQ197" i="80"/>
  <c r="AP197" i="80"/>
  <c r="AU196" i="80"/>
  <c r="AT196" i="80"/>
  <c r="AS196" i="80"/>
  <c r="AQ196" i="80"/>
  <c r="AP196" i="80"/>
  <c r="AU195" i="80"/>
  <c r="AT195" i="80"/>
  <c r="AS195" i="80"/>
  <c r="AQ195" i="80"/>
  <c r="AP195" i="80"/>
  <c r="AU194" i="80"/>
  <c r="AT194" i="80"/>
  <c r="AS194" i="80"/>
  <c r="AQ194" i="80"/>
  <c r="AP194" i="80"/>
  <c r="AU193" i="80"/>
  <c r="AT193" i="80"/>
  <c r="AS193" i="80"/>
  <c r="AQ193" i="80"/>
  <c r="AP193" i="80"/>
  <c r="AU192" i="80"/>
  <c r="AT192" i="80"/>
  <c r="AS192" i="80"/>
  <c r="AQ192" i="80"/>
  <c r="AP192" i="80"/>
  <c r="AU191" i="80"/>
  <c r="AT191" i="80"/>
  <c r="AS191" i="80"/>
  <c r="AQ191" i="80"/>
  <c r="AP191" i="80"/>
  <c r="AU190" i="80"/>
  <c r="AT190" i="80"/>
  <c r="AS190" i="80"/>
  <c r="AQ190" i="80"/>
  <c r="AP190" i="80"/>
  <c r="AU189" i="80"/>
  <c r="AT189" i="80"/>
  <c r="AS189" i="80"/>
  <c r="AQ189" i="80"/>
  <c r="AP189" i="80"/>
  <c r="AU188" i="80"/>
  <c r="AT188" i="80"/>
  <c r="AS188" i="80"/>
  <c r="AQ188" i="80"/>
  <c r="AP188" i="80"/>
  <c r="AU187" i="80"/>
  <c r="AT187" i="80"/>
  <c r="AS187" i="80"/>
  <c r="AQ187" i="80"/>
  <c r="AP187" i="80"/>
  <c r="AU186" i="80"/>
  <c r="AT186" i="80"/>
  <c r="AS186" i="80"/>
  <c r="AQ186" i="80"/>
  <c r="AP186" i="80"/>
  <c r="AU185" i="80"/>
  <c r="AT185" i="80"/>
  <c r="AS185" i="80"/>
  <c r="AQ185" i="80"/>
  <c r="AP185" i="80"/>
  <c r="AU184" i="80"/>
  <c r="AT184" i="80"/>
  <c r="AS184" i="80"/>
  <c r="AQ184" i="80"/>
  <c r="AP184" i="80"/>
  <c r="AU183" i="80"/>
  <c r="AT183" i="80"/>
  <c r="AS183" i="80"/>
  <c r="AQ183" i="80"/>
  <c r="AP183" i="80"/>
  <c r="AU182" i="80"/>
  <c r="AT182" i="80"/>
  <c r="AS182" i="80"/>
  <c r="AQ182" i="80"/>
  <c r="AP182" i="80"/>
  <c r="AU181" i="80"/>
  <c r="AT181" i="80"/>
  <c r="AS181" i="80"/>
  <c r="AQ181" i="80"/>
  <c r="AP181" i="80"/>
  <c r="AU180" i="80"/>
  <c r="AT180" i="80"/>
  <c r="AS180" i="80"/>
  <c r="AQ180" i="80"/>
  <c r="AP180" i="80"/>
  <c r="AU179" i="80"/>
  <c r="AT179" i="80"/>
  <c r="AS179" i="80"/>
  <c r="AQ179" i="80"/>
  <c r="AP179" i="80"/>
  <c r="AU178" i="80"/>
  <c r="AT178" i="80"/>
  <c r="AS178" i="80"/>
  <c r="AQ178" i="80"/>
  <c r="AP178" i="80"/>
  <c r="AU177" i="80"/>
  <c r="AT177" i="80"/>
  <c r="AS177" i="80"/>
  <c r="AQ177" i="80"/>
  <c r="AP177" i="80"/>
  <c r="AU176" i="80"/>
  <c r="AT176" i="80"/>
  <c r="AS176" i="80"/>
  <c r="AQ176" i="80"/>
  <c r="AP176" i="80"/>
  <c r="AU175" i="80"/>
  <c r="AT175" i="80"/>
  <c r="AS175" i="80"/>
  <c r="AQ175" i="80"/>
  <c r="AP175" i="80"/>
  <c r="AU174" i="80"/>
  <c r="AT174" i="80"/>
  <c r="AS174" i="80"/>
  <c r="AQ174" i="80"/>
  <c r="AP174" i="80"/>
  <c r="AU173" i="80"/>
  <c r="AT173" i="80"/>
  <c r="AS173" i="80"/>
  <c r="AQ173" i="80"/>
  <c r="AP173" i="80"/>
  <c r="AU172" i="80"/>
  <c r="AT172" i="80"/>
  <c r="AS172" i="80"/>
  <c r="AQ172" i="80"/>
  <c r="AP172" i="80"/>
  <c r="AU171" i="80"/>
  <c r="AT171" i="80"/>
  <c r="AS171" i="80"/>
  <c r="AQ171" i="80"/>
  <c r="AP171" i="80"/>
  <c r="AU170" i="80"/>
  <c r="AT170" i="80"/>
  <c r="AS170" i="80"/>
  <c r="AQ170" i="80"/>
  <c r="AP170" i="80"/>
  <c r="AU169" i="80"/>
  <c r="AT169" i="80"/>
  <c r="AS169" i="80"/>
  <c r="AQ169" i="80"/>
  <c r="AP169" i="80"/>
  <c r="AU168" i="80"/>
  <c r="AT168" i="80"/>
  <c r="AS168" i="80"/>
  <c r="AQ168" i="80"/>
  <c r="AP168" i="80"/>
  <c r="AU167" i="80"/>
  <c r="AT167" i="80"/>
  <c r="AS167" i="80"/>
  <c r="AQ167" i="80"/>
  <c r="AP167" i="80"/>
  <c r="AU166" i="80"/>
  <c r="AT166" i="80"/>
  <c r="AS166" i="80"/>
  <c r="AQ166" i="80"/>
  <c r="AP166" i="80"/>
  <c r="AU165" i="80"/>
  <c r="AT165" i="80"/>
  <c r="AS165" i="80"/>
  <c r="AQ165" i="80"/>
  <c r="AP165" i="80"/>
  <c r="AU164" i="80"/>
  <c r="AT164" i="80"/>
  <c r="AS164" i="80"/>
  <c r="AQ164" i="80"/>
  <c r="AP164" i="80"/>
  <c r="AU163" i="80"/>
  <c r="AT163" i="80"/>
  <c r="AS163" i="80"/>
  <c r="AQ163" i="80"/>
  <c r="AP163" i="80"/>
  <c r="AU162" i="80"/>
  <c r="AT162" i="80"/>
  <c r="AS162" i="80"/>
  <c r="AQ162" i="80"/>
  <c r="AP162" i="80"/>
  <c r="AU161" i="80"/>
  <c r="AT161" i="80"/>
  <c r="AS161" i="80"/>
  <c r="AQ161" i="80"/>
  <c r="AP161" i="80"/>
  <c r="AU160" i="80"/>
  <c r="AT160" i="80"/>
  <c r="AS160" i="80"/>
  <c r="AQ160" i="80"/>
  <c r="AP160" i="80"/>
  <c r="AU159" i="80"/>
  <c r="AT159" i="80"/>
  <c r="AS159" i="80"/>
  <c r="AQ159" i="80"/>
  <c r="AP159" i="80"/>
  <c r="AU158" i="80"/>
  <c r="AT158" i="80"/>
  <c r="AS158" i="80"/>
  <c r="AQ158" i="80"/>
  <c r="AP158" i="80"/>
  <c r="AU157" i="80"/>
  <c r="AT157" i="80"/>
  <c r="AS157" i="80"/>
  <c r="AQ157" i="80"/>
  <c r="AP157" i="80"/>
  <c r="AU156" i="80"/>
  <c r="AT156" i="80"/>
  <c r="AS156" i="80"/>
  <c r="AQ156" i="80"/>
  <c r="AP156" i="80"/>
  <c r="AU155" i="80"/>
  <c r="AT155" i="80"/>
  <c r="AS155" i="80"/>
  <c r="AQ155" i="80"/>
  <c r="AP155" i="80"/>
  <c r="AU154" i="80"/>
  <c r="AT154" i="80"/>
  <c r="AS154" i="80"/>
  <c r="AQ154" i="80"/>
  <c r="AP154" i="80"/>
  <c r="AU153" i="80"/>
  <c r="AT153" i="80"/>
  <c r="AS153" i="80"/>
  <c r="AQ153" i="80"/>
  <c r="AP153" i="80"/>
  <c r="AU152" i="80"/>
  <c r="AT152" i="80"/>
  <c r="AS152" i="80"/>
  <c r="AQ152" i="80"/>
  <c r="AP152" i="80"/>
  <c r="AU151" i="80"/>
  <c r="AT151" i="80"/>
  <c r="AS151" i="80"/>
  <c r="AQ151" i="80"/>
  <c r="AP151" i="80"/>
  <c r="AU150" i="80"/>
  <c r="AT150" i="80"/>
  <c r="AS150" i="80"/>
  <c r="AQ150" i="80"/>
  <c r="AP150" i="80"/>
  <c r="AU149" i="80"/>
  <c r="AT149" i="80"/>
  <c r="AS149" i="80"/>
  <c r="AQ149" i="80"/>
  <c r="AP149" i="80"/>
  <c r="AU148" i="80"/>
  <c r="AT148" i="80"/>
  <c r="AS148" i="80"/>
  <c r="AQ148" i="80"/>
  <c r="AP148" i="80"/>
  <c r="AU147" i="80"/>
  <c r="AT147" i="80"/>
  <c r="AS147" i="80"/>
  <c r="AQ147" i="80"/>
  <c r="AP147" i="80"/>
  <c r="AU146" i="80"/>
  <c r="AT146" i="80"/>
  <c r="AS146" i="80"/>
  <c r="AQ146" i="80"/>
  <c r="AP146" i="80"/>
  <c r="AU145" i="80"/>
  <c r="AT145" i="80"/>
  <c r="AS145" i="80"/>
  <c r="AQ145" i="80"/>
  <c r="AP145" i="80"/>
  <c r="AU144" i="80"/>
  <c r="AT144" i="80"/>
  <c r="AS144" i="80"/>
  <c r="AQ144" i="80"/>
  <c r="AP144" i="80"/>
  <c r="AU143" i="80"/>
  <c r="AT143" i="80"/>
  <c r="AS143" i="80"/>
  <c r="AQ143" i="80"/>
  <c r="AP143" i="80"/>
  <c r="AU142" i="80"/>
  <c r="AT142" i="80"/>
  <c r="AS142" i="80"/>
  <c r="AQ142" i="80"/>
  <c r="AP142" i="80"/>
  <c r="AU141" i="80"/>
  <c r="AT141" i="80"/>
  <c r="AS141" i="80"/>
  <c r="AQ141" i="80"/>
  <c r="AP141" i="80"/>
  <c r="AU140" i="80"/>
  <c r="AT140" i="80"/>
  <c r="AS140" i="80"/>
  <c r="AQ140" i="80"/>
  <c r="AP140" i="80"/>
  <c r="AU139" i="80"/>
  <c r="AT139" i="80"/>
  <c r="AS139" i="80"/>
  <c r="AQ139" i="80"/>
  <c r="AP139" i="80"/>
  <c r="AU138" i="80"/>
  <c r="AT138" i="80"/>
  <c r="AS138" i="80"/>
  <c r="AQ138" i="80"/>
  <c r="AP138" i="80"/>
  <c r="AU137" i="80"/>
  <c r="AT137" i="80"/>
  <c r="AS137" i="80"/>
  <c r="AQ137" i="80"/>
  <c r="AP137" i="80"/>
  <c r="AU136" i="80"/>
  <c r="AT136" i="80"/>
  <c r="AS136" i="80"/>
  <c r="AQ136" i="80"/>
  <c r="AP136" i="80"/>
  <c r="AU135" i="80"/>
  <c r="AT135" i="80"/>
  <c r="AS135" i="80"/>
  <c r="AQ135" i="80"/>
  <c r="AP135" i="80"/>
  <c r="AU134" i="80"/>
  <c r="AT134" i="80"/>
  <c r="AS134" i="80"/>
  <c r="AQ134" i="80"/>
  <c r="AP134" i="80"/>
  <c r="AU133" i="80"/>
  <c r="AS133" i="80"/>
  <c r="AQ133" i="80"/>
  <c r="AT133" i="80" s="1"/>
  <c r="AP133" i="80"/>
  <c r="AU132" i="80"/>
  <c r="AS132" i="80"/>
  <c r="AQ132" i="80"/>
  <c r="AP132" i="80"/>
  <c r="AU131" i="80"/>
  <c r="AS131" i="80"/>
  <c r="AQ131" i="80"/>
  <c r="AP131" i="80"/>
  <c r="AT131" i="80" s="1"/>
  <c r="AU130" i="80"/>
  <c r="AS130" i="80"/>
  <c r="AQ130" i="80"/>
  <c r="AP130" i="80"/>
  <c r="AT130" i="80" s="1"/>
  <c r="AU129" i="80"/>
  <c r="AS129" i="80"/>
  <c r="AQ129" i="80"/>
  <c r="AP129" i="80"/>
  <c r="AT129" i="80" s="1"/>
  <c r="AU128" i="80"/>
  <c r="AS128" i="80"/>
  <c r="AQ128" i="80"/>
  <c r="AP128" i="80"/>
  <c r="AU127" i="80"/>
  <c r="AS127" i="80"/>
  <c r="AQ127" i="80"/>
  <c r="AP127" i="80"/>
  <c r="AT127" i="80" s="1"/>
  <c r="AU126" i="80"/>
  <c r="AS126" i="80"/>
  <c r="AQ126" i="80"/>
  <c r="AT126" i="80" s="1"/>
  <c r="AP126" i="80"/>
  <c r="AU125" i="80"/>
  <c r="AS125" i="80"/>
  <c r="AQ125" i="80"/>
  <c r="AP125" i="80"/>
  <c r="AT125" i="80" s="1"/>
  <c r="AU124" i="80"/>
  <c r="AS124" i="80"/>
  <c r="AT124" i="80" s="1"/>
  <c r="AQ124" i="80"/>
  <c r="AP124" i="80"/>
  <c r="AU123" i="80"/>
  <c r="AS123" i="80"/>
  <c r="AQ123" i="80"/>
  <c r="AP123" i="80"/>
  <c r="AU122" i="80"/>
  <c r="AS122" i="80"/>
  <c r="AQ122" i="80"/>
  <c r="AP122" i="80"/>
  <c r="AU121" i="80"/>
  <c r="AS121" i="80"/>
  <c r="AQ121" i="80"/>
  <c r="AP121" i="80"/>
  <c r="AU120" i="80"/>
  <c r="AS120" i="80"/>
  <c r="AQ120" i="80"/>
  <c r="AP120" i="80"/>
  <c r="AT120" i="80" s="1"/>
  <c r="AU119" i="80"/>
  <c r="AS119" i="80"/>
  <c r="AQ119" i="80"/>
  <c r="AP119" i="80"/>
  <c r="AU118" i="80"/>
  <c r="AS118" i="80"/>
  <c r="AQ118" i="80"/>
  <c r="AP118" i="80"/>
  <c r="AU117" i="80"/>
  <c r="AS117" i="80"/>
  <c r="AQ117" i="80"/>
  <c r="AP117" i="80"/>
  <c r="AU116" i="80"/>
  <c r="AS116" i="80"/>
  <c r="AQ116" i="80"/>
  <c r="AT116" i="80" s="1"/>
  <c r="AP116" i="80"/>
  <c r="AU115" i="80"/>
  <c r="AS115" i="80"/>
  <c r="AQ115" i="80"/>
  <c r="AP115" i="80"/>
  <c r="AU114" i="80"/>
  <c r="AS114" i="80"/>
  <c r="AQ114" i="80"/>
  <c r="AP114" i="80"/>
  <c r="AU113" i="80"/>
  <c r="AS113" i="80"/>
  <c r="AQ113" i="80"/>
  <c r="AP113" i="80"/>
  <c r="AU112" i="80"/>
  <c r="AS112" i="80"/>
  <c r="AQ112" i="80"/>
  <c r="AP112" i="80"/>
  <c r="AU111" i="80"/>
  <c r="AS111" i="80"/>
  <c r="AQ111" i="80"/>
  <c r="AP111" i="80"/>
  <c r="AT111" i="80" s="1"/>
  <c r="AU110" i="80"/>
  <c r="AS110" i="80"/>
  <c r="AQ110" i="80"/>
  <c r="AP110" i="80"/>
  <c r="AU109" i="80"/>
  <c r="AS109" i="80"/>
  <c r="AQ109" i="80"/>
  <c r="AP109" i="80"/>
  <c r="AT109" i="80" s="1"/>
  <c r="AU108" i="80"/>
  <c r="AS108" i="80"/>
  <c r="AT108" i="80" s="1"/>
  <c r="AQ108" i="80"/>
  <c r="AP108" i="80"/>
  <c r="AU107" i="80"/>
  <c r="AS107" i="80"/>
  <c r="AQ107" i="80"/>
  <c r="AP107" i="80"/>
  <c r="AT107" i="80" s="1"/>
  <c r="AU106" i="80"/>
  <c r="AS106" i="80"/>
  <c r="AQ106" i="80"/>
  <c r="AP106" i="80"/>
  <c r="AU105" i="80"/>
  <c r="AS105" i="80"/>
  <c r="AQ105" i="80"/>
  <c r="AP105" i="80"/>
  <c r="AU104" i="80"/>
  <c r="AS104" i="80"/>
  <c r="AQ104" i="80"/>
  <c r="AP104" i="80"/>
  <c r="AT104" i="80" s="1"/>
  <c r="AU103" i="80"/>
  <c r="AS103" i="80"/>
  <c r="AQ103" i="80"/>
  <c r="AP103" i="80"/>
  <c r="AT103" i="80" s="1"/>
  <c r="AU102" i="80"/>
  <c r="AS102" i="80"/>
  <c r="AQ102" i="80"/>
  <c r="AP102" i="80"/>
  <c r="AU101" i="80"/>
  <c r="AS101" i="80"/>
  <c r="AQ101" i="80"/>
  <c r="AP101" i="80"/>
  <c r="AT101" i="80" s="1"/>
  <c r="AU100" i="80"/>
  <c r="AS100" i="80"/>
  <c r="AQ100" i="80"/>
  <c r="AP100" i="80"/>
  <c r="AT100" i="80" s="1"/>
  <c r="AU99" i="80"/>
  <c r="AS99" i="80"/>
  <c r="AQ99" i="80"/>
  <c r="AP99" i="80"/>
  <c r="AU98" i="80"/>
  <c r="AS98" i="80"/>
  <c r="AQ98" i="80"/>
  <c r="AP98" i="80"/>
  <c r="AU97" i="80"/>
  <c r="AS97" i="80"/>
  <c r="AQ97" i="80"/>
  <c r="AP97" i="80"/>
  <c r="AT97" i="80" s="1"/>
  <c r="AU96" i="80"/>
  <c r="AS96" i="80"/>
  <c r="AQ96" i="80"/>
  <c r="AP96" i="80"/>
  <c r="AU95" i="80"/>
  <c r="AS95" i="80"/>
  <c r="AQ95" i="80"/>
  <c r="AP95" i="80"/>
  <c r="AU94" i="80"/>
  <c r="AS94" i="80"/>
  <c r="AQ94" i="80"/>
  <c r="AP94" i="80"/>
  <c r="AU93" i="80"/>
  <c r="AS93" i="80"/>
  <c r="AQ93" i="80"/>
  <c r="AP93" i="80"/>
  <c r="AT93" i="80" s="1"/>
  <c r="AU92" i="80"/>
  <c r="AS92" i="80"/>
  <c r="AQ92" i="80"/>
  <c r="AP92" i="80"/>
  <c r="AU91" i="80"/>
  <c r="AS91" i="80"/>
  <c r="AQ91" i="80"/>
  <c r="AP91" i="80"/>
  <c r="AT91" i="80" s="1"/>
  <c r="AU90" i="80"/>
  <c r="AS90" i="80"/>
  <c r="AQ90" i="80"/>
  <c r="AP90" i="80"/>
  <c r="AU89" i="80"/>
  <c r="AS89" i="80"/>
  <c r="AQ89" i="80"/>
  <c r="AP89" i="80"/>
  <c r="AU88" i="80"/>
  <c r="AS88" i="80"/>
  <c r="AQ88" i="80"/>
  <c r="AP88" i="80"/>
  <c r="AT88" i="80" s="1"/>
  <c r="AU87" i="80"/>
  <c r="AS87" i="80"/>
  <c r="AQ87" i="80"/>
  <c r="AP87" i="80"/>
  <c r="AU86" i="80"/>
  <c r="AS86" i="80"/>
  <c r="AQ86" i="80"/>
  <c r="AT86" i="80" s="1"/>
  <c r="AP86" i="80"/>
  <c r="AU85" i="80"/>
  <c r="AS85" i="80"/>
  <c r="AT85" i="80" s="1"/>
  <c r="AQ85" i="80"/>
  <c r="AP85" i="80"/>
  <c r="AU84" i="80"/>
  <c r="AS84" i="80"/>
  <c r="AQ84" i="80"/>
  <c r="AP84" i="80"/>
  <c r="AU83" i="80"/>
  <c r="AS83" i="80"/>
  <c r="AQ83" i="80"/>
  <c r="AP83" i="80"/>
  <c r="AT83" i="80" s="1"/>
  <c r="AU82" i="80"/>
  <c r="AS82" i="80"/>
  <c r="AQ82" i="80"/>
  <c r="AP82" i="80"/>
  <c r="AT82" i="80" s="1"/>
  <c r="AU81" i="80"/>
  <c r="AS81" i="80"/>
  <c r="AQ81" i="80"/>
  <c r="AP81" i="80"/>
  <c r="AU80" i="80"/>
  <c r="AS80" i="80"/>
  <c r="AQ80" i="80"/>
  <c r="AP80" i="80"/>
  <c r="AU79" i="80"/>
  <c r="AS79" i="80"/>
  <c r="AQ79" i="80"/>
  <c r="AP79" i="80"/>
  <c r="AT79" i="80" s="1"/>
  <c r="AU78" i="80"/>
  <c r="AS78" i="80"/>
  <c r="AQ78" i="80"/>
  <c r="AP78" i="80"/>
  <c r="AU77" i="80"/>
  <c r="AS77" i="80"/>
  <c r="AQ77" i="80"/>
  <c r="AP77" i="80"/>
  <c r="AU76" i="80"/>
  <c r="AT76" i="80"/>
  <c r="AS76" i="80"/>
  <c r="AQ76" i="80"/>
  <c r="AP76" i="80"/>
  <c r="AU75" i="80"/>
  <c r="AS75" i="80"/>
  <c r="AQ75" i="80"/>
  <c r="AP75" i="80"/>
  <c r="AU74" i="80"/>
  <c r="AS74" i="80"/>
  <c r="AQ74" i="80"/>
  <c r="AP74" i="80"/>
  <c r="AT74" i="80" s="1"/>
  <c r="AU73" i="80"/>
  <c r="AS73" i="80"/>
  <c r="AQ73" i="80"/>
  <c r="AP73" i="80"/>
  <c r="AT73" i="80" s="1"/>
  <c r="AU72" i="80"/>
  <c r="AS72" i="80"/>
  <c r="AQ72" i="80"/>
  <c r="AP72" i="80"/>
  <c r="AU71" i="80"/>
  <c r="AS71" i="80"/>
  <c r="AQ71" i="80"/>
  <c r="AP71" i="80"/>
  <c r="AU70" i="80"/>
  <c r="AS70" i="80"/>
  <c r="AQ70" i="80"/>
  <c r="AP70" i="80"/>
  <c r="AT70" i="80" s="1"/>
  <c r="AU69" i="80"/>
  <c r="AT69" i="80"/>
  <c r="AS69" i="80"/>
  <c r="AQ69" i="80"/>
  <c r="AP69" i="80"/>
  <c r="AU68" i="80"/>
  <c r="AT68" i="80"/>
  <c r="AS68" i="80"/>
  <c r="AQ68" i="80"/>
  <c r="AP68" i="80"/>
  <c r="AU67" i="80"/>
  <c r="AS67" i="80"/>
  <c r="AQ67" i="80"/>
  <c r="AP67" i="80"/>
  <c r="AU66" i="80"/>
  <c r="AS66" i="80"/>
  <c r="AQ66" i="80"/>
  <c r="AP66" i="80"/>
  <c r="AU65" i="80"/>
  <c r="AS65" i="80"/>
  <c r="AQ65" i="80"/>
  <c r="AP65" i="80"/>
  <c r="AU64" i="80"/>
  <c r="AS64" i="80"/>
  <c r="AQ64" i="80"/>
  <c r="AP64" i="80"/>
  <c r="AU63" i="80"/>
  <c r="AS63" i="80"/>
  <c r="AQ63" i="80"/>
  <c r="AP63" i="80"/>
  <c r="AU62" i="80"/>
  <c r="AS62" i="80"/>
  <c r="AQ62" i="80"/>
  <c r="AP62" i="80"/>
  <c r="AU61" i="80"/>
  <c r="AS61" i="80"/>
  <c r="AQ61" i="80"/>
  <c r="AP61" i="80"/>
  <c r="AU60" i="80"/>
  <c r="AS60" i="80"/>
  <c r="AQ60" i="80"/>
  <c r="AP60" i="80"/>
  <c r="AT60" i="80" s="1"/>
  <c r="AU59" i="80"/>
  <c r="AS59" i="80"/>
  <c r="AQ59" i="80"/>
  <c r="AP59" i="80"/>
  <c r="AT59" i="80" s="1"/>
  <c r="AU58" i="80"/>
  <c r="AS58" i="80"/>
  <c r="AQ58" i="80"/>
  <c r="AP58" i="80"/>
  <c r="AT58" i="80" s="1"/>
  <c r="AU57" i="80"/>
  <c r="AS57" i="80"/>
  <c r="AQ57" i="80"/>
  <c r="AP57" i="80"/>
  <c r="AU56" i="80"/>
  <c r="AS56" i="80"/>
  <c r="AT56" i="80" s="1"/>
  <c r="AQ56" i="80"/>
  <c r="AP56" i="80"/>
  <c r="AU55" i="80"/>
  <c r="AS55" i="80"/>
  <c r="AQ55" i="80"/>
  <c r="AP55" i="80"/>
  <c r="AU54" i="80"/>
  <c r="AS54" i="80"/>
  <c r="AQ54" i="80"/>
  <c r="AP54" i="80"/>
  <c r="AU53" i="80"/>
  <c r="AS53" i="80"/>
  <c r="AQ53" i="80"/>
  <c r="AP53" i="80"/>
  <c r="AU52" i="80"/>
  <c r="AS52" i="80"/>
  <c r="AQ52" i="80"/>
  <c r="AP52" i="80"/>
  <c r="AU51" i="80"/>
  <c r="AS51" i="80"/>
  <c r="AQ51" i="80"/>
  <c r="AP51" i="80"/>
  <c r="AT51" i="80" s="1"/>
  <c r="AU50" i="80"/>
  <c r="AS50" i="80"/>
  <c r="AQ50" i="80"/>
  <c r="AP50" i="80"/>
  <c r="AU49" i="80"/>
  <c r="AS49" i="80"/>
  <c r="AQ49" i="80"/>
  <c r="AP49" i="80"/>
  <c r="AU48" i="80"/>
  <c r="AS48" i="80"/>
  <c r="AQ48" i="80"/>
  <c r="AP48" i="80"/>
  <c r="AU47" i="80"/>
  <c r="AS47" i="80"/>
  <c r="AQ47" i="80"/>
  <c r="AP47" i="80"/>
  <c r="AT47" i="80" s="1"/>
  <c r="AU46" i="80"/>
  <c r="AS46" i="80"/>
  <c r="AQ46" i="80"/>
  <c r="AP46" i="80"/>
  <c r="AU45" i="80"/>
  <c r="AS45" i="80"/>
  <c r="AQ45" i="80"/>
  <c r="AP45" i="80"/>
  <c r="AT45" i="80" s="1"/>
  <c r="AU44" i="80"/>
  <c r="AS44" i="80"/>
  <c r="AQ44" i="80"/>
  <c r="AP44" i="80"/>
  <c r="AT44" i="80" s="1"/>
  <c r="AU43" i="80"/>
  <c r="AS43" i="80"/>
  <c r="AQ43" i="80"/>
  <c r="AP43" i="80"/>
  <c r="AT43" i="80" s="1"/>
  <c r="AU42" i="80"/>
  <c r="AS42" i="80"/>
  <c r="AQ42" i="80"/>
  <c r="AP42" i="80"/>
  <c r="AT42" i="80" s="1"/>
  <c r="AU41" i="80"/>
  <c r="AS41" i="80"/>
  <c r="AQ41" i="80"/>
  <c r="AP41" i="80"/>
  <c r="AT41" i="80" s="1"/>
  <c r="AU40" i="80"/>
  <c r="AS40" i="80"/>
  <c r="AQ40" i="80"/>
  <c r="AP40" i="80"/>
  <c r="AU39" i="80"/>
  <c r="AS39" i="80"/>
  <c r="AQ39" i="80"/>
  <c r="AP39" i="80"/>
  <c r="AU38" i="80"/>
  <c r="AS38" i="80"/>
  <c r="AQ38" i="80"/>
  <c r="AP38" i="80"/>
  <c r="AT38" i="80" s="1"/>
  <c r="AU37" i="80"/>
  <c r="AT37" i="80"/>
  <c r="AS37" i="80"/>
  <c r="AQ37" i="80"/>
  <c r="AP37" i="80"/>
  <c r="AU36" i="80"/>
  <c r="AS36" i="80"/>
  <c r="AQ36" i="80"/>
  <c r="AP36" i="80"/>
  <c r="AT36" i="80" s="1"/>
  <c r="AU35" i="80"/>
  <c r="AS35" i="80"/>
  <c r="AQ35" i="80"/>
  <c r="AP35" i="80"/>
  <c r="AU34" i="80"/>
  <c r="AS34" i="80"/>
  <c r="AQ34" i="80"/>
  <c r="AP34" i="80"/>
  <c r="AU33" i="80"/>
  <c r="AS33" i="80"/>
  <c r="AQ33" i="80"/>
  <c r="AP33" i="80"/>
  <c r="AU32" i="80"/>
  <c r="AS32" i="80"/>
  <c r="AQ32" i="80"/>
  <c r="AP32" i="80"/>
  <c r="AT32" i="80" s="1"/>
  <c r="AU31" i="80"/>
  <c r="AS31" i="80"/>
  <c r="AQ31" i="80"/>
  <c r="AP31" i="80"/>
  <c r="AT31" i="80" s="1"/>
  <c r="AU30" i="80"/>
  <c r="AS30" i="80"/>
  <c r="AQ30" i="80"/>
  <c r="AT30" i="80" s="1"/>
  <c r="AP30" i="80"/>
  <c r="AU29" i="80"/>
  <c r="AS29" i="80"/>
  <c r="AQ29" i="80"/>
  <c r="AP29" i="80"/>
  <c r="AU28" i="80"/>
  <c r="AT28" i="80"/>
  <c r="AS28" i="80"/>
  <c r="AQ28" i="80"/>
  <c r="AP28" i="80"/>
  <c r="AU27" i="80"/>
  <c r="AS27" i="80"/>
  <c r="AQ27" i="80"/>
  <c r="AP27" i="80"/>
  <c r="AU26" i="80"/>
  <c r="AS26" i="80"/>
  <c r="AQ26" i="80"/>
  <c r="AP26" i="80"/>
  <c r="AU25" i="80"/>
  <c r="AS25" i="80"/>
  <c r="AQ25" i="80"/>
  <c r="AP25" i="80"/>
  <c r="AU24" i="80"/>
  <c r="AS24" i="80"/>
  <c r="AQ24" i="80"/>
  <c r="AP24" i="80"/>
  <c r="AT24" i="80" s="1"/>
  <c r="AU23" i="80"/>
  <c r="AS23" i="80"/>
  <c r="AQ23" i="80"/>
  <c r="AT23" i="80" s="1"/>
  <c r="AP23" i="80"/>
  <c r="AU22" i="80"/>
  <c r="AS22" i="80"/>
  <c r="AQ22" i="80"/>
  <c r="AP22" i="80"/>
  <c r="AU21" i="80"/>
  <c r="AS21" i="80"/>
  <c r="AQ21" i="80"/>
  <c r="AP21" i="80"/>
  <c r="AU20" i="80"/>
  <c r="AS20" i="80"/>
  <c r="AQ20" i="80"/>
  <c r="AP20" i="80"/>
  <c r="AU19" i="80"/>
  <c r="AS19" i="80"/>
  <c r="AQ19" i="80"/>
  <c r="AP19" i="80"/>
  <c r="AU18" i="80"/>
  <c r="AS18" i="80"/>
  <c r="AQ18" i="80"/>
  <c r="AP18" i="80"/>
  <c r="AU17" i="80"/>
  <c r="AS17" i="80"/>
  <c r="AT17" i="80" s="1"/>
  <c r="AQ17" i="80"/>
  <c r="AP17" i="80"/>
  <c r="AU16" i="80"/>
  <c r="AS16" i="80"/>
  <c r="AQ16" i="80"/>
  <c r="AP16" i="80"/>
  <c r="AT16" i="80" s="1"/>
  <c r="AU15" i="80"/>
  <c r="AS15" i="80"/>
  <c r="AQ15" i="80"/>
  <c r="AP15" i="80"/>
  <c r="AU14" i="80"/>
  <c r="AU373" i="94"/>
  <c r="AT373" i="94"/>
  <c r="AS373" i="94"/>
  <c r="AQ373" i="94"/>
  <c r="AP373" i="94"/>
  <c r="AU372" i="94"/>
  <c r="AT372" i="94"/>
  <c r="AS372" i="94"/>
  <c r="AQ372" i="94"/>
  <c r="AP372" i="94"/>
  <c r="AU371" i="94"/>
  <c r="AT371" i="94"/>
  <c r="AS371" i="94"/>
  <c r="AQ371" i="94"/>
  <c r="AP371" i="94"/>
  <c r="AU370" i="94"/>
  <c r="AT370" i="94"/>
  <c r="AS370" i="94"/>
  <c r="AQ370" i="94"/>
  <c r="AP370" i="94"/>
  <c r="AU369" i="94"/>
  <c r="AT369" i="94"/>
  <c r="AS369" i="94"/>
  <c r="AQ369" i="94"/>
  <c r="AP369" i="94"/>
  <c r="AU368" i="94"/>
  <c r="AT368" i="94"/>
  <c r="AS368" i="94"/>
  <c r="AQ368" i="94"/>
  <c r="AP368" i="94"/>
  <c r="AU367" i="94"/>
  <c r="AT367" i="94"/>
  <c r="AS367" i="94"/>
  <c r="AQ367" i="94"/>
  <c r="AP367" i="94"/>
  <c r="AU366" i="94"/>
  <c r="AT366" i="94"/>
  <c r="AS366" i="94"/>
  <c r="AQ366" i="94"/>
  <c r="AP366" i="94"/>
  <c r="AU365" i="94"/>
  <c r="AT365" i="94"/>
  <c r="AS365" i="94"/>
  <c r="AQ365" i="94"/>
  <c r="AP365" i="94"/>
  <c r="AU364" i="94"/>
  <c r="AT364" i="94"/>
  <c r="AS364" i="94"/>
  <c r="AQ364" i="94"/>
  <c r="AP364" i="94"/>
  <c r="AU363" i="94"/>
  <c r="AT363" i="94"/>
  <c r="AS363" i="94"/>
  <c r="AQ363" i="94"/>
  <c r="AP363" i="94"/>
  <c r="AU362" i="94"/>
  <c r="AT362" i="94"/>
  <c r="AS362" i="94"/>
  <c r="AQ362" i="94"/>
  <c r="AP362" i="94"/>
  <c r="AU361" i="94"/>
  <c r="AT361" i="94"/>
  <c r="AS361" i="94"/>
  <c r="AQ361" i="94"/>
  <c r="AP361" i="94"/>
  <c r="AU360" i="94"/>
  <c r="AT360" i="94"/>
  <c r="AS360" i="94"/>
  <c r="AQ360" i="94"/>
  <c r="AP360" i="94"/>
  <c r="AU359" i="94"/>
  <c r="AT359" i="94"/>
  <c r="AS359" i="94"/>
  <c r="AQ359" i="94"/>
  <c r="AP359" i="94"/>
  <c r="AU358" i="94"/>
  <c r="AT358" i="94"/>
  <c r="AS358" i="94"/>
  <c r="AQ358" i="94"/>
  <c r="AP358" i="94"/>
  <c r="AU357" i="94"/>
  <c r="AT357" i="94"/>
  <c r="AS357" i="94"/>
  <c r="AQ357" i="94"/>
  <c r="AP357" i="94"/>
  <c r="AU356" i="94"/>
  <c r="AT356" i="94"/>
  <c r="AS356" i="94"/>
  <c r="AQ356" i="94"/>
  <c r="AP356" i="94"/>
  <c r="AU355" i="94"/>
  <c r="AT355" i="94"/>
  <c r="AS355" i="94"/>
  <c r="AQ355" i="94"/>
  <c r="AP355" i="94"/>
  <c r="AU354" i="94"/>
  <c r="AT354" i="94"/>
  <c r="AS354" i="94"/>
  <c r="AQ354" i="94"/>
  <c r="AP354" i="94"/>
  <c r="AU353" i="94"/>
  <c r="AT353" i="94"/>
  <c r="AS353" i="94"/>
  <c r="AQ353" i="94"/>
  <c r="AP353" i="94"/>
  <c r="AU352" i="94"/>
  <c r="AT352" i="94"/>
  <c r="AS352" i="94"/>
  <c r="AQ352" i="94"/>
  <c r="AP352" i="94"/>
  <c r="AU351" i="94"/>
  <c r="AT351" i="94"/>
  <c r="AS351" i="94"/>
  <c r="AQ351" i="94"/>
  <c r="AP351" i="94"/>
  <c r="AU350" i="94"/>
  <c r="AT350" i="94"/>
  <c r="AS350" i="94"/>
  <c r="AQ350" i="94"/>
  <c r="AP350" i="94"/>
  <c r="AU349" i="94"/>
  <c r="AT349" i="94"/>
  <c r="AS349" i="94"/>
  <c r="AQ349" i="94"/>
  <c r="AP349" i="94"/>
  <c r="AU348" i="94"/>
  <c r="AT348" i="94"/>
  <c r="AS348" i="94"/>
  <c r="AQ348" i="94"/>
  <c r="AP348" i="94"/>
  <c r="AU347" i="94"/>
  <c r="AT347" i="94"/>
  <c r="AS347" i="94"/>
  <c r="AQ347" i="94"/>
  <c r="AP347" i="94"/>
  <c r="AU346" i="94"/>
  <c r="AT346" i="94"/>
  <c r="AS346" i="94"/>
  <c r="AQ346" i="94"/>
  <c r="AP346" i="94"/>
  <c r="AU345" i="94"/>
  <c r="AT345" i="94"/>
  <c r="AS345" i="94"/>
  <c r="AQ345" i="94"/>
  <c r="AP345" i="94"/>
  <c r="AU344" i="94"/>
  <c r="AT344" i="94"/>
  <c r="AS344" i="94"/>
  <c r="AQ344" i="94"/>
  <c r="AP344" i="94"/>
  <c r="AU343" i="94"/>
  <c r="AT343" i="94"/>
  <c r="AS343" i="94"/>
  <c r="AQ343" i="94"/>
  <c r="AP343" i="94"/>
  <c r="AU342" i="94"/>
  <c r="AT342" i="94"/>
  <c r="AS342" i="94"/>
  <c r="AQ342" i="94"/>
  <c r="AP342" i="94"/>
  <c r="AU341" i="94"/>
  <c r="AT341" i="94"/>
  <c r="AS341" i="94"/>
  <c r="AQ341" i="94"/>
  <c r="AP341" i="94"/>
  <c r="AU340" i="94"/>
  <c r="AT340" i="94"/>
  <c r="AS340" i="94"/>
  <c r="AQ340" i="94"/>
  <c r="AP340" i="94"/>
  <c r="AU339" i="94"/>
  <c r="AT339" i="94"/>
  <c r="AS339" i="94"/>
  <c r="AQ339" i="94"/>
  <c r="AP339" i="94"/>
  <c r="AU338" i="94"/>
  <c r="AT338" i="94"/>
  <c r="AS338" i="94"/>
  <c r="AQ338" i="94"/>
  <c r="AP338" i="94"/>
  <c r="AU337" i="94"/>
  <c r="AT337" i="94"/>
  <c r="AS337" i="94"/>
  <c r="AQ337" i="94"/>
  <c r="AP337" i="94"/>
  <c r="AU336" i="94"/>
  <c r="AT336" i="94"/>
  <c r="AS336" i="94"/>
  <c r="AQ336" i="94"/>
  <c r="AP336" i="94"/>
  <c r="AU335" i="94"/>
  <c r="AT335" i="94"/>
  <c r="AS335" i="94"/>
  <c r="AQ335" i="94"/>
  <c r="AP335" i="94"/>
  <c r="AU334" i="94"/>
  <c r="AT334" i="94"/>
  <c r="AS334" i="94"/>
  <c r="AQ334" i="94"/>
  <c r="AP334" i="94"/>
  <c r="AU333" i="94"/>
  <c r="AT333" i="94"/>
  <c r="AS333" i="94"/>
  <c r="AQ333" i="94"/>
  <c r="AP333" i="94"/>
  <c r="AU332" i="94"/>
  <c r="AT332" i="94"/>
  <c r="AS332" i="94"/>
  <c r="AQ332" i="94"/>
  <c r="AP332" i="94"/>
  <c r="AU331" i="94"/>
  <c r="AT331" i="94"/>
  <c r="AS331" i="94"/>
  <c r="AQ331" i="94"/>
  <c r="AP331" i="94"/>
  <c r="AU330" i="94"/>
  <c r="AT330" i="94"/>
  <c r="AS330" i="94"/>
  <c r="AQ330" i="94"/>
  <c r="AP330" i="94"/>
  <c r="AU329" i="94"/>
  <c r="AT329" i="94"/>
  <c r="AS329" i="94"/>
  <c r="AQ329" i="94"/>
  <c r="AP329" i="94"/>
  <c r="AU328" i="94"/>
  <c r="AT328" i="94"/>
  <c r="AS328" i="94"/>
  <c r="AQ328" i="94"/>
  <c r="AP328" i="94"/>
  <c r="AU327" i="94"/>
  <c r="AT327" i="94"/>
  <c r="AS327" i="94"/>
  <c r="AQ327" i="94"/>
  <c r="AP327" i="94"/>
  <c r="AU326" i="94"/>
  <c r="AT326" i="94"/>
  <c r="AS326" i="94"/>
  <c r="AQ326" i="94"/>
  <c r="AP326" i="94"/>
  <c r="AU325" i="94"/>
  <c r="AT325" i="94"/>
  <c r="AS325" i="94"/>
  <c r="AQ325" i="94"/>
  <c r="AP325" i="94"/>
  <c r="AU324" i="94"/>
  <c r="AT324" i="94"/>
  <c r="AS324" i="94"/>
  <c r="AQ324" i="94"/>
  <c r="AP324" i="94"/>
  <c r="AU323" i="94"/>
  <c r="AT323" i="94"/>
  <c r="AS323" i="94"/>
  <c r="AQ323" i="94"/>
  <c r="AP323" i="94"/>
  <c r="AU322" i="94"/>
  <c r="AT322" i="94"/>
  <c r="AS322" i="94"/>
  <c r="AQ322" i="94"/>
  <c r="AP322" i="94"/>
  <c r="AU321" i="94"/>
  <c r="AT321" i="94"/>
  <c r="AS321" i="94"/>
  <c r="AQ321" i="94"/>
  <c r="AP321" i="94"/>
  <c r="AU320" i="94"/>
  <c r="AT320" i="94"/>
  <c r="AS320" i="94"/>
  <c r="AQ320" i="94"/>
  <c r="AP320" i="94"/>
  <c r="AU319" i="94"/>
  <c r="AT319" i="94"/>
  <c r="AS319" i="94"/>
  <c r="AQ319" i="94"/>
  <c r="AP319" i="94"/>
  <c r="AU318" i="94"/>
  <c r="AT318" i="94"/>
  <c r="AS318" i="94"/>
  <c r="AQ318" i="94"/>
  <c r="AP318" i="94"/>
  <c r="AU317" i="94"/>
  <c r="AT317" i="94"/>
  <c r="AS317" i="94"/>
  <c r="AQ317" i="94"/>
  <c r="AP317" i="94"/>
  <c r="AU316" i="94"/>
  <c r="AT316" i="94"/>
  <c r="AS316" i="94"/>
  <c r="AQ316" i="94"/>
  <c r="AP316" i="94"/>
  <c r="AU315" i="94"/>
  <c r="AT315" i="94"/>
  <c r="AS315" i="94"/>
  <c r="AQ315" i="94"/>
  <c r="AP315" i="94"/>
  <c r="AU314" i="94"/>
  <c r="AT314" i="94"/>
  <c r="AS314" i="94"/>
  <c r="AQ314" i="94"/>
  <c r="AP314" i="94"/>
  <c r="AU313" i="94"/>
  <c r="AT313" i="94"/>
  <c r="AS313" i="94"/>
  <c r="AQ313" i="94"/>
  <c r="AP313" i="94"/>
  <c r="AU312" i="94"/>
  <c r="AT312" i="94"/>
  <c r="AS312" i="94"/>
  <c r="AQ312" i="94"/>
  <c r="AP312" i="94"/>
  <c r="AU311" i="94"/>
  <c r="AT311" i="94"/>
  <c r="AS311" i="94"/>
  <c r="AQ311" i="94"/>
  <c r="AP311" i="94"/>
  <c r="AU310" i="94"/>
  <c r="AT310" i="94"/>
  <c r="AS310" i="94"/>
  <c r="AQ310" i="94"/>
  <c r="AP310" i="94"/>
  <c r="AU309" i="94"/>
  <c r="AT309" i="94"/>
  <c r="AS309" i="94"/>
  <c r="AQ309" i="94"/>
  <c r="AP309" i="94"/>
  <c r="AU308" i="94"/>
  <c r="AT308" i="94"/>
  <c r="AS308" i="94"/>
  <c r="AQ308" i="94"/>
  <c r="AP308" i="94"/>
  <c r="AU307" i="94"/>
  <c r="AT307" i="94"/>
  <c r="AS307" i="94"/>
  <c r="AQ307" i="94"/>
  <c r="AP307" i="94"/>
  <c r="AU306" i="94"/>
  <c r="AT306" i="94"/>
  <c r="AS306" i="94"/>
  <c r="AQ306" i="94"/>
  <c r="AP306" i="94"/>
  <c r="AU305" i="94"/>
  <c r="AT305" i="94"/>
  <c r="AS305" i="94"/>
  <c r="AQ305" i="94"/>
  <c r="AP305" i="94"/>
  <c r="AU304" i="94"/>
  <c r="AT304" i="94"/>
  <c r="AS304" i="94"/>
  <c r="AQ304" i="94"/>
  <c r="AP304" i="94"/>
  <c r="AU303" i="94"/>
  <c r="AT303" i="94"/>
  <c r="AS303" i="94"/>
  <c r="AQ303" i="94"/>
  <c r="AP303" i="94"/>
  <c r="AU302" i="94"/>
  <c r="AT302" i="94"/>
  <c r="AS302" i="94"/>
  <c r="AQ302" i="94"/>
  <c r="AP302" i="94"/>
  <c r="AU301" i="94"/>
  <c r="AT301" i="94"/>
  <c r="AS301" i="94"/>
  <c r="AQ301" i="94"/>
  <c r="AP301" i="94"/>
  <c r="AU300" i="94"/>
  <c r="AT300" i="94"/>
  <c r="AS300" i="94"/>
  <c r="AQ300" i="94"/>
  <c r="AP300" i="94"/>
  <c r="AU299" i="94"/>
  <c r="AT299" i="94"/>
  <c r="AS299" i="94"/>
  <c r="AQ299" i="94"/>
  <c r="AP299" i="94"/>
  <c r="AU298" i="94"/>
  <c r="AT298" i="94"/>
  <c r="AS298" i="94"/>
  <c r="AQ298" i="94"/>
  <c r="AP298" i="94"/>
  <c r="AU297" i="94"/>
  <c r="AT297" i="94"/>
  <c r="AS297" i="94"/>
  <c r="AQ297" i="94"/>
  <c r="AP297" i="94"/>
  <c r="AU296" i="94"/>
  <c r="AT296" i="94"/>
  <c r="AS296" i="94"/>
  <c r="AQ296" i="94"/>
  <c r="AP296" i="94"/>
  <c r="AU295" i="94"/>
  <c r="AT295" i="94"/>
  <c r="AS295" i="94"/>
  <c r="AQ295" i="94"/>
  <c r="AP295" i="94"/>
  <c r="AU294" i="94"/>
  <c r="AT294" i="94"/>
  <c r="AS294" i="94"/>
  <c r="AQ294" i="94"/>
  <c r="AP294" i="94"/>
  <c r="AU293" i="94"/>
  <c r="AT293" i="94"/>
  <c r="AS293" i="94"/>
  <c r="AQ293" i="94"/>
  <c r="AP293" i="94"/>
  <c r="AU292" i="94"/>
  <c r="AT292" i="94"/>
  <c r="AS292" i="94"/>
  <c r="AQ292" i="94"/>
  <c r="AP292" i="94"/>
  <c r="AU291" i="94"/>
  <c r="AT291" i="94"/>
  <c r="AS291" i="94"/>
  <c r="AQ291" i="94"/>
  <c r="AP291" i="94"/>
  <c r="AU290" i="94"/>
  <c r="AT290" i="94"/>
  <c r="AS290" i="94"/>
  <c r="AQ290" i="94"/>
  <c r="AP290" i="94"/>
  <c r="AU289" i="94"/>
  <c r="AT289" i="94"/>
  <c r="AS289" i="94"/>
  <c r="AQ289" i="94"/>
  <c r="AP289" i="94"/>
  <c r="AU288" i="94"/>
  <c r="AT288" i="94"/>
  <c r="AS288" i="94"/>
  <c r="AQ288" i="94"/>
  <c r="AP288" i="94"/>
  <c r="AU287" i="94"/>
  <c r="AT287" i="94"/>
  <c r="AS287" i="94"/>
  <c r="AQ287" i="94"/>
  <c r="AP287" i="94"/>
  <c r="AU286" i="94"/>
  <c r="AT286" i="94"/>
  <c r="AS286" i="94"/>
  <c r="AQ286" i="94"/>
  <c r="AP286" i="94"/>
  <c r="AU285" i="94"/>
  <c r="AT285" i="94"/>
  <c r="AS285" i="94"/>
  <c r="AQ285" i="94"/>
  <c r="AP285" i="94"/>
  <c r="AU284" i="94"/>
  <c r="AT284" i="94"/>
  <c r="AS284" i="94"/>
  <c r="AQ284" i="94"/>
  <c r="AP284" i="94"/>
  <c r="AU283" i="94"/>
  <c r="AT283" i="94"/>
  <c r="AS283" i="94"/>
  <c r="AQ283" i="94"/>
  <c r="AP283" i="94"/>
  <c r="AU282" i="94"/>
  <c r="AT282" i="94"/>
  <c r="AS282" i="94"/>
  <c r="AQ282" i="94"/>
  <c r="AP282" i="94"/>
  <c r="AU281" i="94"/>
  <c r="AT281" i="94"/>
  <c r="AS281" i="94"/>
  <c r="AQ281" i="94"/>
  <c r="AP281" i="94"/>
  <c r="AU280" i="94"/>
  <c r="AT280" i="94"/>
  <c r="AS280" i="94"/>
  <c r="AQ280" i="94"/>
  <c r="AP280" i="94"/>
  <c r="AU279" i="94"/>
  <c r="AT279" i="94"/>
  <c r="AS279" i="94"/>
  <c r="AQ279" i="94"/>
  <c r="AP279" i="94"/>
  <c r="AU278" i="94"/>
  <c r="AT278" i="94"/>
  <c r="AS278" i="94"/>
  <c r="AQ278" i="94"/>
  <c r="AP278" i="94"/>
  <c r="AU277" i="94"/>
  <c r="AT277" i="94"/>
  <c r="AS277" i="94"/>
  <c r="AQ277" i="94"/>
  <c r="AP277" i="94"/>
  <c r="AU276" i="94"/>
  <c r="AT276" i="94"/>
  <c r="AS276" i="94"/>
  <c r="AQ276" i="94"/>
  <c r="AP276" i="94"/>
  <c r="AU275" i="94"/>
  <c r="AT275" i="94"/>
  <c r="AS275" i="94"/>
  <c r="AQ275" i="94"/>
  <c r="AP275" i="94"/>
  <c r="AU274" i="94"/>
  <c r="AT274" i="94"/>
  <c r="AS274" i="94"/>
  <c r="AQ274" i="94"/>
  <c r="AP274" i="94"/>
  <c r="AU273" i="94"/>
  <c r="AT273" i="94"/>
  <c r="AS273" i="94"/>
  <c r="AQ273" i="94"/>
  <c r="AP273" i="94"/>
  <c r="AU272" i="94"/>
  <c r="AT272" i="94"/>
  <c r="AS272" i="94"/>
  <c r="AQ272" i="94"/>
  <c r="AP272" i="94"/>
  <c r="AU271" i="94"/>
  <c r="AT271" i="94"/>
  <c r="AS271" i="94"/>
  <c r="AQ271" i="94"/>
  <c r="AP271" i="94"/>
  <c r="AU270" i="94"/>
  <c r="AT270" i="94"/>
  <c r="AS270" i="94"/>
  <c r="AQ270" i="94"/>
  <c r="AP270" i="94"/>
  <c r="AU269" i="94"/>
  <c r="AT269" i="94"/>
  <c r="AS269" i="94"/>
  <c r="AQ269" i="94"/>
  <c r="AP269" i="94"/>
  <c r="AU268" i="94"/>
  <c r="AT268" i="94"/>
  <c r="AS268" i="94"/>
  <c r="AQ268" i="94"/>
  <c r="AP268" i="94"/>
  <c r="AU267" i="94"/>
  <c r="AT267" i="94"/>
  <c r="AS267" i="94"/>
  <c r="AQ267" i="94"/>
  <c r="AP267" i="94"/>
  <c r="AU266" i="94"/>
  <c r="AT266" i="94"/>
  <c r="AS266" i="94"/>
  <c r="AQ266" i="94"/>
  <c r="AP266" i="94"/>
  <c r="AU265" i="94"/>
  <c r="AT265" i="94"/>
  <c r="AS265" i="94"/>
  <c r="AQ265" i="94"/>
  <c r="AP265" i="94"/>
  <c r="AU264" i="94"/>
  <c r="AT264" i="94"/>
  <c r="AS264" i="94"/>
  <c r="AQ264" i="94"/>
  <c r="AP264" i="94"/>
  <c r="AU263" i="94"/>
  <c r="AT263" i="94"/>
  <c r="AS263" i="94"/>
  <c r="AQ263" i="94"/>
  <c r="AP263" i="94"/>
  <c r="AU262" i="94"/>
  <c r="AT262" i="94"/>
  <c r="AS262" i="94"/>
  <c r="AQ262" i="94"/>
  <c r="AP262" i="94"/>
  <c r="AU261" i="94"/>
  <c r="AT261" i="94"/>
  <c r="AS261" i="94"/>
  <c r="AQ261" i="94"/>
  <c r="AP261" i="94"/>
  <c r="AU260" i="94"/>
  <c r="AT260" i="94"/>
  <c r="AS260" i="94"/>
  <c r="AQ260" i="94"/>
  <c r="AP260" i="94"/>
  <c r="AU259" i="94"/>
  <c r="AT259" i="94"/>
  <c r="AS259" i="94"/>
  <c r="AQ259" i="94"/>
  <c r="AP259" i="94"/>
  <c r="AU258" i="94"/>
  <c r="AT258" i="94"/>
  <c r="AS258" i="94"/>
  <c r="AQ258" i="94"/>
  <c r="AP258" i="94"/>
  <c r="AU257" i="94"/>
  <c r="AT257" i="94"/>
  <c r="AS257" i="94"/>
  <c r="AQ257" i="94"/>
  <c r="AP257" i="94"/>
  <c r="AU256" i="94"/>
  <c r="AT256" i="94"/>
  <c r="AS256" i="94"/>
  <c r="AQ256" i="94"/>
  <c r="AP256" i="94"/>
  <c r="AU255" i="94"/>
  <c r="AT255" i="94"/>
  <c r="AS255" i="94"/>
  <c r="AQ255" i="94"/>
  <c r="AP255" i="94"/>
  <c r="AU254" i="94"/>
  <c r="AT254" i="94"/>
  <c r="AS254" i="94"/>
  <c r="AQ254" i="94"/>
  <c r="AP254" i="94"/>
  <c r="AU253" i="94"/>
  <c r="AT253" i="94"/>
  <c r="AS253" i="94"/>
  <c r="AQ253" i="94"/>
  <c r="AP253" i="94"/>
  <c r="AU252" i="94"/>
  <c r="AT252" i="94"/>
  <c r="AS252" i="94"/>
  <c r="AQ252" i="94"/>
  <c r="AP252" i="94"/>
  <c r="AU251" i="94"/>
  <c r="AT251" i="94"/>
  <c r="AS251" i="94"/>
  <c r="AQ251" i="94"/>
  <c r="AP251" i="94"/>
  <c r="AU250" i="94"/>
  <c r="AT250" i="94"/>
  <c r="AS250" i="94"/>
  <c r="AQ250" i="94"/>
  <c r="AP250" i="94"/>
  <c r="AU249" i="94"/>
  <c r="AT249" i="94"/>
  <c r="AS249" i="94"/>
  <c r="AQ249" i="94"/>
  <c r="AP249" i="94"/>
  <c r="AU248" i="94"/>
  <c r="AT248" i="94"/>
  <c r="AS248" i="94"/>
  <c r="AQ248" i="94"/>
  <c r="AP248" i="94"/>
  <c r="AU247" i="94"/>
  <c r="AT247" i="94"/>
  <c r="AS247" i="94"/>
  <c r="AQ247" i="94"/>
  <c r="AP247" i="94"/>
  <c r="AU246" i="94"/>
  <c r="AT246" i="94"/>
  <c r="AS246" i="94"/>
  <c r="AQ246" i="94"/>
  <c r="AP246" i="94"/>
  <c r="AU245" i="94"/>
  <c r="AT245" i="94"/>
  <c r="AS245" i="94"/>
  <c r="AQ245" i="94"/>
  <c r="AP245" i="94"/>
  <c r="AU244" i="94"/>
  <c r="AT244" i="94"/>
  <c r="AS244" i="94"/>
  <c r="AQ244" i="94"/>
  <c r="AP244" i="94"/>
  <c r="AU243" i="94"/>
  <c r="AT243" i="94"/>
  <c r="AS243" i="94"/>
  <c r="AQ243" i="94"/>
  <c r="AP243" i="94"/>
  <c r="AU242" i="94"/>
  <c r="AT242" i="94"/>
  <c r="AS242" i="94"/>
  <c r="AQ242" i="94"/>
  <c r="AP242" i="94"/>
  <c r="AU241" i="94"/>
  <c r="AT241" i="94"/>
  <c r="AS241" i="94"/>
  <c r="AQ241" i="94"/>
  <c r="AP241" i="94"/>
  <c r="AU240" i="94"/>
  <c r="AT240" i="94"/>
  <c r="AS240" i="94"/>
  <c r="AQ240" i="94"/>
  <c r="AP240" i="94"/>
  <c r="AU239" i="94"/>
  <c r="AT239" i="94"/>
  <c r="AS239" i="94"/>
  <c r="AQ239" i="94"/>
  <c r="AP239" i="94"/>
  <c r="AU238" i="94"/>
  <c r="AT238" i="94"/>
  <c r="AS238" i="94"/>
  <c r="AQ238" i="94"/>
  <c r="AP238" i="94"/>
  <c r="AU237" i="94"/>
  <c r="AT237" i="94"/>
  <c r="AS237" i="94"/>
  <c r="AQ237" i="94"/>
  <c r="AP237" i="94"/>
  <c r="AU236" i="94"/>
  <c r="AT236" i="94"/>
  <c r="AS236" i="94"/>
  <c r="AQ236" i="94"/>
  <c r="AP236" i="94"/>
  <c r="AU235" i="94"/>
  <c r="AT235" i="94"/>
  <c r="AS235" i="94"/>
  <c r="AQ235" i="94"/>
  <c r="AP235" i="94"/>
  <c r="AU234" i="94"/>
  <c r="AT234" i="94"/>
  <c r="AS234" i="94"/>
  <c r="AQ234" i="94"/>
  <c r="AP234" i="94"/>
  <c r="AU233" i="94"/>
  <c r="AT233" i="94"/>
  <c r="AS233" i="94"/>
  <c r="AQ233" i="94"/>
  <c r="AP233" i="94"/>
  <c r="AU232" i="94"/>
  <c r="AT232" i="94"/>
  <c r="AS232" i="94"/>
  <c r="AQ232" i="94"/>
  <c r="AP232" i="94"/>
  <c r="AU231" i="94"/>
  <c r="AT231" i="94"/>
  <c r="AS231" i="94"/>
  <c r="AQ231" i="94"/>
  <c r="AP231" i="94"/>
  <c r="AU230" i="94"/>
  <c r="AT230" i="94"/>
  <c r="AS230" i="94"/>
  <c r="AQ230" i="94"/>
  <c r="AP230" i="94"/>
  <c r="AU229" i="94"/>
  <c r="AT229" i="94"/>
  <c r="AS229" i="94"/>
  <c r="AQ229" i="94"/>
  <c r="AP229" i="94"/>
  <c r="AU228" i="94"/>
  <c r="AT228" i="94"/>
  <c r="AS228" i="94"/>
  <c r="AQ228" i="94"/>
  <c r="AP228" i="94"/>
  <c r="AU227" i="94"/>
  <c r="AT227" i="94"/>
  <c r="AS227" i="94"/>
  <c r="AQ227" i="94"/>
  <c r="AP227" i="94"/>
  <c r="AU226" i="94"/>
  <c r="AT226" i="94"/>
  <c r="AS226" i="94"/>
  <c r="AQ226" i="94"/>
  <c r="AP226" i="94"/>
  <c r="AU225" i="94"/>
  <c r="AT225" i="94"/>
  <c r="AS225" i="94"/>
  <c r="AQ225" i="94"/>
  <c r="AP225" i="94"/>
  <c r="AU224" i="94"/>
  <c r="AT224" i="94"/>
  <c r="AS224" i="94"/>
  <c r="AQ224" i="94"/>
  <c r="AP224" i="94"/>
  <c r="AU223" i="94"/>
  <c r="AT223" i="94"/>
  <c r="AS223" i="94"/>
  <c r="AQ223" i="94"/>
  <c r="AP223" i="94"/>
  <c r="AU222" i="94"/>
  <c r="AT222" i="94"/>
  <c r="AS222" i="94"/>
  <c r="AQ222" i="94"/>
  <c r="AP222" i="94"/>
  <c r="AU221" i="94"/>
  <c r="AT221" i="94"/>
  <c r="AS221" i="94"/>
  <c r="AQ221" i="94"/>
  <c r="AP221" i="94"/>
  <c r="AU220" i="94"/>
  <c r="AT220" i="94"/>
  <c r="AS220" i="94"/>
  <c r="AQ220" i="94"/>
  <c r="AP220" i="94"/>
  <c r="AU219" i="94"/>
  <c r="AT219" i="94"/>
  <c r="AS219" i="94"/>
  <c r="AQ219" i="94"/>
  <c r="AP219" i="94"/>
  <c r="AU218" i="94"/>
  <c r="AT218" i="94"/>
  <c r="AS218" i="94"/>
  <c r="AQ218" i="94"/>
  <c r="AP218" i="94"/>
  <c r="AU217" i="94"/>
  <c r="AT217" i="94"/>
  <c r="AS217" i="94"/>
  <c r="AQ217" i="94"/>
  <c r="AP217" i="94"/>
  <c r="AU216" i="94"/>
  <c r="AT216" i="94"/>
  <c r="AS216" i="94"/>
  <c r="AQ216" i="94"/>
  <c r="AP216" i="94"/>
  <c r="AU215" i="94"/>
  <c r="AT215" i="94"/>
  <c r="AS215" i="94"/>
  <c r="AQ215" i="94"/>
  <c r="AP215" i="94"/>
  <c r="AU214" i="94"/>
  <c r="AT214" i="94"/>
  <c r="AS214" i="94"/>
  <c r="AQ214" i="94"/>
  <c r="AP214" i="94"/>
  <c r="AU213" i="94"/>
  <c r="AT213" i="94"/>
  <c r="AS213" i="94"/>
  <c r="AQ213" i="94"/>
  <c r="AP213" i="94"/>
  <c r="AU212" i="94"/>
  <c r="AT212" i="94"/>
  <c r="AS212" i="94"/>
  <c r="AQ212" i="94"/>
  <c r="AP212" i="94"/>
  <c r="AU211" i="94"/>
  <c r="AT211" i="94"/>
  <c r="AS211" i="94"/>
  <c r="AQ211" i="94"/>
  <c r="AP211" i="94"/>
  <c r="AU210" i="94"/>
  <c r="AT210" i="94"/>
  <c r="AS210" i="94"/>
  <c r="AQ210" i="94"/>
  <c r="AP210" i="94"/>
  <c r="AU209" i="94"/>
  <c r="AT209" i="94"/>
  <c r="AS209" i="94"/>
  <c r="AQ209" i="94"/>
  <c r="AP209" i="94"/>
  <c r="AU208" i="94"/>
  <c r="AT208" i="94"/>
  <c r="AS208" i="94"/>
  <c r="AQ208" i="94"/>
  <c r="AP208" i="94"/>
  <c r="AU207" i="94"/>
  <c r="AT207" i="94"/>
  <c r="AS207" i="94"/>
  <c r="AQ207" i="94"/>
  <c r="AP207" i="94"/>
  <c r="AU206" i="94"/>
  <c r="AT206" i="94"/>
  <c r="AS206" i="94"/>
  <c r="AQ206" i="94"/>
  <c r="AP206" i="94"/>
  <c r="AU205" i="94"/>
  <c r="AT205" i="94"/>
  <c r="AS205" i="94"/>
  <c r="AQ205" i="94"/>
  <c r="AP205" i="94"/>
  <c r="AU204" i="94"/>
  <c r="AT204" i="94"/>
  <c r="AS204" i="94"/>
  <c r="AQ204" i="94"/>
  <c r="AP204" i="94"/>
  <c r="AU203" i="94"/>
  <c r="AT203" i="94"/>
  <c r="AS203" i="94"/>
  <c r="AQ203" i="94"/>
  <c r="AP203" i="94"/>
  <c r="AU202" i="94"/>
  <c r="AT202" i="94"/>
  <c r="AS202" i="94"/>
  <c r="AQ202" i="94"/>
  <c r="AP202" i="94"/>
  <c r="AU201" i="94"/>
  <c r="AT201" i="94"/>
  <c r="AS201" i="94"/>
  <c r="AQ201" i="94"/>
  <c r="AP201" i="94"/>
  <c r="AU200" i="94"/>
  <c r="AT200" i="94"/>
  <c r="AS200" i="94"/>
  <c r="AQ200" i="94"/>
  <c r="AP200" i="94"/>
  <c r="AU199" i="94"/>
  <c r="AT199" i="94"/>
  <c r="AS199" i="94"/>
  <c r="AQ199" i="94"/>
  <c r="AP199" i="94"/>
  <c r="AU198" i="94"/>
  <c r="AT198" i="94"/>
  <c r="AS198" i="94"/>
  <c r="AQ198" i="94"/>
  <c r="AP198" i="94"/>
  <c r="AU197" i="94"/>
  <c r="AT197" i="94"/>
  <c r="AS197" i="94"/>
  <c r="AQ197" i="94"/>
  <c r="AP197" i="94"/>
  <c r="AU196" i="94"/>
  <c r="AT196" i="94"/>
  <c r="AS196" i="94"/>
  <c r="AQ196" i="94"/>
  <c r="AP196" i="94"/>
  <c r="AU195" i="94"/>
  <c r="AT195" i="94"/>
  <c r="AS195" i="94"/>
  <c r="AQ195" i="94"/>
  <c r="AP195" i="94"/>
  <c r="AU194" i="94"/>
  <c r="AT194" i="94"/>
  <c r="AS194" i="94"/>
  <c r="AQ194" i="94"/>
  <c r="AP194" i="94"/>
  <c r="AU193" i="94"/>
  <c r="AT193" i="94"/>
  <c r="AS193" i="94"/>
  <c r="AQ193" i="94"/>
  <c r="AP193" i="94"/>
  <c r="AU192" i="94"/>
  <c r="AT192" i="94"/>
  <c r="AS192" i="94"/>
  <c r="AQ192" i="94"/>
  <c r="AP192" i="94"/>
  <c r="AU191" i="94"/>
  <c r="AT191" i="94"/>
  <c r="AS191" i="94"/>
  <c r="AQ191" i="94"/>
  <c r="AP191" i="94"/>
  <c r="AU190" i="94"/>
  <c r="AT190" i="94"/>
  <c r="AS190" i="94"/>
  <c r="AQ190" i="94"/>
  <c r="AP190" i="94"/>
  <c r="AU189" i="94"/>
  <c r="AT189" i="94"/>
  <c r="AS189" i="94"/>
  <c r="AQ189" i="94"/>
  <c r="AP189" i="94"/>
  <c r="AU188" i="94"/>
  <c r="AT188" i="94"/>
  <c r="AS188" i="94"/>
  <c r="AQ188" i="94"/>
  <c r="AP188" i="94"/>
  <c r="AU187" i="94"/>
  <c r="AT187" i="94"/>
  <c r="AS187" i="94"/>
  <c r="AQ187" i="94"/>
  <c r="AP187" i="94"/>
  <c r="AU186" i="94"/>
  <c r="AT186" i="94"/>
  <c r="AS186" i="94"/>
  <c r="AQ186" i="94"/>
  <c r="AP186" i="94"/>
  <c r="AU185" i="94"/>
  <c r="AT185" i="94"/>
  <c r="AS185" i="94"/>
  <c r="AQ185" i="94"/>
  <c r="AP185" i="94"/>
  <c r="AU184" i="94"/>
  <c r="AT184" i="94"/>
  <c r="AS184" i="94"/>
  <c r="AQ184" i="94"/>
  <c r="AP184" i="94"/>
  <c r="AU183" i="94"/>
  <c r="AT183" i="94"/>
  <c r="AS183" i="94"/>
  <c r="AQ183" i="94"/>
  <c r="AP183" i="94"/>
  <c r="AU182" i="94"/>
  <c r="AT182" i="94"/>
  <c r="AS182" i="94"/>
  <c r="AQ182" i="94"/>
  <c r="AP182" i="94"/>
  <c r="AU181" i="94"/>
  <c r="AT181" i="94"/>
  <c r="AS181" i="94"/>
  <c r="AQ181" i="94"/>
  <c r="AP181" i="94"/>
  <c r="AU180" i="94"/>
  <c r="AT180" i="94"/>
  <c r="AS180" i="94"/>
  <c r="AQ180" i="94"/>
  <c r="AP180" i="94"/>
  <c r="AU179" i="94"/>
  <c r="AT179" i="94"/>
  <c r="AS179" i="94"/>
  <c r="AQ179" i="94"/>
  <c r="AP179" i="94"/>
  <c r="AU178" i="94"/>
  <c r="AT178" i="94"/>
  <c r="AS178" i="94"/>
  <c r="AQ178" i="94"/>
  <c r="AP178" i="94"/>
  <c r="AU177" i="94"/>
  <c r="AT177" i="94"/>
  <c r="AS177" i="94"/>
  <c r="AQ177" i="94"/>
  <c r="AP177" i="94"/>
  <c r="AU176" i="94"/>
  <c r="AT176" i="94"/>
  <c r="AS176" i="94"/>
  <c r="AQ176" i="94"/>
  <c r="AP176" i="94"/>
  <c r="AU175" i="94"/>
  <c r="AT175" i="94"/>
  <c r="AS175" i="94"/>
  <c r="AQ175" i="94"/>
  <c r="AP175" i="94"/>
  <c r="AU174" i="94"/>
  <c r="AT174" i="94"/>
  <c r="AS174" i="94"/>
  <c r="AQ174" i="94"/>
  <c r="AP174" i="94"/>
  <c r="AU173" i="94"/>
  <c r="AT173" i="94"/>
  <c r="AS173" i="94"/>
  <c r="AQ173" i="94"/>
  <c r="AP173" i="94"/>
  <c r="AU172" i="94"/>
  <c r="AT172" i="94"/>
  <c r="AS172" i="94"/>
  <c r="AQ172" i="94"/>
  <c r="AP172" i="94"/>
  <c r="AU171" i="94"/>
  <c r="AT171" i="94"/>
  <c r="AS171" i="94"/>
  <c r="AQ171" i="94"/>
  <c r="AP171" i="94"/>
  <c r="AU170" i="94"/>
  <c r="AT170" i="94"/>
  <c r="AS170" i="94"/>
  <c r="AQ170" i="94"/>
  <c r="AP170" i="94"/>
  <c r="AU169" i="94"/>
  <c r="AT169" i="94"/>
  <c r="AS169" i="94"/>
  <c r="AQ169" i="94"/>
  <c r="AP169" i="94"/>
  <c r="AU168" i="94"/>
  <c r="AT168" i="94"/>
  <c r="AS168" i="94"/>
  <c r="AQ168" i="94"/>
  <c r="AP168" i="94"/>
  <c r="AU167" i="94"/>
  <c r="AT167" i="94"/>
  <c r="AS167" i="94"/>
  <c r="AQ167" i="94"/>
  <c r="AP167" i="94"/>
  <c r="AU166" i="94"/>
  <c r="AT166" i="94"/>
  <c r="AS166" i="94"/>
  <c r="AQ166" i="94"/>
  <c r="AP166" i="94"/>
  <c r="AU165" i="94"/>
  <c r="AT165" i="94"/>
  <c r="AS165" i="94"/>
  <c r="AQ165" i="94"/>
  <c r="AP165" i="94"/>
  <c r="AU164" i="94"/>
  <c r="AT164" i="94"/>
  <c r="AS164" i="94"/>
  <c r="AQ164" i="94"/>
  <c r="AP164" i="94"/>
  <c r="AU163" i="94"/>
  <c r="AW5" i="94" s="1"/>
  <c r="AZ5" i="94" s="1"/>
  <c r="AS163" i="94"/>
  <c r="AQ163" i="94"/>
  <c r="AP163" i="94"/>
  <c r="AT163" i="94" s="1"/>
  <c r="AU162" i="94"/>
  <c r="AS162" i="94"/>
  <c r="AQ162" i="94"/>
  <c r="AP162" i="94"/>
  <c r="AU161" i="94"/>
  <c r="AS161" i="94"/>
  <c r="AQ161" i="94"/>
  <c r="AP161" i="94"/>
  <c r="AU160" i="94"/>
  <c r="AS160" i="94"/>
  <c r="AQ160" i="94"/>
  <c r="AP160" i="94"/>
  <c r="AU159" i="94"/>
  <c r="AS159" i="94"/>
  <c r="AQ159" i="94"/>
  <c r="AP159" i="94"/>
  <c r="AU158" i="94"/>
  <c r="AS158" i="94"/>
  <c r="AQ158" i="94"/>
  <c r="AP158" i="94"/>
  <c r="AU157" i="94"/>
  <c r="AS157" i="94"/>
  <c r="AQ157" i="94"/>
  <c r="AP157" i="94"/>
  <c r="AU156" i="94"/>
  <c r="AS156" i="94"/>
  <c r="AQ156" i="94"/>
  <c r="AP156" i="94"/>
  <c r="AU155" i="94"/>
  <c r="AS155" i="94"/>
  <c r="AQ155" i="94"/>
  <c r="AP155" i="94"/>
  <c r="AU154" i="94"/>
  <c r="AS154" i="94"/>
  <c r="AQ154" i="94"/>
  <c r="AP154" i="94"/>
  <c r="AU153" i="94"/>
  <c r="AS153" i="94"/>
  <c r="AQ153" i="94"/>
  <c r="AP153" i="94"/>
  <c r="AU152" i="94"/>
  <c r="AS152" i="94"/>
  <c r="AQ152" i="94"/>
  <c r="AP152" i="94"/>
  <c r="AU151" i="94"/>
  <c r="AS151" i="94"/>
  <c r="AQ151" i="94"/>
  <c r="AP151" i="94"/>
  <c r="AU150" i="94"/>
  <c r="AS150" i="94"/>
  <c r="AQ150" i="94"/>
  <c r="AP150" i="94"/>
  <c r="AU149" i="94"/>
  <c r="AS149" i="94"/>
  <c r="AQ149" i="94"/>
  <c r="AP149" i="94"/>
  <c r="AU148" i="94"/>
  <c r="AS148" i="94"/>
  <c r="AQ148" i="94"/>
  <c r="AP148" i="94"/>
  <c r="AU147" i="94"/>
  <c r="AS147" i="94"/>
  <c r="AQ147" i="94"/>
  <c r="AP147" i="94"/>
  <c r="AU146" i="94"/>
  <c r="AS146" i="94"/>
  <c r="AQ146" i="94"/>
  <c r="AP146" i="94"/>
  <c r="AU145" i="94"/>
  <c r="AS145" i="94"/>
  <c r="AQ145" i="94"/>
  <c r="AP145" i="94"/>
  <c r="AU144" i="94"/>
  <c r="AS144" i="94"/>
  <c r="AQ144" i="94"/>
  <c r="AP144" i="94"/>
  <c r="AU143" i="94"/>
  <c r="AS143" i="94"/>
  <c r="AQ143" i="94"/>
  <c r="AP143" i="94"/>
  <c r="AU142" i="94"/>
  <c r="AS142" i="94"/>
  <c r="AQ142" i="94"/>
  <c r="AP142" i="94"/>
  <c r="AU141" i="94"/>
  <c r="AS141" i="94"/>
  <c r="AQ141" i="94"/>
  <c r="AP141" i="94"/>
  <c r="AU140" i="94"/>
  <c r="AS140" i="94"/>
  <c r="AQ140" i="94"/>
  <c r="AP140" i="94"/>
  <c r="AU139" i="94"/>
  <c r="AS139" i="94"/>
  <c r="AQ139" i="94"/>
  <c r="AP139" i="94"/>
  <c r="AT139" i="94" s="1"/>
  <c r="AU138" i="94"/>
  <c r="AS138" i="94"/>
  <c r="AQ138" i="94"/>
  <c r="AP138" i="94"/>
  <c r="AU137" i="94"/>
  <c r="AS137" i="94"/>
  <c r="AQ137" i="94"/>
  <c r="AP137" i="94"/>
  <c r="AU136" i="94"/>
  <c r="AS136" i="94"/>
  <c r="AQ136" i="94"/>
  <c r="AP136" i="94"/>
  <c r="AU135" i="94"/>
  <c r="AS135" i="94"/>
  <c r="AQ135" i="94"/>
  <c r="AP135" i="94"/>
  <c r="AU134" i="94"/>
  <c r="AS134" i="94"/>
  <c r="AQ134" i="94"/>
  <c r="AP134" i="94"/>
  <c r="AU133" i="94"/>
  <c r="AS133" i="94"/>
  <c r="AQ133" i="94"/>
  <c r="AP133" i="94"/>
  <c r="AU132" i="94"/>
  <c r="AS132" i="94"/>
  <c r="AQ132" i="94"/>
  <c r="AP132" i="94"/>
  <c r="AU131" i="94"/>
  <c r="AS131" i="94"/>
  <c r="AQ131" i="94"/>
  <c r="AP131" i="94"/>
  <c r="AU130" i="94"/>
  <c r="AS130" i="94"/>
  <c r="AQ130" i="94"/>
  <c r="AP130" i="94"/>
  <c r="AU129" i="94"/>
  <c r="AS129" i="94"/>
  <c r="AQ129" i="94"/>
  <c r="AP129" i="94"/>
  <c r="AU128" i="94"/>
  <c r="AS128" i="94"/>
  <c r="AQ128" i="94"/>
  <c r="AP128" i="94"/>
  <c r="AU127" i="94"/>
  <c r="AS127" i="94"/>
  <c r="AQ127" i="94"/>
  <c r="AP127" i="94"/>
  <c r="AU126" i="94"/>
  <c r="AS126" i="94"/>
  <c r="AQ126" i="94"/>
  <c r="AP126" i="94"/>
  <c r="AU125" i="94"/>
  <c r="AS125" i="94"/>
  <c r="AQ125" i="94"/>
  <c r="AP125" i="94"/>
  <c r="AU124" i="94"/>
  <c r="AS124" i="94"/>
  <c r="AQ124" i="94"/>
  <c r="AP124" i="94"/>
  <c r="AU123" i="94"/>
  <c r="AS123" i="94"/>
  <c r="AQ123" i="94"/>
  <c r="AP123" i="94"/>
  <c r="AU122" i="94"/>
  <c r="AS122" i="94"/>
  <c r="AQ122" i="94"/>
  <c r="AP122" i="94"/>
  <c r="AU121" i="94"/>
  <c r="AS121" i="94"/>
  <c r="AQ121" i="94"/>
  <c r="AP121" i="94"/>
  <c r="AU120" i="94"/>
  <c r="AS120" i="94"/>
  <c r="AQ120" i="94"/>
  <c r="AP120" i="94"/>
  <c r="AU119" i="94"/>
  <c r="AS119" i="94"/>
  <c r="AQ119" i="94"/>
  <c r="AP119" i="94"/>
  <c r="AU118" i="94"/>
  <c r="AS118" i="94"/>
  <c r="AQ118" i="94"/>
  <c r="AP118" i="94"/>
  <c r="AU117" i="94"/>
  <c r="AS117" i="94"/>
  <c r="AQ117" i="94"/>
  <c r="AP117" i="94"/>
  <c r="AU116" i="94"/>
  <c r="AS116" i="94"/>
  <c r="AQ116" i="94"/>
  <c r="AP116" i="94"/>
  <c r="AU115" i="94"/>
  <c r="AS115" i="94"/>
  <c r="AQ115" i="94"/>
  <c r="AP115" i="94"/>
  <c r="AT115" i="94" s="1"/>
  <c r="AU114" i="94"/>
  <c r="AS114" i="94"/>
  <c r="AQ114" i="94"/>
  <c r="AP114" i="94"/>
  <c r="AU113" i="94"/>
  <c r="AS113" i="94"/>
  <c r="AQ113" i="94"/>
  <c r="AP113" i="94"/>
  <c r="AU112" i="94"/>
  <c r="AS112" i="94"/>
  <c r="AQ112" i="94"/>
  <c r="AP112" i="94"/>
  <c r="AU111" i="94"/>
  <c r="AS111" i="94"/>
  <c r="AQ111" i="94"/>
  <c r="AP111" i="94"/>
  <c r="AU110" i="94"/>
  <c r="AS110" i="94"/>
  <c r="AQ110" i="94"/>
  <c r="AP110" i="94"/>
  <c r="AU109" i="94"/>
  <c r="AS109" i="94"/>
  <c r="AQ109" i="94"/>
  <c r="AP109" i="94"/>
  <c r="AU108" i="94"/>
  <c r="AS108" i="94"/>
  <c r="AQ108" i="94"/>
  <c r="AP108" i="94"/>
  <c r="AU107" i="94"/>
  <c r="AS107" i="94"/>
  <c r="AQ107" i="94"/>
  <c r="AP107" i="94"/>
  <c r="AT107" i="94" s="1"/>
  <c r="AU106" i="94"/>
  <c r="AS106" i="94"/>
  <c r="AQ106" i="94"/>
  <c r="AP106" i="94"/>
  <c r="AU105" i="94"/>
  <c r="AS105" i="94"/>
  <c r="AQ105" i="94"/>
  <c r="AP105" i="94"/>
  <c r="AU104" i="94"/>
  <c r="AS104" i="94"/>
  <c r="AQ104" i="94"/>
  <c r="AP104" i="94"/>
  <c r="AU103" i="94"/>
  <c r="AS103" i="94"/>
  <c r="AQ103" i="94"/>
  <c r="AP103" i="94"/>
  <c r="AU102" i="94"/>
  <c r="AS102" i="94"/>
  <c r="AQ102" i="94"/>
  <c r="AP102" i="94"/>
  <c r="AU101" i="94"/>
  <c r="AS101" i="94"/>
  <c r="AQ101" i="94"/>
  <c r="AP101" i="94"/>
  <c r="AU100" i="94"/>
  <c r="AS100" i="94"/>
  <c r="AQ100" i="94"/>
  <c r="AP100" i="94"/>
  <c r="AU99" i="94"/>
  <c r="AS99" i="94"/>
  <c r="AQ99" i="94"/>
  <c r="AP99" i="94"/>
  <c r="AT99" i="94" s="1"/>
  <c r="AU98" i="94"/>
  <c r="AS98" i="94"/>
  <c r="AQ98" i="94"/>
  <c r="AP98" i="94"/>
  <c r="AU97" i="94"/>
  <c r="AS97" i="94"/>
  <c r="AQ97" i="94"/>
  <c r="AP97" i="94"/>
  <c r="AU96" i="94"/>
  <c r="AS96" i="94"/>
  <c r="AQ96" i="94"/>
  <c r="AP96" i="94"/>
  <c r="AU95" i="94"/>
  <c r="AS95" i="94"/>
  <c r="AQ95" i="94"/>
  <c r="AP95" i="94"/>
  <c r="AU94" i="94"/>
  <c r="AS94" i="94"/>
  <c r="AQ94" i="94"/>
  <c r="AP94" i="94"/>
  <c r="AU93" i="94"/>
  <c r="AS93" i="94"/>
  <c r="AQ93" i="94"/>
  <c r="AP93" i="94"/>
  <c r="AU92" i="94"/>
  <c r="AS92" i="94"/>
  <c r="AQ92" i="94"/>
  <c r="AP92" i="94"/>
  <c r="AU91" i="94"/>
  <c r="AS91" i="94"/>
  <c r="AQ91" i="94"/>
  <c r="AP91" i="94"/>
  <c r="AT91" i="94" s="1"/>
  <c r="AU90" i="94"/>
  <c r="AS90" i="94"/>
  <c r="AQ90" i="94"/>
  <c r="AP90" i="94"/>
  <c r="AU89" i="94"/>
  <c r="AS89" i="94"/>
  <c r="AQ89" i="94"/>
  <c r="AP89" i="94"/>
  <c r="AU88" i="94"/>
  <c r="AS88" i="94"/>
  <c r="AQ88" i="94"/>
  <c r="AP88" i="94"/>
  <c r="AU87" i="94"/>
  <c r="AS87" i="94"/>
  <c r="AQ87" i="94"/>
  <c r="AP87" i="94"/>
  <c r="AU86" i="94"/>
  <c r="AS86" i="94"/>
  <c r="AQ86" i="94"/>
  <c r="AP86" i="94"/>
  <c r="AU85" i="94"/>
  <c r="AS85" i="94"/>
  <c r="AQ85" i="94"/>
  <c r="AP85" i="94"/>
  <c r="AU84" i="94"/>
  <c r="AS84" i="94"/>
  <c r="AQ84" i="94"/>
  <c r="AP84" i="94"/>
  <c r="AU83" i="94"/>
  <c r="AS83" i="94"/>
  <c r="AQ83" i="94"/>
  <c r="AP83" i="94"/>
  <c r="AT83" i="94" s="1"/>
  <c r="AU82" i="94"/>
  <c r="AS82" i="94"/>
  <c r="AQ82" i="94"/>
  <c r="AP82" i="94"/>
  <c r="AU81" i="94"/>
  <c r="AS81" i="94"/>
  <c r="AQ81" i="94"/>
  <c r="AP81" i="94"/>
  <c r="AU80" i="94"/>
  <c r="AS80" i="94"/>
  <c r="AQ80" i="94"/>
  <c r="AP80" i="94"/>
  <c r="AU79" i="94"/>
  <c r="AS79" i="94"/>
  <c r="AQ79" i="94"/>
  <c r="AP79" i="94"/>
  <c r="AU78" i="94"/>
  <c r="AS78" i="94"/>
  <c r="AQ78" i="94"/>
  <c r="AP78" i="94"/>
  <c r="AU77" i="94"/>
  <c r="AS77" i="94"/>
  <c r="AQ77" i="94"/>
  <c r="AP77" i="94"/>
  <c r="AU76" i="94"/>
  <c r="AS76" i="94"/>
  <c r="AQ76" i="94"/>
  <c r="AP76" i="94"/>
  <c r="AU75" i="94"/>
  <c r="AS75" i="94"/>
  <c r="AQ75" i="94"/>
  <c r="AP75" i="94"/>
  <c r="AT75" i="94" s="1"/>
  <c r="AU74" i="94"/>
  <c r="AS74" i="94"/>
  <c r="AQ74" i="94"/>
  <c r="AP74" i="94"/>
  <c r="AU73" i="94"/>
  <c r="AS73" i="94"/>
  <c r="AQ73" i="94"/>
  <c r="AP73" i="94"/>
  <c r="AU72" i="94"/>
  <c r="AS72" i="94"/>
  <c r="AQ72" i="94"/>
  <c r="AP72" i="94"/>
  <c r="AU71" i="94"/>
  <c r="AS71" i="94"/>
  <c r="AQ71" i="94"/>
  <c r="AP71" i="94"/>
  <c r="AU70" i="94"/>
  <c r="AS70" i="94"/>
  <c r="AQ70" i="94"/>
  <c r="AP70" i="94"/>
  <c r="AU69" i="94"/>
  <c r="AS69" i="94"/>
  <c r="AQ69" i="94"/>
  <c r="AP69" i="94"/>
  <c r="AU68" i="94"/>
  <c r="AS68" i="94"/>
  <c r="AQ68" i="94"/>
  <c r="AP68" i="94"/>
  <c r="AU67" i="94"/>
  <c r="AS67" i="94"/>
  <c r="AQ67" i="94"/>
  <c r="AP67" i="94"/>
  <c r="AT67" i="94" s="1"/>
  <c r="AU66" i="94"/>
  <c r="AS66" i="94"/>
  <c r="AQ66" i="94"/>
  <c r="AP66" i="94"/>
  <c r="AU65" i="94"/>
  <c r="AS65" i="94"/>
  <c r="AQ65" i="94"/>
  <c r="AP65" i="94"/>
  <c r="AU64" i="94"/>
  <c r="AS64" i="94"/>
  <c r="AQ64" i="94"/>
  <c r="AP64" i="94"/>
  <c r="AU63" i="94"/>
  <c r="AS63" i="94"/>
  <c r="AQ63" i="94"/>
  <c r="AP63" i="94"/>
  <c r="AU62" i="94"/>
  <c r="AS62" i="94"/>
  <c r="AQ62" i="94"/>
  <c r="AP62" i="94"/>
  <c r="AU61" i="94"/>
  <c r="AS61" i="94"/>
  <c r="AQ61" i="94"/>
  <c r="AP61" i="94"/>
  <c r="AU60" i="94"/>
  <c r="AS60" i="94"/>
  <c r="AQ60" i="94"/>
  <c r="AP60" i="94"/>
  <c r="AU59" i="94"/>
  <c r="AS59" i="94"/>
  <c r="AQ59" i="94"/>
  <c r="AP59" i="94"/>
  <c r="AU58" i="94"/>
  <c r="AS58" i="94"/>
  <c r="AQ58" i="94"/>
  <c r="AP58" i="94"/>
  <c r="AU57" i="94"/>
  <c r="AS57" i="94"/>
  <c r="AQ57" i="94"/>
  <c r="AP57" i="94"/>
  <c r="AU56" i="94"/>
  <c r="AS56" i="94"/>
  <c r="AQ56" i="94"/>
  <c r="AP56" i="94"/>
  <c r="AU55" i="94"/>
  <c r="AS55" i="94"/>
  <c r="AQ55" i="94"/>
  <c r="AP55" i="94"/>
  <c r="AU54" i="94"/>
  <c r="AS54" i="94"/>
  <c r="AQ54" i="94"/>
  <c r="AP54" i="94"/>
  <c r="AU53" i="94"/>
  <c r="AS53" i="94"/>
  <c r="AQ53" i="94"/>
  <c r="AP53" i="94"/>
  <c r="AU52" i="94"/>
  <c r="AS52" i="94"/>
  <c r="AQ52" i="94"/>
  <c r="AP52" i="94"/>
  <c r="AU51" i="94"/>
  <c r="AS51" i="94"/>
  <c r="AQ51" i="94"/>
  <c r="AP51" i="94"/>
  <c r="AU50" i="94"/>
  <c r="AS50" i="94"/>
  <c r="AQ50" i="94"/>
  <c r="AP50" i="94"/>
  <c r="AU49" i="94"/>
  <c r="AS49" i="94"/>
  <c r="AQ49" i="94"/>
  <c r="AP49" i="94"/>
  <c r="AU48" i="94"/>
  <c r="AS48" i="94"/>
  <c r="AQ48" i="94"/>
  <c r="AP48" i="94"/>
  <c r="AU47" i="94"/>
  <c r="AS47" i="94"/>
  <c r="AQ47" i="94"/>
  <c r="AP47" i="94"/>
  <c r="AU46" i="94"/>
  <c r="AS46" i="94"/>
  <c r="AQ46" i="94"/>
  <c r="AP46" i="94"/>
  <c r="AU45" i="94"/>
  <c r="AS45" i="94"/>
  <c r="AQ45" i="94"/>
  <c r="AP45" i="94"/>
  <c r="AU44" i="94"/>
  <c r="AS44" i="94"/>
  <c r="AQ44" i="94"/>
  <c r="AP44" i="94"/>
  <c r="AU43" i="94"/>
  <c r="AS43" i="94"/>
  <c r="AQ43" i="94"/>
  <c r="AP43" i="94"/>
  <c r="AU42" i="94"/>
  <c r="AS42" i="94"/>
  <c r="AQ42" i="94"/>
  <c r="AP42" i="94"/>
  <c r="AU41" i="94"/>
  <c r="AS41" i="94"/>
  <c r="AQ41" i="94"/>
  <c r="AP41" i="94"/>
  <c r="AU40" i="94"/>
  <c r="AS40" i="94"/>
  <c r="AQ40" i="94"/>
  <c r="AP40" i="94"/>
  <c r="AU39" i="94"/>
  <c r="AS39" i="94"/>
  <c r="AQ39" i="94"/>
  <c r="AP39" i="94"/>
  <c r="AU38" i="94"/>
  <c r="AS38" i="94"/>
  <c r="AQ38" i="94"/>
  <c r="AP38" i="94"/>
  <c r="AU37" i="94"/>
  <c r="AS37" i="94"/>
  <c r="AQ37" i="94"/>
  <c r="AP37" i="94"/>
  <c r="AU36" i="94"/>
  <c r="AS36" i="94"/>
  <c r="AQ36" i="94"/>
  <c r="AP36" i="94"/>
  <c r="AU35" i="94"/>
  <c r="AS35" i="94"/>
  <c r="AQ35" i="94"/>
  <c r="AP35" i="94"/>
  <c r="AU34" i="94"/>
  <c r="AS34" i="94"/>
  <c r="AQ34" i="94"/>
  <c r="AP34" i="94"/>
  <c r="AU33" i="94"/>
  <c r="AS33" i="94"/>
  <c r="AQ33" i="94"/>
  <c r="AP33" i="94"/>
  <c r="AU32" i="94"/>
  <c r="AS32" i="94"/>
  <c r="AQ32" i="94"/>
  <c r="AP32" i="94"/>
  <c r="AU31" i="94"/>
  <c r="AS31" i="94"/>
  <c r="AQ31" i="94"/>
  <c r="AP31" i="94"/>
  <c r="AU30" i="94"/>
  <c r="AS30" i="94"/>
  <c r="AQ30" i="94"/>
  <c r="AP30" i="94"/>
  <c r="AU29" i="94"/>
  <c r="AS29" i="94"/>
  <c r="AQ29" i="94"/>
  <c r="AP29" i="94"/>
  <c r="AU28" i="94"/>
  <c r="AS28" i="94"/>
  <c r="AQ28" i="94"/>
  <c r="AP28" i="94"/>
  <c r="AU27" i="94"/>
  <c r="AS27" i="94"/>
  <c r="AQ27" i="94"/>
  <c r="AP27" i="94"/>
  <c r="AU26" i="94"/>
  <c r="AS26" i="94"/>
  <c r="AQ26" i="94"/>
  <c r="AP26" i="94"/>
  <c r="AU25" i="94"/>
  <c r="AS25" i="94"/>
  <c r="AQ25" i="94"/>
  <c r="AP25" i="94"/>
  <c r="AU24" i="94"/>
  <c r="AS24" i="94"/>
  <c r="AQ24" i="94"/>
  <c r="AP24" i="94"/>
  <c r="AU23" i="94"/>
  <c r="AS23" i="94"/>
  <c r="AQ23" i="94"/>
  <c r="AP23" i="94"/>
  <c r="AU22" i="94"/>
  <c r="AS22" i="94"/>
  <c r="AQ22" i="94"/>
  <c r="AP22" i="94"/>
  <c r="AU21" i="94"/>
  <c r="AS21" i="94"/>
  <c r="AQ21" i="94"/>
  <c r="AP21" i="94"/>
  <c r="AU20" i="94"/>
  <c r="AS20" i="94"/>
  <c r="AQ20" i="94"/>
  <c r="AP20" i="94"/>
  <c r="AU19" i="94"/>
  <c r="AS19" i="94"/>
  <c r="AQ19" i="94"/>
  <c r="AP19" i="94"/>
  <c r="AU18" i="94"/>
  <c r="AS18" i="94"/>
  <c r="AQ18" i="94"/>
  <c r="AP18" i="94"/>
  <c r="AU17" i="94"/>
  <c r="AS17" i="94"/>
  <c r="AQ17" i="94"/>
  <c r="AP17" i="94"/>
  <c r="AU16" i="94"/>
  <c r="AS16" i="94"/>
  <c r="AQ16" i="94"/>
  <c r="AP16" i="94"/>
  <c r="AU15" i="94"/>
  <c r="AU14" i="94"/>
  <c r="AS15" i="94"/>
  <c r="AQ15" i="94"/>
  <c r="AP15" i="94"/>
  <c r="AT103" i="94" l="1"/>
  <c r="AT66" i="94"/>
  <c r="AT82" i="94"/>
  <c r="AT90" i="94"/>
  <c r="AT98" i="94"/>
  <c r="AT106" i="94"/>
  <c r="AT114" i="94"/>
  <c r="AT122" i="94"/>
  <c r="AT130" i="94"/>
  <c r="AT138" i="94"/>
  <c r="AT154" i="94"/>
  <c r="AT162" i="94"/>
  <c r="AT140" i="94"/>
  <c r="AY4" i="94"/>
  <c r="AT85" i="94"/>
  <c r="AT93" i="94"/>
  <c r="AT120" i="94"/>
  <c r="AT136" i="94"/>
  <c r="AT80" i="94"/>
  <c r="AT73" i="94"/>
  <c r="AT81" i="94"/>
  <c r="AT105" i="94"/>
  <c r="AT113" i="94"/>
  <c r="AT137" i="94"/>
  <c r="AT145" i="94"/>
  <c r="AT161" i="94"/>
  <c r="BO17" i="96"/>
  <c r="BQ17" i="96" s="1"/>
  <c r="BN18" i="96"/>
  <c r="BJ19" i="96"/>
  <c r="BL18" i="96"/>
  <c r="BP16" i="95"/>
  <c r="BO16" i="95"/>
  <c r="BQ16" i="95" s="1"/>
  <c r="BL17" i="95"/>
  <c r="BJ18" i="95"/>
  <c r="BN17" i="95"/>
  <c r="BP17" i="95" s="1"/>
  <c r="AT158" i="94"/>
  <c r="AT150" i="94"/>
  <c r="AT87" i="94"/>
  <c r="AT111" i="94"/>
  <c r="AT63" i="94"/>
  <c r="AT95" i="94"/>
  <c r="AT143" i="94"/>
  <c r="AT159" i="94"/>
  <c r="AT64" i="94"/>
  <c r="AT72" i="94"/>
  <c r="AT88" i="94"/>
  <c r="AT112" i="94"/>
  <c r="AT56" i="94"/>
  <c r="AT144" i="94"/>
  <c r="AT152" i="94"/>
  <c r="AT68" i="94"/>
  <c r="AT84" i="94"/>
  <c r="AT92" i="94"/>
  <c r="AT57" i="94"/>
  <c r="AT129" i="94"/>
  <c r="AT108" i="94"/>
  <c r="AT156" i="94"/>
  <c r="AT53" i="94"/>
  <c r="AT69" i="94"/>
  <c r="AT77" i="94"/>
  <c r="AT109" i="94"/>
  <c r="AT117" i="94"/>
  <c r="AT141" i="94"/>
  <c r="AT146" i="94"/>
  <c r="AT50" i="94"/>
  <c r="AT78" i="94"/>
  <c r="AT110" i="94"/>
  <c r="AT94" i="94"/>
  <c r="AT118" i="94"/>
  <c r="AT126" i="94"/>
  <c r="AT134" i="94"/>
  <c r="AT119" i="94"/>
  <c r="AT127" i="94"/>
  <c r="AT142" i="94"/>
  <c r="AT61" i="94"/>
  <c r="AT46" i="94"/>
  <c r="AT100" i="94"/>
  <c r="AT153" i="94"/>
  <c r="AT62" i="94"/>
  <c r="AT123" i="94"/>
  <c r="AT131" i="94"/>
  <c r="AT70" i="94"/>
  <c r="AT89" i="94"/>
  <c r="AT101" i="94"/>
  <c r="AT116" i="94"/>
  <c r="AT124" i="94"/>
  <c r="AT132" i="94"/>
  <c r="AT71" i="94"/>
  <c r="AT86" i="94"/>
  <c r="AT128" i="94"/>
  <c r="AT151" i="94"/>
  <c r="AT16" i="94"/>
  <c r="AT40" i="94"/>
  <c r="AT79" i="94"/>
  <c r="AT102" i="94"/>
  <c r="AT147" i="94"/>
  <c r="AT155" i="94"/>
  <c r="AT133" i="94"/>
  <c r="AT97" i="94"/>
  <c r="AT121" i="94"/>
  <c r="AT125" i="94"/>
  <c r="AT148" i="94"/>
  <c r="AT96" i="94"/>
  <c r="AT74" i="94"/>
  <c r="AT160" i="94"/>
  <c r="AT135" i="94"/>
  <c r="AT104" i="94"/>
  <c r="AT76" i="94"/>
  <c r="AT65" i="94"/>
  <c r="AT149" i="94"/>
  <c r="AT157" i="94"/>
  <c r="AT42" i="94"/>
  <c r="AT33" i="94"/>
  <c r="AT35" i="94"/>
  <c r="AT58" i="94"/>
  <c r="AT59" i="94"/>
  <c r="AT60" i="94"/>
  <c r="AT15" i="94"/>
  <c r="AT47" i="94"/>
  <c r="AT55" i="94"/>
  <c r="AT49" i="94"/>
  <c r="AT36" i="94"/>
  <c r="AT51" i="94"/>
  <c r="AT44" i="94"/>
  <c r="AT21" i="94"/>
  <c r="AT37" i="94"/>
  <c r="AT52" i="94"/>
  <c r="AT45" i="94"/>
  <c r="AT54" i="94"/>
  <c r="AT39" i="94"/>
  <c r="AT24" i="94"/>
  <c r="AT43" i="94"/>
  <c r="AT48" i="94"/>
  <c r="AT41" i="94"/>
  <c r="AT28" i="94"/>
  <c r="AT38" i="94"/>
  <c r="AT31" i="94"/>
  <c r="AT34" i="94"/>
  <c r="AT17" i="94"/>
  <c r="AT27" i="94"/>
  <c r="AT30" i="94"/>
  <c r="AT32" i="94"/>
  <c r="AT29" i="94"/>
  <c r="AT25" i="94"/>
  <c r="AT23" i="94"/>
  <c r="AT19" i="94"/>
  <c r="AT84" i="80"/>
  <c r="AT54" i="80"/>
  <c r="AT64" i="80"/>
  <c r="AT21" i="80"/>
  <c r="AT35" i="80"/>
  <c r="AT40" i="80"/>
  <c r="AT95" i="80"/>
  <c r="AT49" i="80"/>
  <c r="AT26" i="80"/>
  <c r="AT50" i="80"/>
  <c r="AT90" i="80"/>
  <c r="AT65" i="80"/>
  <c r="AT75" i="80"/>
  <c r="AT80" i="80"/>
  <c r="AT55" i="80"/>
  <c r="AT121" i="80"/>
  <c r="AT18" i="80"/>
  <c r="AT27" i="80"/>
  <c r="AT66" i="80"/>
  <c r="AT132" i="80"/>
  <c r="AT71" i="80"/>
  <c r="AT122" i="80"/>
  <c r="AT46" i="80"/>
  <c r="AT81" i="80"/>
  <c r="AT102" i="80"/>
  <c r="AT112" i="80"/>
  <c r="AT117" i="80"/>
  <c r="AT92" i="80"/>
  <c r="AT67" i="80"/>
  <c r="AT89" i="80"/>
  <c r="AT22" i="80"/>
  <c r="AT19" i="80"/>
  <c r="AT94" i="80"/>
  <c r="AT62" i="80"/>
  <c r="AT72" i="80"/>
  <c r="AT77" i="80"/>
  <c r="AT98" i="80"/>
  <c r="AT25" i="80"/>
  <c r="AT15" i="80"/>
  <c r="AT33" i="80"/>
  <c r="AT113" i="80"/>
  <c r="AT34" i="80"/>
  <c r="AT20" i="80"/>
  <c r="AT29" i="80"/>
  <c r="AT53" i="80"/>
  <c r="AT63" i="80"/>
  <c r="AT99" i="80"/>
  <c r="AT118" i="80"/>
  <c r="AT87" i="80"/>
  <c r="AT96" i="80"/>
  <c r="AT78" i="80"/>
  <c r="AT105" i="80"/>
  <c r="AT114" i="80"/>
  <c r="AT123" i="80"/>
  <c r="AT119" i="80"/>
  <c r="AT128" i="80"/>
  <c r="AT52" i="80"/>
  <c r="AT61" i="80"/>
  <c r="AT110" i="80"/>
  <c r="AT106" i="80"/>
  <c r="AT115" i="80"/>
  <c r="AT39" i="80"/>
  <c r="AT48" i="80"/>
  <c r="AT57" i="80"/>
  <c r="AT26" i="94"/>
  <c r="AT20" i="94"/>
  <c r="AT22" i="94"/>
  <c r="AT18" i="94"/>
  <c r="AA373" i="94"/>
  <c r="AA372" i="94"/>
  <c r="AA371" i="94"/>
  <c r="AA370" i="94"/>
  <c r="AA369" i="94"/>
  <c r="AA368" i="94"/>
  <c r="AA367" i="94"/>
  <c r="AA366" i="94"/>
  <c r="AA365" i="94"/>
  <c r="AA364" i="94"/>
  <c r="AA363" i="94"/>
  <c r="AA362" i="94"/>
  <c r="AA361" i="94"/>
  <c r="AA360" i="94"/>
  <c r="AA359" i="94"/>
  <c r="AA358" i="94"/>
  <c r="AA357" i="94"/>
  <c r="AA356" i="94"/>
  <c r="AA355" i="94"/>
  <c r="AA354" i="94"/>
  <c r="AA353" i="94"/>
  <c r="AA352" i="94"/>
  <c r="AA351" i="94"/>
  <c r="AA350" i="94"/>
  <c r="AA349" i="94"/>
  <c r="AA348" i="94"/>
  <c r="AA347" i="94"/>
  <c r="AA346" i="94"/>
  <c r="AA345" i="94"/>
  <c r="AA344" i="94"/>
  <c r="AA343" i="94"/>
  <c r="AA342" i="94"/>
  <c r="AA341" i="94"/>
  <c r="AA340" i="94"/>
  <c r="AA339" i="94"/>
  <c r="AA338" i="94"/>
  <c r="AA337" i="94"/>
  <c r="AA336" i="94"/>
  <c r="AA335" i="94"/>
  <c r="AA334" i="94"/>
  <c r="AA333" i="94"/>
  <c r="AA332" i="94"/>
  <c r="AA331" i="94"/>
  <c r="AA330" i="94"/>
  <c r="AA329" i="94"/>
  <c r="AA328" i="94"/>
  <c r="AA327" i="94"/>
  <c r="AA326" i="94"/>
  <c r="AA325" i="94"/>
  <c r="AA324" i="94"/>
  <c r="AA323" i="94"/>
  <c r="AA322" i="94"/>
  <c r="AA321" i="94"/>
  <c r="AA320" i="94"/>
  <c r="AA319" i="94"/>
  <c r="AA318" i="94"/>
  <c r="AA317" i="94"/>
  <c r="AA316" i="94"/>
  <c r="AA315" i="94"/>
  <c r="AA314" i="94"/>
  <c r="AA313" i="94"/>
  <c r="AA312" i="94"/>
  <c r="AA311" i="94"/>
  <c r="AA310" i="94"/>
  <c r="AA309" i="94"/>
  <c r="AA308" i="94"/>
  <c r="AA307" i="94"/>
  <c r="AA306" i="94"/>
  <c r="AA305" i="94"/>
  <c r="AA304" i="94"/>
  <c r="AA303" i="94"/>
  <c r="AA302" i="94"/>
  <c r="AA301" i="94"/>
  <c r="AA300" i="94"/>
  <c r="AA299" i="94"/>
  <c r="AA298" i="94"/>
  <c r="AA297" i="94"/>
  <c r="AA296" i="94"/>
  <c r="AA295" i="94"/>
  <c r="AA294" i="94"/>
  <c r="AA293" i="94"/>
  <c r="AA292" i="94"/>
  <c r="AA291" i="94"/>
  <c r="AA290" i="94"/>
  <c r="AA289" i="94"/>
  <c r="AA288" i="94"/>
  <c r="AA287" i="94"/>
  <c r="AA286" i="94"/>
  <c r="AA285" i="94"/>
  <c r="AA284" i="94"/>
  <c r="AA283" i="94"/>
  <c r="AA282" i="94"/>
  <c r="AA281" i="94"/>
  <c r="AA280" i="94"/>
  <c r="AA279" i="94"/>
  <c r="AA278" i="94"/>
  <c r="AA277" i="94"/>
  <c r="AA276" i="94"/>
  <c r="AA275" i="94"/>
  <c r="AA274" i="94"/>
  <c r="AA273" i="94"/>
  <c r="AA272" i="94"/>
  <c r="AA271" i="94"/>
  <c r="AA270" i="94"/>
  <c r="AA269" i="94"/>
  <c r="AA268" i="94"/>
  <c r="AA267" i="94"/>
  <c r="AA266" i="94"/>
  <c r="AA265" i="94"/>
  <c r="AA264" i="94"/>
  <c r="AA263" i="94"/>
  <c r="AA262" i="94"/>
  <c r="AA261" i="94"/>
  <c r="AA260" i="94"/>
  <c r="AA259" i="94"/>
  <c r="AA258" i="94"/>
  <c r="AA257" i="94"/>
  <c r="AA256" i="94"/>
  <c r="AA255" i="94"/>
  <c r="AA254" i="94"/>
  <c r="AA253" i="94"/>
  <c r="AA252" i="94"/>
  <c r="AA251" i="94"/>
  <c r="AA250" i="94"/>
  <c r="AA249" i="94"/>
  <c r="AA248" i="94"/>
  <c r="AA247" i="94"/>
  <c r="AA246" i="94"/>
  <c r="AA245" i="94"/>
  <c r="AA244" i="94"/>
  <c r="AA243" i="94"/>
  <c r="AA242" i="94"/>
  <c r="AA241" i="94"/>
  <c r="AA240" i="94"/>
  <c r="AA239" i="94"/>
  <c r="AA238" i="94"/>
  <c r="AA237" i="94"/>
  <c r="AA236" i="94"/>
  <c r="AA235" i="94"/>
  <c r="AA234" i="94"/>
  <c r="AA233" i="94"/>
  <c r="AA232" i="94"/>
  <c r="AA231" i="94"/>
  <c r="AA230" i="94"/>
  <c r="AA229" i="94"/>
  <c r="AA228" i="94"/>
  <c r="AA227" i="94"/>
  <c r="AA226" i="94"/>
  <c r="AA225" i="94"/>
  <c r="AA224" i="94"/>
  <c r="AA223" i="94"/>
  <c r="AA222" i="94"/>
  <c r="AA221" i="94"/>
  <c r="AA220" i="94"/>
  <c r="AA219" i="94"/>
  <c r="AA218" i="94"/>
  <c r="AA217" i="94"/>
  <c r="AA216" i="94"/>
  <c r="AA215" i="94"/>
  <c r="AA214" i="94"/>
  <c r="AA213" i="94"/>
  <c r="AA212" i="94"/>
  <c r="AA211" i="94"/>
  <c r="AA210" i="94"/>
  <c r="AA209" i="94"/>
  <c r="AA208" i="94"/>
  <c r="AA207" i="94"/>
  <c r="AA206" i="94"/>
  <c r="AA205" i="94"/>
  <c r="AA204" i="94"/>
  <c r="AA203" i="94"/>
  <c r="AA202" i="94"/>
  <c r="AA201" i="94"/>
  <c r="AA200" i="94"/>
  <c r="AA199" i="94"/>
  <c r="AA198" i="94"/>
  <c r="AA197" i="94"/>
  <c r="AA196" i="94"/>
  <c r="AA195" i="94"/>
  <c r="AA194" i="94"/>
  <c r="AA193" i="94"/>
  <c r="AA192" i="94"/>
  <c r="AA191" i="94"/>
  <c r="AA190" i="94"/>
  <c r="AA189" i="94"/>
  <c r="AA188" i="94"/>
  <c r="AA187" i="94"/>
  <c r="AA186" i="94"/>
  <c r="AA185" i="94"/>
  <c r="AA184" i="94"/>
  <c r="AA183" i="94"/>
  <c r="AA182" i="94"/>
  <c r="AA181" i="94"/>
  <c r="AA180" i="94"/>
  <c r="AA179" i="94"/>
  <c r="AA178" i="94"/>
  <c r="AA177" i="94"/>
  <c r="AA176" i="94"/>
  <c r="AA175" i="94"/>
  <c r="AA174" i="94"/>
  <c r="AA173" i="94"/>
  <c r="AA172" i="94"/>
  <c r="AA171" i="94"/>
  <c r="AA170" i="94"/>
  <c r="AA169" i="94"/>
  <c r="AA168" i="94"/>
  <c r="AA167" i="94"/>
  <c r="AA166" i="94"/>
  <c r="AA165" i="94"/>
  <c r="AA164" i="94"/>
  <c r="AA163" i="94"/>
  <c r="AA162" i="94"/>
  <c r="AA161" i="94"/>
  <c r="AA160" i="94"/>
  <c r="AA159" i="94"/>
  <c r="AA158" i="94"/>
  <c r="AA157" i="94"/>
  <c r="AA156" i="94"/>
  <c r="AA155" i="94"/>
  <c r="AA154" i="94"/>
  <c r="AA153" i="94"/>
  <c r="AA152" i="94"/>
  <c r="AA151" i="94"/>
  <c r="AA150" i="94"/>
  <c r="AA149" i="94"/>
  <c r="AA148" i="94"/>
  <c r="AA147" i="94"/>
  <c r="AA146" i="94"/>
  <c r="AA145" i="94"/>
  <c r="AA144" i="94"/>
  <c r="AA143" i="94"/>
  <c r="AA142" i="94"/>
  <c r="AA141" i="94"/>
  <c r="AA140" i="94"/>
  <c r="AA139" i="94"/>
  <c r="AA138" i="94"/>
  <c r="AA137" i="94"/>
  <c r="AA136" i="94"/>
  <c r="AA135" i="94"/>
  <c r="AA134" i="94"/>
  <c r="AA133" i="94"/>
  <c r="AA132" i="94"/>
  <c r="AA131" i="94"/>
  <c r="AA130" i="94"/>
  <c r="AA129" i="94"/>
  <c r="AA128" i="94"/>
  <c r="AA127" i="94"/>
  <c r="AA126" i="94"/>
  <c r="AA125" i="94"/>
  <c r="AA124" i="94"/>
  <c r="AA123" i="94"/>
  <c r="AA122" i="94"/>
  <c r="AA121" i="94"/>
  <c r="AA120" i="94"/>
  <c r="AA119" i="94"/>
  <c r="AA118" i="94"/>
  <c r="AA117" i="94"/>
  <c r="AA116" i="94"/>
  <c r="AA115" i="94"/>
  <c r="AA114" i="94"/>
  <c r="AA113" i="94"/>
  <c r="AA112" i="94"/>
  <c r="AA111" i="94"/>
  <c r="AA110" i="94"/>
  <c r="AA109" i="94"/>
  <c r="AA108" i="94"/>
  <c r="AA107" i="94"/>
  <c r="AA106" i="94"/>
  <c r="AA105" i="94"/>
  <c r="AA104" i="94"/>
  <c r="AA103" i="94"/>
  <c r="AA102" i="94"/>
  <c r="AA101" i="94"/>
  <c r="AA100" i="94"/>
  <c r="AA99" i="94"/>
  <c r="AA98" i="94"/>
  <c r="AA97" i="94"/>
  <c r="AA96" i="94"/>
  <c r="AA95" i="94"/>
  <c r="AA94" i="94"/>
  <c r="AA93" i="94"/>
  <c r="AA92" i="94"/>
  <c r="AA91" i="94"/>
  <c r="AA90" i="94"/>
  <c r="AA89" i="94"/>
  <c r="AA88" i="94"/>
  <c r="AA87" i="94"/>
  <c r="AA86" i="94"/>
  <c r="AA85" i="94"/>
  <c r="AA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BO18" i="96" l="1"/>
  <c r="BQ18" i="96" s="1"/>
  <c r="BN19" i="96"/>
  <c r="BL19" i="96"/>
  <c r="BJ20" i="96"/>
  <c r="BP18" i="96"/>
  <c r="BJ19" i="95"/>
  <c r="BN18" i="95"/>
  <c r="BL18" i="95"/>
  <c r="BO17" i="95"/>
  <c r="BQ17" i="95" s="1"/>
  <c r="AI373" i="94"/>
  <c r="AH373" i="94"/>
  <c r="AG373" i="94"/>
  <c r="AF373" i="94"/>
  <c r="AE373" i="94"/>
  <c r="AD373" i="94"/>
  <c r="AC373" i="94"/>
  <c r="AB373" i="94"/>
  <c r="B373" i="94"/>
  <c r="AV373" i="94" s="1"/>
  <c r="AI372" i="94"/>
  <c r="AH372" i="94"/>
  <c r="AG372" i="94"/>
  <c r="AF372" i="94"/>
  <c r="AE372" i="94"/>
  <c r="AD372" i="94"/>
  <c r="AC372" i="94"/>
  <c r="AB372" i="94"/>
  <c r="B372" i="94"/>
  <c r="AV372" i="94" s="1"/>
  <c r="AI371" i="94"/>
  <c r="AH371" i="94"/>
  <c r="AG371" i="94"/>
  <c r="AF371" i="94"/>
  <c r="AE371" i="94"/>
  <c r="AD371" i="94"/>
  <c r="AC371" i="94"/>
  <c r="AB371" i="94"/>
  <c r="B371" i="94"/>
  <c r="AV371" i="94" s="1"/>
  <c r="AI370" i="94"/>
  <c r="AH370" i="94"/>
  <c r="AG370" i="94"/>
  <c r="AF370" i="94"/>
  <c r="AE370" i="94"/>
  <c r="AD370" i="94"/>
  <c r="AC370" i="94"/>
  <c r="AB370" i="94"/>
  <c r="B370" i="94"/>
  <c r="AV370" i="94" s="1"/>
  <c r="AI369" i="94"/>
  <c r="AH369" i="94"/>
  <c r="AG369" i="94"/>
  <c r="AF369" i="94"/>
  <c r="AE369" i="94"/>
  <c r="AD369" i="94"/>
  <c r="AC369" i="94"/>
  <c r="AB369" i="94"/>
  <c r="B369" i="94"/>
  <c r="AV369" i="94" s="1"/>
  <c r="AI368" i="94"/>
  <c r="AH368" i="94"/>
  <c r="AG368" i="94"/>
  <c r="AF368" i="94"/>
  <c r="AE368" i="94"/>
  <c r="AD368" i="94"/>
  <c r="AC368" i="94"/>
  <c r="AB368" i="94"/>
  <c r="B368" i="94"/>
  <c r="AV368" i="94" s="1"/>
  <c r="AI367" i="94"/>
  <c r="AH367" i="94"/>
  <c r="AG367" i="94"/>
  <c r="AF367" i="94"/>
  <c r="AE367" i="94"/>
  <c r="AD367" i="94"/>
  <c r="AC367" i="94"/>
  <c r="AB367" i="94"/>
  <c r="B367" i="94"/>
  <c r="AV367" i="94" s="1"/>
  <c r="AI366" i="94"/>
  <c r="AH366" i="94"/>
  <c r="AG366" i="94"/>
  <c r="AF366" i="94"/>
  <c r="AE366" i="94"/>
  <c r="AD366" i="94"/>
  <c r="AC366" i="94"/>
  <c r="AB366" i="94"/>
  <c r="B366" i="94"/>
  <c r="AV366" i="94" s="1"/>
  <c r="AI365" i="94"/>
  <c r="AH365" i="94"/>
  <c r="AG365" i="94"/>
  <c r="AF365" i="94"/>
  <c r="AE365" i="94"/>
  <c r="AD365" i="94"/>
  <c r="AC365" i="94"/>
  <c r="AB365" i="94"/>
  <c r="B365" i="94"/>
  <c r="AV365" i="94" s="1"/>
  <c r="AI364" i="94"/>
  <c r="AH364" i="94"/>
  <c r="AG364" i="94"/>
  <c r="AF364" i="94"/>
  <c r="AE364" i="94"/>
  <c r="AD364" i="94"/>
  <c r="AC364" i="94"/>
  <c r="AB364" i="94"/>
  <c r="B364" i="94"/>
  <c r="AV364" i="94" s="1"/>
  <c r="AI363" i="94"/>
  <c r="AH363" i="94"/>
  <c r="AG363" i="94"/>
  <c r="AF363" i="94"/>
  <c r="AE363" i="94"/>
  <c r="AD363" i="94"/>
  <c r="AC363" i="94"/>
  <c r="AB363" i="94"/>
  <c r="B363" i="94"/>
  <c r="AV363" i="94" s="1"/>
  <c r="AI362" i="94"/>
  <c r="AH362" i="94"/>
  <c r="AG362" i="94"/>
  <c r="AF362" i="94"/>
  <c r="AE362" i="94"/>
  <c r="AD362" i="94"/>
  <c r="AC362" i="94"/>
  <c r="AB362" i="94"/>
  <c r="B362" i="94"/>
  <c r="AV362" i="94" s="1"/>
  <c r="AI361" i="94"/>
  <c r="AH361" i="94"/>
  <c r="AG361" i="94"/>
  <c r="AF361" i="94"/>
  <c r="AE361" i="94"/>
  <c r="AD361" i="94"/>
  <c r="AC361" i="94"/>
  <c r="AB361" i="94"/>
  <c r="B361" i="94"/>
  <c r="AV361" i="94" s="1"/>
  <c r="AI360" i="94"/>
  <c r="AH360" i="94"/>
  <c r="AG360" i="94"/>
  <c r="AF360" i="94"/>
  <c r="AE360" i="94"/>
  <c r="AD360" i="94"/>
  <c r="AC360" i="94"/>
  <c r="AB360" i="94"/>
  <c r="B360" i="94"/>
  <c r="AV360" i="94" s="1"/>
  <c r="AI359" i="94"/>
  <c r="AH359" i="94"/>
  <c r="AG359" i="94"/>
  <c r="AF359" i="94"/>
  <c r="AE359" i="94"/>
  <c r="AD359" i="94"/>
  <c r="AC359" i="94"/>
  <c r="AB359" i="94"/>
  <c r="B359" i="94"/>
  <c r="AV359" i="94" s="1"/>
  <c r="AI358" i="94"/>
  <c r="AH358" i="94"/>
  <c r="AG358" i="94"/>
  <c r="AF358" i="94"/>
  <c r="AE358" i="94"/>
  <c r="AD358" i="94"/>
  <c r="AC358" i="94"/>
  <c r="AB358" i="94"/>
  <c r="B358" i="94"/>
  <c r="AV358" i="94" s="1"/>
  <c r="AO357" i="94"/>
  <c r="AM357" i="94"/>
  <c r="AL357" i="94"/>
  <c r="AK357" i="94"/>
  <c r="AI357" i="94"/>
  <c r="AH357" i="94"/>
  <c r="AG357" i="94"/>
  <c r="AF357" i="94"/>
  <c r="AE357" i="94"/>
  <c r="AD357" i="94"/>
  <c r="AC357" i="94"/>
  <c r="AB357" i="94"/>
  <c r="B357" i="94"/>
  <c r="AV357" i="94" s="1"/>
  <c r="AI356" i="94"/>
  <c r="AH356" i="94"/>
  <c r="AG356" i="94"/>
  <c r="AF356" i="94"/>
  <c r="AE356" i="94"/>
  <c r="AD356" i="94"/>
  <c r="AC356" i="94"/>
  <c r="AB356" i="94"/>
  <c r="B356" i="94"/>
  <c r="AV356" i="94" s="1"/>
  <c r="AK355" i="94"/>
  <c r="AI355" i="94"/>
  <c r="AH355" i="94"/>
  <c r="AG355" i="94"/>
  <c r="AF355" i="94"/>
  <c r="AE355" i="94"/>
  <c r="AD355" i="94"/>
  <c r="AC355" i="94"/>
  <c r="AB355" i="94"/>
  <c r="B355" i="94"/>
  <c r="AV355" i="94" s="1"/>
  <c r="AI354" i="94"/>
  <c r="AH354" i="94"/>
  <c r="AG354" i="94"/>
  <c r="AF354" i="94"/>
  <c r="AE354" i="94"/>
  <c r="AD354" i="94"/>
  <c r="AC354" i="94"/>
  <c r="AB354" i="94"/>
  <c r="B354" i="94"/>
  <c r="AV354" i="94" s="1"/>
  <c r="AI353" i="94"/>
  <c r="AH353" i="94"/>
  <c r="AG353" i="94"/>
  <c r="AF353" i="94"/>
  <c r="AE353" i="94"/>
  <c r="AD353" i="94"/>
  <c r="AC353" i="94"/>
  <c r="AB353" i="94"/>
  <c r="B353" i="94"/>
  <c r="AV353" i="94" s="1"/>
  <c r="AI352" i="94"/>
  <c r="AH352" i="94"/>
  <c r="AG352" i="94"/>
  <c r="AF352" i="94"/>
  <c r="AE352" i="94"/>
  <c r="AD352" i="94"/>
  <c r="AC352" i="94"/>
  <c r="AB352" i="94"/>
  <c r="B352" i="94"/>
  <c r="AV352" i="94" s="1"/>
  <c r="AI351" i="94"/>
  <c r="AH351" i="94"/>
  <c r="AG351" i="94"/>
  <c r="AF351" i="94"/>
  <c r="AE351" i="94"/>
  <c r="AD351" i="94"/>
  <c r="AC351" i="94"/>
  <c r="AB351" i="94"/>
  <c r="B351" i="94"/>
  <c r="AV351" i="94" s="1"/>
  <c r="AI350" i="94"/>
  <c r="AH350" i="94"/>
  <c r="AG350" i="94"/>
  <c r="AF350" i="94"/>
  <c r="AE350" i="94"/>
  <c r="AD350" i="94"/>
  <c r="AC350" i="94"/>
  <c r="AB350" i="94"/>
  <c r="B350" i="94"/>
  <c r="AV350" i="94" s="1"/>
  <c r="AI349" i="94"/>
  <c r="AH349" i="94"/>
  <c r="AG349" i="94"/>
  <c r="AF349" i="94"/>
  <c r="AE349" i="94"/>
  <c r="AD349" i="94"/>
  <c r="AC349" i="94"/>
  <c r="AB349" i="94"/>
  <c r="B349" i="94"/>
  <c r="AV349" i="94" s="1"/>
  <c r="AO348" i="94"/>
  <c r="AM348" i="94"/>
  <c r="AK348" i="94"/>
  <c r="AI348" i="94"/>
  <c r="AH348" i="94"/>
  <c r="AG348" i="94"/>
  <c r="AF348" i="94"/>
  <c r="AE348" i="94"/>
  <c r="AD348" i="94"/>
  <c r="AC348" i="94"/>
  <c r="AB348" i="94"/>
  <c r="B348" i="94"/>
  <c r="AV348" i="94" s="1"/>
  <c r="AI347" i="94"/>
  <c r="AH347" i="94"/>
  <c r="AG347" i="94"/>
  <c r="AF347" i="94"/>
  <c r="AE347" i="94"/>
  <c r="AD347" i="94"/>
  <c r="AC347" i="94"/>
  <c r="AB347" i="94"/>
  <c r="B347" i="94"/>
  <c r="AV347" i="94" s="1"/>
  <c r="AI346" i="94"/>
  <c r="AH346" i="94"/>
  <c r="AG346" i="94"/>
  <c r="AF346" i="94"/>
  <c r="AE346" i="94"/>
  <c r="AD346" i="94"/>
  <c r="AC346" i="94"/>
  <c r="AB346" i="94"/>
  <c r="B346" i="94"/>
  <c r="AV346" i="94" s="1"/>
  <c r="AL345" i="94"/>
  <c r="AI345" i="94"/>
  <c r="AH345" i="94"/>
  <c r="AG345" i="94"/>
  <c r="AF345" i="94"/>
  <c r="AE345" i="94"/>
  <c r="AD345" i="94"/>
  <c r="AC345" i="94"/>
  <c r="AB345" i="94"/>
  <c r="B345" i="94"/>
  <c r="AV345" i="94" s="1"/>
  <c r="AI344" i="94"/>
  <c r="AH344" i="94"/>
  <c r="AG344" i="94"/>
  <c r="AF344" i="94"/>
  <c r="AE344" i="94"/>
  <c r="AD344" i="94"/>
  <c r="AC344" i="94"/>
  <c r="AB344" i="94"/>
  <c r="B344" i="94"/>
  <c r="AV344" i="94" s="1"/>
  <c r="AI343" i="94"/>
  <c r="AH343" i="94"/>
  <c r="AG343" i="94"/>
  <c r="AF343" i="94"/>
  <c r="AE343" i="94"/>
  <c r="AD343" i="94"/>
  <c r="AC343" i="94"/>
  <c r="AB343" i="94"/>
  <c r="B343" i="94"/>
  <c r="AV343" i="94" s="1"/>
  <c r="AI342" i="94"/>
  <c r="AH342" i="94"/>
  <c r="AG342" i="94"/>
  <c r="AF342" i="94"/>
  <c r="AE342" i="94"/>
  <c r="AD342" i="94"/>
  <c r="AC342" i="94"/>
  <c r="AB342" i="94"/>
  <c r="B342" i="94"/>
  <c r="AV342" i="94" s="1"/>
  <c r="AI341" i="94"/>
  <c r="AH341" i="94"/>
  <c r="AG341" i="94"/>
  <c r="AF341" i="94"/>
  <c r="AE341" i="94"/>
  <c r="AD341" i="94"/>
  <c r="AC341" i="94"/>
  <c r="AB341" i="94"/>
  <c r="B341" i="94"/>
  <c r="AV341" i="94" s="1"/>
  <c r="AI340" i="94"/>
  <c r="AH340" i="94"/>
  <c r="AG340" i="94"/>
  <c r="AF340" i="94"/>
  <c r="AE340" i="94"/>
  <c r="AD340" i="94"/>
  <c r="AC340" i="94"/>
  <c r="AB340" i="94"/>
  <c r="B340" i="94"/>
  <c r="AV340" i="94" s="1"/>
  <c r="AI339" i="94"/>
  <c r="AH339" i="94"/>
  <c r="AG339" i="94"/>
  <c r="AF339" i="94"/>
  <c r="AE339" i="94"/>
  <c r="AD339" i="94"/>
  <c r="AC339" i="94"/>
  <c r="AB339" i="94"/>
  <c r="B339" i="94"/>
  <c r="AV339" i="94" s="1"/>
  <c r="AI338" i="94"/>
  <c r="AH338" i="94"/>
  <c r="AG338" i="94"/>
  <c r="AF338" i="94"/>
  <c r="AE338" i="94"/>
  <c r="AD338" i="94"/>
  <c r="AC338" i="94"/>
  <c r="AB338" i="94"/>
  <c r="B338" i="94"/>
  <c r="AV338" i="94" s="1"/>
  <c r="AI337" i="94"/>
  <c r="AH337" i="94"/>
  <c r="AG337" i="94"/>
  <c r="AF337" i="94"/>
  <c r="AE337" i="94"/>
  <c r="AD337" i="94"/>
  <c r="AC337" i="94"/>
  <c r="AB337" i="94"/>
  <c r="B337" i="94"/>
  <c r="AV337" i="94" s="1"/>
  <c r="AI336" i="94"/>
  <c r="AH336" i="94"/>
  <c r="AG336" i="94"/>
  <c r="AF336" i="94"/>
  <c r="AE336" i="94"/>
  <c r="AD336" i="94"/>
  <c r="AC336" i="94"/>
  <c r="AB336" i="94"/>
  <c r="B336" i="94"/>
  <c r="AV336" i="94" s="1"/>
  <c r="AI335" i="94"/>
  <c r="AH335" i="94"/>
  <c r="AG335" i="94"/>
  <c r="AF335" i="94"/>
  <c r="AE335" i="94"/>
  <c r="AD335" i="94"/>
  <c r="AC335" i="94"/>
  <c r="AB335" i="94"/>
  <c r="B335" i="94"/>
  <c r="AV335" i="94" s="1"/>
  <c r="AI334" i="94"/>
  <c r="AH334" i="94"/>
  <c r="AG334" i="94"/>
  <c r="AF334" i="94"/>
  <c r="AE334" i="94"/>
  <c r="AD334" i="94"/>
  <c r="AC334" i="94"/>
  <c r="AB334" i="94"/>
  <c r="B334" i="94"/>
  <c r="AV334" i="94" s="1"/>
  <c r="AI333" i="94"/>
  <c r="AH333" i="94"/>
  <c r="AG333" i="94"/>
  <c r="AF333" i="94"/>
  <c r="AE333" i="94"/>
  <c r="AD333" i="94"/>
  <c r="AC333" i="94"/>
  <c r="AB333" i="94"/>
  <c r="B333" i="94"/>
  <c r="AV333" i="94" s="1"/>
  <c r="AI332" i="94"/>
  <c r="AH332" i="94"/>
  <c r="AG332" i="94"/>
  <c r="AF332" i="94"/>
  <c r="AE332" i="94"/>
  <c r="AD332" i="94"/>
  <c r="AC332" i="94"/>
  <c r="AB332" i="94"/>
  <c r="B332" i="94"/>
  <c r="AV332" i="94" s="1"/>
  <c r="AI331" i="94"/>
  <c r="AH331" i="94"/>
  <c r="AG331" i="94"/>
  <c r="AF331" i="94"/>
  <c r="AE331" i="94"/>
  <c r="AD331" i="94"/>
  <c r="AC331" i="94"/>
  <c r="AB331" i="94"/>
  <c r="B331" i="94"/>
  <c r="AV331" i="94" s="1"/>
  <c r="AI330" i="94"/>
  <c r="AH330" i="94"/>
  <c r="AG330" i="94"/>
  <c r="AF330" i="94"/>
  <c r="AE330" i="94"/>
  <c r="AD330" i="94"/>
  <c r="AC330" i="94"/>
  <c r="AB330" i="94"/>
  <c r="B330" i="94"/>
  <c r="AV330" i="94" s="1"/>
  <c r="AI329" i="94"/>
  <c r="AH329" i="94"/>
  <c r="AG329" i="94"/>
  <c r="AF329" i="94"/>
  <c r="AE329" i="94"/>
  <c r="AD329" i="94"/>
  <c r="AC329" i="94"/>
  <c r="AB329" i="94"/>
  <c r="B329" i="94"/>
  <c r="AV329" i="94" s="1"/>
  <c r="AI328" i="94"/>
  <c r="AH328" i="94"/>
  <c r="AG328" i="94"/>
  <c r="AF328" i="94"/>
  <c r="AE328" i="94"/>
  <c r="AD328" i="94"/>
  <c r="AC328" i="94"/>
  <c r="AB328" i="94"/>
  <c r="B328" i="94"/>
  <c r="AV328" i="94" s="1"/>
  <c r="AI327" i="94"/>
  <c r="AH327" i="94"/>
  <c r="AG327" i="94"/>
  <c r="AF327" i="94"/>
  <c r="AE327" i="94"/>
  <c r="AD327" i="94"/>
  <c r="AC327" i="94"/>
  <c r="AB327" i="94"/>
  <c r="B327" i="94"/>
  <c r="AV327" i="94" s="1"/>
  <c r="AI326" i="94"/>
  <c r="AH326" i="94"/>
  <c r="AG326" i="94"/>
  <c r="AF326" i="94"/>
  <c r="AE326" i="94"/>
  <c r="AD326" i="94"/>
  <c r="AC326" i="94"/>
  <c r="AB326" i="94"/>
  <c r="B326" i="94"/>
  <c r="AV326" i="94" s="1"/>
  <c r="AO325" i="94"/>
  <c r="AM325" i="94"/>
  <c r="AL325" i="94"/>
  <c r="AK325" i="94"/>
  <c r="AI325" i="94"/>
  <c r="AH325" i="94"/>
  <c r="AG325" i="94"/>
  <c r="AF325" i="94"/>
  <c r="AE325" i="94"/>
  <c r="AD325" i="94"/>
  <c r="AC325" i="94"/>
  <c r="AB325" i="94"/>
  <c r="B325" i="94"/>
  <c r="AV325" i="94" s="1"/>
  <c r="AI324" i="94"/>
  <c r="AH324" i="94"/>
  <c r="AG324" i="94"/>
  <c r="AF324" i="94"/>
  <c r="AE324" i="94"/>
  <c r="AD324" i="94"/>
  <c r="AC324" i="94"/>
  <c r="AB324" i="94"/>
  <c r="B324" i="94"/>
  <c r="AV324" i="94" s="1"/>
  <c r="AI323" i="94"/>
  <c r="AH323" i="94"/>
  <c r="AG323" i="94"/>
  <c r="AF323" i="94"/>
  <c r="AE323" i="94"/>
  <c r="AD323" i="94"/>
  <c r="AC323" i="94"/>
  <c r="AB323" i="94"/>
  <c r="B323" i="94"/>
  <c r="AV323" i="94" s="1"/>
  <c r="AI322" i="94"/>
  <c r="AH322" i="94"/>
  <c r="AG322" i="94"/>
  <c r="AF322" i="94"/>
  <c r="AE322" i="94"/>
  <c r="AD322" i="94"/>
  <c r="AC322" i="94"/>
  <c r="AB322" i="94"/>
  <c r="B322" i="94"/>
  <c r="AV322" i="94" s="1"/>
  <c r="AI321" i="94"/>
  <c r="AH321" i="94"/>
  <c r="AG321" i="94"/>
  <c r="AF321" i="94"/>
  <c r="AE321" i="94"/>
  <c r="AD321" i="94"/>
  <c r="AC321" i="94"/>
  <c r="AB321" i="94"/>
  <c r="B321" i="94"/>
  <c r="AV321" i="94" s="1"/>
  <c r="AI320" i="94"/>
  <c r="AH320" i="94"/>
  <c r="AG320" i="94"/>
  <c r="AF320" i="94"/>
  <c r="AE320" i="94"/>
  <c r="AD320" i="94"/>
  <c r="AC320" i="94"/>
  <c r="AB320" i="94"/>
  <c r="B320" i="94"/>
  <c r="AV320" i="94" s="1"/>
  <c r="AI319" i="94"/>
  <c r="AH319" i="94"/>
  <c r="AG319" i="94"/>
  <c r="AF319" i="94"/>
  <c r="AE319" i="94"/>
  <c r="AD319" i="94"/>
  <c r="AC319" i="94"/>
  <c r="AB319" i="94"/>
  <c r="B319" i="94"/>
  <c r="AV319" i="94" s="1"/>
  <c r="AI318" i="94"/>
  <c r="AH318" i="94"/>
  <c r="AG318" i="94"/>
  <c r="AF318" i="94"/>
  <c r="AE318" i="94"/>
  <c r="AD318" i="94"/>
  <c r="AC318" i="94"/>
  <c r="AB318" i="94"/>
  <c r="B318" i="94"/>
  <c r="AV318" i="94" s="1"/>
  <c r="AI317" i="94"/>
  <c r="AH317" i="94"/>
  <c r="AG317" i="94"/>
  <c r="AF317" i="94"/>
  <c r="AE317" i="94"/>
  <c r="AD317" i="94"/>
  <c r="AC317" i="94"/>
  <c r="AB317" i="94"/>
  <c r="B317" i="94"/>
  <c r="AV317" i="94" s="1"/>
  <c r="AI316" i="94"/>
  <c r="AH316" i="94"/>
  <c r="AG316" i="94"/>
  <c r="AF316" i="94"/>
  <c r="AE316" i="94"/>
  <c r="AD316" i="94"/>
  <c r="AC316" i="94"/>
  <c r="AB316" i="94"/>
  <c r="B316" i="94"/>
  <c r="AV316" i="94" s="1"/>
  <c r="AI315" i="94"/>
  <c r="AH315" i="94"/>
  <c r="AG315" i="94"/>
  <c r="AF315" i="94"/>
  <c r="AE315" i="94"/>
  <c r="AD315" i="94"/>
  <c r="AC315" i="94"/>
  <c r="AB315" i="94"/>
  <c r="B315" i="94"/>
  <c r="AV315" i="94" s="1"/>
  <c r="AI314" i="94"/>
  <c r="AH314" i="94"/>
  <c r="AG314" i="94"/>
  <c r="AF314" i="94"/>
  <c r="AE314" i="94"/>
  <c r="AD314" i="94"/>
  <c r="AC314" i="94"/>
  <c r="AB314" i="94"/>
  <c r="B314" i="94"/>
  <c r="AV314" i="94" s="1"/>
  <c r="AI313" i="94"/>
  <c r="AH313" i="94"/>
  <c r="AG313" i="94"/>
  <c r="AF313" i="94"/>
  <c r="AE313" i="94"/>
  <c r="AD313" i="94"/>
  <c r="AC313" i="94"/>
  <c r="AB313" i="94"/>
  <c r="B313" i="94"/>
  <c r="AV313" i="94" s="1"/>
  <c r="AL312" i="94"/>
  <c r="AI312" i="94"/>
  <c r="AH312" i="94"/>
  <c r="AG312" i="94"/>
  <c r="AF312" i="94"/>
  <c r="AE312" i="94"/>
  <c r="AD312" i="94"/>
  <c r="AC312" i="94"/>
  <c r="AB312" i="94"/>
  <c r="B312" i="94"/>
  <c r="AV312" i="94" s="1"/>
  <c r="AI311" i="94"/>
  <c r="AH311" i="94"/>
  <c r="AG311" i="94"/>
  <c r="AF311" i="94"/>
  <c r="AE311" i="94"/>
  <c r="AD311" i="94"/>
  <c r="AC311" i="94"/>
  <c r="AB311" i="94"/>
  <c r="B311" i="94"/>
  <c r="AV311" i="94" s="1"/>
  <c r="AL310" i="94"/>
  <c r="AI310" i="94"/>
  <c r="AH310" i="94"/>
  <c r="AG310" i="94"/>
  <c r="AF310" i="94"/>
  <c r="AE310" i="94"/>
  <c r="AD310" i="94"/>
  <c r="AC310" i="94"/>
  <c r="AB310" i="94"/>
  <c r="B310" i="94"/>
  <c r="AV310" i="94" s="1"/>
  <c r="AI309" i="94"/>
  <c r="AH309" i="94"/>
  <c r="AG309" i="94"/>
  <c r="AF309" i="94"/>
  <c r="AE309" i="94"/>
  <c r="AD309" i="94"/>
  <c r="AC309" i="94"/>
  <c r="AB309" i="94"/>
  <c r="B309" i="94"/>
  <c r="AV309" i="94" s="1"/>
  <c r="AI308" i="94"/>
  <c r="AH308" i="94"/>
  <c r="AG308" i="94"/>
  <c r="AF308" i="94"/>
  <c r="AE308" i="94"/>
  <c r="AD308" i="94"/>
  <c r="AC308" i="94"/>
  <c r="AB308" i="94"/>
  <c r="B308" i="94"/>
  <c r="AV308" i="94" s="1"/>
  <c r="AI307" i="94"/>
  <c r="AH307" i="94"/>
  <c r="AG307" i="94"/>
  <c r="AF307" i="94"/>
  <c r="AE307" i="94"/>
  <c r="AD307" i="94"/>
  <c r="AC307" i="94"/>
  <c r="AB307" i="94"/>
  <c r="B307" i="94"/>
  <c r="AV307" i="94" s="1"/>
  <c r="AI306" i="94"/>
  <c r="AH306" i="94"/>
  <c r="AG306" i="94"/>
  <c r="AF306" i="94"/>
  <c r="AE306" i="94"/>
  <c r="AD306" i="94"/>
  <c r="AC306" i="94"/>
  <c r="AB306" i="94"/>
  <c r="B306" i="94"/>
  <c r="AV306" i="94" s="1"/>
  <c r="AI305" i="94"/>
  <c r="AH305" i="94"/>
  <c r="AG305" i="94"/>
  <c r="AF305" i="94"/>
  <c r="AE305" i="94"/>
  <c r="AD305" i="94"/>
  <c r="AC305" i="94"/>
  <c r="AB305" i="94"/>
  <c r="B305" i="94"/>
  <c r="AV305" i="94" s="1"/>
  <c r="AO304" i="94"/>
  <c r="AI304" i="94"/>
  <c r="AH304" i="94"/>
  <c r="AG304" i="94"/>
  <c r="AF304" i="94"/>
  <c r="AE304" i="94"/>
  <c r="AD304" i="94"/>
  <c r="AC304" i="94"/>
  <c r="AB304" i="94"/>
  <c r="B304" i="94"/>
  <c r="AV304" i="94" s="1"/>
  <c r="AI303" i="94"/>
  <c r="AH303" i="94"/>
  <c r="AG303" i="94"/>
  <c r="AF303" i="94"/>
  <c r="AE303" i="94"/>
  <c r="AD303" i="94"/>
  <c r="AC303" i="94"/>
  <c r="AB303" i="94"/>
  <c r="B303" i="94"/>
  <c r="AV303" i="94" s="1"/>
  <c r="AI302" i="94"/>
  <c r="AH302" i="94"/>
  <c r="AG302" i="94"/>
  <c r="AF302" i="94"/>
  <c r="AE302" i="94"/>
  <c r="AD302" i="94"/>
  <c r="AC302" i="94"/>
  <c r="AB302" i="94"/>
  <c r="B302" i="94"/>
  <c r="AV302" i="94" s="1"/>
  <c r="AI301" i="94"/>
  <c r="AH301" i="94"/>
  <c r="AG301" i="94"/>
  <c r="AF301" i="94"/>
  <c r="AE301" i="94"/>
  <c r="AD301" i="94"/>
  <c r="AC301" i="94"/>
  <c r="AB301" i="94"/>
  <c r="B301" i="94"/>
  <c r="AV301" i="94" s="1"/>
  <c r="AI300" i="94"/>
  <c r="AH300" i="94"/>
  <c r="AG300" i="94"/>
  <c r="AF300" i="94"/>
  <c r="AE300" i="94"/>
  <c r="AD300" i="94"/>
  <c r="AC300" i="94"/>
  <c r="AB300" i="94"/>
  <c r="B300" i="94"/>
  <c r="AV300" i="94" s="1"/>
  <c r="AM299" i="94"/>
  <c r="AL299" i="94"/>
  <c r="AK299" i="94"/>
  <c r="AI299" i="94"/>
  <c r="AH299" i="94"/>
  <c r="AG299" i="94"/>
  <c r="AF299" i="94"/>
  <c r="AE299" i="94"/>
  <c r="AD299" i="94"/>
  <c r="AC299" i="94"/>
  <c r="AB299" i="94"/>
  <c r="B299" i="94"/>
  <c r="AI298" i="94"/>
  <c r="AH298" i="94"/>
  <c r="AG298" i="94"/>
  <c r="AF298" i="94"/>
  <c r="AE298" i="94"/>
  <c r="AD298" i="94"/>
  <c r="AC298" i="94"/>
  <c r="AB298" i="94"/>
  <c r="B298" i="94"/>
  <c r="AV298" i="94" s="1"/>
  <c r="AO297" i="94"/>
  <c r="AI297" i="94"/>
  <c r="AH297" i="94"/>
  <c r="AG297" i="94"/>
  <c r="AF297" i="94"/>
  <c r="AE297" i="94"/>
  <c r="AD297" i="94"/>
  <c r="AC297" i="94"/>
  <c r="AB297" i="94"/>
  <c r="B297" i="94"/>
  <c r="AV297" i="94" s="1"/>
  <c r="AO296" i="94"/>
  <c r="AI296" i="94"/>
  <c r="AH296" i="94"/>
  <c r="AG296" i="94"/>
  <c r="AF296" i="94"/>
  <c r="AE296" i="94"/>
  <c r="AD296" i="94"/>
  <c r="AC296" i="94"/>
  <c r="AB296" i="94"/>
  <c r="B296" i="94"/>
  <c r="AV296" i="94" s="1"/>
  <c r="AI295" i="94"/>
  <c r="AH295" i="94"/>
  <c r="AG295" i="94"/>
  <c r="AF295" i="94"/>
  <c r="AE295" i="94"/>
  <c r="AD295" i="94"/>
  <c r="AC295" i="94"/>
  <c r="AB295" i="94"/>
  <c r="B295" i="94"/>
  <c r="AV295" i="94" s="1"/>
  <c r="AI294" i="94"/>
  <c r="AH294" i="94"/>
  <c r="AG294" i="94"/>
  <c r="AF294" i="94"/>
  <c r="AE294" i="94"/>
  <c r="AD294" i="94"/>
  <c r="AC294" i="94"/>
  <c r="AB294" i="94"/>
  <c r="B294" i="94"/>
  <c r="AV294" i="94" s="1"/>
  <c r="AI293" i="94"/>
  <c r="AH293" i="94"/>
  <c r="AG293" i="94"/>
  <c r="AF293" i="94"/>
  <c r="AE293" i="94"/>
  <c r="AD293" i="94"/>
  <c r="AC293" i="94"/>
  <c r="AB293" i="94"/>
  <c r="B293" i="94"/>
  <c r="AV293" i="94" s="1"/>
  <c r="AL292" i="94"/>
  <c r="AI292" i="94"/>
  <c r="AH292" i="94"/>
  <c r="AG292" i="94"/>
  <c r="AF292" i="94"/>
  <c r="AE292" i="94"/>
  <c r="AD292" i="94"/>
  <c r="AC292" i="94"/>
  <c r="AB292" i="94"/>
  <c r="B292" i="94"/>
  <c r="AV292" i="94" s="1"/>
  <c r="AI291" i="94"/>
  <c r="AH291" i="94"/>
  <c r="AG291" i="94"/>
  <c r="AF291" i="94"/>
  <c r="AE291" i="94"/>
  <c r="AD291" i="94"/>
  <c r="AC291" i="94"/>
  <c r="AB291" i="94"/>
  <c r="B291" i="94"/>
  <c r="AV291" i="94" s="1"/>
  <c r="AM290" i="94"/>
  <c r="AI290" i="94"/>
  <c r="AH290" i="94"/>
  <c r="AG290" i="94"/>
  <c r="AF290" i="94"/>
  <c r="AE290" i="94"/>
  <c r="AD290" i="94"/>
  <c r="AC290" i="94"/>
  <c r="AB290" i="94"/>
  <c r="B290" i="94"/>
  <c r="AV290" i="94" s="1"/>
  <c r="AI289" i="94"/>
  <c r="AH289" i="94"/>
  <c r="AG289" i="94"/>
  <c r="AF289" i="94"/>
  <c r="AE289" i="94"/>
  <c r="AD289" i="94"/>
  <c r="AC289" i="94"/>
  <c r="AB289" i="94"/>
  <c r="B289" i="94"/>
  <c r="AV289" i="94" s="1"/>
  <c r="AI288" i="94"/>
  <c r="AH288" i="94"/>
  <c r="AG288" i="94"/>
  <c r="AF288" i="94"/>
  <c r="AE288" i="94"/>
  <c r="AD288" i="94"/>
  <c r="AC288" i="94"/>
  <c r="AB288" i="94"/>
  <c r="B288" i="94"/>
  <c r="AV288" i="94" s="1"/>
  <c r="AO287" i="94"/>
  <c r="AI287" i="94"/>
  <c r="AH287" i="94"/>
  <c r="AG287" i="94"/>
  <c r="AF287" i="94"/>
  <c r="AE287" i="94"/>
  <c r="AD287" i="94"/>
  <c r="AC287" i="94"/>
  <c r="AB287" i="94"/>
  <c r="B287" i="94"/>
  <c r="AV287" i="94" s="1"/>
  <c r="AO286" i="94"/>
  <c r="AN286" i="94"/>
  <c r="AI286" i="94"/>
  <c r="AH286" i="94"/>
  <c r="AG286" i="94"/>
  <c r="AF286" i="94"/>
  <c r="AE286" i="94"/>
  <c r="AD286" i="94"/>
  <c r="AC286" i="94"/>
  <c r="AB286" i="94"/>
  <c r="B286" i="94"/>
  <c r="AV286" i="94" s="1"/>
  <c r="AK285" i="94"/>
  <c r="AI285" i="94"/>
  <c r="AH285" i="94"/>
  <c r="AG285" i="94"/>
  <c r="AF285" i="94"/>
  <c r="AE285" i="94"/>
  <c r="AD285" i="94"/>
  <c r="AC285" i="94"/>
  <c r="AB285" i="94"/>
  <c r="B285" i="94"/>
  <c r="AV285" i="94" s="1"/>
  <c r="AI284" i="94"/>
  <c r="AH284" i="94"/>
  <c r="AG284" i="94"/>
  <c r="AF284" i="94"/>
  <c r="AE284" i="94"/>
  <c r="AD284" i="94"/>
  <c r="AC284" i="94"/>
  <c r="AB284" i="94"/>
  <c r="B284" i="94"/>
  <c r="AV284" i="94" s="1"/>
  <c r="AI283" i="94"/>
  <c r="AH283" i="94"/>
  <c r="AG283" i="94"/>
  <c r="AF283" i="94"/>
  <c r="AE283" i="94"/>
  <c r="AD283" i="94"/>
  <c r="AC283" i="94"/>
  <c r="AB283" i="94"/>
  <c r="B283" i="94"/>
  <c r="AV283" i="94" s="1"/>
  <c r="AI282" i="94"/>
  <c r="AH282" i="94"/>
  <c r="AG282" i="94"/>
  <c r="AF282" i="94"/>
  <c r="AE282" i="94"/>
  <c r="AD282" i="94"/>
  <c r="AC282" i="94"/>
  <c r="AB282" i="94"/>
  <c r="B282" i="94"/>
  <c r="AV282" i="94" s="1"/>
  <c r="AI281" i="94"/>
  <c r="AH281" i="94"/>
  <c r="AG281" i="94"/>
  <c r="AF281" i="94"/>
  <c r="AE281" i="94"/>
  <c r="AD281" i="94"/>
  <c r="AC281" i="94"/>
  <c r="AB281" i="94"/>
  <c r="B281" i="94"/>
  <c r="AV281" i="94" s="1"/>
  <c r="AI280" i="94"/>
  <c r="AH280" i="94"/>
  <c r="AG280" i="94"/>
  <c r="AF280" i="94"/>
  <c r="AE280" i="94"/>
  <c r="AD280" i="94"/>
  <c r="AC280" i="94"/>
  <c r="AB280" i="94"/>
  <c r="B280" i="94"/>
  <c r="AV280" i="94" s="1"/>
  <c r="AK279" i="94"/>
  <c r="AI279" i="94"/>
  <c r="AH279" i="94"/>
  <c r="AG279" i="94"/>
  <c r="AF279" i="94"/>
  <c r="AE279" i="94"/>
  <c r="AD279" i="94"/>
  <c r="AC279" i="94"/>
  <c r="AB279" i="94"/>
  <c r="B279" i="94"/>
  <c r="AV279" i="94" s="1"/>
  <c r="AI278" i="94"/>
  <c r="AH278" i="94"/>
  <c r="AG278" i="94"/>
  <c r="AF278" i="94"/>
  <c r="AE278" i="94"/>
  <c r="AD278" i="94"/>
  <c r="AC278" i="94"/>
  <c r="AB278" i="94"/>
  <c r="B278" i="94"/>
  <c r="AV278" i="94" s="1"/>
  <c r="AI277" i="94"/>
  <c r="AH277" i="94"/>
  <c r="AG277" i="94"/>
  <c r="AF277" i="94"/>
  <c r="AE277" i="94"/>
  <c r="AD277" i="94"/>
  <c r="AC277" i="94"/>
  <c r="AB277" i="94"/>
  <c r="B277" i="94"/>
  <c r="AV277" i="94" s="1"/>
  <c r="AI276" i="94"/>
  <c r="AH276" i="94"/>
  <c r="AG276" i="94"/>
  <c r="AF276" i="94"/>
  <c r="AE276" i="94"/>
  <c r="AD276" i="94"/>
  <c r="AC276" i="94"/>
  <c r="AB276" i="94"/>
  <c r="B276" i="94"/>
  <c r="AV276" i="94" s="1"/>
  <c r="AM275" i="94"/>
  <c r="AI275" i="94"/>
  <c r="AH275" i="94"/>
  <c r="AG275" i="94"/>
  <c r="AF275" i="94"/>
  <c r="AE275" i="94"/>
  <c r="AD275" i="94"/>
  <c r="AC275" i="94"/>
  <c r="AB275" i="94"/>
  <c r="B275" i="94"/>
  <c r="AV275" i="94" s="1"/>
  <c r="AI274" i="94"/>
  <c r="AH274" i="94"/>
  <c r="AG274" i="94"/>
  <c r="AF274" i="94"/>
  <c r="AE274" i="94"/>
  <c r="AD274" i="94"/>
  <c r="AC274" i="94"/>
  <c r="AB274" i="94"/>
  <c r="B274" i="94"/>
  <c r="AV274" i="94" s="1"/>
  <c r="AI273" i="94"/>
  <c r="AH273" i="94"/>
  <c r="AG273" i="94"/>
  <c r="AF273" i="94"/>
  <c r="AE273" i="94"/>
  <c r="AD273" i="94"/>
  <c r="AC273" i="94"/>
  <c r="AB273" i="94"/>
  <c r="B273" i="94"/>
  <c r="AV273" i="94" s="1"/>
  <c r="AK272" i="94"/>
  <c r="AI272" i="94"/>
  <c r="AH272" i="94"/>
  <c r="AG272" i="94"/>
  <c r="AF272" i="94"/>
  <c r="AE272" i="94"/>
  <c r="AD272" i="94"/>
  <c r="AC272" i="94"/>
  <c r="AB272" i="94"/>
  <c r="B272" i="94"/>
  <c r="AV272" i="94" s="1"/>
  <c r="AI271" i="94"/>
  <c r="AH271" i="94"/>
  <c r="AG271" i="94"/>
  <c r="AF271" i="94"/>
  <c r="AE271" i="94"/>
  <c r="AD271" i="94"/>
  <c r="AC271" i="94"/>
  <c r="AB271" i="94"/>
  <c r="B271" i="94"/>
  <c r="AK271" i="94" s="1"/>
  <c r="AI270" i="94"/>
  <c r="AH270" i="94"/>
  <c r="AG270" i="94"/>
  <c r="AF270" i="94"/>
  <c r="AE270" i="94"/>
  <c r="AD270" i="94"/>
  <c r="AC270" i="94"/>
  <c r="AB270" i="94"/>
  <c r="B270" i="94"/>
  <c r="AV270" i="94" s="1"/>
  <c r="AI269" i="94"/>
  <c r="AH269" i="94"/>
  <c r="AG269" i="94"/>
  <c r="AF269" i="94"/>
  <c r="AE269" i="94"/>
  <c r="AD269" i="94"/>
  <c r="AC269" i="94"/>
  <c r="AB269" i="94"/>
  <c r="B269" i="94"/>
  <c r="AV269" i="94" s="1"/>
  <c r="AO268" i="94"/>
  <c r="AN268" i="94"/>
  <c r="AM268" i="94"/>
  <c r="AL268" i="94"/>
  <c r="AK268" i="94"/>
  <c r="AJ268" i="94"/>
  <c r="AI268" i="94"/>
  <c r="AH268" i="94"/>
  <c r="AG268" i="94"/>
  <c r="AF268" i="94"/>
  <c r="AE268" i="94"/>
  <c r="AD268" i="94"/>
  <c r="AC268" i="94"/>
  <c r="AB268" i="94"/>
  <c r="B268" i="94"/>
  <c r="AV268" i="94" s="1"/>
  <c r="AI267" i="94"/>
  <c r="AH267" i="94"/>
  <c r="AG267" i="94"/>
  <c r="AF267" i="94"/>
  <c r="AE267" i="94"/>
  <c r="AD267" i="94"/>
  <c r="AC267" i="94"/>
  <c r="AB267" i="94"/>
  <c r="B267" i="94"/>
  <c r="AV267" i="94" s="1"/>
  <c r="AJ266" i="94"/>
  <c r="AI266" i="94"/>
  <c r="AH266" i="94"/>
  <c r="AG266" i="94"/>
  <c r="AF266" i="94"/>
  <c r="AE266" i="94"/>
  <c r="AD266" i="94"/>
  <c r="AC266" i="94"/>
  <c r="AB266" i="94"/>
  <c r="B266" i="94"/>
  <c r="AV266" i="94" s="1"/>
  <c r="AI265" i="94"/>
  <c r="AH265" i="94"/>
  <c r="AG265" i="94"/>
  <c r="AF265" i="94"/>
  <c r="AE265" i="94"/>
  <c r="AD265" i="94"/>
  <c r="AC265" i="94"/>
  <c r="AB265" i="94"/>
  <c r="B265" i="94"/>
  <c r="AO264" i="94"/>
  <c r="AI264" i="94"/>
  <c r="AH264" i="94"/>
  <c r="AG264" i="94"/>
  <c r="AF264" i="94"/>
  <c r="AE264" i="94"/>
  <c r="AD264" i="94"/>
  <c r="AC264" i="94"/>
  <c r="AB264" i="94"/>
  <c r="B264" i="94"/>
  <c r="AV264" i="94" s="1"/>
  <c r="AI263" i="94"/>
  <c r="AH263" i="94"/>
  <c r="AG263" i="94"/>
  <c r="AF263" i="94"/>
  <c r="AE263" i="94"/>
  <c r="AD263" i="94"/>
  <c r="AC263" i="94"/>
  <c r="AB263" i="94"/>
  <c r="B263" i="94"/>
  <c r="AV263" i="94" s="1"/>
  <c r="AK262" i="94"/>
  <c r="AI262" i="94"/>
  <c r="AH262" i="94"/>
  <c r="AG262" i="94"/>
  <c r="AF262" i="94"/>
  <c r="AE262" i="94"/>
  <c r="AD262" i="94"/>
  <c r="AC262" i="94"/>
  <c r="AB262" i="94"/>
  <c r="B262" i="94"/>
  <c r="AV262" i="94" s="1"/>
  <c r="AI261" i="94"/>
  <c r="AH261" i="94"/>
  <c r="AG261" i="94"/>
  <c r="AF261" i="94"/>
  <c r="AE261" i="94"/>
  <c r="AD261" i="94"/>
  <c r="AC261" i="94"/>
  <c r="AB261" i="94"/>
  <c r="B261" i="94"/>
  <c r="AV261" i="94" s="1"/>
  <c r="AO260" i="94"/>
  <c r="AN260" i="94"/>
  <c r="AM260" i="94"/>
  <c r="AL260" i="94"/>
  <c r="AK260" i="94"/>
  <c r="AJ260" i="94"/>
  <c r="AI260" i="94"/>
  <c r="AH260" i="94"/>
  <c r="AG260" i="94"/>
  <c r="AF260" i="94"/>
  <c r="AE260" i="94"/>
  <c r="AD260" i="94"/>
  <c r="AC260" i="94"/>
  <c r="AB260" i="94"/>
  <c r="B260" i="94"/>
  <c r="AV260" i="94" s="1"/>
  <c r="AI259" i="94"/>
  <c r="AH259" i="94"/>
  <c r="AG259" i="94"/>
  <c r="AF259" i="94"/>
  <c r="AE259" i="94"/>
  <c r="AD259" i="94"/>
  <c r="AC259" i="94"/>
  <c r="AB259" i="94"/>
  <c r="B259" i="94"/>
  <c r="AV259" i="94" s="1"/>
  <c r="AI258" i="94"/>
  <c r="AH258" i="94"/>
  <c r="AG258" i="94"/>
  <c r="AF258" i="94"/>
  <c r="AE258" i="94"/>
  <c r="AD258" i="94"/>
  <c r="AC258" i="94"/>
  <c r="AB258" i="94"/>
  <c r="B258" i="94"/>
  <c r="AV258" i="94" s="1"/>
  <c r="AO257" i="94"/>
  <c r="AI257" i="94"/>
  <c r="AH257" i="94"/>
  <c r="AG257" i="94"/>
  <c r="AF257" i="94"/>
  <c r="AE257" i="94"/>
  <c r="AD257" i="94"/>
  <c r="AC257" i="94"/>
  <c r="AB257" i="94"/>
  <c r="B257" i="94"/>
  <c r="AV257" i="94" s="1"/>
  <c r="AI256" i="94"/>
  <c r="AH256" i="94"/>
  <c r="AG256" i="94"/>
  <c r="AF256" i="94"/>
  <c r="AE256" i="94"/>
  <c r="AD256" i="94"/>
  <c r="AC256" i="94"/>
  <c r="AB256" i="94"/>
  <c r="B256" i="94"/>
  <c r="AV256" i="94" s="1"/>
  <c r="AI255" i="94"/>
  <c r="AH255" i="94"/>
  <c r="AG255" i="94"/>
  <c r="AF255" i="94"/>
  <c r="AE255" i="94"/>
  <c r="AD255" i="94"/>
  <c r="AC255" i="94"/>
  <c r="AB255" i="94"/>
  <c r="B255" i="94"/>
  <c r="AV255" i="94" s="1"/>
  <c r="AN254" i="94"/>
  <c r="AM254" i="94"/>
  <c r="AL254" i="94"/>
  <c r="AK254" i="94"/>
  <c r="AJ254" i="94"/>
  <c r="AI254" i="94"/>
  <c r="AH254" i="94"/>
  <c r="AG254" i="94"/>
  <c r="AF254" i="94"/>
  <c r="AE254" i="94"/>
  <c r="AD254" i="94"/>
  <c r="AC254" i="94"/>
  <c r="AB254" i="94"/>
  <c r="B254" i="94"/>
  <c r="AV254" i="94" s="1"/>
  <c r="AI253" i="94"/>
  <c r="AH253" i="94"/>
  <c r="AG253" i="94"/>
  <c r="AF253" i="94"/>
  <c r="AE253" i="94"/>
  <c r="AD253" i="94"/>
  <c r="AC253" i="94"/>
  <c r="AB253" i="94"/>
  <c r="B253" i="94"/>
  <c r="AV253" i="94" s="1"/>
  <c r="AI252" i="94"/>
  <c r="AH252" i="94"/>
  <c r="AG252" i="94"/>
  <c r="AF252" i="94"/>
  <c r="AE252" i="94"/>
  <c r="AD252" i="94"/>
  <c r="AC252" i="94"/>
  <c r="AB252" i="94"/>
  <c r="B252" i="94"/>
  <c r="AV252" i="94" s="1"/>
  <c r="AI251" i="94"/>
  <c r="AH251" i="94"/>
  <c r="AG251" i="94"/>
  <c r="AF251" i="94"/>
  <c r="AE251" i="94"/>
  <c r="AD251" i="94"/>
  <c r="AC251" i="94"/>
  <c r="AB251" i="94"/>
  <c r="B251" i="94"/>
  <c r="AV251" i="94" s="1"/>
  <c r="AM250" i="94"/>
  <c r="AJ250" i="94"/>
  <c r="AI250" i="94"/>
  <c r="AH250" i="94"/>
  <c r="AG250" i="94"/>
  <c r="AF250" i="94"/>
  <c r="AE250" i="94"/>
  <c r="AD250" i="94"/>
  <c r="AC250" i="94"/>
  <c r="AB250" i="94"/>
  <c r="B250" i="94"/>
  <c r="AV250" i="94" s="1"/>
  <c r="AL249" i="94"/>
  <c r="AI249" i="94"/>
  <c r="AH249" i="94"/>
  <c r="AG249" i="94"/>
  <c r="AF249" i="94"/>
  <c r="AE249" i="94"/>
  <c r="AD249" i="94"/>
  <c r="AC249" i="94"/>
  <c r="AB249" i="94"/>
  <c r="B249" i="94"/>
  <c r="AV249" i="94" s="1"/>
  <c r="AI248" i="94"/>
  <c r="AH248" i="94"/>
  <c r="AG248" i="94"/>
  <c r="AF248" i="94"/>
  <c r="AE248" i="94"/>
  <c r="AD248" i="94"/>
  <c r="AC248" i="94"/>
  <c r="AB248" i="94"/>
  <c r="B248" i="94"/>
  <c r="AV248" i="94" s="1"/>
  <c r="AI247" i="94"/>
  <c r="AH247" i="94"/>
  <c r="AG247" i="94"/>
  <c r="AF247" i="94"/>
  <c r="AE247" i="94"/>
  <c r="AD247" i="94"/>
  <c r="AC247" i="94"/>
  <c r="AB247" i="94"/>
  <c r="B247" i="94"/>
  <c r="AV247" i="94" s="1"/>
  <c r="AI246" i="94"/>
  <c r="AH246" i="94"/>
  <c r="AG246" i="94"/>
  <c r="AF246" i="94"/>
  <c r="AE246" i="94"/>
  <c r="AD246" i="94"/>
  <c r="AC246" i="94"/>
  <c r="AB246" i="94"/>
  <c r="B246" i="94"/>
  <c r="AV246" i="94" s="1"/>
  <c r="AI245" i="94"/>
  <c r="AH245" i="94"/>
  <c r="AG245" i="94"/>
  <c r="AF245" i="94"/>
  <c r="AE245" i="94"/>
  <c r="AD245" i="94"/>
  <c r="AC245" i="94"/>
  <c r="AB245" i="94"/>
  <c r="B245" i="94"/>
  <c r="AV245" i="94" s="1"/>
  <c r="AI244" i="94"/>
  <c r="AH244" i="94"/>
  <c r="AG244" i="94"/>
  <c r="AF244" i="94"/>
  <c r="AE244" i="94"/>
  <c r="AD244" i="94"/>
  <c r="AC244" i="94"/>
  <c r="AB244" i="94"/>
  <c r="B244" i="94"/>
  <c r="AV244" i="94" s="1"/>
  <c r="AI243" i="94"/>
  <c r="AH243" i="94"/>
  <c r="AG243" i="94"/>
  <c r="AF243" i="94"/>
  <c r="AE243" i="94"/>
  <c r="AD243" i="94"/>
  <c r="AC243" i="94"/>
  <c r="AB243" i="94"/>
  <c r="B243" i="94"/>
  <c r="AV243" i="94" s="1"/>
  <c r="AI242" i="94"/>
  <c r="AH242" i="94"/>
  <c r="AG242" i="94"/>
  <c r="AF242" i="94"/>
  <c r="AE242" i="94"/>
  <c r="AD242" i="94"/>
  <c r="AC242" i="94"/>
  <c r="AB242" i="94"/>
  <c r="B242" i="94"/>
  <c r="AV242" i="94" s="1"/>
  <c r="AI241" i="94"/>
  <c r="AH241" i="94"/>
  <c r="AG241" i="94"/>
  <c r="AF241" i="94"/>
  <c r="AE241" i="94"/>
  <c r="AD241" i="94"/>
  <c r="AC241" i="94"/>
  <c r="AB241" i="94"/>
  <c r="B241" i="94"/>
  <c r="AV241" i="94" s="1"/>
  <c r="AI240" i="94"/>
  <c r="AH240" i="94"/>
  <c r="AG240" i="94"/>
  <c r="AF240" i="94"/>
  <c r="AE240" i="94"/>
  <c r="AD240" i="94"/>
  <c r="AC240" i="94"/>
  <c r="AB240" i="94"/>
  <c r="B240" i="94"/>
  <c r="AV240" i="94" s="1"/>
  <c r="AI239" i="94"/>
  <c r="AH239" i="94"/>
  <c r="AG239" i="94"/>
  <c r="AF239" i="94"/>
  <c r="AE239" i="94"/>
  <c r="AD239" i="94"/>
  <c r="AC239" i="94"/>
  <c r="AB239" i="94"/>
  <c r="B239" i="94"/>
  <c r="AV239" i="94" s="1"/>
  <c r="AM238" i="94"/>
  <c r="AI238" i="94"/>
  <c r="AH238" i="94"/>
  <c r="AG238" i="94"/>
  <c r="AF238" i="94"/>
  <c r="AE238" i="94"/>
  <c r="AD238" i="94"/>
  <c r="AC238" i="94"/>
  <c r="AB238" i="94"/>
  <c r="B238" i="94"/>
  <c r="AV238" i="94" s="1"/>
  <c r="AI237" i="94"/>
  <c r="AH237" i="94"/>
  <c r="AG237" i="94"/>
  <c r="AF237" i="94"/>
  <c r="AE237" i="94"/>
  <c r="AD237" i="94"/>
  <c r="AC237" i="94"/>
  <c r="AB237" i="94"/>
  <c r="B237" i="94"/>
  <c r="AV237" i="94" s="1"/>
  <c r="AM236" i="94"/>
  <c r="AI236" i="94"/>
  <c r="AH236" i="94"/>
  <c r="AG236" i="94"/>
  <c r="AF236" i="94"/>
  <c r="AE236" i="94"/>
  <c r="AD236" i="94"/>
  <c r="AC236" i="94"/>
  <c r="AB236" i="94"/>
  <c r="B236" i="94"/>
  <c r="AV236" i="94" s="1"/>
  <c r="AO235" i="94"/>
  <c r="AM235" i="94"/>
  <c r="AK235" i="94"/>
  <c r="AI235" i="94"/>
  <c r="AH235" i="94"/>
  <c r="AG235" i="94"/>
  <c r="AF235" i="94"/>
  <c r="AE235" i="94"/>
  <c r="AD235" i="94"/>
  <c r="AC235" i="94"/>
  <c r="AB235" i="94"/>
  <c r="B235" i="94"/>
  <c r="AV235" i="94" s="1"/>
  <c r="AI234" i="94"/>
  <c r="AH234" i="94"/>
  <c r="AG234" i="94"/>
  <c r="AF234" i="94"/>
  <c r="AE234" i="94"/>
  <c r="AD234" i="94"/>
  <c r="AC234" i="94"/>
  <c r="AB234" i="94"/>
  <c r="B234" i="94"/>
  <c r="AV234" i="94" s="1"/>
  <c r="AI233" i="94"/>
  <c r="AH233" i="94"/>
  <c r="AG233" i="94"/>
  <c r="AF233" i="94"/>
  <c r="AE233" i="94"/>
  <c r="AD233" i="94"/>
  <c r="AC233" i="94"/>
  <c r="AB233" i="94"/>
  <c r="B233" i="94"/>
  <c r="AV233" i="94" s="1"/>
  <c r="AK232" i="94"/>
  <c r="AI232" i="94"/>
  <c r="AH232" i="94"/>
  <c r="AG232" i="94"/>
  <c r="AF232" i="94"/>
  <c r="AE232" i="94"/>
  <c r="AD232" i="94"/>
  <c r="AC232" i="94"/>
  <c r="AB232" i="94"/>
  <c r="B232" i="94"/>
  <c r="AV232" i="94" s="1"/>
  <c r="AO231" i="94"/>
  <c r="AI231" i="94"/>
  <c r="AH231" i="94"/>
  <c r="AG231" i="94"/>
  <c r="AF231" i="94"/>
  <c r="AE231" i="94"/>
  <c r="AD231" i="94"/>
  <c r="AC231" i="94"/>
  <c r="AB231" i="94"/>
  <c r="B231" i="94"/>
  <c r="AV231" i="94" s="1"/>
  <c r="AO230" i="94"/>
  <c r="AL230" i="94"/>
  <c r="AK230" i="94"/>
  <c r="AI230" i="94"/>
  <c r="AH230" i="94"/>
  <c r="AG230" i="94"/>
  <c r="AF230" i="94"/>
  <c r="AE230" i="94"/>
  <c r="AD230" i="94"/>
  <c r="AC230" i="94"/>
  <c r="AB230" i="94"/>
  <c r="B230" i="94"/>
  <c r="AV230" i="94" s="1"/>
  <c r="AI229" i="94"/>
  <c r="AH229" i="94"/>
  <c r="AG229" i="94"/>
  <c r="AF229" i="94"/>
  <c r="AE229" i="94"/>
  <c r="AD229" i="94"/>
  <c r="AC229" i="94"/>
  <c r="AB229" i="94"/>
  <c r="B229" i="94"/>
  <c r="AV229" i="94" s="1"/>
  <c r="AN228" i="94"/>
  <c r="AI228" i="94"/>
  <c r="AH228" i="94"/>
  <c r="AG228" i="94"/>
  <c r="AF228" i="94"/>
  <c r="AE228" i="94"/>
  <c r="AD228" i="94"/>
  <c r="AC228" i="94"/>
  <c r="AB228" i="94"/>
  <c r="B228" i="94"/>
  <c r="AV228" i="94" s="1"/>
  <c r="AI227" i="94"/>
  <c r="AH227" i="94"/>
  <c r="AG227" i="94"/>
  <c r="AF227" i="94"/>
  <c r="AE227" i="94"/>
  <c r="AD227" i="94"/>
  <c r="AC227" i="94"/>
  <c r="AB227" i="94"/>
  <c r="B227" i="94"/>
  <c r="AV227" i="94" s="1"/>
  <c r="AO226" i="94"/>
  <c r="AM226" i="94"/>
  <c r="AL226" i="94"/>
  <c r="AI226" i="94"/>
  <c r="AH226" i="94"/>
  <c r="AG226" i="94"/>
  <c r="AF226" i="94"/>
  <c r="AE226" i="94"/>
  <c r="AD226" i="94"/>
  <c r="AC226" i="94"/>
  <c r="AB226" i="94"/>
  <c r="B226" i="94"/>
  <c r="AV226" i="94" s="1"/>
  <c r="AI225" i="94"/>
  <c r="AH225" i="94"/>
  <c r="AG225" i="94"/>
  <c r="AF225" i="94"/>
  <c r="AE225" i="94"/>
  <c r="AD225" i="94"/>
  <c r="AC225" i="94"/>
  <c r="AB225" i="94"/>
  <c r="B225" i="94"/>
  <c r="AV225" i="94" s="1"/>
  <c r="AM224" i="94"/>
  <c r="AI224" i="94"/>
  <c r="AH224" i="94"/>
  <c r="AG224" i="94"/>
  <c r="AF224" i="94"/>
  <c r="AE224" i="94"/>
  <c r="AD224" i="94"/>
  <c r="AC224" i="94"/>
  <c r="AB224" i="94"/>
  <c r="B224" i="94"/>
  <c r="AV224" i="94" s="1"/>
  <c r="AI223" i="94"/>
  <c r="AH223" i="94"/>
  <c r="AG223" i="94"/>
  <c r="AF223" i="94"/>
  <c r="AE223" i="94"/>
  <c r="AD223" i="94"/>
  <c r="AC223" i="94"/>
  <c r="AB223" i="94"/>
  <c r="B223" i="94"/>
  <c r="AV223" i="94" s="1"/>
  <c r="AI222" i="94"/>
  <c r="AH222" i="94"/>
  <c r="AG222" i="94"/>
  <c r="AF222" i="94"/>
  <c r="AE222" i="94"/>
  <c r="AD222" i="94"/>
  <c r="AC222" i="94"/>
  <c r="AB222" i="94"/>
  <c r="B222" i="94"/>
  <c r="AV222" i="94" s="1"/>
  <c r="AO221" i="94"/>
  <c r="AM221" i="94"/>
  <c r="AL221" i="94"/>
  <c r="AK221" i="94"/>
  <c r="AI221" i="94"/>
  <c r="AH221" i="94"/>
  <c r="AG221" i="94"/>
  <c r="AF221" i="94"/>
  <c r="AE221" i="94"/>
  <c r="AD221" i="94"/>
  <c r="AC221" i="94"/>
  <c r="AB221" i="94"/>
  <c r="B221" i="94"/>
  <c r="AV221" i="94" s="1"/>
  <c r="AJ220" i="94"/>
  <c r="AI220" i="94"/>
  <c r="AH220" i="94"/>
  <c r="AG220" i="94"/>
  <c r="AF220" i="94"/>
  <c r="AE220" i="94"/>
  <c r="AD220" i="94"/>
  <c r="AC220" i="94"/>
  <c r="AB220" i="94"/>
  <c r="B220" i="94"/>
  <c r="AV220" i="94" s="1"/>
  <c r="AI219" i="94"/>
  <c r="AH219" i="94"/>
  <c r="AG219" i="94"/>
  <c r="AF219" i="94"/>
  <c r="AE219" i="94"/>
  <c r="AD219" i="94"/>
  <c r="AC219" i="94"/>
  <c r="AB219" i="94"/>
  <c r="B219" i="94"/>
  <c r="AV219" i="94" s="1"/>
  <c r="AI218" i="94"/>
  <c r="AH218" i="94"/>
  <c r="AG218" i="94"/>
  <c r="AF218" i="94"/>
  <c r="AE218" i="94"/>
  <c r="AD218" i="94"/>
  <c r="AC218" i="94"/>
  <c r="AB218" i="94"/>
  <c r="B218" i="94"/>
  <c r="AV218" i="94" s="1"/>
  <c r="AO217" i="94"/>
  <c r="AM217" i="94"/>
  <c r="AK217" i="94"/>
  <c r="AI217" i="94"/>
  <c r="AH217" i="94"/>
  <c r="AG217" i="94"/>
  <c r="AF217" i="94"/>
  <c r="AE217" i="94"/>
  <c r="AD217" i="94"/>
  <c r="AC217" i="94"/>
  <c r="AB217" i="94"/>
  <c r="B217" i="94"/>
  <c r="AI216" i="94"/>
  <c r="AH216" i="94"/>
  <c r="AG216" i="94"/>
  <c r="AF216" i="94"/>
  <c r="AE216" i="94"/>
  <c r="AD216" i="94"/>
  <c r="AC216" i="94"/>
  <c r="AB216" i="94"/>
  <c r="B216" i="94"/>
  <c r="AV216" i="94" s="1"/>
  <c r="AO215" i="94"/>
  <c r="AM215" i="94"/>
  <c r="AK215" i="94"/>
  <c r="AI215" i="94"/>
  <c r="AH215" i="94"/>
  <c r="AG215" i="94"/>
  <c r="AF215" i="94"/>
  <c r="AE215" i="94"/>
  <c r="AD215" i="94"/>
  <c r="AC215" i="94"/>
  <c r="AB215" i="94"/>
  <c r="B215" i="94"/>
  <c r="AV215" i="94" s="1"/>
  <c r="AI214" i="94"/>
  <c r="AH214" i="94"/>
  <c r="AG214" i="94"/>
  <c r="AF214" i="94"/>
  <c r="AE214" i="94"/>
  <c r="AD214" i="94"/>
  <c r="AC214" i="94"/>
  <c r="AB214" i="94"/>
  <c r="B214" i="94"/>
  <c r="AV214" i="94" s="1"/>
  <c r="AI213" i="94"/>
  <c r="AH213" i="94"/>
  <c r="AG213" i="94"/>
  <c r="AF213" i="94"/>
  <c r="AE213" i="94"/>
  <c r="AD213" i="94"/>
  <c r="AC213" i="94"/>
  <c r="AB213" i="94"/>
  <c r="B213" i="94"/>
  <c r="AV213" i="94" s="1"/>
  <c r="AK212" i="94"/>
  <c r="AI212" i="94"/>
  <c r="AH212" i="94"/>
  <c r="AG212" i="94"/>
  <c r="AF212" i="94"/>
  <c r="AE212" i="94"/>
  <c r="AD212" i="94"/>
  <c r="AC212" i="94"/>
  <c r="AB212" i="94"/>
  <c r="B212" i="94"/>
  <c r="AV212" i="94" s="1"/>
  <c r="AO211" i="94"/>
  <c r="AM211" i="94"/>
  <c r="AL211" i="94"/>
  <c r="AK211" i="94"/>
  <c r="AI211" i="94"/>
  <c r="AH211" i="94"/>
  <c r="AG211" i="94"/>
  <c r="AF211" i="94"/>
  <c r="AE211" i="94"/>
  <c r="AD211" i="94"/>
  <c r="AC211" i="94"/>
  <c r="AB211" i="94"/>
  <c r="B211" i="94"/>
  <c r="AV211" i="94" s="1"/>
  <c r="AI210" i="94"/>
  <c r="AH210" i="94"/>
  <c r="AG210" i="94"/>
  <c r="AF210" i="94"/>
  <c r="AE210" i="94"/>
  <c r="AD210" i="94"/>
  <c r="AC210" i="94"/>
  <c r="AB210" i="94"/>
  <c r="B210" i="94"/>
  <c r="AV210" i="94" s="1"/>
  <c r="AI209" i="94"/>
  <c r="AH209" i="94"/>
  <c r="AG209" i="94"/>
  <c r="AF209" i="94"/>
  <c r="AE209" i="94"/>
  <c r="AD209" i="94"/>
  <c r="AC209" i="94"/>
  <c r="AB209" i="94"/>
  <c r="B209" i="94"/>
  <c r="AV209" i="94" s="1"/>
  <c r="AI208" i="94"/>
  <c r="AH208" i="94"/>
  <c r="AG208" i="94"/>
  <c r="AF208" i="94"/>
  <c r="AE208" i="94"/>
  <c r="AD208" i="94"/>
  <c r="AC208" i="94"/>
  <c r="AB208" i="94"/>
  <c r="B208" i="94"/>
  <c r="AV208" i="94" s="1"/>
  <c r="AI207" i="94"/>
  <c r="AH207" i="94"/>
  <c r="AG207" i="94"/>
  <c r="AF207" i="94"/>
  <c r="AE207" i="94"/>
  <c r="AD207" i="94"/>
  <c r="AC207" i="94"/>
  <c r="AB207" i="94"/>
  <c r="B207" i="94"/>
  <c r="AV207" i="94" s="1"/>
  <c r="AI206" i="94"/>
  <c r="AH206" i="94"/>
  <c r="AG206" i="94"/>
  <c r="AF206" i="94"/>
  <c r="AE206" i="94"/>
  <c r="AD206" i="94"/>
  <c r="AC206" i="94"/>
  <c r="AB206" i="94"/>
  <c r="B206" i="94"/>
  <c r="AV206" i="94" s="1"/>
  <c r="AI205" i="94"/>
  <c r="AH205" i="94"/>
  <c r="AG205" i="94"/>
  <c r="AF205" i="94"/>
  <c r="AE205" i="94"/>
  <c r="AD205" i="94"/>
  <c r="AC205" i="94"/>
  <c r="AB205" i="94"/>
  <c r="B205" i="94"/>
  <c r="AV205" i="94" s="1"/>
  <c r="AM204" i="94"/>
  <c r="AK204" i="94"/>
  <c r="AI204" i="94"/>
  <c r="AH204" i="94"/>
  <c r="AG204" i="94"/>
  <c r="AF204" i="94"/>
  <c r="AE204" i="94"/>
  <c r="AD204" i="94"/>
  <c r="AC204" i="94"/>
  <c r="AB204" i="94"/>
  <c r="B204" i="94"/>
  <c r="AV204" i="94" s="1"/>
  <c r="AI203" i="94"/>
  <c r="AH203" i="94"/>
  <c r="AG203" i="94"/>
  <c r="AF203" i="94"/>
  <c r="AE203" i="94"/>
  <c r="AD203" i="94"/>
  <c r="AC203" i="94"/>
  <c r="AB203" i="94"/>
  <c r="B203" i="94"/>
  <c r="AV203" i="94" s="1"/>
  <c r="AI202" i="94"/>
  <c r="AH202" i="94"/>
  <c r="AG202" i="94"/>
  <c r="AF202" i="94"/>
  <c r="AE202" i="94"/>
  <c r="AD202" i="94"/>
  <c r="AC202" i="94"/>
  <c r="AB202" i="94"/>
  <c r="B202" i="94"/>
  <c r="AV202" i="94" s="1"/>
  <c r="AI201" i="94"/>
  <c r="AH201" i="94"/>
  <c r="AG201" i="94"/>
  <c r="AF201" i="94"/>
  <c r="AE201" i="94"/>
  <c r="AD201" i="94"/>
  <c r="AC201" i="94"/>
  <c r="AB201" i="94"/>
  <c r="B201" i="94"/>
  <c r="AV201" i="94" s="1"/>
  <c r="AO200" i="94"/>
  <c r="AM200" i="94"/>
  <c r="AK200" i="94"/>
  <c r="AJ200" i="94"/>
  <c r="AI200" i="94"/>
  <c r="AH200" i="94"/>
  <c r="AG200" i="94"/>
  <c r="AF200" i="94"/>
  <c r="AE200" i="94"/>
  <c r="AD200" i="94"/>
  <c r="AC200" i="94"/>
  <c r="AB200" i="94"/>
  <c r="B200" i="94"/>
  <c r="AV200" i="94" s="1"/>
  <c r="AN199" i="94"/>
  <c r="AL199" i="94"/>
  <c r="AI199" i="94"/>
  <c r="AH199" i="94"/>
  <c r="AG199" i="94"/>
  <c r="AF199" i="94"/>
  <c r="AE199" i="94"/>
  <c r="AD199" i="94"/>
  <c r="AC199" i="94"/>
  <c r="AB199" i="94"/>
  <c r="B199" i="94"/>
  <c r="AV199" i="94" s="1"/>
  <c r="AO198" i="94"/>
  <c r="AL198" i="94"/>
  <c r="AJ198" i="94"/>
  <c r="AI198" i="94"/>
  <c r="AH198" i="94"/>
  <c r="AG198" i="94"/>
  <c r="AF198" i="94"/>
  <c r="AE198" i="94"/>
  <c r="AD198" i="94"/>
  <c r="AC198" i="94"/>
  <c r="AB198" i="94"/>
  <c r="B198" i="94"/>
  <c r="AK197" i="94"/>
  <c r="AJ197" i="94"/>
  <c r="AI197" i="94"/>
  <c r="AH197" i="94"/>
  <c r="AG197" i="94"/>
  <c r="AF197" i="94"/>
  <c r="AE197" i="94"/>
  <c r="AD197" i="94"/>
  <c r="AC197" i="94"/>
  <c r="AB197" i="94"/>
  <c r="B197" i="94"/>
  <c r="AV197" i="94" s="1"/>
  <c r="AI196" i="94"/>
  <c r="AH196" i="94"/>
  <c r="AG196" i="94"/>
  <c r="AF196" i="94"/>
  <c r="AE196" i="94"/>
  <c r="AD196" i="94"/>
  <c r="AC196" i="94"/>
  <c r="AB196" i="94"/>
  <c r="B196" i="94"/>
  <c r="AV196" i="94" s="1"/>
  <c r="AJ195" i="94"/>
  <c r="AI195" i="94"/>
  <c r="AH195" i="94"/>
  <c r="AG195" i="94"/>
  <c r="AF195" i="94"/>
  <c r="AE195" i="94"/>
  <c r="AD195" i="94"/>
  <c r="AC195" i="94"/>
  <c r="AB195" i="94"/>
  <c r="B195" i="94"/>
  <c r="AV195" i="94" s="1"/>
  <c r="AI194" i="94"/>
  <c r="AH194" i="94"/>
  <c r="AG194" i="94"/>
  <c r="AF194" i="94"/>
  <c r="AE194" i="94"/>
  <c r="AD194" i="94"/>
  <c r="AC194" i="94"/>
  <c r="AB194" i="94"/>
  <c r="B194" i="94"/>
  <c r="AV194" i="94" s="1"/>
  <c r="AI193" i="94"/>
  <c r="AH193" i="94"/>
  <c r="AG193" i="94"/>
  <c r="AF193" i="94"/>
  <c r="AE193" i="94"/>
  <c r="AD193" i="94"/>
  <c r="AC193" i="94"/>
  <c r="AB193" i="94"/>
  <c r="B193" i="94"/>
  <c r="AV193" i="94" s="1"/>
  <c r="AI192" i="94"/>
  <c r="AH192" i="94"/>
  <c r="AG192" i="94"/>
  <c r="AF192" i="94"/>
  <c r="AE192" i="94"/>
  <c r="AD192" i="94"/>
  <c r="AC192" i="94"/>
  <c r="AB192" i="94"/>
  <c r="B192" i="94"/>
  <c r="AV192" i="94" s="1"/>
  <c r="AK191" i="94"/>
  <c r="AI191" i="94"/>
  <c r="AH191" i="94"/>
  <c r="AG191" i="94"/>
  <c r="AF191" i="94"/>
  <c r="AE191" i="94"/>
  <c r="AD191" i="94"/>
  <c r="AC191" i="94"/>
  <c r="AB191" i="94"/>
  <c r="B191" i="94"/>
  <c r="AV191" i="94" s="1"/>
  <c r="AI190" i="94"/>
  <c r="AH190" i="94"/>
  <c r="AG190" i="94"/>
  <c r="AF190" i="94"/>
  <c r="AE190" i="94"/>
  <c r="AD190" i="94"/>
  <c r="AC190" i="94"/>
  <c r="AB190" i="94"/>
  <c r="B190" i="94"/>
  <c r="AV190" i="94" s="1"/>
  <c r="AI189" i="94"/>
  <c r="AH189" i="94"/>
  <c r="AG189" i="94"/>
  <c r="AF189" i="94"/>
  <c r="AE189" i="94"/>
  <c r="AD189" i="94"/>
  <c r="AC189" i="94"/>
  <c r="AB189" i="94"/>
  <c r="B189" i="94"/>
  <c r="AV189" i="94" s="1"/>
  <c r="AI188" i="94"/>
  <c r="AH188" i="94"/>
  <c r="AG188" i="94"/>
  <c r="AF188" i="94"/>
  <c r="AE188" i="94"/>
  <c r="AD188" i="94"/>
  <c r="AC188" i="94"/>
  <c r="AB188" i="94"/>
  <c r="B188" i="94"/>
  <c r="AV188" i="94" s="1"/>
  <c r="AI187" i="94"/>
  <c r="AH187" i="94"/>
  <c r="AG187" i="94"/>
  <c r="AF187" i="94"/>
  <c r="AE187" i="94"/>
  <c r="AD187" i="94"/>
  <c r="AC187" i="94"/>
  <c r="AB187" i="94"/>
  <c r="B187" i="94"/>
  <c r="AV187" i="94" s="1"/>
  <c r="AL186" i="94"/>
  <c r="AI186" i="94"/>
  <c r="AH186" i="94"/>
  <c r="AG186" i="94"/>
  <c r="AF186" i="94"/>
  <c r="AE186" i="94"/>
  <c r="AD186" i="94"/>
  <c r="AC186" i="94"/>
  <c r="AB186" i="94"/>
  <c r="B186" i="94"/>
  <c r="AV186" i="94" s="1"/>
  <c r="AI185" i="94"/>
  <c r="AH185" i="94"/>
  <c r="AG185" i="94"/>
  <c r="AF185" i="94"/>
  <c r="AE185" i="94"/>
  <c r="AD185" i="94"/>
  <c r="AC185" i="94"/>
  <c r="AB185" i="94"/>
  <c r="B185" i="94"/>
  <c r="AV185" i="94" s="1"/>
  <c r="AI184" i="94"/>
  <c r="AH184" i="94"/>
  <c r="AG184" i="94"/>
  <c r="AF184" i="94"/>
  <c r="AE184" i="94"/>
  <c r="AD184" i="94"/>
  <c r="AC184" i="94"/>
  <c r="AB184" i="94"/>
  <c r="B184" i="94"/>
  <c r="AV184" i="94" s="1"/>
  <c r="AI183" i="94"/>
  <c r="AH183" i="94"/>
  <c r="AG183" i="94"/>
  <c r="AF183" i="94"/>
  <c r="AE183" i="94"/>
  <c r="AD183" i="94"/>
  <c r="AC183" i="94"/>
  <c r="AB183" i="94"/>
  <c r="B183" i="94"/>
  <c r="AV183" i="94" s="1"/>
  <c r="AI182" i="94"/>
  <c r="AH182" i="94"/>
  <c r="AG182" i="94"/>
  <c r="AF182" i="94"/>
  <c r="AE182" i="94"/>
  <c r="AD182" i="94"/>
  <c r="AC182" i="94"/>
  <c r="AB182" i="94"/>
  <c r="B182" i="94"/>
  <c r="AI181" i="94"/>
  <c r="AH181" i="94"/>
  <c r="AG181" i="94"/>
  <c r="AF181" i="94"/>
  <c r="AE181" i="94"/>
  <c r="AD181" i="94"/>
  <c r="AC181" i="94"/>
  <c r="AB181" i="94"/>
  <c r="B181" i="94"/>
  <c r="AV181" i="94" s="1"/>
  <c r="AI180" i="94"/>
  <c r="AH180" i="94"/>
  <c r="AG180" i="94"/>
  <c r="AF180" i="94"/>
  <c r="AE180" i="94"/>
  <c r="AD180" i="94"/>
  <c r="AC180" i="94"/>
  <c r="AB180" i="94"/>
  <c r="B180" i="94"/>
  <c r="AV180" i="94" s="1"/>
  <c r="AI179" i="94"/>
  <c r="AH179" i="94"/>
  <c r="AG179" i="94"/>
  <c r="AF179" i="94"/>
  <c r="AE179" i="94"/>
  <c r="AD179" i="94"/>
  <c r="AC179" i="94"/>
  <c r="AB179" i="94"/>
  <c r="B179" i="94"/>
  <c r="AV179" i="94" s="1"/>
  <c r="AM178" i="94"/>
  <c r="AL178" i="94"/>
  <c r="AI178" i="94"/>
  <c r="AH178" i="94"/>
  <c r="AG178" i="94"/>
  <c r="AF178" i="94"/>
  <c r="AE178" i="94"/>
  <c r="AD178" i="94"/>
  <c r="AC178" i="94"/>
  <c r="AB178" i="94"/>
  <c r="B178" i="94"/>
  <c r="AV178" i="94" s="1"/>
  <c r="AI177" i="94"/>
  <c r="AH177" i="94"/>
  <c r="AG177" i="94"/>
  <c r="AF177" i="94"/>
  <c r="AE177" i="94"/>
  <c r="AD177" i="94"/>
  <c r="AC177" i="94"/>
  <c r="AB177" i="94"/>
  <c r="B177" i="94"/>
  <c r="AV177" i="94" s="1"/>
  <c r="AK176" i="94"/>
  <c r="AI176" i="94"/>
  <c r="AH176" i="94"/>
  <c r="AG176" i="94"/>
  <c r="AF176" i="94"/>
  <c r="AE176" i="94"/>
  <c r="AD176" i="94"/>
  <c r="AC176" i="94"/>
  <c r="AB176" i="94"/>
  <c r="B176" i="94"/>
  <c r="AV176" i="94" s="1"/>
  <c r="AI175" i="94"/>
  <c r="AH175" i="94"/>
  <c r="AG175" i="94"/>
  <c r="AF175" i="94"/>
  <c r="AE175" i="94"/>
  <c r="AD175" i="94"/>
  <c r="AC175" i="94"/>
  <c r="AB175" i="94"/>
  <c r="B175" i="94"/>
  <c r="AV175" i="94" s="1"/>
  <c r="AL174" i="94"/>
  <c r="AI174" i="94"/>
  <c r="AH174" i="94"/>
  <c r="AG174" i="94"/>
  <c r="AF174" i="94"/>
  <c r="AE174" i="94"/>
  <c r="AD174" i="94"/>
  <c r="AC174" i="94"/>
  <c r="AB174" i="94"/>
  <c r="B174" i="94"/>
  <c r="AM173" i="94"/>
  <c r="AI173" i="94"/>
  <c r="AH173" i="94"/>
  <c r="AG173" i="94"/>
  <c r="AF173" i="94"/>
  <c r="AE173" i="94"/>
  <c r="AD173" i="94"/>
  <c r="AC173" i="94"/>
  <c r="AB173" i="94"/>
  <c r="B173" i="94"/>
  <c r="AV173" i="94" s="1"/>
  <c r="AI172" i="94"/>
  <c r="AH172" i="94"/>
  <c r="AG172" i="94"/>
  <c r="AF172" i="94"/>
  <c r="AE172" i="94"/>
  <c r="AD172" i="94"/>
  <c r="AC172" i="94"/>
  <c r="AB172" i="94"/>
  <c r="B172" i="94"/>
  <c r="AI171" i="94"/>
  <c r="AH171" i="94"/>
  <c r="AG171" i="94"/>
  <c r="AF171" i="94"/>
  <c r="AE171" i="94"/>
  <c r="AD171" i="94"/>
  <c r="AC171" i="94"/>
  <c r="AB171" i="94"/>
  <c r="B171" i="94"/>
  <c r="AV171" i="94" s="1"/>
  <c r="AJ170" i="94"/>
  <c r="AI170" i="94"/>
  <c r="AH170" i="94"/>
  <c r="AG170" i="94"/>
  <c r="AF170" i="94"/>
  <c r="AE170" i="94"/>
  <c r="AD170" i="94"/>
  <c r="AC170" i="94"/>
  <c r="AB170" i="94"/>
  <c r="B170" i="94"/>
  <c r="AV170" i="94" s="1"/>
  <c r="AI169" i="94"/>
  <c r="AH169" i="94"/>
  <c r="AG169" i="94"/>
  <c r="AF169" i="94"/>
  <c r="AE169" i="94"/>
  <c r="AD169" i="94"/>
  <c r="AC169" i="94"/>
  <c r="AB169" i="94"/>
  <c r="B169" i="94"/>
  <c r="AV169" i="94" s="1"/>
  <c r="AJ168" i="94"/>
  <c r="AI168" i="94"/>
  <c r="AH168" i="94"/>
  <c r="AG168" i="94"/>
  <c r="AF168" i="94"/>
  <c r="AE168" i="94"/>
  <c r="AD168" i="94"/>
  <c r="AC168" i="94"/>
  <c r="AB168" i="94"/>
  <c r="B168" i="94"/>
  <c r="AV168" i="94" s="1"/>
  <c r="AI167" i="94"/>
  <c r="AH167" i="94"/>
  <c r="AG167" i="94"/>
  <c r="AF167" i="94"/>
  <c r="AE167" i="94"/>
  <c r="AD167" i="94"/>
  <c r="AC167" i="94"/>
  <c r="AB167" i="94"/>
  <c r="B167" i="94"/>
  <c r="AV167" i="94" s="1"/>
  <c r="AM166" i="94"/>
  <c r="AI166" i="94"/>
  <c r="AH166" i="94"/>
  <c r="AG166" i="94"/>
  <c r="AF166" i="94"/>
  <c r="AE166" i="94"/>
  <c r="AD166" i="94"/>
  <c r="AC166" i="94"/>
  <c r="AB166" i="94"/>
  <c r="B166" i="94"/>
  <c r="AI165" i="94"/>
  <c r="AH165" i="94"/>
  <c r="AG165" i="94"/>
  <c r="AF165" i="94"/>
  <c r="AE165" i="94"/>
  <c r="AD165" i="94"/>
  <c r="AC165" i="94"/>
  <c r="AB165" i="94"/>
  <c r="B165" i="94"/>
  <c r="AV165" i="94" s="1"/>
  <c r="AO164" i="94"/>
  <c r="AN164" i="94"/>
  <c r="AK164" i="94"/>
  <c r="AI164" i="94"/>
  <c r="AH164" i="94"/>
  <c r="AG164" i="94"/>
  <c r="AF164" i="94"/>
  <c r="AE164" i="94"/>
  <c r="AD164" i="94"/>
  <c r="AC164" i="94"/>
  <c r="AB164" i="94"/>
  <c r="B164" i="94"/>
  <c r="AV164" i="94" s="1"/>
  <c r="AH163" i="94"/>
  <c r="AG163" i="94"/>
  <c r="AF163" i="94"/>
  <c r="AE163" i="94"/>
  <c r="AD163" i="94"/>
  <c r="AC163" i="94"/>
  <c r="AB163" i="94"/>
  <c r="B163" i="94"/>
  <c r="AH162" i="94"/>
  <c r="AG162" i="94"/>
  <c r="AF162" i="94"/>
  <c r="AE162" i="94"/>
  <c r="AD162" i="94"/>
  <c r="AC162" i="94"/>
  <c r="AB162" i="94"/>
  <c r="B162" i="94"/>
  <c r="AV162" i="94" s="1"/>
  <c r="AH161" i="94"/>
  <c r="AG161" i="94"/>
  <c r="AF161" i="94"/>
  <c r="AE161" i="94"/>
  <c r="AD161" i="94"/>
  <c r="AC161" i="94"/>
  <c r="AB161" i="94"/>
  <c r="B161" i="94"/>
  <c r="AK161" i="94" s="1"/>
  <c r="AH160" i="94"/>
  <c r="AG160" i="94"/>
  <c r="AF160" i="94"/>
  <c r="AE160" i="94"/>
  <c r="AD160" i="94"/>
  <c r="AC160" i="94"/>
  <c r="AB160" i="94"/>
  <c r="B160" i="94"/>
  <c r="AV160" i="94" s="1"/>
  <c r="AH159" i="94"/>
  <c r="AG159" i="94"/>
  <c r="AF159" i="94"/>
  <c r="AE159" i="94"/>
  <c r="AD159" i="94"/>
  <c r="AC159" i="94"/>
  <c r="AB159" i="94"/>
  <c r="B159" i="94"/>
  <c r="AH158" i="94"/>
  <c r="AG158" i="94"/>
  <c r="AF158" i="94"/>
  <c r="AE158" i="94"/>
  <c r="AD158" i="94"/>
  <c r="AC158" i="94"/>
  <c r="AB158" i="94"/>
  <c r="B158" i="94"/>
  <c r="AV158" i="94" s="1"/>
  <c r="AH157" i="94"/>
  <c r="AG157" i="94"/>
  <c r="AF157" i="94"/>
  <c r="AE157" i="94"/>
  <c r="AD157" i="94"/>
  <c r="AC157" i="94"/>
  <c r="AB157" i="94"/>
  <c r="B157" i="94"/>
  <c r="AV157" i="94" s="1"/>
  <c r="AH156" i="94"/>
  <c r="AG156" i="94"/>
  <c r="AF156" i="94"/>
  <c r="AE156" i="94"/>
  <c r="AD156" i="94"/>
  <c r="AC156" i="94"/>
  <c r="AB156" i="94"/>
  <c r="B156" i="94"/>
  <c r="AV156" i="94" s="1"/>
  <c r="AH155" i="94"/>
  <c r="AG155" i="94"/>
  <c r="AF155" i="94"/>
  <c r="AE155" i="94"/>
  <c r="AD155" i="94"/>
  <c r="AC155" i="94"/>
  <c r="AB155" i="94"/>
  <c r="B155" i="94"/>
  <c r="AV155" i="94" s="1"/>
  <c r="AH154" i="94"/>
  <c r="AG154" i="94"/>
  <c r="AF154" i="94"/>
  <c r="AE154" i="94"/>
  <c r="AD154" i="94"/>
  <c r="AC154" i="94"/>
  <c r="AB154" i="94"/>
  <c r="B154" i="94"/>
  <c r="AV154" i="94" s="1"/>
  <c r="AH153" i="94"/>
  <c r="AG153" i="94"/>
  <c r="AF153" i="94"/>
  <c r="AE153" i="94"/>
  <c r="AD153" i="94"/>
  <c r="AC153" i="94"/>
  <c r="AB153" i="94"/>
  <c r="B153" i="94"/>
  <c r="AV153" i="94" s="1"/>
  <c r="AH152" i="94"/>
  <c r="AG152" i="94"/>
  <c r="AF152" i="94"/>
  <c r="AE152" i="94"/>
  <c r="AD152" i="94"/>
  <c r="AC152" i="94"/>
  <c r="AB152" i="94"/>
  <c r="B152" i="94"/>
  <c r="AV152" i="94" s="1"/>
  <c r="AH151" i="94"/>
  <c r="AG151" i="94"/>
  <c r="AF151" i="94"/>
  <c r="AE151" i="94"/>
  <c r="AD151" i="94"/>
  <c r="AC151" i="94"/>
  <c r="AB151" i="94"/>
  <c r="B151" i="94"/>
  <c r="AH150" i="94"/>
  <c r="AG150" i="94"/>
  <c r="AF150" i="94"/>
  <c r="AE150" i="94"/>
  <c r="AD150" i="94"/>
  <c r="AC150" i="94"/>
  <c r="AB150" i="94"/>
  <c r="B150" i="94"/>
  <c r="AV150" i="94" s="1"/>
  <c r="AH149" i="94"/>
  <c r="AG149" i="94"/>
  <c r="AF149" i="94"/>
  <c r="AE149" i="94"/>
  <c r="AD149" i="94"/>
  <c r="AC149" i="94"/>
  <c r="AB149" i="94"/>
  <c r="B149" i="94"/>
  <c r="AV149" i="94" s="1"/>
  <c r="AH148" i="94"/>
  <c r="AG148" i="94"/>
  <c r="AF148" i="94"/>
  <c r="AE148" i="94"/>
  <c r="AD148" i="94"/>
  <c r="AC148" i="94"/>
  <c r="AB148" i="94"/>
  <c r="B148" i="94"/>
  <c r="AV148" i="94" s="1"/>
  <c r="AH147" i="94"/>
  <c r="AG147" i="94"/>
  <c r="AF147" i="94"/>
  <c r="AE147" i="94"/>
  <c r="AD147" i="94"/>
  <c r="AC147" i="94"/>
  <c r="AB147" i="94"/>
  <c r="B147" i="94"/>
  <c r="AV147" i="94" s="1"/>
  <c r="AH146" i="94"/>
  <c r="AG146" i="94"/>
  <c r="AF146" i="94"/>
  <c r="AE146" i="94"/>
  <c r="AD146" i="94"/>
  <c r="AC146" i="94"/>
  <c r="AB146" i="94"/>
  <c r="B146" i="94"/>
  <c r="AV146" i="94" s="1"/>
  <c r="AH145" i="94"/>
  <c r="AG145" i="94"/>
  <c r="AF145" i="94"/>
  <c r="AE145" i="94"/>
  <c r="AD145" i="94"/>
  <c r="AC145" i="94"/>
  <c r="AB145" i="94"/>
  <c r="B145" i="94"/>
  <c r="AV145" i="94" s="1"/>
  <c r="AH144" i="94"/>
  <c r="AG144" i="94"/>
  <c r="AF144" i="94"/>
  <c r="AE144" i="94"/>
  <c r="AD144" i="94"/>
  <c r="AC144" i="94"/>
  <c r="AB144" i="94"/>
  <c r="B144" i="94"/>
  <c r="AV144" i="94" s="1"/>
  <c r="AH143" i="94"/>
  <c r="AG143" i="94"/>
  <c r="AF143" i="94"/>
  <c r="AE143" i="94"/>
  <c r="AD143" i="94"/>
  <c r="AC143" i="94"/>
  <c r="AB143" i="94"/>
  <c r="B143" i="94"/>
  <c r="AM143" i="94" s="1"/>
  <c r="AH142" i="94"/>
  <c r="AG142" i="94"/>
  <c r="AF142" i="94"/>
  <c r="AE142" i="94"/>
  <c r="AD142" i="94"/>
  <c r="AC142" i="94"/>
  <c r="AB142" i="94"/>
  <c r="B142" i="94"/>
  <c r="AV142" i="94" s="1"/>
  <c r="AH141" i="94"/>
  <c r="AG141" i="94"/>
  <c r="AF141" i="94"/>
  <c r="AE141" i="94"/>
  <c r="AD141" i="94"/>
  <c r="AC141" i="94"/>
  <c r="AB141" i="94"/>
  <c r="B141" i="94"/>
  <c r="AV141" i="94" s="1"/>
  <c r="AH140" i="94"/>
  <c r="AG140" i="94"/>
  <c r="AF140" i="94"/>
  <c r="AE140" i="94"/>
  <c r="AD140" i="94"/>
  <c r="AC140" i="94"/>
  <c r="AB140" i="94"/>
  <c r="B140" i="94"/>
  <c r="AV140" i="94" s="1"/>
  <c r="AH139" i="94"/>
  <c r="AG139" i="94"/>
  <c r="AF139" i="94"/>
  <c r="AE139" i="94"/>
  <c r="AD139" i="94"/>
  <c r="AC139" i="94"/>
  <c r="AB139" i="94"/>
  <c r="B139" i="94"/>
  <c r="AV139" i="94" s="1"/>
  <c r="AH138" i="94"/>
  <c r="AG138" i="94"/>
  <c r="AF138" i="94"/>
  <c r="AE138" i="94"/>
  <c r="AD138" i="94"/>
  <c r="AC138" i="94"/>
  <c r="AB138" i="94"/>
  <c r="B138" i="94"/>
  <c r="AV138" i="94" s="1"/>
  <c r="AH137" i="94"/>
  <c r="AG137" i="94"/>
  <c r="AF137" i="94"/>
  <c r="AE137" i="94"/>
  <c r="AD137" i="94"/>
  <c r="AC137" i="94"/>
  <c r="AB137" i="94"/>
  <c r="B137" i="94"/>
  <c r="AV137" i="94" s="1"/>
  <c r="AH136" i="94"/>
  <c r="AG136" i="94"/>
  <c r="AF136" i="94"/>
  <c r="AE136" i="94"/>
  <c r="AD136" i="94"/>
  <c r="AC136" i="94"/>
  <c r="AB136" i="94"/>
  <c r="B136" i="94"/>
  <c r="AH135" i="94"/>
  <c r="AG135" i="94"/>
  <c r="AF135" i="94"/>
  <c r="AE135" i="94"/>
  <c r="AD135" i="94"/>
  <c r="AC135" i="94"/>
  <c r="AB135" i="94"/>
  <c r="B135" i="94"/>
  <c r="AV135" i="94" s="1"/>
  <c r="AH134" i="94"/>
  <c r="AG134" i="94"/>
  <c r="AF134" i="94"/>
  <c r="AE134" i="94"/>
  <c r="AD134" i="94"/>
  <c r="AC134" i="94"/>
  <c r="AB134" i="94"/>
  <c r="B134" i="94"/>
  <c r="AV134" i="94" s="1"/>
  <c r="AH133" i="94"/>
  <c r="AG133" i="94"/>
  <c r="AF133" i="94"/>
  <c r="AE133" i="94"/>
  <c r="AD133" i="94"/>
  <c r="AC133" i="94"/>
  <c r="AB133" i="94"/>
  <c r="B133" i="94"/>
  <c r="AV133" i="94" s="1"/>
  <c r="AH132" i="94"/>
  <c r="AG132" i="94"/>
  <c r="AF132" i="94"/>
  <c r="AE132" i="94"/>
  <c r="AD132" i="94"/>
  <c r="AC132" i="94"/>
  <c r="AB132" i="94"/>
  <c r="B132" i="94"/>
  <c r="AV132" i="94" s="1"/>
  <c r="AH131" i="94"/>
  <c r="AG131" i="94"/>
  <c r="AF131" i="94"/>
  <c r="AE131" i="94"/>
  <c r="AD131" i="94"/>
  <c r="AC131" i="94"/>
  <c r="AB131" i="94"/>
  <c r="B131" i="94"/>
  <c r="AV131" i="94" s="1"/>
  <c r="AH130" i="94"/>
  <c r="AG130" i="94"/>
  <c r="AF130" i="94"/>
  <c r="AE130" i="94"/>
  <c r="AD130" i="94"/>
  <c r="AC130" i="94"/>
  <c r="AB130" i="94"/>
  <c r="B130" i="94"/>
  <c r="AV130" i="94" s="1"/>
  <c r="AH129" i="94"/>
  <c r="AG129" i="94"/>
  <c r="AF129" i="94"/>
  <c r="AE129" i="94"/>
  <c r="AD129" i="94"/>
  <c r="AC129" i="94"/>
  <c r="AB129" i="94"/>
  <c r="B129" i="94"/>
  <c r="AV129" i="94" s="1"/>
  <c r="AH128" i="94"/>
  <c r="AG128" i="94"/>
  <c r="AF128" i="94"/>
  <c r="AE128" i="94"/>
  <c r="AD128" i="94"/>
  <c r="AC128" i="94"/>
  <c r="AB128" i="94"/>
  <c r="B128" i="94"/>
  <c r="AV128" i="94" s="1"/>
  <c r="AH127" i="94"/>
  <c r="AG127" i="94"/>
  <c r="AF127" i="94"/>
  <c r="AE127" i="94"/>
  <c r="AD127" i="94"/>
  <c r="AC127" i="94"/>
  <c r="AB127" i="94"/>
  <c r="B127" i="94"/>
  <c r="AV127" i="94" s="1"/>
  <c r="AH126" i="94"/>
  <c r="AG126" i="94"/>
  <c r="AF126" i="94"/>
  <c r="AE126" i="94"/>
  <c r="AD126" i="94"/>
  <c r="AC126" i="94"/>
  <c r="AB126" i="94"/>
  <c r="B126" i="94"/>
  <c r="AV126" i="94" s="1"/>
  <c r="AH125" i="94"/>
  <c r="AG125" i="94"/>
  <c r="AF125" i="94"/>
  <c r="AE125" i="94"/>
  <c r="AD125" i="94"/>
  <c r="AC125" i="94"/>
  <c r="AB125" i="94"/>
  <c r="B125" i="94"/>
  <c r="AV125" i="94" s="1"/>
  <c r="AH124" i="94"/>
  <c r="AG124" i="94"/>
  <c r="AF124" i="94"/>
  <c r="AE124" i="94"/>
  <c r="AD124" i="94"/>
  <c r="AC124" i="94"/>
  <c r="AB124" i="94"/>
  <c r="B124" i="94"/>
  <c r="AV124" i="94" s="1"/>
  <c r="AH123" i="94"/>
  <c r="AG123" i="94"/>
  <c r="AF123" i="94"/>
  <c r="AE123" i="94"/>
  <c r="AD123" i="94"/>
  <c r="AC123" i="94"/>
  <c r="AB123" i="94"/>
  <c r="B123" i="94"/>
  <c r="AV123" i="94" s="1"/>
  <c r="AH122" i="94"/>
  <c r="AG122" i="94"/>
  <c r="AF122" i="94"/>
  <c r="AE122" i="94"/>
  <c r="AD122" i="94"/>
  <c r="AC122" i="94"/>
  <c r="AB122" i="94"/>
  <c r="B122" i="94"/>
  <c r="AV122" i="94" s="1"/>
  <c r="AH121" i="94"/>
  <c r="AG121" i="94"/>
  <c r="AF121" i="94"/>
  <c r="AE121" i="94"/>
  <c r="AD121" i="94"/>
  <c r="AC121" i="94"/>
  <c r="AB121" i="94"/>
  <c r="B121" i="94"/>
  <c r="AV121" i="94" s="1"/>
  <c r="AH120" i="94"/>
  <c r="AG120" i="94"/>
  <c r="AF120" i="94"/>
  <c r="AE120" i="94"/>
  <c r="AD120" i="94"/>
  <c r="AC120" i="94"/>
  <c r="AB120" i="94"/>
  <c r="B120" i="94"/>
  <c r="AV120" i="94" s="1"/>
  <c r="AH119" i="94"/>
  <c r="AG119" i="94"/>
  <c r="AF119" i="94"/>
  <c r="AE119" i="94"/>
  <c r="AD119" i="94"/>
  <c r="AC119" i="94"/>
  <c r="AB119" i="94"/>
  <c r="B119" i="94"/>
  <c r="AV119" i="94" s="1"/>
  <c r="AH118" i="94"/>
  <c r="AG118" i="94"/>
  <c r="AF118" i="94"/>
  <c r="AE118" i="94"/>
  <c r="AD118" i="94"/>
  <c r="AC118" i="94"/>
  <c r="AB118" i="94"/>
  <c r="B118" i="94"/>
  <c r="AV118" i="94" s="1"/>
  <c r="AH117" i="94"/>
  <c r="AG117" i="94"/>
  <c r="AF117" i="94"/>
  <c r="AE117" i="94"/>
  <c r="AD117" i="94"/>
  <c r="AC117" i="94"/>
  <c r="AB117" i="94"/>
  <c r="B117" i="94"/>
  <c r="AV117" i="94" s="1"/>
  <c r="AH116" i="94"/>
  <c r="AG116" i="94"/>
  <c r="AF116" i="94"/>
  <c r="AE116" i="94"/>
  <c r="AD116" i="94"/>
  <c r="AC116" i="94"/>
  <c r="AB116" i="94"/>
  <c r="B116" i="94"/>
  <c r="AV116" i="94" s="1"/>
  <c r="AH115" i="94"/>
  <c r="AG115" i="94"/>
  <c r="AF115" i="94"/>
  <c r="AE115" i="94"/>
  <c r="AD115" i="94"/>
  <c r="AC115" i="94"/>
  <c r="AB115" i="94"/>
  <c r="B115" i="94"/>
  <c r="AV115" i="94" s="1"/>
  <c r="AH114" i="94"/>
  <c r="AG114" i="94"/>
  <c r="AF114" i="94"/>
  <c r="AE114" i="94"/>
  <c r="AD114" i="94"/>
  <c r="AC114" i="94"/>
  <c r="AB114" i="94"/>
  <c r="B114" i="94"/>
  <c r="AV114" i="94" s="1"/>
  <c r="AH113" i="94"/>
  <c r="AG113" i="94"/>
  <c r="AF113" i="94"/>
  <c r="AE113" i="94"/>
  <c r="AD113" i="94"/>
  <c r="AC113" i="94"/>
  <c r="AB113" i="94"/>
  <c r="B113" i="94"/>
  <c r="AV113" i="94" s="1"/>
  <c r="AH112" i="94"/>
  <c r="AG112" i="94"/>
  <c r="AF112" i="94"/>
  <c r="AE112" i="94"/>
  <c r="AD112" i="94"/>
  <c r="AC112" i="94"/>
  <c r="AB112" i="94"/>
  <c r="B112" i="94"/>
  <c r="AV112" i="94" s="1"/>
  <c r="AH111" i="94"/>
  <c r="AG111" i="94"/>
  <c r="AF111" i="94"/>
  <c r="AE111" i="94"/>
  <c r="AD111" i="94"/>
  <c r="AC111" i="94"/>
  <c r="AB111" i="94"/>
  <c r="B111" i="94"/>
  <c r="AV111" i="94" s="1"/>
  <c r="AH110" i="94"/>
  <c r="AG110" i="94"/>
  <c r="AF110" i="94"/>
  <c r="AE110" i="94"/>
  <c r="AD110" i="94"/>
  <c r="AC110" i="94"/>
  <c r="AB110" i="94"/>
  <c r="B110" i="94"/>
  <c r="AV110" i="94" s="1"/>
  <c r="AH109" i="94"/>
  <c r="AG109" i="94"/>
  <c r="AF109" i="94"/>
  <c r="AE109" i="94"/>
  <c r="AD109" i="94"/>
  <c r="AC109" i="94"/>
  <c r="AB109" i="94"/>
  <c r="B109" i="94"/>
  <c r="AV109" i="94" s="1"/>
  <c r="AH108" i="94"/>
  <c r="AG108" i="94"/>
  <c r="AF108" i="94"/>
  <c r="AE108" i="94"/>
  <c r="AD108" i="94"/>
  <c r="AC108" i="94"/>
  <c r="AB108" i="94"/>
  <c r="B108" i="94"/>
  <c r="AV108" i="94" s="1"/>
  <c r="AH107" i="94"/>
  <c r="AG107" i="94"/>
  <c r="AF107" i="94"/>
  <c r="AE107" i="94"/>
  <c r="AD107" i="94"/>
  <c r="AC107" i="94"/>
  <c r="AB107" i="94"/>
  <c r="B107" i="94"/>
  <c r="AV107" i="94" s="1"/>
  <c r="AH106" i="94"/>
  <c r="AG106" i="94"/>
  <c r="AF106" i="94"/>
  <c r="AE106" i="94"/>
  <c r="AD106" i="94"/>
  <c r="AC106" i="94"/>
  <c r="AB106" i="94"/>
  <c r="B106" i="94"/>
  <c r="AV106" i="94" s="1"/>
  <c r="AH105" i="94"/>
  <c r="AG105" i="94"/>
  <c r="AF105" i="94"/>
  <c r="AE105" i="94"/>
  <c r="AD105" i="94"/>
  <c r="AC105" i="94"/>
  <c r="AB105" i="94"/>
  <c r="B105" i="94"/>
  <c r="AV105" i="94" s="1"/>
  <c r="AH104" i="94"/>
  <c r="AG104" i="94"/>
  <c r="AF104" i="94"/>
  <c r="AE104" i="94"/>
  <c r="AD104" i="94"/>
  <c r="AC104" i="94"/>
  <c r="AB104" i="94"/>
  <c r="B104" i="94"/>
  <c r="AV104" i="94" s="1"/>
  <c r="AH103" i="94"/>
  <c r="AG103" i="94"/>
  <c r="AF103" i="94"/>
  <c r="AE103" i="94"/>
  <c r="AD103" i="94"/>
  <c r="AC103" i="94"/>
  <c r="AB103" i="94"/>
  <c r="B103" i="94"/>
  <c r="AV103" i="94" s="1"/>
  <c r="AH102" i="94"/>
  <c r="AG102" i="94"/>
  <c r="AF102" i="94"/>
  <c r="AE102" i="94"/>
  <c r="AD102" i="94"/>
  <c r="AC102" i="94"/>
  <c r="AB102" i="94"/>
  <c r="B102" i="94"/>
  <c r="AV102" i="94" s="1"/>
  <c r="AH101" i="94"/>
  <c r="AG101" i="94"/>
  <c r="AF101" i="94"/>
  <c r="AE101" i="94"/>
  <c r="AD101" i="94"/>
  <c r="AC101" i="94"/>
  <c r="AB101" i="94"/>
  <c r="B101" i="94"/>
  <c r="AV101" i="94" s="1"/>
  <c r="AH100" i="94"/>
  <c r="AG100" i="94"/>
  <c r="AF100" i="94"/>
  <c r="AE100" i="94"/>
  <c r="AD100" i="94"/>
  <c r="AC100" i="94"/>
  <c r="AB100" i="94"/>
  <c r="B100" i="94"/>
  <c r="AV100" i="94" s="1"/>
  <c r="AH99" i="94"/>
  <c r="AG99" i="94"/>
  <c r="AF99" i="94"/>
  <c r="AE99" i="94"/>
  <c r="AD99" i="94"/>
  <c r="AC99" i="94"/>
  <c r="AB99" i="94"/>
  <c r="B99" i="94"/>
  <c r="AV99" i="94" s="1"/>
  <c r="AH98" i="94"/>
  <c r="AG98" i="94"/>
  <c r="AF98" i="94"/>
  <c r="AE98" i="94"/>
  <c r="AD98" i="94"/>
  <c r="AC98" i="94"/>
  <c r="AB98" i="94"/>
  <c r="B98" i="94"/>
  <c r="AV98" i="94" s="1"/>
  <c r="AH97" i="94"/>
  <c r="AG97" i="94"/>
  <c r="AF97" i="94"/>
  <c r="AE97" i="94"/>
  <c r="AD97" i="94"/>
  <c r="AC97" i="94"/>
  <c r="AB97" i="94"/>
  <c r="B97" i="94"/>
  <c r="AV97" i="94" s="1"/>
  <c r="AH96" i="94"/>
  <c r="AG96" i="94"/>
  <c r="AF96" i="94"/>
  <c r="AE96" i="94"/>
  <c r="AD96" i="94"/>
  <c r="AC96" i="94"/>
  <c r="AB96" i="94"/>
  <c r="B96" i="94"/>
  <c r="AV96" i="94" s="1"/>
  <c r="AH95" i="94"/>
  <c r="AG95" i="94"/>
  <c r="AF95" i="94"/>
  <c r="AE95" i="94"/>
  <c r="AD95" i="94"/>
  <c r="AC95" i="94"/>
  <c r="AB95" i="94"/>
  <c r="B95" i="94"/>
  <c r="AV95" i="94" s="1"/>
  <c r="AH94" i="94"/>
  <c r="AG94" i="94"/>
  <c r="AF94" i="94"/>
  <c r="AE94" i="94"/>
  <c r="AD94" i="94"/>
  <c r="AC94" i="94"/>
  <c r="AB94" i="94"/>
  <c r="B94" i="94"/>
  <c r="AV94" i="94" s="1"/>
  <c r="AH93" i="94"/>
  <c r="AG93" i="94"/>
  <c r="AF93" i="94"/>
  <c r="AE93" i="94"/>
  <c r="AD93" i="94"/>
  <c r="AC93" i="94"/>
  <c r="AB93" i="94"/>
  <c r="B93" i="94"/>
  <c r="AV93" i="94" s="1"/>
  <c r="AH92" i="94"/>
  <c r="AG92" i="94"/>
  <c r="AF92" i="94"/>
  <c r="AE92" i="94"/>
  <c r="AD92" i="94"/>
  <c r="AC92" i="94"/>
  <c r="AB92" i="94"/>
  <c r="B92" i="94"/>
  <c r="AV92" i="94" s="1"/>
  <c r="AH91" i="94"/>
  <c r="AG91" i="94"/>
  <c r="AF91" i="94"/>
  <c r="AE91" i="94"/>
  <c r="AD91" i="94"/>
  <c r="AC91" i="94"/>
  <c r="AB91" i="94"/>
  <c r="B91" i="94"/>
  <c r="AV91" i="94" s="1"/>
  <c r="AH90" i="94"/>
  <c r="AG90" i="94"/>
  <c r="AF90" i="94"/>
  <c r="AE90" i="94"/>
  <c r="AD90" i="94"/>
  <c r="AC90" i="94"/>
  <c r="AB90" i="94"/>
  <c r="B90" i="94"/>
  <c r="AV90" i="94" s="1"/>
  <c r="AH89" i="94"/>
  <c r="AG89" i="94"/>
  <c r="AF89" i="94"/>
  <c r="AE89" i="94"/>
  <c r="AD89" i="94"/>
  <c r="AC89" i="94"/>
  <c r="AB89" i="94"/>
  <c r="B89" i="94"/>
  <c r="AV89" i="94" s="1"/>
  <c r="BS88" i="94"/>
  <c r="BM88" i="94"/>
  <c r="AH88" i="94"/>
  <c r="AG88" i="94"/>
  <c r="AF88" i="94"/>
  <c r="AE88" i="94"/>
  <c r="AD88" i="94"/>
  <c r="AC88" i="94"/>
  <c r="AB88" i="94"/>
  <c r="B88" i="94"/>
  <c r="AV88" i="94" s="1"/>
  <c r="BS87" i="94"/>
  <c r="BM87" i="94"/>
  <c r="AH87" i="94"/>
  <c r="AG87" i="94"/>
  <c r="AF87" i="94"/>
  <c r="AE87" i="94"/>
  <c r="AD87" i="94"/>
  <c r="AC87" i="94"/>
  <c r="AB87" i="94"/>
  <c r="B87" i="94"/>
  <c r="AV87" i="94" s="1"/>
  <c r="BS86" i="94"/>
  <c r="BM86" i="94"/>
  <c r="AH86" i="94"/>
  <c r="AG86" i="94"/>
  <c r="AF86" i="94"/>
  <c r="AE86" i="94"/>
  <c r="AD86" i="94"/>
  <c r="AC86" i="94"/>
  <c r="AB86" i="94"/>
  <c r="B86" i="94"/>
  <c r="AV86" i="94" s="1"/>
  <c r="BS85" i="94"/>
  <c r="BM85" i="94"/>
  <c r="AH85" i="94"/>
  <c r="AG85" i="94"/>
  <c r="AF85" i="94"/>
  <c r="AE85" i="94"/>
  <c r="AD85" i="94"/>
  <c r="AC85" i="94"/>
  <c r="AB85" i="94"/>
  <c r="B85" i="94"/>
  <c r="AV85" i="94" s="1"/>
  <c r="BS84" i="94"/>
  <c r="BM84" i="94"/>
  <c r="AH84" i="94"/>
  <c r="AG84" i="94"/>
  <c r="AF84" i="94"/>
  <c r="AE84" i="94"/>
  <c r="AD84" i="94"/>
  <c r="AC84" i="94"/>
  <c r="AB84" i="94"/>
  <c r="B84" i="94"/>
  <c r="AV84" i="94" s="1"/>
  <c r="BS83" i="94"/>
  <c r="BM83" i="94"/>
  <c r="AH83" i="94"/>
  <c r="AG83" i="94"/>
  <c r="AF83" i="94"/>
  <c r="AE83" i="94"/>
  <c r="AD83" i="94"/>
  <c r="AC83" i="94"/>
  <c r="AB83" i="94"/>
  <c r="B83" i="94"/>
  <c r="AV83" i="94" s="1"/>
  <c r="BS82" i="94"/>
  <c r="BM82" i="94"/>
  <c r="AH82" i="94"/>
  <c r="AG82" i="94"/>
  <c r="AF82" i="94"/>
  <c r="AE82" i="94"/>
  <c r="AD82" i="94"/>
  <c r="AC82" i="94"/>
  <c r="AB82" i="94"/>
  <c r="B82" i="94"/>
  <c r="AV82" i="94" s="1"/>
  <c r="BS81" i="94"/>
  <c r="BM81" i="94"/>
  <c r="AH81" i="94"/>
  <c r="AG81" i="94"/>
  <c r="AF81" i="94"/>
  <c r="AE81" i="94"/>
  <c r="AD81" i="94"/>
  <c r="AC81" i="94"/>
  <c r="AB81" i="94"/>
  <c r="B81" i="94"/>
  <c r="AV81" i="94" s="1"/>
  <c r="BS80" i="94"/>
  <c r="BM80" i="94"/>
  <c r="AH80" i="94"/>
  <c r="AG80" i="94"/>
  <c r="AF80" i="94"/>
  <c r="AE80" i="94"/>
  <c r="AD80" i="94"/>
  <c r="AC80" i="94"/>
  <c r="AB80" i="94"/>
  <c r="B80" i="94"/>
  <c r="AV80" i="94" s="1"/>
  <c r="BS79" i="94"/>
  <c r="BM79" i="94"/>
  <c r="AH79" i="94"/>
  <c r="AG79" i="94"/>
  <c r="AF79" i="94"/>
  <c r="AE79" i="94"/>
  <c r="AD79" i="94"/>
  <c r="AC79" i="94"/>
  <c r="AB79" i="94"/>
  <c r="B79" i="94"/>
  <c r="AV79" i="94" s="1"/>
  <c r="BS78" i="94"/>
  <c r="BM78" i="94"/>
  <c r="AH78" i="94"/>
  <c r="AG78" i="94"/>
  <c r="AF78" i="94"/>
  <c r="AE78" i="94"/>
  <c r="AD78" i="94"/>
  <c r="AC78" i="94"/>
  <c r="AB78" i="94"/>
  <c r="B78" i="94"/>
  <c r="AV78" i="94" s="1"/>
  <c r="BS77" i="94"/>
  <c r="BR77" i="94"/>
  <c r="BM77" i="94"/>
  <c r="AH77" i="94"/>
  <c r="AG77" i="94"/>
  <c r="AF77" i="94"/>
  <c r="AE77" i="94"/>
  <c r="AD77" i="94"/>
  <c r="AC77" i="94"/>
  <c r="AB77" i="94"/>
  <c r="B77" i="94"/>
  <c r="AV77" i="94" s="1"/>
  <c r="BS76" i="94"/>
  <c r="BM76" i="94"/>
  <c r="AH76" i="94"/>
  <c r="AG76" i="94"/>
  <c r="AF76" i="94"/>
  <c r="AE76" i="94"/>
  <c r="AD76" i="94"/>
  <c r="AC76" i="94"/>
  <c r="AB76" i="94"/>
  <c r="B76" i="94"/>
  <c r="AV76" i="94" s="1"/>
  <c r="BS75" i="94"/>
  <c r="BM75" i="94"/>
  <c r="AH75" i="94"/>
  <c r="AG75" i="94"/>
  <c r="AF75" i="94"/>
  <c r="AE75" i="94"/>
  <c r="AD75" i="94"/>
  <c r="AC75" i="94"/>
  <c r="AB75" i="94"/>
  <c r="B75" i="94"/>
  <c r="AV75" i="94" s="1"/>
  <c r="BS74" i="94"/>
  <c r="BM74" i="94"/>
  <c r="AH74" i="94"/>
  <c r="AG74" i="94"/>
  <c r="AF74" i="94"/>
  <c r="AE74" i="94"/>
  <c r="AD74" i="94"/>
  <c r="AC74" i="94"/>
  <c r="AB74" i="94"/>
  <c r="B74" i="94"/>
  <c r="AV74" i="94" s="1"/>
  <c r="BS73" i="94"/>
  <c r="BM73" i="94"/>
  <c r="AH73" i="94"/>
  <c r="AG73" i="94"/>
  <c r="AF73" i="94"/>
  <c r="AE73" i="94"/>
  <c r="AD73" i="94"/>
  <c r="AC73" i="94"/>
  <c r="AB73" i="94"/>
  <c r="B73" i="94"/>
  <c r="AV73" i="94" s="1"/>
  <c r="BS72" i="94"/>
  <c r="BM72" i="94"/>
  <c r="AH72" i="94"/>
  <c r="AG72" i="94"/>
  <c r="AF72" i="94"/>
  <c r="AE72" i="94"/>
  <c r="AD72" i="94"/>
  <c r="AC72" i="94"/>
  <c r="AB72" i="94"/>
  <c r="B72" i="94"/>
  <c r="AV72" i="94" s="1"/>
  <c r="BS71" i="94"/>
  <c r="BM71" i="94"/>
  <c r="AH71" i="94"/>
  <c r="AG71" i="94"/>
  <c r="AF71" i="94"/>
  <c r="AE71" i="94"/>
  <c r="AD71" i="94"/>
  <c r="AC71" i="94"/>
  <c r="AB71" i="94"/>
  <c r="B71" i="94"/>
  <c r="AV71" i="94" s="1"/>
  <c r="BS70" i="94"/>
  <c r="BM70" i="94"/>
  <c r="AH70" i="94"/>
  <c r="AG70" i="94"/>
  <c r="AF70" i="94"/>
  <c r="AE70" i="94"/>
  <c r="AD70" i="94"/>
  <c r="AC70" i="94"/>
  <c r="AB70" i="94"/>
  <c r="B70" i="94"/>
  <c r="AV70" i="94" s="1"/>
  <c r="BS69" i="94"/>
  <c r="BM69" i="94"/>
  <c r="AH69" i="94"/>
  <c r="AG69" i="94"/>
  <c r="AF69" i="94"/>
  <c r="AE69" i="94"/>
  <c r="AD69" i="94"/>
  <c r="AC69" i="94"/>
  <c r="AB69" i="94"/>
  <c r="B69" i="94"/>
  <c r="AV69" i="94" s="1"/>
  <c r="BS68" i="94"/>
  <c r="BM68" i="94"/>
  <c r="AH68" i="94"/>
  <c r="AG68" i="94"/>
  <c r="AF68" i="94"/>
  <c r="AE68" i="94"/>
  <c r="AD68" i="94"/>
  <c r="AC68" i="94"/>
  <c r="AB68" i="94"/>
  <c r="B68" i="94"/>
  <c r="AV68" i="94" s="1"/>
  <c r="BS67" i="94"/>
  <c r="BM67" i="94"/>
  <c r="AH67" i="94"/>
  <c r="AG67" i="94"/>
  <c r="AF67" i="94"/>
  <c r="AE67" i="94"/>
  <c r="AD67" i="94"/>
  <c r="AC67" i="94"/>
  <c r="AB67" i="94"/>
  <c r="B67" i="94"/>
  <c r="AV67" i="94" s="1"/>
  <c r="BS66" i="94"/>
  <c r="BM66" i="94"/>
  <c r="AH66" i="94"/>
  <c r="AG66" i="94"/>
  <c r="AF66" i="94"/>
  <c r="AE66" i="94"/>
  <c r="AD66" i="94"/>
  <c r="AC66" i="94"/>
  <c r="AB66" i="94"/>
  <c r="B66" i="94"/>
  <c r="AV66" i="94" s="1"/>
  <c r="BS65" i="94"/>
  <c r="BM65" i="94"/>
  <c r="AH65" i="94"/>
  <c r="AG65" i="94"/>
  <c r="AF65" i="94"/>
  <c r="AE65" i="94"/>
  <c r="AD65" i="94"/>
  <c r="AC65" i="94"/>
  <c r="AB65" i="94"/>
  <c r="B65" i="94"/>
  <c r="AV65" i="94" s="1"/>
  <c r="BS64" i="94"/>
  <c r="BM64" i="94"/>
  <c r="AH64" i="94"/>
  <c r="AG64" i="94"/>
  <c r="AF64" i="94"/>
  <c r="AE64" i="94"/>
  <c r="AD64" i="94"/>
  <c r="AC64" i="94"/>
  <c r="AB64" i="94"/>
  <c r="B64" i="94"/>
  <c r="AV64" i="94" s="1"/>
  <c r="BS63" i="94"/>
  <c r="BM63" i="94"/>
  <c r="AH63" i="94"/>
  <c r="AG63" i="94"/>
  <c r="AF63" i="94"/>
  <c r="AE63" i="94"/>
  <c r="AD63" i="94"/>
  <c r="AC63" i="94"/>
  <c r="AB63" i="94"/>
  <c r="B63" i="94"/>
  <c r="AV63" i="94" s="1"/>
  <c r="BS62" i="94"/>
  <c r="BM62" i="94"/>
  <c r="AH62" i="94"/>
  <c r="AG62" i="94"/>
  <c r="AF62" i="94"/>
  <c r="AE62" i="94"/>
  <c r="AD62" i="94"/>
  <c r="AC62" i="94"/>
  <c r="AB62" i="94"/>
  <c r="B62" i="94"/>
  <c r="AV62" i="94" s="1"/>
  <c r="BS61" i="94"/>
  <c r="BM61" i="94"/>
  <c r="AH61" i="94"/>
  <c r="AG61" i="94"/>
  <c r="AF61" i="94"/>
  <c r="AE61" i="94"/>
  <c r="AD61" i="94"/>
  <c r="AC61" i="94"/>
  <c r="AB61" i="94"/>
  <c r="B61" i="94"/>
  <c r="AV61" i="94" s="1"/>
  <c r="BS60" i="94"/>
  <c r="BM60" i="94"/>
  <c r="AH60" i="94"/>
  <c r="AG60" i="94"/>
  <c r="AF60" i="94"/>
  <c r="AE60" i="94"/>
  <c r="AD60" i="94"/>
  <c r="AC60" i="94"/>
  <c r="AB60" i="94"/>
  <c r="B60" i="94"/>
  <c r="AV60" i="94" s="1"/>
  <c r="BS59" i="94"/>
  <c r="BM59" i="94"/>
  <c r="AH59" i="94"/>
  <c r="AG59" i="94"/>
  <c r="AF59" i="94"/>
  <c r="AE59" i="94"/>
  <c r="AD59" i="94"/>
  <c r="AC59" i="94"/>
  <c r="AB59" i="94"/>
  <c r="B59" i="94"/>
  <c r="AV59" i="94" s="1"/>
  <c r="BS58" i="94"/>
  <c r="BM58" i="94"/>
  <c r="AH58" i="94"/>
  <c r="AG58" i="94"/>
  <c r="AF58" i="94"/>
  <c r="AE58" i="94"/>
  <c r="AD58" i="94"/>
  <c r="AC58" i="94"/>
  <c r="AB58" i="94"/>
  <c r="B58" i="94"/>
  <c r="AV58" i="94" s="1"/>
  <c r="BS57" i="94"/>
  <c r="BM57" i="94"/>
  <c r="AH57" i="94"/>
  <c r="AG57" i="94"/>
  <c r="AF57" i="94"/>
  <c r="AE57" i="94"/>
  <c r="AD57" i="94"/>
  <c r="AC57" i="94"/>
  <c r="AB57" i="94"/>
  <c r="B57" i="94"/>
  <c r="AV57" i="94" s="1"/>
  <c r="BS56" i="94"/>
  <c r="BM56" i="94"/>
  <c r="AH56" i="94"/>
  <c r="AG56" i="94"/>
  <c r="AF56" i="94"/>
  <c r="AE56" i="94"/>
  <c r="AD56" i="94"/>
  <c r="AC56" i="94"/>
  <c r="AB56" i="94"/>
  <c r="B56" i="94"/>
  <c r="AV56" i="94" s="1"/>
  <c r="BS55" i="94"/>
  <c r="BM55" i="94"/>
  <c r="AH55" i="94"/>
  <c r="AG55" i="94"/>
  <c r="AF55" i="94"/>
  <c r="AE55" i="94"/>
  <c r="AD55" i="94"/>
  <c r="AC55" i="94"/>
  <c r="AB55" i="94"/>
  <c r="B55" i="94"/>
  <c r="AV55" i="94" s="1"/>
  <c r="BS54" i="94"/>
  <c r="BM54" i="94"/>
  <c r="AH54" i="94"/>
  <c r="AG54" i="94"/>
  <c r="AF54" i="94"/>
  <c r="AE54" i="94"/>
  <c r="AD54" i="94"/>
  <c r="AC54" i="94"/>
  <c r="AB54" i="94"/>
  <c r="B54" i="94"/>
  <c r="AV54" i="94" s="1"/>
  <c r="BS53" i="94"/>
  <c r="BM53" i="94"/>
  <c r="AH53" i="94"/>
  <c r="AG53" i="94"/>
  <c r="AF53" i="94"/>
  <c r="AE53" i="94"/>
  <c r="AD53" i="94"/>
  <c r="AC53" i="94"/>
  <c r="AB53" i="94"/>
  <c r="B53" i="94"/>
  <c r="BR53" i="94" s="1"/>
  <c r="BS52" i="94"/>
  <c r="BM52" i="94"/>
  <c r="AH52" i="94"/>
  <c r="AG52" i="94"/>
  <c r="AF52" i="94"/>
  <c r="AE52" i="94"/>
  <c r="AD52" i="94"/>
  <c r="AC52" i="94"/>
  <c r="AB52" i="94"/>
  <c r="B52" i="94"/>
  <c r="AV52" i="94" s="1"/>
  <c r="BS51" i="94"/>
  <c r="BM51" i="94"/>
  <c r="AH51" i="94"/>
  <c r="AG51" i="94"/>
  <c r="AF51" i="94"/>
  <c r="AE51" i="94"/>
  <c r="AD51" i="94"/>
  <c r="AC51" i="94"/>
  <c r="AB51" i="94"/>
  <c r="B51" i="94"/>
  <c r="AV51" i="94" s="1"/>
  <c r="BS50" i="94"/>
  <c r="BM50" i="94"/>
  <c r="AH50" i="94"/>
  <c r="AG50" i="94"/>
  <c r="AF50" i="94"/>
  <c r="AE50" i="94"/>
  <c r="AD50" i="94"/>
  <c r="AC50" i="94"/>
  <c r="AB50" i="94"/>
  <c r="B50" i="94"/>
  <c r="AV50" i="94" s="1"/>
  <c r="BS49" i="94"/>
  <c r="BM49" i="94"/>
  <c r="AH49" i="94"/>
  <c r="AG49" i="94"/>
  <c r="AF49" i="94"/>
  <c r="AE49" i="94"/>
  <c r="AD49" i="94"/>
  <c r="AC49" i="94"/>
  <c r="AB49" i="94"/>
  <c r="B49" i="94"/>
  <c r="AV49" i="94" s="1"/>
  <c r="BS48" i="94"/>
  <c r="BM48" i="94"/>
  <c r="AH48" i="94"/>
  <c r="AG48" i="94"/>
  <c r="AF48" i="94"/>
  <c r="AE48" i="94"/>
  <c r="AD48" i="94"/>
  <c r="AC48" i="94"/>
  <c r="AB48" i="94"/>
  <c r="B48" i="94"/>
  <c r="BS47" i="94"/>
  <c r="BM47" i="94"/>
  <c r="AH47" i="94"/>
  <c r="AG47" i="94"/>
  <c r="AF47" i="94"/>
  <c r="AE47" i="94"/>
  <c r="AD47" i="94"/>
  <c r="AC47" i="94"/>
  <c r="AB47" i="94"/>
  <c r="B47" i="94"/>
  <c r="AV47" i="94" s="1"/>
  <c r="BS46" i="94"/>
  <c r="BM46" i="94"/>
  <c r="AH46" i="94"/>
  <c r="AG46" i="94"/>
  <c r="AF46" i="94"/>
  <c r="AE46" i="94"/>
  <c r="AD46" i="94"/>
  <c r="AC46" i="94"/>
  <c r="AB46" i="94"/>
  <c r="B46" i="94"/>
  <c r="AV46" i="94" s="1"/>
  <c r="BS45" i="94"/>
  <c r="BM45" i="94"/>
  <c r="AH45" i="94"/>
  <c r="AG45" i="94"/>
  <c r="AF45" i="94"/>
  <c r="AE45" i="94"/>
  <c r="AD45" i="94"/>
  <c r="AC45" i="94"/>
  <c r="AB45" i="94"/>
  <c r="B45" i="94"/>
  <c r="AV45" i="94" s="1"/>
  <c r="BS44" i="94"/>
  <c r="BM44" i="94"/>
  <c r="AH44" i="94"/>
  <c r="AG44" i="94"/>
  <c r="AF44" i="94"/>
  <c r="AE44" i="94"/>
  <c r="AD44" i="94"/>
  <c r="AC44" i="94"/>
  <c r="AB44" i="94"/>
  <c r="B44" i="94"/>
  <c r="AV44" i="94" s="1"/>
  <c r="BS43" i="94"/>
  <c r="BM43" i="94"/>
  <c r="AH43" i="94"/>
  <c r="AG43" i="94"/>
  <c r="AF43" i="94"/>
  <c r="AE43" i="94"/>
  <c r="AD43" i="94"/>
  <c r="AC43" i="94"/>
  <c r="AB43" i="94"/>
  <c r="B43" i="94"/>
  <c r="AV43" i="94" s="1"/>
  <c r="BS42" i="94"/>
  <c r="BM42" i="94"/>
  <c r="AH42" i="94"/>
  <c r="AG42" i="94"/>
  <c r="AF42" i="94"/>
  <c r="AE42" i="94"/>
  <c r="AD42" i="94"/>
  <c r="AC42" i="94"/>
  <c r="AB42" i="94"/>
  <c r="B42" i="94"/>
  <c r="BS41" i="94"/>
  <c r="BM41" i="94"/>
  <c r="AH41" i="94"/>
  <c r="AG41" i="94"/>
  <c r="AF41" i="94"/>
  <c r="AE41" i="94"/>
  <c r="AD41" i="94"/>
  <c r="AC41" i="94"/>
  <c r="AB41" i="94"/>
  <c r="B41" i="94"/>
  <c r="AV41" i="94" s="1"/>
  <c r="BS40" i="94"/>
  <c r="BM40" i="94"/>
  <c r="AH40" i="94"/>
  <c r="AG40" i="94"/>
  <c r="AF40" i="94"/>
  <c r="AE40" i="94"/>
  <c r="AD40" i="94"/>
  <c r="AC40" i="94"/>
  <c r="AB40" i="94"/>
  <c r="B40" i="94"/>
  <c r="AV40" i="94" s="1"/>
  <c r="BS39" i="94"/>
  <c r="BM39" i="94"/>
  <c r="AH39" i="94"/>
  <c r="AG39" i="94"/>
  <c r="AF39" i="94"/>
  <c r="AE39" i="94"/>
  <c r="AD39" i="94"/>
  <c r="AC39" i="94"/>
  <c r="AB39" i="94"/>
  <c r="B39" i="94"/>
  <c r="AV39" i="94" s="1"/>
  <c r="BS38" i="94"/>
  <c r="BM38" i="94"/>
  <c r="AH38" i="94"/>
  <c r="AG38" i="94"/>
  <c r="AF38" i="94"/>
  <c r="AE38" i="94"/>
  <c r="AD38" i="94"/>
  <c r="AC38" i="94"/>
  <c r="AB38" i="94"/>
  <c r="B38" i="94"/>
  <c r="AV38" i="94" s="1"/>
  <c r="BS37" i="94"/>
  <c r="BM37" i="94"/>
  <c r="AH37" i="94"/>
  <c r="AG37" i="94"/>
  <c r="AF37" i="94"/>
  <c r="AE37" i="94"/>
  <c r="AD37" i="94"/>
  <c r="AC37" i="94"/>
  <c r="AB37" i="94"/>
  <c r="B37" i="94"/>
  <c r="AV37" i="94" s="1"/>
  <c r="BS36" i="94"/>
  <c r="BM36" i="94"/>
  <c r="AH36" i="94"/>
  <c r="AG36" i="94"/>
  <c r="AF36" i="94"/>
  <c r="AE36" i="94"/>
  <c r="AD36" i="94"/>
  <c r="AC36" i="94"/>
  <c r="AB36" i="94"/>
  <c r="B36" i="94"/>
  <c r="AV36" i="94" s="1"/>
  <c r="BS35" i="94"/>
  <c r="BM35" i="94"/>
  <c r="AH35" i="94"/>
  <c r="AG35" i="94"/>
  <c r="AF35" i="94"/>
  <c r="AE35" i="94"/>
  <c r="AD35" i="94"/>
  <c r="AC35" i="94"/>
  <c r="AB35" i="94"/>
  <c r="B35" i="94"/>
  <c r="AV35" i="94" s="1"/>
  <c r="BS34" i="94"/>
  <c r="BM34" i="94"/>
  <c r="AH34" i="94"/>
  <c r="AG34" i="94"/>
  <c r="AF34" i="94"/>
  <c r="AE34" i="94"/>
  <c r="AD34" i="94"/>
  <c r="AC34" i="94"/>
  <c r="AB34" i="94"/>
  <c r="B34" i="94"/>
  <c r="AV34" i="94" s="1"/>
  <c r="BS33" i="94"/>
  <c r="BM33" i="94"/>
  <c r="AH33" i="94"/>
  <c r="AG33" i="94"/>
  <c r="AF33" i="94"/>
  <c r="AE33" i="94"/>
  <c r="AD33" i="94"/>
  <c r="AC33" i="94"/>
  <c r="AB33" i="94"/>
  <c r="B33" i="94"/>
  <c r="AV33" i="94" s="1"/>
  <c r="BS32" i="94"/>
  <c r="BM32" i="94"/>
  <c r="AH32" i="94"/>
  <c r="AG32" i="94"/>
  <c r="AF32" i="94"/>
  <c r="AE32" i="94"/>
  <c r="AD32" i="94"/>
  <c r="AC32" i="94"/>
  <c r="AB32" i="94"/>
  <c r="B32" i="94"/>
  <c r="AV32" i="94" s="1"/>
  <c r="BS31" i="94"/>
  <c r="BM31" i="94"/>
  <c r="AH31" i="94"/>
  <c r="AG31" i="94"/>
  <c r="AF31" i="94"/>
  <c r="AE31" i="94"/>
  <c r="AD31" i="94"/>
  <c r="AC31" i="94"/>
  <c r="AB31" i="94"/>
  <c r="B31" i="94"/>
  <c r="AV31" i="94" s="1"/>
  <c r="BS30" i="94"/>
  <c r="BM30" i="94"/>
  <c r="AH30" i="94"/>
  <c r="AG30" i="94"/>
  <c r="AF30" i="94"/>
  <c r="AE30" i="94"/>
  <c r="AD30" i="94"/>
  <c r="AC30" i="94"/>
  <c r="AB30" i="94"/>
  <c r="B30" i="94"/>
  <c r="AV30" i="94" s="1"/>
  <c r="BS29" i="94"/>
  <c r="BM29" i="94"/>
  <c r="AH29" i="94"/>
  <c r="AG29" i="94"/>
  <c r="AF29" i="94"/>
  <c r="AE29" i="94"/>
  <c r="AD29" i="94"/>
  <c r="AC29" i="94"/>
  <c r="AB29" i="94"/>
  <c r="B29" i="94"/>
  <c r="AV29" i="94" s="1"/>
  <c r="BS28" i="94"/>
  <c r="BM28" i="94"/>
  <c r="AH28" i="94"/>
  <c r="AG28" i="94"/>
  <c r="AF28" i="94"/>
  <c r="AE28" i="94"/>
  <c r="AD28" i="94"/>
  <c r="AC28" i="94"/>
  <c r="AB28" i="94"/>
  <c r="B28" i="94"/>
  <c r="AV28" i="94" s="1"/>
  <c r="BS27" i="94"/>
  <c r="BM27" i="94"/>
  <c r="AH27" i="94"/>
  <c r="AG27" i="94"/>
  <c r="AF27" i="94"/>
  <c r="AE27" i="94"/>
  <c r="AD27" i="94"/>
  <c r="AC27" i="94"/>
  <c r="AB27" i="94"/>
  <c r="B27" i="94"/>
  <c r="AV27" i="94" s="1"/>
  <c r="BS26" i="94"/>
  <c r="BM26" i="94"/>
  <c r="AH26" i="94"/>
  <c r="AG26" i="94"/>
  <c r="AF26" i="94"/>
  <c r="AE26" i="94"/>
  <c r="AD26" i="94"/>
  <c r="AC26" i="94"/>
  <c r="AB26" i="94"/>
  <c r="B26" i="94"/>
  <c r="AV26" i="94" s="1"/>
  <c r="BS25" i="94"/>
  <c r="BM25" i="94"/>
  <c r="AH25" i="94"/>
  <c r="AG25" i="94"/>
  <c r="AF25" i="94"/>
  <c r="AE25" i="94"/>
  <c r="AD25" i="94"/>
  <c r="AC25" i="94"/>
  <c r="AB25" i="94"/>
  <c r="B25" i="94"/>
  <c r="AV25" i="94" s="1"/>
  <c r="BS24" i="94"/>
  <c r="BM24" i="94"/>
  <c r="AH24" i="94"/>
  <c r="AG24" i="94"/>
  <c r="AF24" i="94"/>
  <c r="AE24" i="94"/>
  <c r="AD24" i="94"/>
  <c r="AC24" i="94"/>
  <c r="AB24" i="94"/>
  <c r="B24" i="94"/>
  <c r="BS23" i="94"/>
  <c r="BM23" i="94"/>
  <c r="AH23" i="94"/>
  <c r="AG23" i="94"/>
  <c r="AF23" i="94"/>
  <c r="AE23" i="94"/>
  <c r="AD23" i="94"/>
  <c r="AC23" i="94"/>
  <c r="AB23" i="94"/>
  <c r="B23" i="94"/>
  <c r="BS22" i="94"/>
  <c r="BM22" i="94"/>
  <c r="AH22" i="94"/>
  <c r="AG22" i="94"/>
  <c r="AF22" i="94"/>
  <c r="AE22" i="94"/>
  <c r="AD22" i="94"/>
  <c r="AC22" i="94"/>
  <c r="AB22" i="94"/>
  <c r="B22" i="94"/>
  <c r="AV22" i="94" s="1"/>
  <c r="BS21" i="94"/>
  <c r="BM21" i="94"/>
  <c r="AH21" i="94"/>
  <c r="AG21" i="94"/>
  <c r="AF21" i="94"/>
  <c r="AE21" i="94"/>
  <c r="AD21" i="94"/>
  <c r="AC21" i="94"/>
  <c r="AB21" i="94"/>
  <c r="B21" i="94"/>
  <c r="AV21" i="94" s="1"/>
  <c r="BS20" i="94"/>
  <c r="BM20" i="94"/>
  <c r="AH20" i="94"/>
  <c r="AG20" i="94"/>
  <c r="AF20" i="94"/>
  <c r="AE20" i="94"/>
  <c r="AD20" i="94"/>
  <c r="AC20" i="94"/>
  <c r="AB20" i="94"/>
  <c r="B20" i="94"/>
  <c r="AV20" i="94" s="1"/>
  <c r="BS19" i="94"/>
  <c r="BM19" i="94"/>
  <c r="AH19" i="94"/>
  <c r="AG19" i="94"/>
  <c r="AF19" i="94"/>
  <c r="AE19" i="94"/>
  <c r="AD19" i="94"/>
  <c r="AC19" i="94"/>
  <c r="AB19" i="94"/>
  <c r="B19" i="94"/>
  <c r="AV19" i="94" s="1"/>
  <c r="BS18" i="94"/>
  <c r="BM18" i="94"/>
  <c r="AH18" i="94"/>
  <c r="AG18" i="94"/>
  <c r="AF18" i="94"/>
  <c r="AE18" i="94"/>
  <c r="AD18" i="94"/>
  <c r="AC18" i="94"/>
  <c r="AB18" i="94"/>
  <c r="B18" i="94"/>
  <c r="AV18" i="94" s="1"/>
  <c r="BS17" i="94"/>
  <c r="BM17" i="94"/>
  <c r="AH17" i="94"/>
  <c r="AG17" i="94"/>
  <c r="AF17" i="94"/>
  <c r="AE17" i="94"/>
  <c r="AD17" i="94"/>
  <c r="AC17" i="94"/>
  <c r="AB17" i="94"/>
  <c r="B17" i="94"/>
  <c r="AV17" i="94" s="1"/>
  <c r="BS16" i="94"/>
  <c r="BM16" i="94"/>
  <c r="AH16" i="94"/>
  <c r="AG16" i="94"/>
  <c r="AF16" i="94"/>
  <c r="AE16" i="94"/>
  <c r="AD16" i="94"/>
  <c r="AC16" i="94"/>
  <c r="AB16" i="94"/>
  <c r="B16" i="94"/>
  <c r="AV16" i="94" s="1"/>
  <c r="BS15" i="94"/>
  <c r="BM15" i="94"/>
  <c r="BK15" i="94"/>
  <c r="BK16" i="94" s="1"/>
  <c r="BK17" i="94" s="1"/>
  <c r="BK18" i="94" s="1"/>
  <c r="BK19" i="94" s="1"/>
  <c r="BK20" i="94" s="1"/>
  <c r="BK21" i="94" s="1"/>
  <c r="BK22" i="94" s="1"/>
  <c r="BK23" i="94" s="1"/>
  <c r="BK24" i="94" s="1"/>
  <c r="BK25" i="94" s="1"/>
  <c r="BK26" i="94" s="1"/>
  <c r="BK27" i="94" s="1"/>
  <c r="BK28" i="94" s="1"/>
  <c r="BK29" i="94" s="1"/>
  <c r="BK30" i="94" s="1"/>
  <c r="BK31" i="94" s="1"/>
  <c r="BK32" i="94" s="1"/>
  <c r="BK33" i="94" s="1"/>
  <c r="BK34" i="94" s="1"/>
  <c r="BK35" i="94" s="1"/>
  <c r="BK36" i="94" s="1"/>
  <c r="BK37" i="94" s="1"/>
  <c r="BK38" i="94" s="1"/>
  <c r="BK39" i="94" s="1"/>
  <c r="BK40" i="94" s="1"/>
  <c r="BK41" i="94" s="1"/>
  <c r="BK42" i="94" s="1"/>
  <c r="BK43" i="94" s="1"/>
  <c r="BK44" i="94" s="1"/>
  <c r="BK45" i="94" s="1"/>
  <c r="BK46" i="94" s="1"/>
  <c r="BK47" i="94" s="1"/>
  <c r="BK48" i="94" s="1"/>
  <c r="BK49" i="94" s="1"/>
  <c r="BK50" i="94" s="1"/>
  <c r="BK51" i="94" s="1"/>
  <c r="BK52" i="94" s="1"/>
  <c r="BK53" i="94" s="1"/>
  <c r="BK54" i="94" s="1"/>
  <c r="BK55" i="94" s="1"/>
  <c r="BK56" i="94" s="1"/>
  <c r="BK57" i="94" s="1"/>
  <c r="BK58" i="94" s="1"/>
  <c r="BK59" i="94" s="1"/>
  <c r="BK60" i="94" s="1"/>
  <c r="BK61" i="94" s="1"/>
  <c r="BK62" i="94" s="1"/>
  <c r="BK63" i="94" s="1"/>
  <c r="BK64" i="94" s="1"/>
  <c r="BK65" i="94" s="1"/>
  <c r="BK66" i="94" s="1"/>
  <c r="BK67" i="94" s="1"/>
  <c r="BK68" i="94" s="1"/>
  <c r="BK69" i="94" s="1"/>
  <c r="BK70" i="94" s="1"/>
  <c r="BK71" i="94" s="1"/>
  <c r="BK72" i="94" s="1"/>
  <c r="BK73" i="94" s="1"/>
  <c r="BK74" i="94" s="1"/>
  <c r="BK75" i="94" s="1"/>
  <c r="BK76" i="94" s="1"/>
  <c r="BK77" i="94" s="1"/>
  <c r="BK78" i="94" s="1"/>
  <c r="BK79" i="94" s="1"/>
  <c r="BK80" i="94" s="1"/>
  <c r="BK81" i="94" s="1"/>
  <c r="BK82" i="94" s="1"/>
  <c r="BK83" i="94" s="1"/>
  <c r="BK84" i="94" s="1"/>
  <c r="BK85" i="94" s="1"/>
  <c r="BK86" i="94" s="1"/>
  <c r="BK87" i="94" s="1"/>
  <c r="BK88" i="94" s="1"/>
  <c r="BK89" i="94" s="1"/>
  <c r="BK90" i="94" s="1"/>
  <c r="BK91" i="94" s="1"/>
  <c r="BK92" i="94" s="1"/>
  <c r="BK93" i="94" s="1"/>
  <c r="BK94" i="94" s="1"/>
  <c r="BK95" i="94" s="1"/>
  <c r="BK96" i="94" s="1"/>
  <c r="BK97" i="94" s="1"/>
  <c r="BK98" i="94" s="1"/>
  <c r="BK99" i="94" s="1"/>
  <c r="BK100" i="94" s="1"/>
  <c r="BK101" i="94" s="1"/>
  <c r="BK102" i="94" s="1"/>
  <c r="BK103" i="94" s="1"/>
  <c r="BK104" i="94" s="1"/>
  <c r="BK105" i="94" s="1"/>
  <c r="BK106" i="94" s="1"/>
  <c r="BK107" i="94" s="1"/>
  <c r="BK108" i="94" s="1"/>
  <c r="BK109" i="94" s="1"/>
  <c r="BK110" i="94" s="1"/>
  <c r="BK111" i="94" s="1"/>
  <c r="BK112" i="94" s="1"/>
  <c r="BK113" i="94" s="1"/>
  <c r="BK114" i="94" s="1"/>
  <c r="BK115" i="94" s="1"/>
  <c r="BK116" i="94" s="1"/>
  <c r="BK117" i="94" s="1"/>
  <c r="BK118" i="94" s="1"/>
  <c r="BK119" i="94" s="1"/>
  <c r="BK120" i="94" s="1"/>
  <c r="BK121" i="94" s="1"/>
  <c r="BK122" i="94" s="1"/>
  <c r="BK123" i="94" s="1"/>
  <c r="BK124" i="94" s="1"/>
  <c r="BK125" i="94" s="1"/>
  <c r="BK126" i="94" s="1"/>
  <c r="BK127" i="94" s="1"/>
  <c r="BK128" i="94" s="1"/>
  <c r="BK129" i="94" s="1"/>
  <c r="BK130" i="94" s="1"/>
  <c r="BK131" i="94" s="1"/>
  <c r="BK132" i="94" s="1"/>
  <c r="BK133" i="94" s="1"/>
  <c r="BK134" i="94" s="1"/>
  <c r="BK135" i="94" s="1"/>
  <c r="BK136" i="94" s="1"/>
  <c r="BK137" i="94" s="1"/>
  <c r="BK138" i="94" s="1"/>
  <c r="BK139" i="94" s="1"/>
  <c r="BK140" i="94" s="1"/>
  <c r="BK141" i="94" s="1"/>
  <c r="BK142" i="94" s="1"/>
  <c r="BK143" i="94" s="1"/>
  <c r="BK144" i="94" s="1"/>
  <c r="BK145" i="94" s="1"/>
  <c r="BK146" i="94" s="1"/>
  <c r="BK147" i="94" s="1"/>
  <c r="BK148" i="94" s="1"/>
  <c r="BK149" i="94" s="1"/>
  <c r="BK150" i="94" s="1"/>
  <c r="BK151" i="94" s="1"/>
  <c r="BK152" i="94" s="1"/>
  <c r="BK153" i="94" s="1"/>
  <c r="BK154" i="94" s="1"/>
  <c r="BK155" i="94" s="1"/>
  <c r="BK156" i="94" s="1"/>
  <c r="BK157" i="94" s="1"/>
  <c r="BK158" i="94" s="1"/>
  <c r="BK159" i="94" s="1"/>
  <c r="BK160" i="94" s="1"/>
  <c r="BK161" i="94" s="1"/>
  <c r="BK162" i="94" s="1"/>
  <c r="BK163" i="94" s="1"/>
  <c r="BK164" i="94" s="1"/>
  <c r="BK165" i="94" s="1"/>
  <c r="BK166" i="94" s="1"/>
  <c r="BK167" i="94" s="1"/>
  <c r="BK168" i="94" s="1"/>
  <c r="BK169" i="94" s="1"/>
  <c r="BK170" i="94" s="1"/>
  <c r="BK171" i="94" s="1"/>
  <c r="BK172" i="94" s="1"/>
  <c r="BK173" i="94" s="1"/>
  <c r="BK174" i="94" s="1"/>
  <c r="BK175" i="94" s="1"/>
  <c r="BK176" i="94" s="1"/>
  <c r="BK177" i="94" s="1"/>
  <c r="BK178" i="94" s="1"/>
  <c r="BK179" i="94" s="1"/>
  <c r="BK180" i="94" s="1"/>
  <c r="BK181" i="94" s="1"/>
  <c r="BK182" i="94" s="1"/>
  <c r="BK183" i="94" s="1"/>
  <c r="BK184" i="94" s="1"/>
  <c r="BK185" i="94" s="1"/>
  <c r="BK186" i="94" s="1"/>
  <c r="BK187" i="94" s="1"/>
  <c r="BK188" i="94" s="1"/>
  <c r="BK189" i="94" s="1"/>
  <c r="BK190" i="94" s="1"/>
  <c r="BK191" i="94" s="1"/>
  <c r="BK192" i="94" s="1"/>
  <c r="BK193" i="94" s="1"/>
  <c r="BK194" i="94" s="1"/>
  <c r="BK195" i="94" s="1"/>
  <c r="BK196" i="94" s="1"/>
  <c r="AH15" i="94"/>
  <c r="AG15" i="94"/>
  <c r="AF15" i="94"/>
  <c r="AE15" i="94"/>
  <c r="AD15" i="94"/>
  <c r="AC15" i="94"/>
  <c r="AB15" i="94"/>
  <c r="B15" i="94"/>
  <c r="AV15" i="94" s="1"/>
  <c r="BS14" i="94"/>
  <c r="BM14" i="94"/>
  <c r="BJ14" i="94"/>
  <c r="BJ15" i="94" s="1"/>
  <c r="AD14" i="94"/>
  <c r="AC14" i="94"/>
  <c r="AB14" i="94"/>
  <c r="B14" i="94"/>
  <c r="AV14" i="94" s="1"/>
  <c r="BL11" i="94"/>
  <c r="AD373" i="80"/>
  <c r="AC373" i="80"/>
  <c r="AB373" i="80"/>
  <c r="AA373" i="80"/>
  <c r="AD372" i="80"/>
  <c r="AC372" i="80"/>
  <c r="AB372" i="80"/>
  <c r="AA372" i="80"/>
  <c r="AD371" i="80"/>
  <c r="AC371" i="80"/>
  <c r="AB371" i="80"/>
  <c r="AA371" i="80"/>
  <c r="AD370" i="80"/>
  <c r="AC370" i="80"/>
  <c r="AB370" i="80"/>
  <c r="AA370" i="80"/>
  <c r="AD369" i="80"/>
  <c r="AC369" i="80"/>
  <c r="AB369" i="80"/>
  <c r="AA369" i="80"/>
  <c r="AD368" i="80"/>
  <c r="AC368" i="80"/>
  <c r="AB368" i="80"/>
  <c r="AA368" i="80"/>
  <c r="AD367" i="80"/>
  <c r="AC367" i="80"/>
  <c r="AB367" i="80"/>
  <c r="AA367" i="80"/>
  <c r="AD366" i="80"/>
  <c r="AC366" i="80"/>
  <c r="AB366" i="80"/>
  <c r="AA366" i="80"/>
  <c r="AD365" i="80"/>
  <c r="AC365" i="80"/>
  <c r="AB365" i="80"/>
  <c r="AA365" i="80"/>
  <c r="AD364" i="80"/>
  <c r="AC364" i="80"/>
  <c r="AB364" i="80"/>
  <c r="AA364" i="80"/>
  <c r="AD363" i="80"/>
  <c r="AC363" i="80"/>
  <c r="AB363" i="80"/>
  <c r="AA363" i="80"/>
  <c r="AD362" i="80"/>
  <c r="AC362" i="80"/>
  <c r="AB362" i="80"/>
  <c r="AA362" i="80"/>
  <c r="AD361" i="80"/>
  <c r="AC361" i="80"/>
  <c r="AB361" i="80"/>
  <c r="AA361" i="80"/>
  <c r="AD360" i="80"/>
  <c r="AC360" i="80"/>
  <c r="AB360" i="80"/>
  <c r="AA360" i="80"/>
  <c r="AD359" i="80"/>
  <c r="AC359" i="80"/>
  <c r="AB359" i="80"/>
  <c r="AA359" i="80"/>
  <c r="AD358" i="80"/>
  <c r="AC358" i="80"/>
  <c r="AB358" i="80"/>
  <c r="AA358" i="80"/>
  <c r="AD357" i="80"/>
  <c r="AC357" i="80"/>
  <c r="AB357" i="80"/>
  <c r="AA357" i="80"/>
  <c r="AD356" i="80"/>
  <c r="AC356" i="80"/>
  <c r="AB356" i="80"/>
  <c r="AA356" i="80"/>
  <c r="AD355" i="80"/>
  <c r="AC355" i="80"/>
  <c r="AB355" i="80"/>
  <c r="AA355" i="80"/>
  <c r="AD354" i="80"/>
  <c r="AC354" i="80"/>
  <c r="AB354" i="80"/>
  <c r="AA354" i="80"/>
  <c r="AD353" i="80"/>
  <c r="AC353" i="80"/>
  <c r="AB353" i="80"/>
  <c r="AA353" i="80"/>
  <c r="AD352" i="80"/>
  <c r="AC352" i="80"/>
  <c r="AB352" i="80"/>
  <c r="AA352" i="80"/>
  <c r="AD351" i="80"/>
  <c r="AC351" i="80"/>
  <c r="AB351" i="80"/>
  <c r="AA351" i="80"/>
  <c r="AD350" i="80"/>
  <c r="AC350" i="80"/>
  <c r="AB350" i="80"/>
  <c r="AA350" i="80"/>
  <c r="AD349" i="80"/>
  <c r="AC349" i="80"/>
  <c r="AB349" i="80"/>
  <c r="AA349" i="80"/>
  <c r="AD348" i="80"/>
  <c r="AC348" i="80"/>
  <c r="AB348" i="80"/>
  <c r="AA348" i="80"/>
  <c r="AD347" i="80"/>
  <c r="AC347" i="80"/>
  <c r="AB347" i="80"/>
  <c r="AA347" i="80"/>
  <c r="AD346" i="80"/>
  <c r="AC346" i="80"/>
  <c r="AB346" i="80"/>
  <c r="AA346" i="80"/>
  <c r="AD345" i="80"/>
  <c r="AC345" i="80"/>
  <c r="AB345" i="80"/>
  <c r="AA345" i="80"/>
  <c r="AD344" i="80"/>
  <c r="AC344" i="80"/>
  <c r="AB344" i="80"/>
  <c r="AA344" i="80"/>
  <c r="AD343" i="80"/>
  <c r="AC343" i="80"/>
  <c r="AB343" i="80"/>
  <c r="AA343" i="80"/>
  <c r="AD342" i="80"/>
  <c r="AC342" i="80"/>
  <c r="AB342" i="80"/>
  <c r="AA342" i="80"/>
  <c r="AD341" i="80"/>
  <c r="AC341" i="80"/>
  <c r="AB341" i="80"/>
  <c r="AA341" i="80"/>
  <c r="AD340" i="80"/>
  <c r="AC340" i="80"/>
  <c r="AB340" i="80"/>
  <c r="AA340" i="80"/>
  <c r="AD339" i="80"/>
  <c r="AC339" i="80"/>
  <c r="AB339" i="80"/>
  <c r="AA339" i="80"/>
  <c r="AD338" i="80"/>
  <c r="AC338" i="80"/>
  <c r="AB338" i="80"/>
  <c r="AA338" i="80"/>
  <c r="AD337" i="80"/>
  <c r="AC337" i="80"/>
  <c r="AB337" i="80"/>
  <c r="AA337" i="80"/>
  <c r="AD336" i="80"/>
  <c r="AC336" i="80"/>
  <c r="AB336" i="80"/>
  <c r="AA336" i="80"/>
  <c r="AD335" i="80"/>
  <c r="AC335" i="80"/>
  <c r="AB335" i="80"/>
  <c r="AA335" i="80"/>
  <c r="AD334" i="80"/>
  <c r="AC334" i="80"/>
  <c r="AB334" i="80"/>
  <c r="AA334" i="80"/>
  <c r="AD333" i="80"/>
  <c r="AC333" i="80"/>
  <c r="AB333" i="80"/>
  <c r="AA333" i="80"/>
  <c r="AD332" i="80"/>
  <c r="AC332" i="80"/>
  <c r="AB332" i="80"/>
  <c r="AA332" i="80"/>
  <c r="AD331" i="80"/>
  <c r="AC331" i="80"/>
  <c r="AB331" i="80"/>
  <c r="AA331" i="80"/>
  <c r="AD330" i="80"/>
  <c r="AC330" i="80"/>
  <c r="AB330" i="80"/>
  <c r="AA330" i="80"/>
  <c r="AD329" i="80"/>
  <c r="AC329" i="80"/>
  <c r="AB329" i="80"/>
  <c r="AA329" i="80"/>
  <c r="AD328" i="80"/>
  <c r="AC328" i="80"/>
  <c r="AB328" i="80"/>
  <c r="AA328" i="80"/>
  <c r="AD327" i="80"/>
  <c r="AC327" i="80"/>
  <c r="AB327" i="80"/>
  <c r="AA327" i="80"/>
  <c r="AD326" i="80"/>
  <c r="AC326" i="80"/>
  <c r="AB326" i="80"/>
  <c r="AA326" i="80"/>
  <c r="AD325" i="80"/>
  <c r="AC325" i="80"/>
  <c r="AB325" i="80"/>
  <c r="AA325" i="80"/>
  <c r="AD324" i="80"/>
  <c r="AC324" i="80"/>
  <c r="AB324" i="80"/>
  <c r="AA324" i="80"/>
  <c r="AD323" i="80"/>
  <c r="AC323" i="80"/>
  <c r="AB323" i="80"/>
  <c r="AA323" i="80"/>
  <c r="AD322" i="80"/>
  <c r="AC322" i="80"/>
  <c r="AB322" i="80"/>
  <c r="AA322" i="80"/>
  <c r="AD321" i="80"/>
  <c r="AC321" i="80"/>
  <c r="AB321" i="80"/>
  <c r="AA321" i="80"/>
  <c r="AD320" i="80"/>
  <c r="AC320" i="80"/>
  <c r="AB320" i="80"/>
  <c r="AA320" i="80"/>
  <c r="AD319" i="80"/>
  <c r="AC319" i="80"/>
  <c r="AB319" i="80"/>
  <c r="AA319" i="80"/>
  <c r="AD318" i="80"/>
  <c r="AC318" i="80"/>
  <c r="AB318" i="80"/>
  <c r="AA318" i="80"/>
  <c r="AD317" i="80"/>
  <c r="AC317" i="80"/>
  <c r="AB317" i="80"/>
  <c r="AA317" i="80"/>
  <c r="AD316" i="80"/>
  <c r="AC316" i="80"/>
  <c r="AB316" i="80"/>
  <c r="AA316" i="80"/>
  <c r="AD315" i="80"/>
  <c r="AC315" i="80"/>
  <c r="AB315" i="80"/>
  <c r="AA315" i="80"/>
  <c r="AD314" i="80"/>
  <c r="AC314" i="80"/>
  <c r="AB314" i="80"/>
  <c r="AA314" i="80"/>
  <c r="AD313" i="80"/>
  <c r="AC313" i="80"/>
  <c r="AB313" i="80"/>
  <c r="AA313" i="80"/>
  <c r="AD312" i="80"/>
  <c r="AC312" i="80"/>
  <c r="AB312" i="80"/>
  <c r="AA312" i="80"/>
  <c r="AD311" i="80"/>
  <c r="AC311" i="80"/>
  <c r="AB311" i="80"/>
  <c r="AA311" i="80"/>
  <c r="AD310" i="80"/>
  <c r="AC310" i="80"/>
  <c r="AB310" i="80"/>
  <c r="AA310" i="80"/>
  <c r="AD309" i="80"/>
  <c r="AC309" i="80"/>
  <c r="AB309" i="80"/>
  <c r="AA309" i="80"/>
  <c r="AD308" i="80"/>
  <c r="AC308" i="80"/>
  <c r="AB308" i="80"/>
  <c r="AA308" i="80"/>
  <c r="AD307" i="80"/>
  <c r="AC307" i="80"/>
  <c r="AB307" i="80"/>
  <c r="AA307" i="80"/>
  <c r="AD306" i="80"/>
  <c r="AC306" i="80"/>
  <c r="AB306" i="80"/>
  <c r="AA306" i="80"/>
  <c r="AD305" i="80"/>
  <c r="AC305" i="80"/>
  <c r="AB305" i="80"/>
  <c r="AA305" i="80"/>
  <c r="AD304" i="80"/>
  <c r="AC304" i="80"/>
  <c r="AB304" i="80"/>
  <c r="AA304" i="80"/>
  <c r="AD303" i="80"/>
  <c r="AC303" i="80"/>
  <c r="AB303" i="80"/>
  <c r="AA303" i="80"/>
  <c r="AD302" i="80"/>
  <c r="AC302" i="80"/>
  <c r="AB302" i="80"/>
  <c r="AA302" i="80"/>
  <c r="AD301" i="80"/>
  <c r="AC301" i="80"/>
  <c r="AB301" i="80"/>
  <c r="AA301" i="80"/>
  <c r="AD300" i="80"/>
  <c r="AC300" i="80"/>
  <c r="AB300" i="80"/>
  <c r="AA300" i="80"/>
  <c r="AD299" i="80"/>
  <c r="AC299" i="80"/>
  <c r="AB299" i="80"/>
  <c r="AA299" i="80"/>
  <c r="AD298" i="80"/>
  <c r="AC298" i="80"/>
  <c r="AB298" i="80"/>
  <c r="AA298" i="80"/>
  <c r="AD297" i="80"/>
  <c r="AC297" i="80"/>
  <c r="AB297" i="80"/>
  <c r="AA297" i="80"/>
  <c r="AD296" i="80"/>
  <c r="AC296" i="80"/>
  <c r="AB296" i="80"/>
  <c r="AA296" i="80"/>
  <c r="AD295" i="80"/>
  <c r="AC295" i="80"/>
  <c r="AB295" i="80"/>
  <c r="AA295" i="80"/>
  <c r="AD294" i="80"/>
  <c r="AC294" i="80"/>
  <c r="AB294" i="80"/>
  <c r="AA294" i="80"/>
  <c r="AD293" i="80"/>
  <c r="AC293" i="80"/>
  <c r="AB293" i="80"/>
  <c r="AA293" i="80"/>
  <c r="AD292" i="80"/>
  <c r="AC292" i="80"/>
  <c r="AB292" i="80"/>
  <c r="AA292" i="80"/>
  <c r="AD291" i="80"/>
  <c r="AC291" i="80"/>
  <c r="AB291" i="80"/>
  <c r="AA291" i="80"/>
  <c r="AD290" i="80"/>
  <c r="AC290" i="80"/>
  <c r="AB290" i="80"/>
  <c r="AA290" i="80"/>
  <c r="AD289" i="80"/>
  <c r="AC289" i="80"/>
  <c r="AB289" i="80"/>
  <c r="AA289" i="80"/>
  <c r="AD288" i="80"/>
  <c r="AC288" i="80"/>
  <c r="AB288" i="80"/>
  <c r="AA288" i="80"/>
  <c r="AD287" i="80"/>
  <c r="AC287" i="80"/>
  <c r="AB287" i="80"/>
  <c r="AA287" i="80"/>
  <c r="AD286" i="80"/>
  <c r="AC286" i="80"/>
  <c r="AB286" i="80"/>
  <c r="AA286" i="80"/>
  <c r="AD285" i="80"/>
  <c r="AC285" i="80"/>
  <c r="AB285" i="80"/>
  <c r="AA285" i="80"/>
  <c r="AD284" i="80"/>
  <c r="AC284" i="80"/>
  <c r="AB284" i="80"/>
  <c r="AA284" i="80"/>
  <c r="AD283" i="80"/>
  <c r="AC283" i="80"/>
  <c r="AB283" i="80"/>
  <c r="AA283" i="80"/>
  <c r="AD282" i="80"/>
  <c r="AC282" i="80"/>
  <c r="AB282" i="80"/>
  <c r="AA282" i="80"/>
  <c r="AD281" i="80"/>
  <c r="AC281" i="80"/>
  <c r="AB281" i="80"/>
  <c r="AA281" i="80"/>
  <c r="AD280" i="80"/>
  <c r="AC280" i="80"/>
  <c r="AB280" i="80"/>
  <c r="AA280" i="80"/>
  <c r="AD279" i="80"/>
  <c r="AC279" i="80"/>
  <c r="AB279" i="80"/>
  <c r="AA279" i="80"/>
  <c r="AD278" i="80"/>
  <c r="AC278" i="80"/>
  <c r="AB278" i="80"/>
  <c r="AA278" i="80"/>
  <c r="AD277" i="80"/>
  <c r="AC277" i="80"/>
  <c r="AB277" i="80"/>
  <c r="AA277" i="80"/>
  <c r="AD276" i="80"/>
  <c r="AC276" i="80"/>
  <c r="AB276" i="80"/>
  <c r="AA276" i="80"/>
  <c r="AD275" i="80"/>
  <c r="AC275" i="80"/>
  <c r="AB275" i="80"/>
  <c r="AA275" i="80"/>
  <c r="AD274" i="80"/>
  <c r="AC274" i="80"/>
  <c r="AB274" i="80"/>
  <c r="AA274" i="80"/>
  <c r="AD273" i="80"/>
  <c r="AC273" i="80"/>
  <c r="AB273" i="80"/>
  <c r="AA273" i="80"/>
  <c r="AD272" i="80"/>
  <c r="AC272" i="80"/>
  <c r="AB272" i="80"/>
  <c r="AA272" i="80"/>
  <c r="AD271" i="80"/>
  <c r="AC271" i="80"/>
  <c r="AB271" i="80"/>
  <c r="AA271" i="80"/>
  <c r="AD270" i="80"/>
  <c r="AC270" i="80"/>
  <c r="AB270" i="80"/>
  <c r="AA270" i="80"/>
  <c r="AD269" i="80"/>
  <c r="AC269" i="80"/>
  <c r="AB269" i="80"/>
  <c r="AA269" i="80"/>
  <c r="AD268" i="80"/>
  <c r="AC268" i="80"/>
  <c r="AB268" i="80"/>
  <c r="AA268" i="80"/>
  <c r="AD267" i="80"/>
  <c r="AC267" i="80"/>
  <c r="AB267" i="80"/>
  <c r="AA267" i="80"/>
  <c r="AD266" i="80"/>
  <c r="AC266" i="80"/>
  <c r="AB266" i="80"/>
  <c r="AA266" i="80"/>
  <c r="AD265" i="80"/>
  <c r="AC265" i="80"/>
  <c r="AB265" i="80"/>
  <c r="AA265" i="80"/>
  <c r="AD264" i="80"/>
  <c r="AC264" i="80"/>
  <c r="AB264" i="80"/>
  <c r="AA264" i="80"/>
  <c r="AD263" i="80"/>
  <c r="AC263" i="80"/>
  <c r="AB263" i="80"/>
  <c r="AA263" i="80"/>
  <c r="AD262" i="80"/>
  <c r="AC262" i="80"/>
  <c r="AB262" i="80"/>
  <c r="AA262" i="80"/>
  <c r="AD261" i="80"/>
  <c r="AC261" i="80"/>
  <c r="AB261" i="80"/>
  <c r="AA261" i="80"/>
  <c r="AD260" i="80"/>
  <c r="AC260" i="80"/>
  <c r="AB260" i="80"/>
  <c r="AA260" i="80"/>
  <c r="AD259" i="80"/>
  <c r="AC259" i="80"/>
  <c r="AB259" i="80"/>
  <c r="AA259" i="80"/>
  <c r="AD258" i="80"/>
  <c r="AC258" i="80"/>
  <c r="AB258" i="80"/>
  <c r="AA258" i="80"/>
  <c r="AD257" i="80"/>
  <c r="AC257" i="80"/>
  <c r="AB257" i="80"/>
  <c r="AA257" i="80"/>
  <c r="AD256" i="80"/>
  <c r="AC256" i="80"/>
  <c r="AB256" i="80"/>
  <c r="AA256" i="80"/>
  <c r="AD255" i="80"/>
  <c r="AC255" i="80"/>
  <c r="AB255" i="80"/>
  <c r="AA255" i="80"/>
  <c r="AD254" i="80"/>
  <c r="AC254" i="80"/>
  <c r="AB254" i="80"/>
  <c r="AA254" i="80"/>
  <c r="AD253" i="80"/>
  <c r="AC253" i="80"/>
  <c r="AB253" i="80"/>
  <c r="AA253" i="80"/>
  <c r="AD252" i="80"/>
  <c r="AC252" i="80"/>
  <c r="AB252" i="80"/>
  <c r="AA252" i="80"/>
  <c r="AD251" i="80"/>
  <c r="AC251" i="80"/>
  <c r="AB251" i="80"/>
  <c r="AA251" i="80"/>
  <c r="AD250" i="80"/>
  <c r="AC250" i="80"/>
  <c r="AB250" i="80"/>
  <c r="AA250" i="80"/>
  <c r="AD249" i="80"/>
  <c r="AC249" i="80"/>
  <c r="AB249" i="80"/>
  <c r="AA249" i="80"/>
  <c r="AD248" i="80"/>
  <c r="AC248" i="80"/>
  <c r="AB248" i="80"/>
  <c r="AA248" i="80"/>
  <c r="AD247" i="80"/>
  <c r="AC247" i="80"/>
  <c r="AB247" i="80"/>
  <c r="AA247" i="80"/>
  <c r="AD246" i="80"/>
  <c r="AC246" i="80"/>
  <c r="AB246" i="80"/>
  <c r="AA246" i="80"/>
  <c r="AD245" i="80"/>
  <c r="AC245" i="80"/>
  <c r="AB245" i="80"/>
  <c r="AA245" i="80"/>
  <c r="AD244" i="80"/>
  <c r="AC244" i="80"/>
  <c r="AB244" i="80"/>
  <c r="AA244" i="80"/>
  <c r="AD243" i="80"/>
  <c r="AC243" i="80"/>
  <c r="AB243" i="80"/>
  <c r="AA243" i="80"/>
  <c r="AD242" i="80"/>
  <c r="AC242" i="80"/>
  <c r="AB242" i="80"/>
  <c r="AA242" i="80"/>
  <c r="AD241" i="80"/>
  <c r="AC241" i="80"/>
  <c r="AB241" i="80"/>
  <c r="AA241" i="80"/>
  <c r="AD240" i="80"/>
  <c r="AC240" i="80"/>
  <c r="AB240" i="80"/>
  <c r="AA240" i="80"/>
  <c r="AD239" i="80"/>
  <c r="AC239" i="80"/>
  <c r="AB239" i="80"/>
  <c r="AA239" i="80"/>
  <c r="AD238" i="80"/>
  <c r="AC238" i="80"/>
  <c r="AB238" i="80"/>
  <c r="AA238" i="80"/>
  <c r="AD237" i="80"/>
  <c r="AC237" i="80"/>
  <c r="AB237" i="80"/>
  <c r="AA237" i="80"/>
  <c r="AD236" i="80"/>
  <c r="AC236" i="80"/>
  <c r="AB236" i="80"/>
  <c r="AA236" i="80"/>
  <c r="AD235" i="80"/>
  <c r="AC235" i="80"/>
  <c r="AB235" i="80"/>
  <c r="AA235" i="80"/>
  <c r="AD234" i="80"/>
  <c r="AC234" i="80"/>
  <c r="AB234" i="80"/>
  <c r="AA234" i="80"/>
  <c r="AD233" i="80"/>
  <c r="AC233" i="80"/>
  <c r="AB233" i="80"/>
  <c r="AA233" i="80"/>
  <c r="AD232" i="80"/>
  <c r="AC232" i="80"/>
  <c r="AB232" i="80"/>
  <c r="AA232" i="80"/>
  <c r="AD231" i="80"/>
  <c r="AC231" i="80"/>
  <c r="AB231" i="80"/>
  <c r="AA231" i="80"/>
  <c r="AD230" i="80"/>
  <c r="AC230" i="80"/>
  <c r="AB230" i="80"/>
  <c r="AA230" i="80"/>
  <c r="AD229" i="80"/>
  <c r="AC229" i="80"/>
  <c r="AB229" i="80"/>
  <c r="AA229" i="80"/>
  <c r="AD228" i="80"/>
  <c r="AC228" i="80"/>
  <c r="AB228" i="80"/>
  <c r="AA228" i="80"/>
  <c r="AD227" i="80"/>
  <c r="AC227" i="80"/>
  <c r="AB227" i="80"/>
  <c r="AA227" i="80"/>
  <c r="AD226" i="80"/>
  <c r="AC226" i="80"/>
  <c r="AB226" i="80"/>
  <c r="AA226" i="80"/>
  <c r="AD225" i="80"/>
  <c r="AC225" i="80"/>
  <c r="AB225" i="80"/>
  <c r="AA225" i="80"/>
  <c r="AD224" i="80"/>
  <c r="AC224" i="80"/>
  <c r="AB224" i="80"/>
  <c r="AA224" i="80"/>
  <c r="AD223" i="80"/>
  <c r="AC223" i="80"/>
  <c r="AB223" i="80"/>
  <c r="AA223" i="80"/>
  <c r="AD222" i="80"/>
  <c r="AC222" i="80"/>
  <c r="AB222" i="80"/>
  <c r="AA222" i="80"/>
  <c r="AD221" i="80"/>
  <c r="AC221" i="80"/>
  <c r="AB221" i="80"/>
  <c r="AA221" i="80"/>
  <c r="AD220" i="80"/>
  <c r="AC220" i="80"/>
  <c r="AB220" i="80"/>
  <c r="AA220" i="80"/>
  <c r="AD219" i="80"/>
  <c r="AC219" i="80"/>
  <c r="AB219" i="80"/>
  <c r="AA219" i="80"/>
  <c r="AD218" i="80"/>
  <c r="AC218" i="80"/>
  <c r="AB218" i="80"/>
  <c r="AA218" i="80"/>
  <c r="AD217" i="80"/>
  <c r="AC217" i="80"/>
  <c r="AB217" i="80"/>
  <c r="AA217" i="80"/>
  <c r="AD216" i="80"/>
  <c r="AC216" i="80"/>
  <c r="AB216" i="80"/>
  <c r="AA216" i="80"/>
  <c r="AD215" i="80"/>
  <c r="AC215" i="80"/>
  <c r="AB215" i="80"/>
  <c r="AA215" i="80"/>
  <c r="AD214" i="80"/>
  <c r="AC214" i="80"/>
  <c r="AB214" i="80"/>
  <c r="AA214" i="80"/>
  <c r="AD213" i="80"/>
  <c r="AC213" i="80"/>
  <c r="AB213" i="80"/>
  <c r="AA213" i="80"/>
  <c r="AD212" i="80"/>
  <c r="AC212" i="80"/>
  <c r="AB212" i="80"/>
  <c r="AA212" i="80"/>
  <c r="AD211" i="80"/>
  <c r="AC211" i="80"/>
  <c r="AB211" i="80"/>
  <c r="AA211" i="80"/>
  <c r="AD210" i="80"/>
  <c r="AC210" i="80"/>
  <c r="AB210" i="80"/>
  <c r="AA210" i="80"/>
  <c r="AD209" i="80"/>
  <c r="AC209" i="80"/>
  <c r="AB209" i="80"/>
  <c r="AA209" i="80"/>
  <c r="AD208" i="80"/>
  <c r="AC208" i="80"/>
  <c r="AB208" i="80"/>
  <c r="AA208" i="80"/>
  <c r="AD207" i="80"/>
  <c r="AC207" i="80"/>
  <c r="AB207" i="80"/>
  <c r="AA207" i="80"/>
  <c r="AD206" i="80"/>
  <c r="AC206" i="80"/>
  <c r="AB206" i="80"/>
  <c r="AA206" i="80"/>
  <c r="AD205" i="80"/>
  <c r="AC205" i="80"/>
  <c r="AB205" i="80"/>
  <c r="AA205" i="80"/>
  <c r="AD204" i="80"/>
  <c r="AC204" i="80"/>
  <c r="AB204" i="80"/>
  <c r="AA204" i="80"/>
  <c r="AD203" i="80"/>
  <c r="AC203" i="80"/>
  <c r="AB203" i="80"/>
  <c r="AA203" i="80"/>
  <c r="AD202" i="80"/>
  <c r="AC202" i="80"/>
  <c r="AB202" i="80"/>
  <c r="AA202" i="80"/>
  <c r="AD201" i="80"/>
  <c r="AC201" i="80"/>
  <c r="AB201" i="80"/>
  <c r="AA201" i="80"/>
  <c r="AD200" i="80"/>
  <c r="AC200" i="80"/>
  <c r="AB200" i="80"/>
  <c r="AA200" i="80"/>
  <c r="AD199" i="80"/>
  <c r="AC199" i="80"/>
  <c r="AB199" i="80"/>
  <c r="AA199" i="80"/>
  <c r="AD198" i="80"/>
  <c r="AC198" i="80"/>
  <c r="AB198" i="80"/>
  <c r="AA198" i="80"/>
  <c r="AD197" i="80"/>
  <c r="AC197" i="80"/>
  <c r="AB197" i="80"/>
  <c r="AA197" i="80"/>
  <c r="AD196" i="80"/>
  <c r="AC196" i="80"/>
  <c r="AB196" i="80"/>
  <c r="AA196" i="80"/>
  <c r="AD195" i="80"/>
  <c r="AC195" i="80"/>
  <c r="AB195" i="80"/>
  <c r="AA195" i="80"/>
  <c r="AD194" i="80"/>
  <c r="AC194" i="80"/>
  <c r="AB194" i="80"/>
  <c r="AA194" i="80"/>
  <c r="AD193" i="80"/>
  <c r="AC193" i="80"/>
  <c r="AB193" i="80"/>
  <c r="AA193" i="80"/>
  <c r="AD192" i="80"/>
  <c r="AC192" i="80"/>
  <c r="AB192" i="80"/>
  <c r="AA192" i="80"/>
  <c r="AD191" i="80"/>
  <c r="AC191" i="80"/>
  <c r="AB191" i="80"/>
  <c r="AA191" i="80"/>
  <c r="AD190" i="80"/>
  <c r="AC190" i="80"/>
  <c r="AB190" i="80"/>
  <c r="AA190" i="80"/>
  <c r="AD189" i="80"/>
  <c r="AC189" i="80"/>
  <c r="AB189" i="80"/>
  <c r="AA189" i="80"/>
  <c r="AD188" i="80"/>
  <c r="AC188" i="80"/>
  <c r="AB188" i="80"/>
  <c r="AA188" i="80"/>
  <c r="AD187" i="80"/>
  <c r="AC187" i="80"/>
  <c r="AB187" i="80"/>
  <c r="AA187" i="80"/>
  <c r="AD186" i="80"/>
  <c r="AC186" i="80"/>
  <c r="AB186" i="80"/>
  <c r="AA186" i="80"/>
  <c r="AD185" i="80"/>
  <c r="AC185" i="80"/>
  <c r="AB185" i="80"/>
  <c r="AA185" i="80"/>
  <c r="AD184" i="80"/>
  <c r="AC184" i="80"/>
  <c r="AB184" i="80"/>
  <c r="AA184" i="80"/>
  <c r="AD183" i="80"/>
  <c r="AC183" i="80"/>
  <c r="AB183" i="80"/>
  <c r="AA183" i="80"/>
  <c r="AD182" i="80"/>
  <c r="AC182" i="80"/>
  <c r="AB182" i="80"/>
  <c r="AA182" i="80"/>
  <c r="AD181" i="80"/>
  <c r="AC181" i="80"/>
  <c r="AB181" i="80"/>
  <c r="AA181" i="80"/>
  <c r="AD180" i="80"/>
  <c r="AC180" i="80"/>
  <c r="AB180" i="80"/>
  <c r="AA180" i="80"/>
  <c r="AD179" i="80"/>
  <c r="AC179" i="80"/>
  <c r="AB179" i="80"/>
  <c r="AA179" i="80"/>
  <c r="AD178" i="80"/>
  <c r="AC178" i="80"/>
  <c r="AB178" i="80"/>
  <c r="AA178" i="80"/>
  <c r="AD177" i="80"/>
  <c r="AC177" i="80"/>
  <c r="AB177" i="80"/>
  <c r="AA177" i="80"/>
  <c r="AD176" i="80"/>
  <c r="AC176" i="80"/>
  <c r="AB176" i="80"/>
  <c r="AA176" i="80"/>
  <c r="AD175" i="80"/>
  <c r="AC175" i="80"/>
  <c r="AB175" i="80"/>
  <c r="AA175" i="80"/>
  <c r="AD174" i="80"/>
  <c r="AC174" i="80"/>
  <c r="AB174" i="80"/>
  <c r="AA174" i="80"/>
  <c r="AD173" i="80"/>
  <c r="AC173" i="80"/>
  <c r="AB173" i="80"/>
  <c r="AA173" i="80"/>
  <c r="AD172" i="80"/>
  <c r="AC172" i="80"/>
  <c r="AB172" i="80"/>
  <c r="AA172" i="80"/>
  <c r="AD171" i="80"/>
  <c r="AC171" i="80"/>
  <c r="AB171" i="80"/>
  <c r="AA171" i="80"/>
  <c r="AD170" i="80"/>
  <c r="AC170" i="80"/>
  <c r="AB170" i="80"/>
  <c r="AA170" i="80"/>
  <c r="AD169" i="80"/>
  <c r="AC169" i="80"/>
  <c r="AB169" i="80"/>
  <c r="AA169" i="80"/>
  <c r="AD168" i="80"/>
  <c r="AC168" i="80"/>
  <c r="AB168" i="80"/>
  <c r="AA168" i="80"/>
  <c r="AD167" i="80"/>
  <c r="AC167" i="80"/>
  <c r="AB167" i="80"/>
  <c r="AA167" i="80"/>
  <c r="AD166" i="80"/>
  <c r="AC166" i="80"/>
  <c r="AB166" i="80"/>
  <c r="AA166" i="80"/>
  <c r="AD165" i="80"/>
  <c r="AC165" i="80"/>
  <c r="AB165" i="80"/>
  <c r="AA165" i="80"/>
  <c r="AD164" i="80"/>
  <c r="AC164" i="80"/>
  <c r="AB164" i="80"/>
  <c r="AA164" i="80"/>
  <c r="AD163" i="80"/>
  <c r="AC163" i="80"/>
  <c r="AB163" i="80"/>
  <c r="AA163" i="80"/>
  <c r="AD162" i="80"/>
  <c r="AC162" i="80"/>
  <c r="AB162" i="80"/>
  <c r="AA162" i="80"/>
  <c r="AD161" i="80"/>
  <c r="AC161" i="80"/>
  <c r="AB161" i="80"/>
  <c r="AA161" i="80"/>
  <c r="AD160" i="80"/>
  <c r="AC160" i="80"/>
  <c r="AB160" i="80"/>
  <c r="AA160" i="80"/>
  <c r="AD159" i="80"/>
  <c r="AC159" i="80"/>
  <c r="AB159" i="80"/>
  <c r="AA159" i="80"/>
  <c r="AD158" i="80"/>
  <c r="AC158" i="80"/>
  <c r="AB158" i="80"/>
  <c r="AA158" i="80"/>
  <c r="AD157" i="80"/>
  <c r="AC157" i="80"/>
  <c r="AB157" i="80"/>
  <c r="AA157" i="80"/>
  <c r="AD156" i="80"/>
  <c r="AC156" i="80"/>
  <c r="AB156" i="80"/>
  <c r="AA156" i="80"/>
  <c r="AD155" i="80"/>
  <c r="AC155" i="80"/>
  <c r="AB155" i="80"/>
  <c r="AA155" i="80"/>
  <c r="AD154" i="80"/>
  <c r="AC154" i="80"/>
  <c r="AB154" i="80"/>
  <c r="AA154" i="80"/>
  <c r="AD153" i="80"/>
  <c r="AC153" i="80"/>
  <c r="AB153" i="80"/>
  <c r="AA153" i="80"/>
  <c r="AD152" i="80"/>
  <c r="AC152" i="80"/>
  <c r="AB152" i="80"/>
  <c r="AA152" i="80"/>
  <c r="AD151" i="80"/>
  <c r="AC151" i="80"/>
  <c r="AB151" i="80"/>
  <c r="AA151" i="80"/>
  <c r="AD150" i="80"/>
  <c r="AC150" i="80"/>
  <c r="AB150" i="80"/>
  <c r="AA150" i="80"/>
  <c r="AD149" i="80"/>
  <c r="AC149" i="80"/>
  <c r="AB149" i="80"/>
  <c r="AA149" i="80"/>
  <c r="AD148" i="80"/>
  <c r="AC148" i="80"/>
  <c r="AB148" i="80"/>
  <c r="AA148" i="80"/>
  <c r="AD147" i="80"/>
  <c r="AC147" i="80"/>
  <c r="AB147" i="80"/>
  <c r="AA147" i="80"/>
  <c r="AD146" i="80"/>
  <c r="AC146" i="80"/>
  <c r="AB146" i="80"/>
  <c r="AA146" i="80"/>
  <c r="AD145" i="80"/>
  <c r="AC145" i="80"/>
  <c r="AB145" i="80"/>
  <c r="AA145" i="80"/>
  <c r="AD144" i="80"/>
  <c r="AC144" i="80"/>
  <c r="AB144" i="80"/>
  <c r="AA144" i="80"/>
  <c r="AD143" i="80"/>
  <c r="AC143" i="80"/>
  <c r="AB143" i="80"/>
  <c r="AA143" i="80"/>
  <c r="AD142" i="80"/>
  <c r="AC142" i="80"/>
  <c r="AB142" i="80"/>
  <c r="AA142" i="80"/>
  <c r="AD141" i="80"/>
  <c r="AC141" i="80"/>
  <c r="AB141" i="80"/>
  <c r="AA141" i="80"/>
  <c r="AD140" i="80"/>
  <c r="AC140" i="80"/>
  <c r="AB140" i="80"/>
  <c r="AA140" i="80"/>
  <c r="AD139" i="80"/>
  <c r="AC139" i="80"/>
  <c r="AB139" i="80"/>
  <c r="AA139" i="80"/>
  <c r="AD138" i="80"/>
  <c r="AC138" i="80"/>
  <c r="AB138" i="80"/>
  <c r="AA138" i="80"/>
  <c r="AD137" i="80"/>
  <c r="AC137" i="80"/>
  <c r="AB137" i="80"/>
  <c r="AA137" i="80"/>
  <c r="AD136" i="80"/>
  <c r="AC136" i="80"/>
  <c r="AB136" i="80"/>
  <c r="AA136" i="80"/>
  <c r="AD135" i="80"/>
  <c r="AC135" i="80"/>
  <c r="AB135" i="80"/>
  <c r="AA135" i="80"/>
  <c r="AD134" i="80"/>
  <c r="AC134" i="80"/>
  <c r="AB134" i="80"/>
  <c r="AA134" i="80"/>
  <c r="AD133" i="80"/>
  <c r="AC133" i="80"/>
  <c r="AB133" i="80"/>
  <c r="AA133" i="80"/>
  <c r="AD132" i="80"/>
  <c r="AC132" i="80"/>
  <c r="AB132" i="80"/>
  <c r="AA132" i="80"/>
  <c r="AD131" i="80"/>
  <c r="AC131" i="80"/>
  <c r="AB131" i="80"/>
  <c r="AA131" i="80"/>
  <c r="AD130" i="80"/>
  <c r="AC130" i="80"/>
  <c r="AB130" i="80"/>
  <c r="AA130" i="80"/>
  <c r="AD129" i="80"/>
  <c r="AC129" i="80"/>
  <c r="AB129" i="80"/>
  <c r="AA129" i="80"/>
  <c r="AD128" i="80"/>
  <c r="AC128" i="80"/>
  <c r="AB128" i="80"/>
  <c r="AA128" i="80"/>
  <c r="AD127" i="80"/>
  <c r="AC127" i="80"/>
  <c r="AB127" i="80"/>
  <c r="AA127" i="80"/>
  <c r="AD126" i="80"/>
  <c r="AC126" i="80"/>
  <c r="AB126" i="80"/>
  <c r="AA126" i="80"/>
  <c r="AD125" i="80"/>
  <c r="AC125" i="80"/>
  <c r="AB125" i="80"/>
  <c r="AA125" i="80"/>
  <c r="AD124" i="80"/>
  <c r="AC124" i="80"/>
  <c r="AB124" i="80"/>
  <c r="AA124" i="80"/>
  <c r="AD123" i="80"/>
  <c r="AC123" i="80"/>
  <c r="AB123" i="80"/>
  <c r="AA123" i="80"/>
  <c r="AD122" i="80"/>
  <c r="AC122" i="80"/>
  <c r="AB122" i="80"/>
  <c r="AA122" i="80"/>
  <c r="AD121" i="80"/>
  <c r="AC121" i="80"/>
  <c r="AB121" i="80"/>
  <c r="AA121" i="80"/>
  <c r="AD120" i="80"/>
  <c r="AC120" i="80"/>
  <c r="AB120" i="80"/>
  <c r="AA120" i="80"/>
  <c r="AD119" i="80"/>
  <c r="AC119" i="80"/>
  <c r="AB119" i="80"/>
  <c r="AA119" i="80"/>
  <c r="AD118" i="80"/>
  <c r="AC118" i="80"/>
  <c r="AB118" i="80"/>
  <c r="AA118" i="80"/>
  <c r="AD117" i="80"/>
  <c r="AC117" i="80"/>
  <c r="AB117" i="80"/>
  <c r="AA117" i="80"/>
  <c r="AD116" i="80"/>
  <c r="AC116" i="80"/>
  <c r="AB116" i="80"/>
  <c r="AA116" i="80"/>
  <c r="AD115" i="80"/>
  <c r="AC115" i="80"/>
  <c r="AB115" i="80"/>
  <c r="AA115" i="80"/>
  <c r="AD114" i="80"/>
  <c r="AC114" i="80"/>
  <c r="AB114" i="80"/>
  <c r="AA114" i="80"/>
  <c r="AD113" i="80"/>
  <c r="AC113" i="80"/>
  <c r="AB113" i="80"/>
  <c r="AA113" i="80"/>
  <c r="AD112" i="80"/>
  <c r="AC112" i="80"/>
  <c r="AB112" i="80"/>
  <c r="AA112" i="80"/>
  <c r="AD111" i="80"/>
  <c r="AC111" i="80"/>
  <c r="AB111" i="80"/>
  <c r="AA111" i="80"/>
  <c r="AD110" i="80"/>
  <c r="AC110" i="80"/>
  <c r="AB110" i="80"/>
  <c r="AA110" i="80"/>
  <c r="AD109" i="80"/>
  <c r="AC109" i="80"/>
  <c r="AB109" i="80"/>
  <c r="AA109" i="80"/>
  <c r="AD108" i="80"/>
  <c r="AC108" i="80"/>
  <c r="AB108" i="80"/>
  <c r="AA108" i="80"/>
  <c r="AD107" i="80"/>
  <c r="AC107" i="80"/>
  <c r="AB107" i="80"/>
  <c r="AA107" i="80"/>
  <c r="AD106" i="80"/>
  <c r="AC106" i="80"/>
  <c r="AB106" i="80"/>
  <c r="AA106" i="80"/>
  <c r="AD105" i="80"/>
  <c r="AC105" i="80"/>
  <c r="AB105" i="80"/>
  <c r="AA105" i="80"/>
  <c r="AD104" i="80"/>
  <c r="AC104" i="80"/>
  <c r="AB104" i="80"/>
  <c r="AA104" i="80"/>
  <c r="AD103" i="80"/>
  <c r="AC103" i="80"/>
  <c r="AB103" i="80"/>
  <c r="AA103" i="80"/>
  <c r="AD102" i="80"/>
  <c r="AC102" i="80"/>
  <c r="AB102" i="80"/>
  <c r="AA102" i="80"/>
  <c r="AD101" i="80"/>
  <c r="AC101" i="80"/>
  <c r="AB101" i="80"/>
  <c r="AA101" i="80"/>
  <c r="AD100" i="80"/>
  <c r="AC100" i="80"/>
  <c r="AB100" i="80"/>
  <c r="AA100" i="80"/>
  <c r="AD99" i="80"/>
  <c r="AC99" i="80"/>
  <c r="AB99" i="80"/>
  <c r="AA99" i="80"/>
  <c r="AD98" i="80"/>
  <c r="AC98" i="80"/>
  <c r="AB98" i="80"/>
  <c r="AA98" i="80"/>
  <c r="AD97" i="80"/>
  <c r="AC97" i="80"/>
  <c r="AB97" i="80"/>
  <c r="AA97" i="80"/>
  <c r="AD96" i="80"/>
  <c r="AC96" i="80"/>
  <c r="AB96" i="80"/>
  <c r="AA96" i="80"/>
  <c r="AD95" i="80"/>
  <c r="AC95" i="80"/>
  <c r="AB95" i="80"/>
  <c r="AA95" i="80"/>
  <c r="AD94" i="80"/>
  <c r="AC94" i="80"/>
  <c r="AB94" i="80"/>
  <c r="AA94" i="80"/>
  <c r="AD93" i="80"/>
  <c r="AC93" i="80"/>
  <c r="AB93" i="80"/>
  <c r="AA93" i="80"/>
  <c r="AD92" i="80"/>
  <c r="AC92" i="80"/>
  <c r="AB92" i="80"/>
  <c r="AA92" i="80"/>
  <c r="AD91" i="80"/>
  <c r="AC91" i="80"/>
  <c r="AB91" i="80"/>
  <c r="AA91" i="80"/>
  <c r="AD90" i="80"/>
  <c r="AC90" i="80"/>
  <c r="AB90" i="80"/>
  <c r="AA90" i="80"/>
  <c r="AD89" i="80"/>
  <c r="AC89" i="80"/>
  <c r="AB89" i="80"/>
  <c r="AA89" i="80"/>
  <c r="AD88" i="80"/>
  <c r="AC88" i="80"/>
  <c r="AB88" i="80"/>
  <c r="AA88" i="80"/>
  <c r="AD87" i="80"/>
  <c r="AC87" i="80"/>
  <c r="AB87" i="80"/>
  <c r="AA87" i="80"/>
  <c r="AD86" i="80"/>
  <c r="AC86" i="80"/>
  <c r="AB86" i="80"/>
  <c r="AA86" i="80"/>
  <c r="AD85" i="80"/>
  <c r="AC85" i="80"/>
  <c r="AB85" i="80"/>
  <c r="AA85" i="80"/>
  <c r="AD84" i="80"/>
  <c r="AC84" i="80"/>
  <c r="AB84" i="80"/>
  <c r="AA84" i="80"/>
  <c r="AD83" i="80"/>
  <c r="AC83" i="80"/>
  <c r="AB83" i="80"/>
  <c r="AA83" i="80"/>
  <c r="AD82" i="80"/>
  <c r="AC82" i="80"/>
  <c r="AB82" i="80"/>
  <c r="AA82" i="80"/>
  <c r="AD81" i="80"/>
  <c r="AC81" i="80"/>
  <c r="AB81" i="80"/>
  <c r="AA81" i="80"/>
  <c r="AD80" i="80"/>
  <c r="AC80" i="80"/>
  <c r="AB80" i="80"/>
  <c r="AA80" i="80"/>
  <c r="AD79" i="80"/>
  <c r="AC79" i="80"/>
  <c r="AB79" i="80"/>
  <c r="AA79" i="80"/>
  <c r="AD78" i="80"/>
  <c r="AC78" i="80"/>
  <c r="AB78" i="80"/>
  <c r="AA78" i="80"/>
  <c r="AD77" i="80"/>
  <c r="AC77" i="80"/>
  <c r="AB77" i="80"/>
  <c r="AA77" i="80"/>
  <c r="AD76" i="80"/>
  <c r="AC76" i="80"/>
  <c r="AB76" i="80"/>
  <c r="AA76" i="80"/>
  <c r="AD75" i="80"/>
  <c r="AC75" i="80"/>
  <c r="AB75" i="80"/>
  <c r="AA75" i="80"/>
  <c r="AD74" i="80"/>
  <c r="AC74" i="80"/>
  <c r="AB74" i="80"/>
  <c r="AA74" i="80"/>
  <c r="AD73" i="80"/>
  <c r="AC73" i="80"/>
  <c r="AB73" i="80"/>
  <c r="AA73" i="80"/>
  <c r="AD72" i="80"/>
  <c r="AC72" i="80"/>
  <c r="AB72" i="80"/>
  <c r="AA72" i="80"/>
  <c r="AD71" i="80"/>
  <c r="AC71" i="80"/>
  <c r="AB71" i="80"/>
  <c r="AA71" i="80"/>
  <c r="AD70" i="80"/>
  <c r="AC70" i="80"/>
  <c r="AB70" i="80"/>
  <c r="AA70" i="80"/>
  <c r="AD69" i="80"/>
  <c r="AC69" i="80"/>
  <c r="AB69" i="80"/>
  <c r="AA69" i="80"/>
  <c r="AD68" i="80"/>
  <c r="AC68" i="80"/>
  <c r="AB68" i="80"/>
  <c r="AA68" i="80"/>
  <c r="AD67" i="80"/>
  <c r="AC67" i="80"/>
  <c r="AB67" i="80"/>
  <c r="AA67" i="80"/>
  <c r="AD66" i="80"/>
  <c r="AC66" i="80"/>
  <c r="AB66" i="80"/>
  <c r="AA66" i="80"/>
  <c r="AD65" i="80"/>
  <c r="AC65" i="80"/>
  <c r="AB65" i="80"/>
  <c r="AA65" i="80"/>
  <c r="AD64" i="80"/>
  <c r="AC64" i="80"/>
  <c r="AB64" i="80"/>
  <c r="AA64" i="80"/>
  <c r="AD63" i="80"/>
  <c r="AC63" i="80"/>
  <c r="AB63" i="80"/>
  <c r="AA63" i="80"/>
  <c r="AD62" i="80"/>
  <c r="AC62" i="80"/>
  <c r="AB62" i="80"/>
  <c r="AA62" i="80"/>
  <c r="AD61" i="80"/>
  <c r="AC61" i="80"/>
  <c r="AB61" i="80"/>
  <c r="AA61" i="80"/>
  <c r="AD60" i="80"/>
  <c r="AC60" i="80"/>
  <c r="AB60" i="80"/>
  <c r="AA60" i="80"/>
  <c r="AD59" i="80"/>
  <c r="AC59" i="80"/>
  <c r="AB59" i="80"/>
  <c r="AA59" i="80"/>
  <c r="AD58" i="80"/>
  <c r="AC58" i="80"/>
  <c r="AB58" i="80"/>
  <c r="AA58" i="80"/>
  <c r="AD57" i="80"/>
  <c r="AC57" i="80"/>
  <c r="AB57" i="80"/>
  <c r="AA57" i="80"/>
  <c r="AD56" i="80"/>
  <c r="AC56" i="80"/>
  <c r="AB56" i="80"/>
  <c r="AA56" i="80"/>
  <c r="AD55" i="80"/>
  <c r="AC55" i="80"/>
  <c r="AB55" i="80"/>
  <c r="AA55" i="80"/>
  <c r="AD54" i="80"/>
  <c r="AC54" i="80"/>
  <c r="AB54" i="80"/>
  <c r="AA54" i="80"/>
  <c r="AD53" i="80"/>
  <c r="AC53" i="80"/>
  <c r="AB53" i="80"/>
  <c r="AA53" i="80"/>
  <c r="AD52" i="80"/>
  <c r="AC52" i="80"/>
  <c r="AB52" i="80"/>
  <c r="AA52" i="80"/>
  <c r="AD51" i="80"/>
  <c r="AC51" i="80"/>
  <c r="AB51" i="80"/>
  <c r="AA51" i="80"/>
  <c r="AD50" i="80"/>
  <c r="AC50" i="80"/>
  <c r="AB50" i="80"/>
  <c r="AA50" i="80"/>
  <c r="AD49" i="80"/>
  <c r="AC49" i="80"/>
  <c r="AB49" i="80"/>
  <c r="AA49" i="80"/>
  <c r="AD48" i="80"/>
  <c r="AC48" i="80"/>
  <c r="AB48" i="80"/>
  <c r="AA48" i="80"/>
  <c r="AD47" i="80"/>
  <c r="AC47" i="80"/>
  <c r="AB47" i="80"/>
  <c r="AA47" i="80"/>
  <c r="AD46" i="80"/>
  <c r="AC46" i="80"/>
  <c r="AB46" i="80"/>
  <c r="AA46" i="80"/>
  <c r="AD45" i="80"/>
  <c r="AC45" i="80"/>
  <c r="AB45" i="80"/>
  <c r="AA45" i="80"/>
  <c r="AD44" i="80"/>
  <c r="AC44" i="80"/>
  <c r="AB44" i="80"/>
  <c r="AA44" i="80"/>
  <c r="AD43" i="80"/>
  <c r="AC43" i="80"/>
  <c r="AB43" i="80"/>
  <c r="AA43" i="80"/>
  <c r="AD42" i="80"/>
  <c r="AC42" i="80"/>
  <c r="AB42" i="80"/>
  <c r="AA42" i="80"/>
  <c r="AD41" i="80"/>
  <c r="AC41" i="80"/>
  <c r="AB41" i="80"/>
  <c r="AA41" i="80"/>
  <c r="AD40" i="80"/>
  <c r="AC40" i="80"/>
  <c r="AB40" i="80"/>
  <c r="AA40" i="80"/>
  <c r="AD39" i="80"/>
  <c r="AC39" i="80"/>
  <c r="AB39" i="80"/>
  <c r="AA39" i="80"/>
  <c r="AD38" i="80"/>
  <c r="AC38" i="80"/>
  <c r="AB38" i="80"/>
  <c r="AA38" i="80"/>
  <c r="AD37" i="80"/>
  <c r="AC37" i="80"/>
  <c r="AB37" i="80"/>
  <c r="AA37" i="80"/>
  <c r="AD36" i="80"/>
  <c r="AC36" i="80"/>
  <c r="AB36" i="80"/>
  <c r="AA36" i="80"/>
  <c r="AD35" i="80"/>
  <c r="AC35" i="80"/>
  <c r="AB35" i="80"/>
  <c r="AA35" i="80"/>
  <c r="AD34" i="80"/>
  <c r="AC34" i="80"/>
  <c r="AB34" i="80"/>
  <c r="AA34" i="80"/>
  <c r="AD33" i="80"/>
  <c r="AC33" i="80"/>
  <c r="AB33" i="80"/>
  <c r="AA33" i="80"/>
  <c r="AD32" i="80"/>
  <c r="AC32" i="80"/>
  <c r="AB32" i="80"/>
  <c r="AA32" i="80"/>
  <c r="AD31" i="80"/>
  <c r="AC31" i="80"/>
  <c r="AB31" i="80"/>
  <c r="AA31" i="80"/>
  <c r="AD30" i="80"/>
  <c r="AC30" i="80"/>
  <c r="AB30" i="80"/>
  <c r="AA30" i="80"/>
  <c r="AD29" i="80"/>
  <c r="AC29" i="80"/>
  <c r="AB29" i="80"/>
  <c r="AA29" i="80"/>
  <c r="AD28" i="80"/>
  <c r="AC28" i="80"/>
  <c r="AB28" i="80"/>
  <c r="AA28" i="80"/>
  <c r="AD27" i="80"/>
  <c r="AC27" i="80"/>
  <c r="AB27" i="80"/>
  <c r="AA27" i="80"/>
  <c r="AD26" i="80"/>
  <c r="AC26" i="80"/>
  <c r="AB26" i="80"/>
  <c r="AA26" i="80"/>
  <c r="AD25" i="80"/>
  <c r="AC25" i="80"/>
  <c r="AB25" i="80"/>
  <c r="AA25" i="80"/>
  <c r="AD24" i="80"/>
  <c r="AC24" i="80"/>
  <c r="AB24" i="80"/>
  <c r="AA24" i="80"/>
  <c r="AD23" i="80"/>
  <c r="AC23" i="80"/>
  <c r="AB23" i="80"/>
  <c r="AA23" i="80"/>
  <c r="AD22" i="80"/>
  <c r="AC22" i="80"/>
  <c r="AB22" i="80"/>
  <c r="AA22" i="80"/>
  <c r="AD21" i="80"/>
  <c r="AC21" i="80"/>
  <c r="AB21" i="80"/>
  <c r="AA21" i="80"/>
  <c r="AD20" i="80"/>
  <c r="AC20" i="80"/>
  <c r="AB20" i="80"/>
  <c r="AA20" i="80"/>
  <c r="AD19" i="80"/>
  <c r="AC19" i="80"/>
  <c r="AB19" i="80"/>
  <c r="AA19" i="80"/>
  <c r="AD18" i="80"/>
  <c r="AC18" i="80"/>
  <c r="AB18" i="80"/>
  <c r="AA18" i="80"/>
  <c r="AD17" i="80"/>
  <c r="AC17" i="80"/>
  <c r="AB17" i="80"/>
  <c r="AA17" i="80"/>
  <c r="AD16" i="80"/>
  <c r="AC16" i="80"/>
  <c r="AB16" i="80"/>
  <c r="AA16" i="80"/>
  <c r="AD15" i="80"/>
  <c r="AC15" i="80"/>
  <c r="AB15" i="80"/>
  <c r="AA15" i="80"/>
  <c r="AD14" i="80"/>
  <c r="AC14" i="80"/>
  <c r="AB14" i="80"/>
  <c r="AA14" i="80"/>
  <c r="AI73" i="94" l="1"/>
  <c r="AI148" i="94"/>
  <c r="AI152" i="94"/>
  <c r="AI156" i="94"/>
  <c r="AI145" i="94"/>
  <c r="AI113" i="94"/>
  <c r="AK149" i="94"/>
  <c r="AN149" i="94"/>
  <c r="AK146" i="94"/>
  <c r="AL146" i="94"/>
  <c r="AI99" i="94"/>
  <c r="AI107" i="94"/>
  <c r="AO107" i="94" s="1"/>
  <c r="AI111" i="94"/>
  <c r="AI139" i="94"/>
  <c r="BR68" i="94"/>
  <c r="BO19" i="96"/>
  <c r="BQ19" i="96" s="1"/>
  <c r="BJ21" i="96"/>
  <c r="BN20" i="96"/>
  <c r="BL20" i="96"/>
  <c r="BP19" i="96"/>
  <c r="BP18" i="95"/>
  <c r="BO18" i="95"/>
  <c r="BQ18" i="95" s="1"/>
  <c r="BL19" i="95"/>
  <c r="BJ20" i="95"/>
  <c r="BN19" i="95"/>
  <c r="AN201" i="94"/>
  <c r="AJ199" i="94"/>
  <c r="AK226" i="94"/>
  <c r="AJ262" i="94"/>
  <c r="AK277" i="94"/>
  <c r="AK280" i="94"/>
  <c r="AO283" i="94"/>
  <c r="AM286" i="94"/>
  <c r="AO174" i="94"/>
  <c r="AV174" i="94"/>
  <c r="AM262" i="94"/>
  <c r="AO262" i="94"/>
  <c r="AO274" i="94"/>
  <c r="AI84" i="94"/>
  <c r="AI157" i="94"/>
  <c r="AI161" i="94"/>
  <c r="AK238" i="94"/>
  <c r="AN238" i="94"/>
  <c r="AI78" i="94"/>
  <c r="AI75" i="94"/>
  <c r="AK198" i="94"/>
  <c r="AV198" i="94"/>
  <c r="AK371" i="94"/>
  <c r="AI130" i="94"/>
  <c r="AO130" i="94" s="1"/>
  <c r="AL251" i="94"/>
  <c r="AK281" i="94"/>
  <c r="AK290" i="94"/>
  <c r="AL371" i="94"/>
  <c r="AL172" i="94"/>
  <c r="AV172" i="94"/>
  <c r="AM251" i="94"/>
  <c r="AL281" i="94"/>
  <c r="AL290" i="94"/>
  <c r="AO293" i="94"/>
  <c r="AM371" i="94"/>
  <c r="AO281" i="94"/>
  <c r="AK345" i="94"/>
  <c r="AO371" i="94"/>
  <c r="AI88" i="94"/>
  <c r="AO88" i="94" s="1"/>
  <c r="AI154" i="94"/>
  <c r="AI158" i="94"/>
  <c r="AI162" i="94"/>
  <c r="AN290" i="94"/>
  <c r="AJ127" i="94"/>
  <c r="AN166" i="94"/>
  <c r="AV166" i="94"/>
  <c r="AL200" i="94"/>
  <c r="AO290" i="94"/>
  <c r="AK303" i="94"/>
  <c r="AM345" i="94"/>
  <c r="AI100" i="94"/>
  <c r="AK127" i="94"/>
  <c r="AM303" i="94"/>
  <c r="AK319" i="94"/>
  <c r="AO345" i="94"/>
  <c r="AK365" i="94"/>
  <c r="AL127" i="94"/>
  <c r="AO182" i="94"/>
  <c r="AV182" i="94"/>
  <c r="AN200" i="94"/>
  <c r="AM230" i="94"/>
  <c r="AK233" i="94"/>
  <c r="AJ236" i="94"/>
  <c r="AO303" i="94"/>
  <c r="AM316" i="94"/>
  <c r="AL319" i="94"/>
  <c r="AL365" i="94"/>
  <c r="AM127" i="94"/>
  <c r="AV163" i="94"/>
  <c r="AW4" i="94"/>
  <c r="AZ4" i="94" s="1"/>
  <c r="AN230" i="94"/>
  <c r="AL233" i="94"/>
  <c r="AK236" i="94"/>
  <c r="AO239" i="94"/>
  <c r="AK249" i="94"/>
  <c r="AN316" i="94"/>
  <c r="AO319" i="94"/>
  <c r="AO362" i="94"/>
  <c r="AM365" i="94"/>
  <c r="AK297" i="94"/>
  <c r="AK310" i="94"/>
  <c r="AO316" i="94"/>
  <c r="AO365" i="94"/>
  <c r="AL124" i="94"/>
  <c r="AM249" i="94"/>
  <c r="AK336" i="94"/>
  <c r="AK339" i="94"/>
  <c r="AI76" i="94"/>
  <c r="AO76" i="94" s="1"/>
  <c r="AM124" i="94"/>
  <c r="AJ172" i="94"/>
  <c r="AO178" i="94"/>
  <c r="AL195" i="94"/>
  <c r="AM198" i="94"/>
  <c r="AO249" i="94"/>
  <c r="AL279" i="94"/>
  <c r="AM285" i="94"/>
  <c r="AM310" i="94"/>
  <c r="AL336" i="94"/>
  <c r="AL339" i="94"/>
  <c r="AN124" i="94"/>
  <c r="AI151" i="94"/>
  <c r="AO151" i="94" s="1"/>
  <c r="AI159" i="94"/>
  <c r="AO159" i="94" s="1"/>
  <c r="AK172" i="94"/>
  <c r="AN198" i="94"/>
  <c r="AM213" i="94"/>
  <c r="AL217" i="94"/>
  <c r="AV217" i="94"/>
  <c r="AJ222" i="94"/>
  <c r="AN252" i="94"/>
  <c r="AL258" i="94"/>
  <c r="AM279" i="94"/>
  <c r="AO285" i="94"/>
  <c r="AK294" i="94"/>
  <c r="AN310" i="94"/>
  <c r="AM336" i="94"/>
  <c r="AM339" i="94"/>
  <c r="AM172" i="94"/>
  <c r="AK222" i="94"/>
  <c r="AJ228" i="94"/>
  <c r="AO252" i="94"/>
  <c r="AJ264" i="94"/>
  <c r="AO279" i="94"/>
  <c r="AN282" i="94"/>
  <c r="AN288" i="94"/>
  <c r="AO310" i="94"/>
  <c r="AL323" i="94"/>
  <c r="AN336" i="94"/>
  <c r="AI121" i="94"/>
  <c r="AO121" i="94" s="1"/>
  <c r="AI132" i="94"/>
  <c r="AO132" i="94" s="1"/>
  <c r="AI136" i="94"/>
  <c r="AO136" i="94" s="1"/>
  <c r="AI163" i="94"/>
  <c r="AO163" i="94" s="1"/>
  <c r="AJ166" i="94"/>
  <c r="AN172" i="94"/>
  <c r="AL222" i="94"/>
  <c r="AK228" i="94"/>
  <c r="AL255" i="94"/>
  <c r="AK264" i="94"/>
  <c r="AM267" i="94"/>
  <c r="AK273" i="94"/>
  <c r="AO288" i="94"/>
  <c r="AO336" i="94"/>
  <c r="AI144" i="94"/>
  <c r="AK166" i="94"/>
  <c r="AO255" i="94"/>
  <c r="AO267" i="94"/>
  <c r="AM273" i="94"/>
  <c r="AN127" i="94"/>
  <c r="AI93" i="94"/>
  <c r="AM222" i="94"/>
  <c r="AL228" i="94"/>
  <c r="AL264" i="94"/>
  <c r="AL166" i="94"/>
  <c r="AK182" i="94"/>
  <c r="AJ204" i="94"/>
  <c r="AN222" i="94"/>
  <c r="AM228" i="94"/>
  <c r="AN264" i="94"/>
  <c r="AO273" i="94"/>
  <c r="AM271" i="94"/>
  <c r="AV271" i="94"/>
  <c r="AM330" i="94"/>
  <c r="AO166" i="94"/>
  <c r="AL189" i="94"/>
  <c r="AK201" i="94"/>
  <c r="AL204" i="94"/>
  <c r="AO228" i="94"/>
  <c r="AM240" i="94"/>
  <c r="AK247" i="94"/>
  <c r="AL265" i="94"/>
  <c r="AV265" i="94"/>
  <c r="AM301" i="94"/>
  <c r="AN330" i="94"/>
  <c r="AM363" i="94"/>
  <c r="AK314" i="94"/>
  <c r="AL317" i="94"/>
  <c r="AO330" i="94"/>
  <c r="AO363" i="94"/>
  <c r="AN204" i="94"/>
  <c r="AO299" i="94"/>
  <c r="AV299" i="94"/>
  <c r="AL314" i="94"/>
  <c r="AL247" i="94"/>
  <c r="AO201" i="94"/>
  <c r="AK220" i="94"/>
  <c r="AM247" i="94"/>
  <c r="AN83" i="94"/>
  <c r="AO204" i="94"/>
  <c r="AL220" i="94"/>
  <c r="AO247" i="94"/>
  <c r="AI80" i="94"/>
  <c r="AI94" i="94"/>
  <c r="AI114" i="94"/>
  <c r="AI122" i="94"/>
  <c r="AO122" i="94" s="1"/>
  <c r="AI129" i="94"/>
  <c r="AO129" i="94" s="1"/>
  <c r="AM176" i="94"/>
  <c r="AM186" i="94"/>
  <c r="AM214" i="94"/>
  <c r="AJ226" i="94"/>
  <c r="AL250" i="94"/>
  <c r="AK286" i="94"/>
  <c r="AN308" i="94"/>
  <c r="AI120" i="94"/>
  <c r="AI142" i="94"/>
  <c r="AI153" i="94"/>
  <c r="AI135" i="94"/>
  <c r="AI146" i="94"/>
  <c r="AI131" i="94"/>
  <c r="AI72" i="94"/>
  <c r="AI81" i="94"/>
  <c r="AI102" i="94"/>
  <c r="AO102" i="94" s="1"/>
  <c r="AI106" i="94"/>
  <c r="AI143" i="94"/>
  <c r="AO143" i="94" s="1"/>
  <c r="AI150" i="94"/>
  <c r="AO150" i="94" s="1"/>
  <c r="AK66" i="94"/>
  <c r="AI110" i="94"/>
  <c r="AN139" i="94"/>
  <c r="AL106" i="94"/>
  <c r="AN113" i="94"/>
  <c r="AI128" i="94"/>
  <c r="AO128" i="94" s="1"/>
  <c r="AL66" i="94"/>
  <c r="AL60" i="94"/>
  <c r="AN57" i="94"/>
  <c r="AM60" i="94"/>
  <c r="BR66" i="94"/>
  <c r="AL110" i="94"/>
  <c r="AI147" i="94"/>
  <c r="AO147" i="94" s="1"/>
  <c r="AM158" i="94"/>
  <c r="AO158" i="94"/>
  <c r="AO111" i="94"/>
  <c r="AI140" i="94"/>
  <c r="AO140" i="94" s="1"/>
  <c r="AI155" i="94"/>
  <c r="AM118" i="94"/>
  <c r="AI137" i="94"/>
  <c r="AI39" i="94"/>
  <c r="BR85" i="94"/>
  <c r="AI92" i="94"/>
  <c r="AI126" i="94"/>
  <c r="AK155" i="94"/>
  <c r="AJ111" i="94"/>
  <c r="AK111" i="94"/>
  <c r="AK100" i="94"/>
  <c r="AL111" i="94"/>
  <c r="AI115" i="94"/>
  <c r="AO115" i="94" s="1"/>
  <c r="AI141" i="94"/>
  <c r="AL100" i="94"/>
  <c r="AM111" i="94"/>
  <c r="AI89" i="94"/>
  <c r="AO89" i="94" s="1"/>
  <c r="AN100" i="94"/>
  <c r="AI134" i="94"/>
  <c r="AO134" i="94" s="1"/>
  <c r="AL141" i="94"/>
  <c r="AI71" i="94"/>
  <c r="AO71" i="94" s="1"/>
  <c r="AI77" i="94"/>
  <c r="AO77" i="94" s="1"/>
  <c r="AI65" i="94"/>
  <c r="AK77" i="94"/>
  <c r="AM89" i="94"/>
  <c r="AI138" i="94"/>
  <c r="AO138" i="94" s="1"/>
  <c r="AL77" i="94"/>
  <c r="AN97" i="94"/>
  <c r="AJ134" i="94"/>
  <c r="AI160" i="94"/>
  <c r="AO160" i="94" s="1"/>
  <c r="AI62" i="94"/>
  <c r="AO62" i="94" s="1"/>
  <c r="AM77" i="94"/>
  <c r="AI149" i="94"/>
  <c r="AO149" i="94" s="1"/>
  <c r="AK71" i="94"/>
  <c r="AN77" i="94"/>
  <c r="AN80" i="94"/>
  <c r="AI116" i="94"/>
  <c r="AJ138" i="94"/>
  <c r="AN71" i="94"/>
  <c r="AJ74" i="94"/>
  <c r="AI60" i="94"/>
  <c r="AJ77" i="94"/>
  <c r="AL92" i="94"/>
  <c r="AI117" i="94"/>
  <c r="AO117" i="94" s="1"/>
  <c r="AI66" i="94"/>
  <c r="AI96" i="94"/>
  <c r="AI83" i="94"/>
  <c r="AI86" i="94"/>
  <c r="AO86" i="94" s="1"/>
  <c r="AM159" i="94"/>
  <c r="AV159" i="94"/>
  <c r="AI69" i="94"/>
  <c r="AO69" i="94" s="1"/>
  <c r="AI35" i="94"/>
  <c r="AO35" i="94" s="1"/>
  <c r="AJ100" i="94"/>
  <c r="AI118" i="94"/>
  <c r="AO118" i="94" s="1"/>
  <c r="AK121" i="94"/>
  <c r="AI125" i="94"/>
  <c r="AI97" i="94"/>
  <c r="AI104" i="94"/>
  <c r="AO104" i="94" s="1"/>
  <c r="AJ141" i="94"/>
  <c r="AI42" i="94"/>
  <c r="AO42" i="94" s="1"/>
  <c r="AI90" i="94"/>
  <c r="AO90" i="94" s="1"/>
  <c r="AJ118" i="94"/>
  <c r="AK141" i="94"/>
  <c r="AJ159" i="94"/>
  <c r="AI58" i="94"/>
  <c r="AI61" i="94"/>
  <c r="AO61" i="94" s="1"/>
  <c r="AI87" i="94"/>
  <c r="AK118" i="94"/>
  <c r="AK159" i="94"/>
  <c r="AK162" i="94"/>
  <c r="AM138" i="94"/>
  <c r="AM141" i="94"/>
  <c r="AL159" i="94"/>
  <c r="AN162" i="94"/>
  <c r="AI64" i="94"/>
  <c r="AI67" i="94"/>
  <c r="AO67" i="94" s="1"/>
  <c r="AI70" i="94"/>
  <c r="AN141" i="94"/>
  <c r="AJ150" i="94"/>
  <c r="AN159" i="94"/>
  <c r="AO162" i="94"/>
  <c r="AI108" i="94"/>
  <c r="AN136" i="94"/>
  <c r="AV136" i="94"/>
  <c r="AO141" i="94"/>
  <c r="AK150" i="94"/>
  <c r="AM87" i="94"/>
  <c r="AI101" i="94"/>
  <c r="AN150" i="94"/>
  <c r="AK115" i="94"/>
  <c r="AK132" i="94"/>
  <c r="AI98" i="94"/>
  <c r="AO98" i="94" s="1"/>
  <c r="AI112" i="94"/>
  <c r="AO112" i="94" s="1"/>
  <c r="AL115" i="94"/>
  <c r="AI119" i="94"/>
  <c r="AO119" i="94" s="1"/>
  <c r="AL132" i="94"/>
  <c r="AV151" i="94"/>
  <c r="AL67" i="94"/>
  <c r="AI49" i="94"/>
  <c r="AI105" i="94"/>
  <c r="AM132" i="94"/>
  <c r="AL76" i="94"/>
  <c r="AI91" i="94"/>
  <c r="AL126" i="94"/>
  <c r="AJ129" i="94"/>
  <c r="AI109" i="94"/>
  <c r="AO109" i="94" s="1"/>
  <c r="AI123" i="94"/>
  <c r="AM126" i="94"/>
  <c r="AK129" i="94"/>
  <c r="AJ157" i="94"/>
  <c r="AI59" i="94"/>
  <c r="AO59" i="94" s="1"/>
  <c r="AM129" i="94"/>
  <c r="AL157" i="94"/>
  <c r="AI85" i="94"/>
  <c r="AI133" i="94"/>
  <c r="AO133" i="94" s="1"/>
  <c r="AM136" i="94"/>
  <c r="AJ145" i="94"/>
  <c r="AL163" i="94"/>
  <c r="AI68" i="94"/>
  <c r="AI82" i="94"/>
  <c r="AO82" i="94" s="1"/>
  <c r="AI95" i="94"/>
  <c r="AO95" i="94" s="1"/>
  <c r="AJ142" i="94"/>
  <c r="AK145" i="94"/>
  <c r="AN161" i="94"/>
  <c r="AV161" i="94"/>
  <c r="AO142" i="94"/>
  <c r="AN145" i="94"/>
  <c r="AI34" i="94"/>
  <c r="AO34" i="94" s="1"/>
  <c r="AM62" i="94"/>
  <c r="AI74" i="94"/>
  <c r="AO74" i="94" s="1"/>
  <c r="AJ95" i="94"/>
  <c r="AJ102" i="94"/>
  <c r="AI127" i="94"/>
  <c r="AO127" i="94" s="1"/>
  <c r="AN143" i="94"/>
  <c r="AV143" i="94"/>
  <c r="AO145" i="94"/>
  <c r="AJ151" i="94"/>
  <c r="AN62" i="94"/>
  <c r="AL95" i="94"/>
  <c r="AL102" i="94"/>
  <c r="AK151" i="94"/>
  <c r="AI50" i="94"/>
  <c r="AO50" i="94" s="1"/>
  <c r="AJ71" i="94"/>
  <c r="AN102" i="94"/>
  <c r="AI124" i="94"/>
  <c r="AO124" i="94" s="1"/>
  <c r="AM151" i="94"/>
  <c r="AO39" i="94"/>
  <c r="AI48" i="94"/>
  <c r="AL45" i="94"/>
  <c r="AI36" i="94"/>
  <c r="AM45" i="94"/>
  <c r="AN45" i="94"/>
  <c r="AI40" i="94"/>
  <c r="AI37" i="94"/>
  <c r="AO37" i="94" s="1"/>
  <c r="AM43" i="94"/>
  <c r="AI53" i="94"/>
  <c r="AO53" i="94" s="1"/>
  <c r="BR39" i="94"/>
  <c r="AI44" i="94"/>
  <c r="AO44" i="94" s="1"/>
  <c r="AI41" i="94"/>
  <c r="AO41" i="94" s="1"/>
  <c r="AI52" i="94"/>
  <c r="AO52" i="94" s="1"/>
  <c r="AI46" i="94"/>
  <c r="AI55" i="94"/>
  <c r="AK55" i="94"/>
  <c r="AL55" i="94"/>
  <c r="AL44" i="94"/>
  <c r="AJ58" i="94"/>
  <c r="AJ55" i="94"/>
  <c r="AM44" i="94"/>
  <c r="BR55" i="94"/>
  <c r="AM58" i="94"/>
  <c r="AI43" i="94"/>
  <c r="AO43" i="94" s="1"/>
  <c r="AN44" i="94"/>
  <c r="AK42" i="94"/>
  <c r="AV42" i="94"/>
  <c r="AK53" i="94"/>
  <c r="AJ53" i="94"/>
  <c r="AL53" i="94"/>
  <c r="AI56" i="94"/>
  <c r="AO56" i="94" s="1"/>
  <c r="AI57" i="94"/>
  <c r="AJ46" i="94"/>
  <c r="AN48" i="94"/>
  <c r="AV48" i="94"/>
  <c r="AN53" i="94"/>
  <c r="AV53" i="94"/>
  <c r="AI45" i="94"/>
  <c r="AO45" i="94" s="1"/>
  <c r="AN39" i="94"/>
  <c r="AI51" i="94"/>
  <c r="AO51" i="94" s="1"/>
  <c r="BR44" i="94"/>
  <c r="AI54" i="94"/>
  <c r="AO54" i="94" s="1"/>
  <c r="AI31" i="94"/>
  <c r="AO31" i="94" s="1"/>
  <c r="AM28" i="94"/>
  <c r="AN28" i="94"/>
  <c r="AJ32" i="94"/>
  <c r="AI30" i="94"/>
  <c r="AI24" i="94"/>
  <c r="AO24" i="94" s="1"/>
  <c r="AI29" i="94"/>
  <c r="AI32" i="94"/>
  <c r="AO32" i="94" s="1"/>
  <c r="AI38" i="94"/>
  <c r="AO38" i="94" s="1"/>
  <c r="AM32" i="94"/>
  <c r="AK35" i="94"/>
  <c r="BR24" i="94"/>
  <c r="AV24" i="94"/>
  <c r="BR35" i="94"/>
  <c r="AI27" i="94"/>
  <c r="AI33" i="94"/>
  <c r="AO33" i="94" s="1"/>
  <c r="AJ33" i="94"/>
  <c r="AN33" i="94"/>
  <c r="AN23" i="94"/>
  <c r="AV23" i="94"/>
  <c r="AI28" i="94"/>
  <c r="AO28" i="94" s="1"/>
  <c r="BR37" i="94"/>
  <c r="AZ37" i="94"/>
  <c r="AY37" i="94"/>
  <c r="AX37" i="94"/>
  <c r="AW37" i="94"/>
  <c r="BR75" i="94"/>
  <c r="AZ75" i="94"/>
  <c r="AW75" i="94"/>
  <c r="AY75" i="94"/>
  <c r="AX75" i="94"/>
  <c r="AY154" i="94"/>
  <c r="AX154" i="94"/>
  <c r="AW154" i="94"/>
  <c r="AZ154" i="94"/>
  <c r="AO188" i="94"/>
  <c r="AZ188" i="94"/>
  <c r="AY188" i="94"/>
  <c r="AX188" i="94"/>
  <c r="AW188" i="94"/>
  <c r="AY193" i="94"/>
  <c r="AX193" i="94"/>
  <c r="AW193" i="94"/>
  <c r="AZ193" i="94"/>
  <c r="AM203" i="94"/>
  <c r="AZ203" i="94"/>
  <c r="AY203" i="94"/>
  <c r="AX203" i="94"/>
  <c r="AW203" i="94"/>
  <c r="AZ241" i="94"/>
  <c r="AY241" i="94"/>
  <c r="AX241" i="94"/>
  <c r="AW241" i="94"/>
  <c r="AZ244" i="94"/>
  <c r="AY244" i="94"/>
  <c r="AX244" i="94"/>
  <c r="AW244" i="94"/>
  <c r="AJ302" i="94"/>
  <c r="AY302" i="94"/>
  <c r="AX302" i="94"/>
  <c r="AZ302" i="94"/>
  <c r="AW302" i="94"/>
  <c r="AY322" i="94"/>
  <c r="AX322" i="94"/>
  <c r="AW322" i="94"/>
  <c r="AZ322" i="94"/>
  <c r="AJ328" i="94"/>
  <c r="AZ328" i="94"/>
  <c r="AY328" i="94"/>
  <c r="AX328" i="94"/>
  <c r="AW328" i="94"/>
  <c r="AN72" i="94"/>
  <c r="AZ72" i="94"/>
  <c r="AX72" i="94"/>
  <c r="AW72" i="94"/>
  <c r="AY72" i="94"/>
  <c r="AZ108" i="94"/>
  <c r="AY108" i="94"/>
  <c r="AX108" i="94"/>
  <c r="AW108" i="94"/>
  <c r="AN95" i="94"/>
  <c r="AY95" i="94"/>
  <c r="AX95" i="94"/>
  <c r="AW95" i="94"/>
  <c r="AZ95" i="94"/>
  <c r="AL105" i="94"/>
  <c r="AZ105" i="94"/>
  <c r="AY105" i="94"/>
  <c r="AX105" i="94"/>
  <c r="AW105" i="94"/>
  <c r="AJ114" i="94"/>
  <c r="AZ114" i="94"/>
  <c r="AY114" i="94"/>
  <c r="AX114" i="94"/>
  <c r="AW114" i="94"/>
  <c r="AM139" i="94"/>
  <c r="AZ139" i="94"/>
  <c r="AY139" i="94"/>
  <c r="AX139" i="94"/>
  <c r="AW139" i="94"/>
  <c r="AM149" i="94"/>
  <c r="AZ149" i="94"/>
  <c r="AY149" i="94"/>
  <c r="AX149" i="94"/>
  <c r="AW149" i="94"/>
  <c r="AL164" i="94"/>
  <c r="AZ164" i="94"/>
  <c r="AY164" i="94"/>
  <c r="AX164" i="94"/>
  <c r="AW164" i="94"/>
  <c r="AZ263" i="94"/>
  <c r="AY263" i="94"/>
  <c r="AX263" i="94"/>
  <c r="AW263" i="94"/>
  <c r="AJ288" i="94"/>
  <c r="AZ288" i="94"/>
  <c r="AY288" i="94"/>
  <c r="AX288" i="94"/>
  <c r="AW288" i="94"/>
  <c r="AZ305" i="94"/>
  <c r="AY305" i="94"/>
  <c r="AX305" i="94"/>
  <c r="AW305" i="94"/>
  <c r="AN363" i="94"/>
  <c r="AZ363" i="94"/>
  <c r="AY363" i="94"/>
  <c r="AX363" i="94"/>
  <c r="AW363" i="94"/>
  <c r="AZ64" i="94"/>
  <c r="AX64" i="94"/>
  <c r="AW64" i="94"/>
  <c r="AY64" i="94"/>
  <c r="AW86" i="94"/>
  <c r="AY86" i="94"/>
  <c r="AX86" i="94"/>
  <c r="AZ86" i="94"/>
  <c r="AN121" i="94"/>
  <c r="AY121" i="94"/>
  <c r="AX121" i="94"/>
  <c r="AW121" i="94"/>
  <c r="AZ121" i="94"/>
  <c r="AY157" i="94"/>
  <c r="AX157" i="94"/>
  <c r="AW157" i="94"/>
  <c r="AZ157" i="94"/>
  <c r="AJ161" i="94"/>
  <c r="AJ182" i="94"/>
  <c r="AY206" i="94"/>
  <c r="AX206" i="94"/>
  <c r="AZ206" i="94"/>
  <c r="AW206" i="94"/>
  <c r="AZ209" i="94"/>
  <c r="AY209" i="94"/>
  <c r="AX209" i="94"/>
  <c r="AW209" i="94"/>
  <c r="AY258" i="94"/>
  <c r="AX258" i="94"/>
  <c r="AW258" i="94"/>
  <c r="AZ258" i="94"/>
  <c r="AK265" i="94"/>
  <c r="AJ308" i="94"/>
  <c r="AZ308" i="94"/>
  <c r="AY308" i="94"/>
  <c r="AX308" i="94"/>
  <c r="AW308" i="94"/>
  <c r="AZ177" i="94"/>
  <c r="AY177" i="94"/>
  <c r="AX177" i="94"/>
  <c r="AW177" i="94"/>
  <c r="AZ196" i="94"/>
  <c r="AY196" i="94"/>
  <c r="AX196" i="94"/>
  <c r="AW196" i="94"/>
  <c r="AZ331" i="94"/>
  <c r="AY331" i="94"/>
  <c r="AX331" i="94"/>
  <c r="AW331" i="94"/>
  <c r="AJ334" i="94"/>
  <c r="AY334" i="94"/>
  <c r="AX334" i="94"/>
  <c r="AZ334" i="94"/>
  <c r="AW334" i="94"/>
  <c r="AZ144" i="94"/>
  <c r="AY144" i="94"/>
  <c r="AX144" i="94"/>
  <c r="AW144" i="94"/>
  <c r="AO40" i="94"/>
  <c r="AZ40" i="94"/>
  <c r="AW40" i="94"/>
  <c r="AY40" i="94"/>
  <c r="AX40" i="94"/>
  <c r="BR43" i="94"/>
  <c r="AZ43" i="94"/>
  <c r="AW43" i="94"/>
  <c r="AX43" i="94"/>
  <c r="AY43" i="94"/>
  <c r="AY134" i="94"/>
  <c r="AX134" i="94"/>
  <c r="AW134" i="94"/>
  <c r="AZ134" i="94"/>
  <c r="AL161" i="94"/>
  <c r="AL182" i="94"/>
  <c r="AZ212" i="94"/>
  <c r="AY212" i="94"/>
  <c r="AX212" i="94"/>
  <c r="AW212" i="94"/>
  <c r="AZ236" i="94"/>
  <c r="AY236" i="94"/>
  <c r="AX236" i="94"/>
  <c r="AW236" i="94"/>
  <c r="AZ255" i="94"/>
  <c r="AY255" i="94"/>
  <c r="AX255" i="94"/>
  <c r="AW255" i="94"/>
  <c r="AK266" i="94"/>
  <c r="AY266" i="94"/>
  <c r="AX266" i="94"/>
  <c r="AW266" i="94"/>
  <c r="AZ266" i="94"/>
  <c r="AZ274" i="94"/>
  <c r="AY274" i="94"/>
  <c r="AX274" i="94"/>
  <c r="AW274" i="94"/>
  <c r="AZ277" i="94"/>
  <c r="AY277" i="94"/>
  <c r="AX277" i="94"/>
  <c r="AW277" i="94"/>
  <c r="BR29" i="94"/>
  <c r="AZ29" i="94"/>
  <c r="AY29" i="94"/>
  <c r="AX29" i="94"/>
  <c r="AW29" i="94"/>
  <c r="BR32" i="94"/>
  <c r="AZ32" i="94"/>
  <c r="AW32" i="94"/>
  <c r="AY32" i="94"/>
  <c r="AX32" i="94"/>
  <c r="BR56" i="94"/>
  <c r="AY56" i="94"/>
  <c r="AX56" i="94"/>
  <c r="AW56" i="94"/>
  <c r="AZ56" i="94"/>
  <c r="BR67" i="94"/>
  <c r="AZ67" i="94"/>
  <c r="AW67" i="94"/>
  <c r="AY67" i="94"/>
  <c r="AX67" i="94"/>
  <c r="AO92" i="94"/>
  <c r="AW92" i="94"/>
  <c r="AZ92" i="94"/>
  <c r="AY92" i="94"/>
  <c r="AX92" i="94"/>
  <c r="AK102" i="94"/>
  <c r="AY102" i="94"/>
  <c r="AX102" i="94"/>
  <c r="AW102" i="94"/>
  <c r="AZ102" i="94"/>
  <c r="AY118" i="94"/>
  <c r="AX118" i="94"/>
  <c r="AW118" i="94"/>
  <c r="AZ118" i="94"/>
  <c r="AM161" i="94"/>
  <c r="AJ174" i="94"/>
  <c r="AM182" i="94"/>
  <c r="AM201" i="94"/>
  <c r="AZ201" i="94"/>
  <c r="AY201" i="94"/>
  <c r="AX201" i="94"/>
  <c r="AW201" i="94"/>
  <c r="AL215" i="94"/>
  <c r="AZ215" i="94"/>
  <c r="AW215" i="94"/>
  <c r="AY215" i="94"/>
  <c r="AX215" i="94"/>
  <c r="AZ223" i="94"/>
  <c r="AY223" i="94"/>
  <c r="AX223" i="94"/>
  <c r="AW223" i="94"/>
  <c r="AY226" i="94"/>
  <c r="AX226" i="94"/>
  <c r="AW226" i="94"/>
  <c r="AZ226" i="94"/>
  <c r="AZ231" i="94"/>
  <c r="AY231" i="94"/>
  <c r="AX231" i="94"/>
  <c r="AW231" i="94"/>
  <c r="AO250" i="94"/>
  <c r="AY250" i="94"/>
  <c r="AX250" i="94"/>
  <c r="AW250" i="94"/>
  <c r="AZ250" i="94"/>
  <c r="BR70" i="94"/>
  <c r="AZ70" i="94"/>
  <c r="AY70" i="94"/>
  <c r="AX70" i="94"/>
  <c r="AW70" i="94"/>
  <c r="AO131" i="94"/>
  <c r="AZ131" i="94"/>
  <c r="AY131" i="94"/>
  <c r="AX131" i="94"/>
  <c r="AW131" i="94"/>
  <c r="AJ136" i="94"/>
  <c r="AN182" i="94"/>
  <c r="AZ191" i="94"/>
  <c r="AY191" i="94"/>
  <c r="AX191" i="94"/>
  <c r="AW191" i="94"/>
  <c r="AZ291" i="94"/>
  <c r="AY291" i="94"/>
  <c r="AX291" i="94"/>
  <c r="AW291" i="94"/>
  <c r="AZ311" i="94"/>
  <c r="AX311" i="94"/>
  <c r="AW311" i="94"/>
  <c r="AY311" i="94"/>
  <c r="AJ314" i="94"/>
  <c r="AY314" i="94"/>
  <c r="AX314" i="94"/>
  <c r="AW314" i="94"/>
  <c r="AZ314" i="94"/>
  <c r="AZ355" i="94"/>
  <c r="AY355" i="94"/>
  <c r="AX355" i="94"/>
  <c r="AW355" i="94"/>
  <c r="AO99" i="94"/>
  <c r="AZ99" i="94"/>
  <c r="AY99" i="94"/>
  <c r="AX99" i="94"/>
  <c r="AW99" i="94"/>
  <c r="AY62" i="94"/>
  <c r="AX62" i="94"/>
  <c r="AW62" i="94"/>
  <c r="AZ62" i="94"/>
  <c r="AK136" i="94"/>
  <c r="AY142" i="94"/>
  <c r="AX142" i="94"/>
  <c r="AZ142" i="94"/>
  <c r="AW142" i="94"/>
  <c r="AJ162" i="94"/>
  <c r="AY162" i="94"/>
  <c r="AX162" i="94"/>
  <c r="AW162" i="94"/>
  <c r="AZ162" i="94"/>
  <c r="AZ167" i="94"/>
  <c r="AY167" i="94"/>
  <c r="AX167" i="94"/>
  <c r="AW167" i="94"/>
  <c r="AY170" i="94"/>
  <c r="AX170" i="94"/>
  <c r="AW170" i="94"/>
  <c r="AZ170" i="94"/>
  <c r="AM174" i="94"/>
  <c r="AO180" i="94"/>
  <c r="AZ180" i="94"/>
  <c r="AX180" i="94"/>
  <c r="AY180" i="94"/>
  <c r="AW180" i="94"/>
  <c r="AN280" i="94"/>
  <c r="AZ280" i="94"/>
  <c r="AY280" i="94"/>
  <c r="AX280" i="94"/>
  <c r="AW280" i="94"/>
  <c r="AJ294" i="94"/>
  <c r="AY294" i="94"/>
  <c r="AX294" i="94"/>
  <c r="AW294" i="94"/>
  <c r="AZ294" i="94"/>
  <c r="AZ343" i="94"/>
  <c r="AY343" i="94"/>
  <c r="AX343" i="94"/>
  <c r="AW343" i="94"/>
  <c r="AZ352" i="94"/>
  <c r="AY352" i="94"/>
  <c r="AX352" i="94"/>
  <c r="AW352" i="94"/>
  <c r="AY366" i="94"/>
  <c r="AX366" i="94"/>
  <c r="AZ366" i="94"/>
  <c r="AW366" i="94"/>
  <c r="AN369" i="94"/>
  <c r="AZ369" i="94"/>
  <c r="AY369" i="94"/>
  <c r="AX369" i="94"/>
  <c r="AW369" i="94"/>
  <c r="AZ59" i="94"/>
  <c r="AW59" i="94"/>
  <c r="AY59" i="94"/>
  <c r="AX59" i="94"/>
  <c r="AZ35" i="94"/>
  <c r="AW35" i="94"/>
  <c r="AY35" i="94"/>
  <c r="AX35" i="94"/>
  <c r="AK37" i="94"/>
  <c r="BR51" i="94"/>
  <c r="AZ51" i="94"/>
  <c r="AW51" i="94"/>
  <c r="AY51" i="94"/>
  <c r="AX51" i="94"/>
  <c r="AK75" i="94"/>
  <c r="AO78" i="94"/>
  <c r="AZ78" i="94"/>
  <c r="AW78" i="94"/>
  <c r="AY78" i="94"/>
  <c r="AX78" i="94"/>
  <c r="AJ108" i="94"/>
  <c r="AM128" i="94"/>
  <c r="AZ128" i="94"/>
  <c r="AY128" i="94"/>
  <c r="AX128" i="94"/>
  <c r="AW128" i="94"/>
  <c r="AL136" i="94"/>
  <c r="AZ183" i="94"/>
  <c r="AX183" i="94"/>
  <c r="AW183" i="94"/>
  <c r="AY183" i="94"/>
  <c r="AY186" i="94"/>
  <c r="AX186" i="94"/>
  <c r="AW186" i="94"/>
  <c r="AZ186" i="94"/>
  <c r="AY218" i="94"/>
  <c r="AX218" i="94"/>
  <c r="AW218" i="94"/>
  <c r="AZ218" i="94"/>
  <c r="AZ239" i="94"/>
  <c r="AY239" i="94"/>
  <c r="AX239" i="94"/>
  <c r="AW239" i="94"/>
  <c r="AZ297" i="94"/>
  <c r="AY297" i="94"/>
  <c r="AX297" i="94"/>
  <c r="AW297" i="94"/>
  <c r="AZ337" i="94"/>
  <c r="AY337" i="94"/>
  <c r="AX337" i="94"/>
  <c r="AW337" i="94"/>
  <c r="AZ340" i="94"/>
  <c r="AY340" i="94"/>
  <c r="AX340" i="94"/>
  <c r="AW340" i="94"/>
  <c r="AN361" i="94"/>
  <c r="AZ361" i="94"/>
  <c r="AY361" i="94"/>
  <c r="AX361" i="94"/>
  <c r="AW361" i="94"/>
  <c r="AN75" i="94"/>
  <c r="BR81" i="94"/>
  <c r="AZ81" i="94"/>
  <c r="AW81" i="94"/>
  <c r="AY81" i="94"/>
  <c r="AX81" i="94"/>
  <c r="BR84" i="94"/>
  <c r="AZ84" i="94"/>
  <c r="AY84" i="94"/>
  <c r="AX84" i="94"/>
  <c r="AW84" i="94"/>
  <c r="AL89" i="94"/>
  <c r="AY89" i="94"/>
  <c r="AZ89" i="94"/>
  <c r="AX89" i="94"/>
  <c r="AW89" i="94"/>
  <c r="AY106" i="94"/>
  <c r="AX106" i="94"/>
  <c r="AW106" i="94"/>
  <c r="AZ106" i="94"/>
  <c r="AK108" i="94"/>
  <c r="AN125" i="94"/>
  <c r="AY125" i="94"/>
  <c r="AX125" i="94"/>
  <c r="AW125" i="94"/>
  <c r="AZ125" i="94"/>
  <c r="AZ147" i="94"/>
  <c r="AY147" i="94"/>
  <c r="AX147" i="94"/>
  <c r="AW147" i="94"/>
  <c r="AJ154" i="94"/>
  <c r="AZ175" i="94"/>
  <c r="AY175" i="94"/>
  <c r="AX175" i="94"/>
  <c r="AW175" i="94"/>
  <c r="AJ188" i="94"/>
  <c r="AJ193" i="94"/>
  <c r="AO203" i="94"/>
  <c r="AY234" i="94"/>
  <c r="AX234" i="94"/>
  <c r="AW234" i="94"/>
  <c r="AZ234" i="94"/>
  <c r="AO241" i="94"/>
  <c r="AZ245" i="94"/>
  <c r="AY245" i="94"/>
  <c r="AX245" i="94"/>
  <c r="AW245" i="94"/>
  <c r="AY253" i="94"/>
  <c r="AX253" i="94"/>
  <c r="AW253" i="94"/>
  <c r="AZ253" i="94"/>
  <c r="AY261" i="94"/>
  <c r="AX261" i="94"/>
  <c r="AW261" i="94"/>
  <c r="AZ261" i="94"/>
  <c r="AL271" i="94"/>
  <c r="AM283" i="94"/>
  <c r="AZ283" i="94"/>
  <c r="AY283" i="94"/>
  <c r="AX283" i="94"/>
  <c r="AW283" i="94"/>
  <c r="AJ286" i="94"/>
  <c r="AY286" i="94"/>
  <c r="AX286" i="94"/>
  <c r="AW286" i="94"/>
  <c r="AZ286" i="94"/>
  <c r="AL302" i="94"/>
  <c r="AY317" i="94"/>
  <c r="AX317" i="94"/>
  <c r="AW317" i="94"/>
  <c r="AZ317" i="94"/>
  <c r="AZ323" i="94"/>
  <c r="AY323" i="94"/>
  <c r="AX323" i="94"/>
  <c r="AW323" i="94"/>
  <c r="AK328" i="94"/>
  <c r="AY349" i="94"/>
  <c r="AX349" i="94"/>
  <c r="AW349" i="94"/>
  <c r="AZ349" i="94"/>
  <c r="AY358" i="94"/>
  <c r="AX358" i="94"/>
  <c r="AW358" i="94"/>
  <c r="AZ358" i="94"/>
  <c r="AN86" i="94"/>
  <c r="AK95" i="94"/>
  <c r="AL108" i="94"/>
  <c r="AN115" i="94"/>
  <c r="AZ115" i="94"/>
  <c r="AY115" i="94"/>
  <c r="AX115" i="94"/>
  <c r="AW115" i="94"/>
  <c r="AJ139" i="94"/>
  <c r="AJ149" i="94"/>
  <c r="AK154" i="94"/>
  <c r="AJ164" i="94"/>
  <c r="AK188" i="94"/>
  <c r="AK193" i="94"/>
  <c r="AM199" i="94"/>
  <c r="AZ199" i="94"/>
  <c r="AY199" i="94"/>
  <c r="AX199" i="94"/>
  <c r="AW199" i="94"/>
  <c r="AZ204" i="94"/>
  <c r="AY204" i="94"/>
  <c r="AX204" i="94"/>
  <c r="AW204" i="94"/>
  <c r="AY221" i="94"/>
  <c r="AX221" i="94"/>
  <c r="AW221" i="94"/>
  <c r="AZ221" i="94"/>
  <c r="AZ242" i="94"/>
  <c r="AY242" i="94"/>
  <c r="AX242" i="94"/>
  <c r="AW242" i="94"/>
  <c r="AZ264" i="94"/>
  <c r="AW264" i="94"/>
  <c r="AY264" i="94"/>
  <c r="AX264" i="94"/>
  <c r="AK288" i="94"/>
  <c r="AJ300" i="94"/>
  <c r="AZ300" i="94"/>
  <c r="AY300" i="94"/>
  <c r="AX300" i="94"/>
  <c r="AW300" i="94"/>
  <c r="AZ303" i="94"/>
  <c r="AY303" i="94"/>
  <c r="AX303" i="94"/>
  <c r="AW303" i="94"/>
  <c r="AL305" i="94"/>
  <c r="AZ320" i="94"/>
  <c r="AY320" i="94"/>
  <c r="AX320" i="94"/>
  <c r="AW320" i="94"/>
  <c r="AL328" i="94"/>
  <c r="AY346" i="94"/>
  <c r="AX346" i="94"/>
  <c r="AW346" i="94"/>
  <c r="AZ346" i="94"/>
  <c r="AK363" i="94"/>
  <c r="AZ372" i="94"/>
  <c r="AY372" i="94"/>
  <c r="AX372" i="94"/>
  <c r="AW372" i="94"/>
  <c r="AL188" i="94"/>
  <c r="AL193" i="94"/>
  <c r="AM206" i="94"/>
  <c r="AK209" i="94"/>
  <c r="AJ258" i="94"/>
  <c r="AL272" i="94"/>
  <c r="AZ272" i="94"/>
  <c r="AY272" i="94"/>
  <c r="AX272" i="94"/>
  <c r="AW272" i="94"/>
  <c r="AL288" i="94"/>
  <c r="AM305" i="94"/>
  <c r="AK308" i="94"/>
  <c r="AM328" i="94"/>
  <c r="AL363" i="94"/>
  <c r="BR38" i="94"/>
  <c r="AZ38" i="94"/>
  <c r="AY38" i="94"/>
  <c r="AX38" i="94"/>
  <c r="AW38" i="94"/>
  <c r="BR64" i="94"/>
  <c r="AZ73" i="94"/>
  <c r="AY73" i="94"/>
  <c r="AX73" i="94"/>
  <c r="AW73" i="94"/>
  <c r="AM108" i="94"/>
  <c r="AM112" i="94"/>
  <c r="AZ112" i="94"/>
  <c r="AY112" i="94"/>
  <c r="AX112" i="94"/>
  <c r="AW112" i="94"/>
  <c r="AO152" i="94"/>
  <c r="AZ152" i="94"/>
  <c r="AY152" i="94"/>
  <c r="AX152" i="94"/>
  <c r="AW152" i="94"/>
  <c r="AL154" i="94"/>
  <c r="AJ23" i="94"/>
  <c r="AL43" i="94"/>
  <c r="AZ46" i="94"/>
  <c r="AY46" i="94"/>
  <c r="AX46" i="94"/>
  <c r="AW46" i="94"/>
  <c r="AK48" i="94"/>
  <c r="BR76" i="94"/>
  <c r="AZ76" i="94"/>
  <c r="AX76" i="94"/>
  <c r="AY76" i="94"/>
  <c r="AW76" i="94"/>
  <c r="BR86" i="94"/>
  <c r="AM95" i="94"/>
  <c r="AN108" i="94"/>
  <c r="AZ137" i="94"/>
  <c r="AY137" i="94"/>
  <c r="AX137" i="94"/>
  <c r="AW137" i="94"/>
  <c r="AO139" i="94"/>
  <c r="AK144" i="94"/>
  <c r="AL149" i="94"/>
  <c r="AM154" i="94"/>
  <c r="AK157" i="94"/>
  <c r="AM164" i="94"/>
  <c r="AJ177" i="94"/>
  <c r="AM188" i="94"/>
  <c r="AM193" i="94"/>
  <c r="AK196" i="94"/>
  <c r="AZ207" i="94"/>
  <c r="AY207" i="94"/>
  <c r="AX207" i="94"/>
  <c r="AW207" i="94"/>
  <c r="AM209" i="94"/>
  <c r="AY229" i="94"/>
  <c r="AX229" i="94"/>
  <c r="AW229" i="94"/>
  <c r="AZ229" i="94"/>
  <c r="AN248" i="94"/>
  <c r="AZ248" i="94"/>
  <c r="AY248" i="94"/>
  <c r="AX248" i="94"/>
  <c r="AW248" i="94"/>
  <c r="AK258" i="94"/>
  <c r="AZ269" i="94"/>
  <c r="AY269" i="94"/>
  <c r="AX269" i="94"/>
  <c r="AW269" i="94"/>
  <c r="AM288" i="94"/>
  <c r="AO305" i="94"/>
  <c r="AL308" i="94"/>
  <c r="AJ326" i="94"/>
  <c r="AY326" i="94"/>
  <c r="AX326" i="94"/>
  <c r="AW326" i="94"/>
  <c r="AZ326" i="94"/>
  <c r="AZ329" i="94"/>
  <c r="AY329" i="94"/>
  <c r="AX329" i="94"/>
  <c r="AW329" i="94"/>
  <c r="AJ332" i="94"/>
  <c r="AZ332" i="94"/>
  <c r="AY332" i="94"/>
  <c r="AX332" i="94"/>
  <c r="AW332" i="94"/>
  <c r="AK334" i="94"/>
  <c r="AZ140" i="94"/>
  <c r="AY140" i="94"/>
  <c r="AX140" i="94"/>
  <c r="AW140" i="94"/>
  <c r="AM144" i="94"/>
  <c r="AN154" i="94"/>
  <c r="AZ160" i="94"/>
  <c r="AY160" i="94"/>
  <c r="AX160" i="94"/>
  <c r="AW160" i="94"/>
  <c r="AZ173" i="94"/>
  <c r="AY173" i="94"/>
  <c r="AX173" i="94"/>
  <c r="AW173" i="94"/>
  <c r="AK177" i="94"/>
  <c r="AN188" i="94"/>
  <c r="AN193" i="94"/>
  <c r="AM196" i="94"/>
  <c r="AO209" i="94"/>
  <c r="AJ306" i="94"/>
  <c r="AZ306" i="94"/>
  <c r="AY306" i="94"/>
  <c r="AX306" i="94"/>
  <c r="AW306" i="94"/>
  <c r="AL334" i="94"/>
  <c r="AO106" i="94"/>
  <c r="AY122" i="94"/>
  <c r="AX122" i="94"/>
  <c r="AW122" i="94"/>
  <c r="AZ122" i="94"/>
  <c r="AN43" i="94"/>
  <c r="AK134" i="94"/>
  <c r="AO144" i="94"/>
  <c r="AO154" i="94"/>
  <c r="AM157" i="94"/>
  <c r="AL177" i="94"/>
  <c r="AY189" i="94"/>
  <c r="AX189" i="94"/>
  <c r="AW189" i="94"/>
  <c r="AZ189" i="94"/>
  <c r="AO193" i="94"/>
  <c r="AN196" i="94"/>
  <c r="AZ210" i="94"/>
  <c r="AY210" i="94"/>
  <c r="AX210" i="94"/>
  <c r="AW210" i="94"/>
  <c r="AZ213" i="94"/>
  <c r="AY213" i="94"/>
  <c r="AX213" i="94"/>
  <c r="AW213" i="94"/>
  <c r="AK224" i="94"/>
  <c r="AZ224" i="94"/>
  <c r="AY224" i="94"/>
  <c r="AX224" i="94"/>
  <c r="AW224" i="94"/>
  <c r="AM258" i="94"/>
  <c r="AL266" i="94"/>
  <c r="AZ275" i="94"/>
  <c r="AY275" i="94"/>
  <c r="AX275" i="94"/>
  <c r="AW275" i="94"/>
  <c r="AL277" i="94"/>
  <c r="AO308" i="94"/>
  <c r="AM334" i="94"/>
  <c r="AZ364" i="94"/>
  <c r="AY364" i="94"/>
  <c r="AX364" i="94"/>
  <c r="AW364" i="94"/>
  <c r="AN32" i="94"/>
  <c r="BR57" i="94"/>
  <c r="AY57" i="94"/>
  <c r="AX57" i="94"/>
  <c r="AW57" i="94"/>
  <c r="AZ57" i="94"/>
  <c r="AN93" i="94"/>
  <c r="AZ93" i="94"/>
  <c r="AY93" i="94"/>
  <c r="AW93" i="94"/>
  <c r="AX93" i="94"/>
  <c r="AZ100" i="94"/>
  <c r="AY100" i="94"/>
  <c r="AX100" i="94"/>
  <c r="AW100" i="94"/>
  <c r="AM102" i="94"/>
  <c r="AL118" i="94"/>
  <c r="AZ132" i="94"/>
  <c r="AY132" i="94"/>
  <c r="AX132" i="94"/>
  <c r="AW132" i="94"/>
  <c r="AL134" i="94"/>
  <c r="AZ145" i="94"/>
  <c r="AY145" i="94"/>
  <c r="AX145" i="94"/>
  <c r="AW145" i="94"/>
  <c r="AY150" i="94"/>
  <c r="AX150" i="94"/>
  <c r="AW150" i="94"/>
  <c r="AZ150" i="94"/>
  <c r="AN155" i="94"/>
  <c r="AZ155" i="94"/>
  <c r="AY155" i="94"/>
  <c r="AX155" i="94"/>
  <c r="AW155" i="94"/>
  <c r="AN157" i="94"/>
  <c r="AM165" i="94"/>
  <c r="AY165" i="94"/>
  <c r="AX165" i="94"/>
  <c r="AW165" i="94"/>
  <c r="AZ165" i="94"/>
  <c r="AM177" i="94"/>
  <c r="AJ191" i="94"/>
  <c r="AO194" i="94"/>
  <c r="AY194" i="94"/>
  <c r="AX194" i="94"/>
  <c r="AW194" i="94"/>
  <c r="AZ194" i="94"/>
  <c r="AM197" i="94"/>
  <c r="AY197" i="94"/>
  <c r="AX197" i="94"/>
  <c r="AW197" i="94"/>
  <c r="AZ197" i="94"/>
  <c r="AZ232" i="94"/>
  <c r="AX232" i="94"/>
  <c r="AW232" i="94"/>
  <c r="AY232" i="94"/>
  <c r="AL236" i="94"/>
  <c r="AK256" i="94"/>
  <c r="AZ256" i="94"/>
  <c r="AY256" i="94"/>
  <c r="AX256" i="94"/>
  <c r="AW256" i="94"/>
  <c r="AN258" i="94"/>
  <c r="AM266" i="94"/>
  <c r="AM277" i="94"/>
  <c r="AY289" i="94"/>
  <c r="AX289" i="94"/>
  <c r="AW289" i="94"/>
  <c r="AZ289" i="94"/>
  <c r="AJ292" i="94"/>
  <c r="AZ292" i="94"/>
  <c r="AY292" i="94"/>
  <c r="AX292" i="94"/>
  <c r="AW292" i="94"/>
  <c r="AZ309" i="94"/>
  <c r="AY309" i="94"/>
  <c r="AX309" i="94"/>
  <c r="AW309" i="94"/>
  <c r="AJ312" i="94"/>
  <c r="AZ312" i="94"/>
  <c r="AY312" i="94"/>
  <c r="AX312" i="94"/>
  <c r="AW312" i="94"/>
  <c r="AN334" i="94"/>
  <c r="AZ48" i="94"/>
  <c r="AX48" i="94"/>
  <c r="AY48" i="94"/>
  <c r="AW48" i="94"/>
  <c r="BR27" i="94"/>
  <c r="AZ27" i="94"/>
  <c r="AW27" i="94"/>
  <c r="AY27" i="94"/>
  <c r="AX27" i="94"/>
  <c r="AM96" i="94"/>
  <c r="AZ96" i="94"/>
  <c r="AY96" i="94"/>
  <c r="AX96" i="94"/>
  <c r="AW96" i="94"/>
  <c r="AJ68" i="94"/>
  <c r="AZ68" i="94"/>
  <c r="AY68" i="94"/>
  <c r="AW68" i="94"/>
  <c r="AX68" i="94"/>
  <c r="AO258" i="94"/>
  <c r="AN266" i="94"/>
  <c r="AO277" i="94"/>
  <c r="AO334" i="94"/>
  <c r="AK343" i="94"/>
  <c r="AK352" i="94"/>
  <c r="AL355" i="94"/>
  <c r="AO366" i="94"/>
  <c r="AK369" i="94"/>
  <c r="AJ48" i="94"/>
  <c r="AY54" i="94"/>
  <c r="AX54" i="94"/>
  <c r="AW54" i="94"/>
  <c r="AZ54" i="94"/>
  <c r="BR65" i="94"/>
  <c r="AZ65" i="94"/>
  <c r="AY65" i="94"/>
  <c r="AX65" i="94"/>
  <c r="AW65" i="94"/>
  <c r="AK99" i="94"/>
  <c r="BR60" i="94"/>
  <c r="AY60" i="94"/>
  <c r="AX60" i="94"/>
  <c r="AW60" i="94"/>
  <c r="AZ60" i="94"/>
  <c r="AL103" i="94"/>
  <c r="AZ103" i="94"/>
  <c r="AY103" i="94"/>
  <c r="AX103" i="94"/>
  <c r="AW103" i="94"/>
  <c r="AJ106" i="94"/>
  <c r="AO177" i="94"/>
  <c r="AK184" i="94"/>
  <c r="AZ184" i="94"/>
  <c r="AY184" i="94"/>
  <c r="AX184" i="94"/>
  <c r="AW184" i="94"/>
  <c r="AJ186" i="94"/>
  <c r="AL191" i="94"/>
  <c r="AY202" i="94"/>
  <c r="AX202" i="94"/>
  <c r="AW202" i="94"/>
  <c r="AZ202" i="94"/>
  <c r="AZ216" i="94"/>
  <c r="AY216" i="94"/>
  <c r="AX216" i="94"/>
  <c r="AW216" i="94"/>
  <c r="AZ219" i="94"/>
  <c r="AY219" i="94"/>
  <c r="AX219" i="94"/>
  <c r="AW219" i="94"/>
  <c r="AN236" i="94"/>
  <c r="AK239" i="94"/>
  <c r="AZ251" i="94"/>
  <c r="AY251" i="94"/>
  <c r="AX251" i="94"/>
  <c r="AW251" i="94"/>
  <c r="AZ259" i="94"/>
  <c r="AY259" i="94"/>
  <c r="AX259" i="94"/>
  <c r="AW259" i="94"/>
  <c r="AO266" i="94"/>
  <c r="AY278" i="94"/>
  <c r="AX278" i="94"/>
  <c r="AW278" i="94"/>
  <c r="AZ278" i="94"/>
  <c r="AO280" i="94"/>
  <c r="AL294" i="94"/>
  <c r="AM314" i="94"/>
  <c r="AZ335" i="94"/>
  <c r="AY335" i="94"/>
  <c r="AX335" i="94"/>
  <c r="AW335" i="94"/>
  <c r="AJ338" i="94"/>
  <c r="AZ338" i="94"/>
  <c r="AY338" i="94"/>
  <c r="AX338" i="94"/>
  <c r="AW338" i="94"/>
  <c r="AZ341" i="94"/>
  <c r="AY341" i="94"/>
  <c r="AX341" i="94"/>
  <c r="AW341" i="94"/>
  <c r="AL343" i="94"/>
  <c r="AN352" i="94"/>
  <c r="AM355" i="94"/>
  <c r="AK361" i="94"/>
  <c r="AN367" i="94"/>
  <c r="AZ367" i="94"/>
  <c r="AY367" i="94"/>
  <c r="AX367" i="94"/>
  <c r="AW367" i="94"/>
  <c r="AL369" i="94"/>
  <c r="AL48" i="94"/>
  <c r="AN109" i="94"/>
  <c r="AZ109" i="94"/>
  <c r="AY109" i="94"/>
  <c r="AX109" i="94"/>
  <c r="AW109" i="94"/>
  <c r="AO30" i="94"/>
  <c r="AY30" i="94"/>
  <c r="AX30" i="94"/>
  <c r="AW30" i="94"/>
  <c r="AZ30" i="94"/>
  <c r="AZ41" i="94"/>
  <c r="AY41" i="94"/>
  <c r="AX41" i="94"/>
  <c r="AW41" i="94"/>
  <c r="AM48" i="94"/>
  <c r="AY87" i="94"/>
  <c r="AX87" i="94"/>
  <c r="AW87" i="94"/>
  <c r="AZ87" i="94"/>
  <c r="AJ62" i="94"/>
  <c r="BR71" i="94"/>
  <c r="AZ71" i="94"/>
  <c r="AW71" i="94"/>
  <c r="AY71" i="94"/>
  <c r="AX71" i="94"/>
  <c r="AM134" i="94"/>
  <c r="AO157" i="94"/>
  <c r="AK168" i="94"/>
  <c r="AZ168" i="94"/>
  <c r="AX168" i="94"/>
  <c r="AW168" i="94"/>
  <c r="AY168" i="94"/>
  <c r="AN177" i="94"/>
  <c r="AM181" i="94"/>
  <c r="AZ181" i="94"/>
  <c r="AY181" i="94"/>
  <c r="AX181" i="94"/>
  <c r="AW181" i="94"/>
  <c r="AM35" i="94"/>
  <c r="AK44" i="94"/>
  <c r="AZ44" i="94"/>
  <c r="AY44" i="94"/>
  <c r="AW44" i="94"/>
  <c r="AX44" i="94"/>
  <c r="BR48" i="94"/>
  <c r="AK62" i="94"/>
  <c r="AJ89" i="94"/>
  <c r="AN118" i="94"/>
  <c r="AJ126" i="94"/>
  <c r="AY126" i="94"/>
  <c r="AX126" i="94"/>
  <c r="AW126" i="94"/>
  <c r="AZ126" i="94"/>
  <c r="AY129" i="94"/>
  <c r="AX129" i="94"/>
  <c r="AW129" i="94"/>
  <c r="AZ129" i="94"/>
  <c r="AN134" i="94"/>
  <c r="AL142" i="94"/>
  <c r="AY158" i="94"/>
  <c r="AX158" i="94"/>
  <c r="AW158" i="94"/>
  <c r="AZ158" i="94"/>
  <c r="AL162" i="94"/>
  <c r="AK170" i="94"/>
  <c r="BR33" i="94"/>
  <c r="AZ33" i="94"/>
  <c r="AY33" i="94"/>
  <c r="AX33" i="94"/>
  <c r="AW33" i="94"/>
  <c r="AJ52" i="94"/>
  <c r="AZ52" i="94"/>
  <c r="AX52" i="94"/>
  <c r="AY52" i="94"/>
  <c r="AW52" i="94"/>
  <c r="AL62" i="94"/>
  <c r="AO65" i="94"/>
  <c r="AK89" i="94"/>
  <c r="AK106" i="94"/>
  <c r="AJ115" i="94"/>
  <c r="AZ119" i="94"/>
  <c r="AX119" i="94"/>
  <c r="AW119" i="94"/>
  <c r="AY119" i="94"/>
  <c r="AM142" i="94"/>
  <c r="AJ147" i="94"/>
  <c r="AM162" i="94"/>
  <c r="AL170" i="94"/>
  <c r="AJ175" i="94"/>
  <c r="AZ178" i="94"/>
  <c r="AY178" i="94"/>
  <c r="AX178" i="94"/>
  <c r="AW178" i="94"/>
  <c r="AK186" i="94"/>
  <c r="AM191" i="94"/>
  <c r="AN226" i="94"/>
  <c r="AJ234" i="94"/>
  <c r="AO236" i="94"/>
  <c r="AL239" i="94"/>
  <c r="AK245" i="94"/>
  <c r="AK253" i="94"/>
  <c r="AY262" i="94"/>
  <c r="AX262" i="94"/>
  <c r="AW262" i="94"/>
  <c r="AZ262" i="94"/>
  <c r="AZ267" i="94"/>
  <c r="AY267" i="94"/>
  <c r="AX267" i="94"/>
  <c r="AW267" i="94"/>
  <c r="AY281" i="94"/>
  <c r="AX281" i="94"/>
  <c r="AW281" i="94"/>
  <c r="AZ281" i="94"/>
  <c r="AM294" i="94"/>
  <c r="AM297" i="94"/>
  <c r="AN314" i="94"/>
  <c r="AK317" i="94"/>
  <c r="AK323" i="94"/>
  <c r="AM343" i="94"/>
  <c r="AY350" i="94"/>
  <c r="AX350" i="94"/>
  <c r="AW350" i="94"/>
  <c r="AZ350" i="94"/>
  <c r="AO352" i="94"/>
  <c r="AO355" i="94"/>
  <c r="AN359" i="94"/>
  <c r="AZ359" i="94"/>
  <c r="AY359" i="94"/>
  <c r="AX359" i="94"/>
  <c r="AW359" i="94"/>
  <c r="AL361" i="94"/>
  <c r="AM369" i="94"/>
  <c r="AZ135" i="94"/>
  <c r="AY135" i="94"/>
  <c r="AX135" i="94"/>
  <c r="AW135" i="94"/>
  <c r="AK147" i="94"/>
  <c r="AM170" i="94"/>
  <c r="AK175" i="94"/>
  <c r="AN191" i="94"/>
  <c r="AK234" i="94"/>
  <c r="AZ237" i="94"/>
  <c r="AY237" i="94"/>
  <c r="AX237" i="94"/>
  <c r="AW237" i="94"/>
  <c r="AM239" i="94"/>
  <c r="AZ243" i="94"/>
  <c r="AY243" i="94"/>
  <c r="AX243" i="94"/>
  <c r="AW243" i="94"/>
  <c r="AL245" i="94"/>
  <c r="AL253" i="94"/>
  <c r="AZ284" i="94"/>
  <c r="AY284" i="94"/>
  <c r="AX284" i="94"/>
  <c r="AW284" i="94"/>
  <c r="AN294" i="94"/>
  <c r="AZ301" i="94"/>
  <c r="AY301" i="94"/>
  <c r="AX301" i="94"/>
  <c r="AW301" i="94"/>
  <c r="AO314" i="94"/>
  <c r="AY321" i="94"/>
  <c r="AX321" i="94"/>
  <c r="AW321" i="94"/>
  <c r="AZ321" i="94"/>
  <c r="AO343" i="94"/>
  <c r="AK346" i="94"/>
  <c r="AY353" i="94"/>
  <c r="AX353" i="94"/>
  <c r="AW353" i="94"/>
  <c r="AZ353" i="94"/>
  <c r="AZ356" i="94"/>
  <c r="AY356" i="94"/>
  <c r="AX356" i="94"/>
  <c r="AW356" i="94"/>
  <c r="AM361" i="94"/>
  <c r="AO369" i="94"/>
  <c r="AN373" i="94"/>
  <c r="AZ373" i="94"/>
  <c r="AY373" i="94"/>
  <c r="AX373" i="94"/>
  <c r="AW373" i="94"/>
  <c r="AM106" i="94"/>
  <c r="AZ143" i="94"/>
  <c r="AY143" i="94"/>
  <c r="AX143" i="94"/>
  <c r="AW143" i="94"/>
  <c r="AL147" i="94"/>
  <c r="AN152" i="94"/>
  <c r="AN170" i="94"/>
  <c r="AL175" i="94"/>
  <c r="AO191" i="94"/>
  <c r="AZ227" i="94"/>
  <c r="AY227" i="94"/>
  <c r="AX227" i="94"/>
  <c r="AW227" i="94"/>
  <c r="AL234" i="94"/>
  <c r="AM245" i="94"/>
  <c r="AM253" i="94"/>
  <c r="AO294" i="94"/>
  <c r="AY298" i="94"/>
  <c r="AX298" i="94"/>
  <c r="AW298" i="94"/>
  <c r="AZ298" i="94"/>
  <c r="AL303" i="94"/>
  <c r="AZ315" i="94"/>
  <c r="AY315" i="94"/>
  <c r="AX315" i="94"/>
  <c r="AW315" i="94"/>
  <c r="AM317" i="94"/>
  <c r="AM323" i="94"/>
  <c r="AZ344" i="94"/>
  <c r="AY344" i="94"/>
  <c r="AX344" i="94"/>
  <c r="AW344" i="94"/>
  <c r="AZ347" i="94"/>
  <c r="AY347" i="94"/>
  <c r="AX347" i="94"/>
  <c r="AW347" i="94"/>
  <c r="AO361" i="94"/>
  <c r="AZ370" i="94"/>
  <c r="AY370" i="94"/>
  <c r="AX370" i="94"/>
  <c r="AW370" i="94"/>
  <c r="BR49" i="94"/>
  <c r="AZ49" i="94"/>
  <c r="AY49" i="94"/>
  <c r="AX49" i="94"/>
  <c r="AW49" i="94"/>
  <c r="AJ36" i="94"/>
  <c r="AZ36" i="94"/>
  <c r="AX36" i="94"/>
  <c r="AY36" i="94"/>
  <c r="AW36" i="94"/>
  <c r="AK46" i="94"/>
  <c r="AM65" i="94"/>
  <c r="AM74" i="94"/>
  <c r="AZ74" i="94"/>
  <c r="AY74" i="94"/>
  <c r="AX74" i="94"/>
  <c r="AW74" i="94"/>
  <c r="AJ109" i="94"/>
  <c r="AO116" i="94"/>
  <c r="AZ116" i="94"/>
  <c r="AX116" i="94"/>
  <c r="AW116" i="94"/>
  <c r="AY116" i="94"/>
  <c r="AN137" i="94"/>
  <c r="AM147" i="94"/>
  <c r="AN153" i="94"/>
  <c r="AY153" i="94"/>
  <c r="AX153" i="94"/>
  <c r="AW153" i="94"/>
  <c r="AZ153" i="94"/>
  <c r="AZ163" i="94"/>
  <c r="AY163" i="94"/>
  <c r="AX163" i="94"/>
  <c r="AW163" i="94"/>
  <c r="AO170" i="94"/>
  <c r="AM175" i="94"/>
  <c r="AN186" i="94"/>
  <c r="AZ192" i="94"/>
  <c r="AY192" i="94"/>
  <c r="AX192" i="94"/>
  <c r="AW192" i="94"/>
  <c r="AK207" i="94"/>
  <c r="AL229" i="94"/>
  <c r="AM234" i="94"/>
  <c r="AZ240" i="94"/>
  <c r="AY240" i="94"/>
  <c r="AX240" i="94"/>
  <c r="AW240" i="94"/>
  <c r="AO245" i="94"/>
  <c r="AJ248" i="94"/>
  <c r="AO253" i="94"/>
  <c r="AK269" i="94"/>
  <c r="AM272" i="94"/>
  <c r="AZ295" i="94"/>
  <c r="AY295" i="94"/>
  <c r="AX295" i="94"/>
  <c r="AW295" i="94"/>
  <c r="AJ318" i="94"/>
  <c r="AY318" i="94"/>
  <c r="AX318" i="94"/>
  <c r="AW318" i="94"/>
  <c r="AZ318" i="94"/>
  <c r="AO323" i="94"/>
  <c r="AZ327" i="94"/>
  <c r="AY327" i="94"/>
  <c r="AX327" i="94"/>
  <c r="AW327" i="94"/>
  <c r="AJ330" i="94"/>
  <c r="AY330" i="94"/>
  <c r="AX330" i="94"/>
  <c r="AW330" i="94"/>
  <c r="AZ330" i="94"/>
  <c r="AK332" i="94"/>
  <c r="AY362" i="94"/>
  <c r="AX362" i="94"/>
  <c r="AW362" i="94"/>
  <c r="AZ362" i="94"/>
  <c r="AM85" i="94"/>
  <c r="AZ85" i="94"/>
  <c r="AW85" i="94"/>
  <c r="AX85" i="94"/>
  <c r="AY85" i="94"/>
  <c r="BR62" i="94"/>
  <c r="AJ87" i="94"/>
  <c r="AN107" i="94"/>
  <c r="AZ107" i="94"/>
  <c r="AY107" i="94"/>
  <c r="AX107" i="94"/>
  <c r="AW107" i="94"/>
  <c r="AM110" i="94"/>
  <c r="AY110" i="94"/>
  <c r="AX110" i="94"/>
  <c r="AZ110" i="94"/>
  <c r="AW110" i="94"/>
  <c r="AO123" i="94"/>
  <c r="AZ123" i="94"/>
  <c r="AY123" i="94"/>
  <c r="AX123" i="94"/>
  <c r="AW123" i="94"/>
  <c r="AY138" i="94"/>
  <c r="AX138" i="94"/>
  <c r="AW138" i="94"/>
  <c r="AZ138" i="94"/>
  <c r="AM140" i="94"/>
  <c r="AN147" i="94"/>
  <c r="AK160" i="94"/>
  <c r="AZ171" i="94"/>
  <c r="AY171" i="94"/>
  <c r="AX171" i="94"/>
  <c r="AW171" i="94"/>
  <c r="AJ173" i="94"/>
  <c r="AN175" i="94"/>
  <c r="AO186" i="94"/>
  <c r="AZ200" i="94"/>
  <c r="AW200" i="94"/>
  <c r="AY200" i="94"/>
  <c r="AX200" i="94"/>
  <c r="AL207" i="94"/>
  <c r="AY230" i="94"/>
  <c r="AX230" i="94"/>
  <c r="AW230" i="94"/>
  <c r="AZ230" i="94"/>
  <c r="AN234" i="94"/>
  <c r="AY246" i="94"/>
  <c r="AX246" i="94"/>
  <c r="AW246" i="94"/>
  <c r="AZ246" i="94"/>
  <c r="AK248" i="94"/>
  <c r="AO254" i="94"/>
  <c r="AY254" i="94"/>
  <c r="AX254" i="94"/>
  <c r="AW254" i="94"/>
  <c r="AZ254" i="94"/>
  <c r="AM264" i="94"/>
  <c r="AY270" i="94"/>
  <c r="AX270" i="94"/>
  <c r="AZ270" i="94"/>
  <c r="AW270" i="94"/>
  <c r="AN272" i="94"/>
  <c r="AZ287" i="94"/>
  <c r="AY287" i="94"/>
  <c r="AX287" i="94"/>
  <c r="AW287" i="94"/>
  <c r="AK306" i="94"/>
  <c r="AJ324" i="94"/>
  <c r="AZ324" i="94"/>
  <c r="AY324" i="94"/>
  <c r="AX324" i="94"/>
  <c r="AW324" i="94"/>
  <c r="AL332" i="94"/>
  <c r="AZ113" i="94"/>
  <c r="AY113" i="94"/>
  <c r="AX113" i="94"/>
  <c r="AW113" i="94"/>
  <c r="AN89" i="94"/>
  <c r="AO97" i="94"/>
  <c r="AZ97" i="94"/>
  <c r="AY97" i="94"/>
  <c r="AX97" i="94"/>
  <c r="AW97" i="94"/>
  <c r="AN106" i="94"/>
  <c r="AK39" i="94"/>
  <c r="AZ39" i="94"/>
  <c r="AW39" i="94"/>
  <c r="AY39" i="94"/>
  <c r="AX39" i="94"/>
  <c r="AK41" i="94"/>
  <c r="BR28" i="94"/>
  <c r="AY28" i="94"/>
  <c r="AX28" i="94"/>
  <c r="AW28" i="94"/>
  <c r="AZ28" i="94"/>
  <c r="AL30" i="94"/>
  <c r="BR46" i="94"/>
  <c r="AW55" i="94"/>
  <c r="AZ55" i="94"/>
  <c r="AY55" i="94"/>
  <c r="AX55" i="94"/>
  <c r="AM57" i="94"/>
  <c r="AZ77" i="94"/>
  <c r="AY77" i="94"/>
  <c r="AX77" i="94"/>
  <c r="AW77" i="94"/>
  <c r="AO85" i="94"/>
  <c r="AK87" i="94"/>
  <c r="AO100" i="94"/>
  <c r="AJ132" i="94"/>
  <c r="AN140" i="94"/>
  <c r="AM160" i="94"/>
  <c r="AK173" i="94"/>
  <c r="AO175" i="94"/>
  <c r="AZ187" i="94"/>
  <c r="AY187" i="94"/>
  <c r="AX187" i="94"/>
  <c r="AW187" i="94"/>
  <c r="AJ189" i="94"/>
  <c r="AM207" i="94"/>
  <c r="AZ211" i="94"/>
  <c r="AY211" i="94"/>
  <c r="AX211" i="94"/>
  <c r="AW211" i="94"/>
  <c r="AK213" i="94"/>
  <c r="AO222" i="94"/>
  <c r="AY222" i="94"/>
  <c r="AX222" i="94"/>
  <c r="AW222" i="94"/>
  <c r="AZ222" i="94"/>
  <c r="AJ224" i="94"/>
  <c r="AO234" i="94"/>
  <c r="AO248" i="94"/>
  <c r="AO272" i="94"/>
  <c r="AK275" i="94"/>
  <c r="AJ304" i="94"/>
  <c r="AZ304" i="94"/>
  <c r="AY304" i="94"/>
  <c r="AX304" i="94"/>
  <c r="AW304" i="94"/>
  <c r="AL306" i="94"/>
  <c r="AM332" i="94"/>
  <c r="AK364" i="94"/>
  <c r="AJ38" i="94"/>
  <c r="AL79" i="94"/>
  <c r="AZ79" i="94"/>
  <c r="AX79" i="94"/>
  <c r="AW79" i="94"/>
  <c r="AY79" i="94"/>
  <c r="AZ82" i="94"/>
  <c r="AW82" i="94"/>
  <c r="AY82" i="94"/>
  <c r="AX82" i="94"/>
  <c r="AW90" i="94"/>
  <c r="AZ90" i="94"/>
  <c r="AY90" i="94"/>
  <c r="AX90" i="94"/>
  <c r="AL63" i="94"/>
  <c r="AW63" i="94"/>
  <c r="AZ63" i="94"/>
  <c r="AY63" i="94"/>
  <c r="AX63" i="94"/>
  <c r="AN66" i="94"/>
  <c r="AY66" i="94"/>
  <c r="AX66" i="94"/>
  <c r="AW66" i="94"/>
  <c r="AZ66" i="94"/>
  <c r="AN68" i="94"/>
  <c r="AL87" i="94"/>
  <c r="AW94" i="94"/>
  <c r="AZ94" i="94"/>
  <c r="AY94" i="94"/>
  <c r="AX94" i="94"/>
  <c r="AZ141" i="94"/>
  <c r="AY141" i="94"/>
  <c r="AX141" i="94"/>
  <c r="AW141" i="94"/>
  <c r="AO148" i="94"/>
  <c r="AZ148" i="94"/>
  <c r="AY148" i="94"/>
  <c r="AX148" i="94"/>
  <c r="AW148" i="94"/>
  <c r="AY166" i="94"/>
  <c r="AX166" i="94"/>
  <c r="AW166" i="94"/>
  <c r="AZ166" i="94"/>
  <c r="AL173" i="94"/>
  <c r="AZ176" i="94"/>
  <c r="AY176" i="94"/>
  <c r="AX176" i="94"/>
  <c r="AW176" i="94"/>
  <c r="AK189" i="94"/>
  <c r="AK195" i="94"/>
  <c r="AZ195" i="94"/>
  <c r="AY195" i="94"/>
  <c r="AX195" i="94"/>
  <c r="AW195" i="94"/>
  <c r="AO207" i="94"/>
  <c r="AL213" i="94"/>
  <c r="AL224" i="94"/>
  <c r="AJ232" i="94"/>
  <c r="AZ235" i="94"/>
  <c r="AY235" i="94"/>
  <c r="AX235" i="94"/>
  <c r="AW235" i="94"/>
  <c r="AY249" i="94"/>
  <c r="AX249" i="94"/>
  <c r="AW249" i="94"/>
  <c r="AZ249" i="94"/>
  <c r="AY257" i="94"/>
  <c r="AX257" i="94"/>
  <c r="AW257" i="94"/>
  <c r="AZ257" i="94"/>
  <c r="AZ273" i="94"/>
  <c r="AY273" i="94"/>
  <c r="AX273" i="94"/>
  <c r="AW273" i="94"/>
  <c r="AL275" i="94"/>
  <c r="AJ290" i="94"/>
  <c r="AY290" i="94"/>
  <c r="AX290" i="94"/>
  <c r="AW290" i="94"/>
  <c r="AZ290" i="94"/>
  <c r="AK292" i="94"/>
  <c r="AM306" i="94"/>
  <c r="AJ310" i="94"/>
  <c r="AY310" i="94"/>
  <c r="AX310" i="94"/>
  <c r="AW310" i="94"/>
  <c r="AZ310" i="94"/>
  <c r="AK312" i="94"/>
  <c r="AN332" i="94"/>
  <c r="AN364" i="94"/>
  <c r="AY182" i="94"/>
  <c r="AX182" i="94"/>
  <c r="AW182" i="94"/>
  <c r="AZ182" i="94"/>
  <c r="AZ205" i="94"/>
  <c r="AY205" i="94"/>
  <c r="AX205" i="94"/>
  <c r="AW205" i="94"/>
  <c r="AZ208" i="94"/>
  <c r="AY208" i="94"/>
  <c r="AX208" i="94"/>
  <c r="AW208" i="94"/>
  <c r="AZ265" i="94"/>
  <c r="AY265" i="94"/>
  <c r="AX265" i="94"/>
  <c r="AW265" i="94"/>
  <c r="AZ307" i="94"/>
  <c r="AY307" i="94"/>
  <c r="AX307" i="94"/>
  <c r="AW307" i="94"/>
  <c r="AO332" i="94"/>
  <c r="AO364" i="94"/>
  <c r="AN87" i="94"/>
  <c r="AO120" i="94"/>
  <c r="AZ120" i="94"/>
  <c r="AY120" i="94"/>
  <c r="AX120" i="94"/>
  <c r="AW120" i="94"/>
  <c r="AL145" i="94"/>
  <c r="AL150" i="94"/>
  <c r="AJ158" i="94"/>
  <c r="AL168" i="94"/>
  <c r="AN173" i="94"/>
  <c r="AJ184" i="94"/>
  <c r="AM189" i="94"/>
  <c r="AL197" i="94"/>
  <c r="AJ202" i="94"/>
  <c r="AO213" i="94"/>
  <c r="AM216" i="94"/>
  <c r="AK219" i="94"/>
  <c r="AN224" i="94"/>
  <c r="AL232" i="94"/>
  <c r="AK251" i="94"/>
  <c r="AZ260" i="94"/>
  <c r="AY260" i="94"/>
  <c r="AX260" i="94"/>
  <c r="AW260" i="94"/>
  <c r="AO275" i="94"/>
  <c r="AZ279" i="94"/>
  <c r="AW279" i="94"/>
  <c r="AY279" i="94"/>
  <c r="AX279" i="94"/>
  <c r="AM292" i="94"/>
  <c r="AM312" i="94"/>
  <c r="AZ333" i="94"/>
  <c r="AY333" i="94"/>
  <c r="AX333" i="94"/>
  <c r="AW333" i="94"/>
  <c r="AJ336" i="94"/>
  <c r="AZ336" i="94"/>
  <c r="AY336" i="94"/>
  <c r="AX336" i="94"/>
  <c r="AW336" i="94"/>
  <c r="AN338" i="94"/>
  <c r="AK341" i="94"/>
  <c r="AN365" i="94"/>
  <c r="AZ365" i="94"/>
  <c r="AY365" i="94"/>
  <c r="AX365" i="94"/>
  <c r="AW365" i="94"/>
  <c r="AK367" i="94"/>
  <c r="BR58" i="94"/>
  <c r="AZ58" i="94"/>
  <c r="AY58" i="94"/>
  <c r="AX58" i="94"/>
  <c r="AW58" i="94"/>
  <c r="AL71" i="94"/>
  <c r="AJ85" i="94"/>
  <c r="AM100" i="94"/>
  <c r="AO110" i="94"/>
  <c r="AO113" i="94"/>
  <c r="AZ127" i="94"/>
  <c r="AY127" i="94"/>
  <c r="AX127" i="94"/>
  <c r="AW127" i="94"/>
  <c r="AL129" i="94"/>
  <c r="AN132" i="94"/>
  <c r="AM145" i="94"/>
  <c r="AM150" i="94"/>
  <c r="AL158" i="94"/>
  <c r="AM168" i="94"/>
  <c r="AO173" i="94"/>
  <c r="AL184" i="94"/>
  <c r="AN189" i="94"/>
  <c r="AY198" i="94"/>
  <c r="AX198" i="94"/>
  <c r="AW198" i="94"/>
  <c r="AZ198" i="94"/>
  <c r="AK202" i="94"/>
  <c r="AY214" i="94"/>
  <c r="AX214" i="94"/>
  <c r="AW214" i="94"/>
  <c r="AZ214" i="94"/>
  <c r="AY217" i="94"/>
  <c r="AX217" i="94"/>
  <c r="AW217" i="94"/>
  <c r="AZ217" i="94"/>
  <c r="AL219" i="94"/>
  <c r="AO224" i="94"/>
  <c r="AM232" i="94"/>
  <c r="AZ276" i="94"/>
  <c r="AY276" i="94"/>
  <c r="AX276" i="94"/>
  <c r="AW276" i="94"/>
  <c r="AN292" i="94"/>
  <c r="AN312" i="94"/>
  <c r="AO338" i="94"/>
  <c r="AL341" i="94"/>
  <c r="AK350" i="94"/>
  <c r="AK359" i="94"/>
  <c r="AL367" i="94"/>
  <c r="AZ104" i="94"/>
  <c r="AX104" i="94"/>
  <c r="AW104" i="94"/>
  <c r="AY104" i="94"/>
  <c r="AL31" i="94"/>
  <c r="AW31" i="94"/>
  <c r="AY31" i="94"/>
  <c r="AZ31" i="94"/>
  <c r="AX31" i="94"/>
  <c r="AM53" i="94"/>
  <c r="AZ53" i="94"/>
  <c r="AY53" i="94"/>
  <c r="AX53" i="94"/>
  <c r="AW53" i="94"/>
  <c r="AM69" i="94"/>
  <c r="AZ69" i="94"/>
  <c r="AY69" i="94"/>
  <c r="AX69" i="94"/>
  <c r="AW69" i="94"/>
  <c r="AM71" i="94"/>
  <c r="AK85" i="94"/>
  <c r="BR87" i="94"/>
  <c r="AJ113" i="94"/>
  <c r="AM133" i="94"/>
  <c r="AY133" i="94"/>
  <c r="AX133" i="94"/>
  <c r="AW133" i="94"/>
  <c r="AZ133" i="94"/>
  <c r="AO135" i="94"/>
  <c r="AN168" i="94"/>
  <c r="AY174" i="94"/>
  <c r="AX174" i="94"/>
  <c r="AZ174" i="94"/>
  <c r="AW174" i="94"/>
  <c r="AM184" i="94"/>
  <c r="AO189" i="94"/>
  <c r="AL202" i="94"/>
  <c r="AM219" i="94"/>
  <c r="AY225" i="94"/>
  <c r="AX225" i="94"/>
  <c r="AW225" i="94"/>
  <c r="AZ225" i="94"/>
  <c r="AN232" i="94"/>
  <c r="AY238" i="94"/>
  <c r="AX238" i="94"/>
  <c r="AZ238" i="94"/>
  <c r="AW238" i="94"/>
  <c r="AK243" i="94"/>
  <c r="AL284" i="94"/>
  <c r="AO292" i="94"/>
  <c r="AK301" i="94"/>
  <c r="AO312" i="94"/>
  <c r="AK321" i="94"/>
  <c r="AZ339" i="94"/>
  <c r="AY339" i="94"/>
  <c r="AX339" i="94"/>
  <c r="AW339" i="94"/>
  <c r="AM341" i="94"/>
  <c r="AN350" i="94"/>
  <c r="AK353" i="94"/>
  <c r="AN357" i="94"/>
  <c r="AY357" i="94"/>
  <c r="AX357" i="94"/>
  <c r="AW357" i="94"/>
  <c r="AZ357" i="94"/>
  <c r="AL359" i="94"/>
  <c r="AM367" i="94"/>
  <c r="AK373" i="94"/>
  <c r="AN42" i="94"/>
  <c r="AZ42" i="94"/>
  <c r="AY42" i="94"/>
  <c r="AX42" i="94"/>
  <c r="AW42" i="94"/>
  <c r="AL47" i="94"/>
  <c r="AZ47" i="94"/>
  <c r="AW47" i="94"/>
  <c r="AX47" i="94"/>
  <c r="AY47" i="94"/>
  <c r="AO49" i="94"/>
  <c r="AO161" i="94"/>
  <c r="AY161" i="94"/>
  <c r="AX161" i="94"/>
  <c r="AW161" i="94"/>
  <c r="AZ161" i="94"/>
  <c r="AZ50" i="94"/>
  <c r="AY50" i="94"/>
  <c r="AX50" i="94"/>
  <c r="AW50" i="94"/>
  <c r="BR61" i="94"/>
  <c r="AZ61" i="94"/>
  <c r="AY61" i="94"/>
  <c r="AX61" i="94"/>
  <c r="AW61" i="94"/>
  <c r="BR80" i="94"/>
  <c r="AZ80" i="94"/>
  <c r="AY80" i="94"/>
  <c r="AX80" i="94"/>
  <c r="AW80" i="94"/>
  <c r="AK113" i="94"/>
  <c r="AM117" i="94"/>
  <c r="AZ117" i="94"/>
  <c r="AY117" i="94"/>
  <c r="AX117" i="94"/>
  <c r="AW117" i="94"/>
  <c r="AJ130" i="94"/>
  <c r="AY130" i="94"/>
  <c r="AX130" i="94"/>
  <c r="AW130" i="94"/>
  <c r="AZ130" i="94"/>
  <c r="AJ143" i="94"/>
  <c r="AO168" i="94"/>
  <c r="AN184" i="94"/>
  <c r="AO190" i="94"/>
  <c r="AY190" i="94"/>
  <c r="AX190" i="94"/>
  <c r="AW190" i="94"/>
  <c r="AZ190" i="94"/>
  <c r="AM202" i="94"/>
  <c r="AO219" i="94"/>
  <c r="AZ228" i="94"/>
  <c r="AY228" i="94"/>
  <c r="AX228" i="94"/>
  <c r="AW228" i="94"/>
  <c r="AO232" i="94"/>
  <c r="AL243" i="94"/>
  <c r="AO251" i="94"/>
  <c r="AL262" i="94"/>
  <c r="AZ268" i="94"/>
  <c r="AY268" i="94"/>
  <c r="AX268" i="94"/>
  <c r="AW268" i="94"/>
  <c r="AM281" i="94"/>
  <c r="AY285" i="94"/>
  <c r="AX285" i="94"/>
  <c r="AW285" i="94"/>
  <c r="AZ285" i="94"/>
  <c r="AY293" i="94"/>
  <c r="AX293" i="94"/>
  <c r="AW293" i="94"/>
  <c r="AZ293" i="94"/>
  <c r="AZ299" i="94"/>
  <c r="AY299" i="94"/>
  <c r="AX299" i="94"/>
  <c r="AW299" i="94"/>
  <c r="AL301" i="94"/>
  <c r="AY313" i="94"/>
  <c r="AX313" i="94"/>
  <c r="AW313" i="94"/>
  <c r="AZ313" i="94"/>
  <c r="AJ316" i="94"/>
  <c r="AZ316" i="94"/>
  <c r="AY316" i="94"/>
  <c r="AX316" i="94"/>
  <c r="AW316" i="94"/>
  <c r="AL321" i="94"/>
  <c r="AO341" i="94"/>
  <c r="AY345" i="94"/>
  <c r="AX345" i="94"/>
  <c r="AW345" i="94"/>
  <c r="AZ345" i="94"/>
  <c r="AZ348" i="94"/>
  <c r="AY348" i="94"/>
  <c r="AX348" i="94"/>
  <c r="AW348" i="94"/>
  <c r="AO350" i="94"/>
  <c r="AY354" i="94"/>
  <c r="AX354" i="94"/>
  <c r="AW354" i="94"/>
  <c r="AZ354" i="94"/>
  <c r="AM359" i="94"/>
  <c r="AO367" i="94"/>
  <c r="AN371" i="94"/>
  <c r="AZ371" i="94"/>
  <c r="AY371" i="94"/>
  <c r="AX371" i="94"/>
  <c r="AW371" i="94"/>
  <c r="AL373" i="94"/>
  <c r="AL85" i="94"/>
  <c r="AN91" i="94"/>
  <c r="AZ91" i="94"/>
  <c r="AY91" i="94"/>
  <c r="AX91" i="94"/>
  <c r="AW91" i="94"/>
  <c r="AZ136" i="94"/>
  <c r="AW136" i="94"/>
  <c r="AY136" i="94"/>
  <c r="AX136" i="94"/>
  <c r="BR34" i="94"/>
  <c r="AY34" i="94"/>
  <c r="AX34" i="94"/>
  <c r="AW34" i="94"/>
  <c r="AZ34" i="94"/>
  <c r="AL39" i="94"/>
  <c r="BR83" i="94"/>
  <c r="AZ83" i="94"/>
  <c r="AY83" i="94"/>
  <c r="AX83" i="94"/>
  <c r="AW83" i="94"/>
  <c r="AN85" i="94"/>
  <c r="BR88" i="94"/>
  <c r="AZ88" i="94"/>
  <c r="AY88" i="94"/>
  <c r="AX88" i="94"/>
  <c r="AW88" i="94"/>
  <c r="AJ98" i="94"/>
  <c r="AW98" i="94"/>
  <c r="AZ98" i="94"/>
  <c r="AY98" i="94"/>
  <c r="AX98" i="94"/>
  <c r="AL113" i="94"/>
  <c r="AZ124" i="94"/>
  <c r="AY124" i="94"/>
  <c r="AX124" i="94"/>
  <c r="AW124" i="94"/>
  <c r="AK143" i="94"/>
  <c r="AJ146" i="94"/>
  <c r="AZ146" i="94"/>
  <c r="AY146" i="94"/>
  <c r="AX146" i="94"/>
  <c r="AW146" i="94"/>
  <c r="AZ151" i="94"/>
  <c r="AW151" i="94"/>
  <c r="AY151" i="94"/>
  <c r="AX151" i="94"/>
  <c r="AK153" i="94"/>
  <c r="AZ159" i="94"/>
  <c r="AY159" i="94"/>
  <c r="AX159" i="94"/>
  <c r="AW159" i="94"/>
  <c r="AJ163" i="94"/>
  <c r="AZ169" i="94"/>
  <c r="AY169" i="94"/>
  <c r="AX169" i="94"/>
  <c r="AW169" i="94"/>
  <c r="AK179" i="94"/>
  <c r="AZ179" i="94"/>
  <c r="AY179" i="94"/>
  <c r="AX179" i="94"/>
  <c r="AW179" i="94"/>
  <c r="AO184" i="94"/>
  <c r="AK192" i="94"/>
  <c r="AN202" i="94"/>
  <c r="AM220" i="94"/>
  <c r="AZ220" i="94"/>
  <c r="AY220" i="94"/>
  <c r="AX220" i="94"/>
  <c r="AW220" i="94"/>
  <c r="AZ233" i="94"/>
  <c r="AY233" i="94"/>
  <c r="AX233" i="94"/>
  <c r="AW233" i="94"/>
  <c r="AM243" i="94"/>
  <c r="AM252" i="94"/>
  <c r="AZ252" i="94"/>
  <c r="AY252" i="94"/>
  <c r="AX252" i="94"/>
  <c r="AW252" i="94"/>
  <c r="AJ296" i="94"/>
  <c r="AZ296" i="94"/>
  <c r="AX296" i="94"/>
  <c r="AW296" i="94"/>
  <c r="AY296" i="94"/>
  <c r="AZ319" i="94"/>
  <c r="AY319" i="94"/>
  <c r="AX319" i="94"/>
  <c r="AW319" i="94"/>
  <c r="AM321" i="94"/>
  <c r="AM327" i="94"/>
  <c r="AK330" i="94"/>
  <c r="AY342" i="94"/>
  <c r="AX342" i="94"/>
  <c r="AW342" i="94"/>
  <c r="AZ342" i="94"/>
  <c r="AZ351" i="94"/>
  <c r="AY351" i="94"/>
  <c r="AX351" i="94"/>
  <c r="AW351" i="94"/>
  <c r="AO359" i="94"/>
  <c r="AK362" i="94"/>
  <c r="AZ368" i="94"/>
  <c r="AY368" i="94"/>
  <c r="AX368" i="94"/>
  <c r="AW368" i="94"/>
  <c r="AM373" i="94"/>
  <c r="AO156" i="94"/>
  <c r="AZ156" i="94"/>
  <c r="AY156" i="94"/>
  <c r="AX156" i="94"/>
  <c r="AW156" i="94"/>
  <c r="AM101" i="94"/>
  <c r="AZ101" i="94"/>
  <c r="AX101" i="94"/>
  <c r="AY101" i="94"/>
  <c r="AW101" i="94"/>
  <c r="AJ28" i="94"/>
  <c r="AM39" i="94"/>
  <c r="BR45" i="94"/>
  <c r="AZ45" i="94"/>
  <c r="AY45" i="94"/>
  <c r="AX45" i="94"/>
  <c r="AW45" i="94"/>
  <c r="AO58" i="94"/>
  <c r="AN111" i="94"/>
  <c r="AZ111" i="94"/>
  <c r="AW111" i="94"/>
  <c r="AY111" i="94"/>
  <c r="AX111" i="94"/>
  <c r="AM113" i="94"/>
  <c r="AL143" i="94"/>
  <c r="AO153" i="94"/>
  <c r="AK163" i="94"/>
  <c r="AO172" i="94"/>
  <c r="AZ172" i="94"/>
  <c r="AY172" i="94"/>
  <c r="AX172" i="94"/>
  <c r="AW172" i="94"/>
  <c r="AY185" i="94"/>
  <c r="AX185" i="94"/>
  <c r="AW185" i="94"/>
  <c r="AZ185" i="94"/>
  <c r="AM192" i="94"/>
  <c r="AO202" i="94"/>
  <c r="AJ230" i="94"/>
  <c r="AO240" i="94"/>
  <c r="AO243" i="94"/>
  <c r="AZ247" i="94"/>
  <c r="AX247" i="94"/>
  <c r="AW247" i="94"/>
  <c r="AY247" i="94"/>
  <c r="AN262" i="94"/>
  <c r="AZ271" i="94"/>
  <c r="AY271" i="94"/>
  <c r="AX271" i="94"/>
  <c r="AW271" i="94"/>
  <c r="AJ282" i="94"/>
  <c r="AY282" i="94"/>
  <c r="AX282" i="94"/>
  <c r="AW282" i="94"/>
  <c r="AZ282" i="94"/>
  <c r="AM287" i="94"/>
  <c r="AO301" i="94"/>
  <c r="AO321" i="94"/>
  <c r="AY325" i="94"/>
  <c r="AX325" i="94"/>
  <c r="AW325" i="94"/>
  <c r="AZ325" i="94"/>
  <c r="AO327" i="94"/>
  <c r="AL330" i="94"/>
  <c r="AZ360" i="94"/>
  <c r="AX360" i="94"/>
  <c r="AW360" i="94"/>
  <c r="AY360" i="94"/>
  <c r="AN362" i="94"/>
  <c r="AO373" i="94"/>
  <c r="AI23" i="94"/>
  <c r="AO23" i="94" s="1"/>
  <c r="AI26" i="94"/>
  <c r="AO26" i="94" s="1"/>
  <c r="AM23" i="94"/>
  <c r="AI25" i="94"/>
  <c r="AO25" i="94" s="1"/>
  <c r="AN26" i="94"/>
  <c r="AY26" i="94"/>
  <c r="AX26" i="94"/>
  <c r="AW26" i="94"/>
  <c r="AZ26" i="94"/>
  <c r="BR14" i="94"/>
  <c r="AZ14" i="94"/>
  <c r="AY14" i="94"/>
  <c r="AX14" i="94"/>
  <c r="AW14" i="94"/>
  <c r="BR15" i="94"/>
  <c r="AZ15" i="94"/>
  <c r="AX15" i="94"/>
  <c r="AY15" i="94"/>
  <c r="AW15" i="94"/>
  <c r="BR21" i="94"/>
  <c r="AZ21" i="94"/>
  <c r="AY21" i="94"/>
  <c r="AX21" i="94"/>
  <c r="AW21" i="94"/>
  <c r="BR22" i="94"/>
  <c r="AX22" i="94"/>
  <c r="AW22" i="94"/>
  <c r="AY22" i="94"/>
  <c r="AZ22" i="94"/>
  <c r="AJ24" i="94"/>
  <c r="AL24" i="94"/>
  <c r="AZ19" i="94"/>
  <c r="AY19" i="94"/>
  <c r="AX19" i="94"/>
  <c r="AW19" i="94"/>
  <c r="AN24" i="94"/>
  <c r="AZ16" i="94"/>
  <c r="AX16" i="94"/>
  <c r="AY16" i="94"/>
  <c r="AW16" i="94"/>
  <c r="AI22" i="94"/>
  <c r="AO22" i="94" s="1"/>
  <c r="AM24" i="94"/>
  <c r="AY24" i="94"/>
  <c r="AX24" i="94"/>
  <c r="AZ24" i="94"/>
  <c r="AW24" i="94"/>
  <c r="AY25" i="94"/>
  <c r="AX25" i="94"/>
  <c r="AW25" i="94"/>
  <c r="AZ25" i="94"/>
  <c r="BR23" i="94"/>
  <c r="AZ23" i="94"/>
  <c r="AW23" i="94"/>
  <c r="AY23" i="94"/>
  <c r="AX23" i="94"/>
  <c r="AJ20" i="94"/>
  <c r="AZ20" i="94"/>
  <c r="AY20" i="94"/>
  <c r="AX20" i="94"/>
  <c r="AW20" i="94"/>
  <c r="BR18" i="94"/>
  <c r="AW18" i="94"/>
  <c r="AX18" i="94"/>
  <c r="AZ18" i="94"/>
  <c r="AY18" i="94"/>
  <c r="BR17" i="94"/>
  <c r="AX17" i="94"/>
  <c r="AY17" i="94"/>
  <c r="AZ17" i="94"/>
  <c r="AW17" i="94"/>
  <c r="AI21" i="94"/>
  <c r="AO21" i="94" s="1"/>
  <c r="AI20" i="94"/>
  <c r="AO20" i="94" s="1"/>
  <c r="AI15" i="94"/>
  <c r="AO15" i="94" s="1"/>
  <c r="AI19" i="94"/>
  <c r="AO19" i="94" s="1"/>
  <c r="AL19" i="94"/>
  <c r="AN19" i="94"/>
  <c r="BR19" i="94"/>
  <c r="AI16" i="94"/>
  <c r="AO16" i="94" s="1"/>
  <c r="AJ19" i="94"/>
  <c r="AK19" i="94"/>
  <c r="AM19" i="94"/>
  <c r="AJ17" i="94"/>
  <c r="AK17" i="94"/>
  <c r="AM17" i="94"/>
  <c r="AN17" i="94"/>
  <c r="AM15" i="94"/>
  <c r="AI18" i="94"/>
  <c r="AO18" i="94" s="1"/>
  <c r="AI17" i="94"/>
  <c r="AO17" i="94" s="1"/>
  <c r="AO125" i="94"/>
  <c r="AJ22" i="94"/>
  <c r="AK24" i="94"/>
  <c r="AM33" i="94"/>
  <c r="AL58" i="94"/>
  <c r="AJ69" i="94"/>
  <c r="AK22" i="94"/>
  <c r="AK69" i="94"/>
  <c r="AM22" i="94"/>
  <c r="AO29" i="94"/>
  <c r="AJ65" i="94"/>
  <c r="AJ67" i="94"/>
  <c r="AL69" i="94"/>
  <c r="AJ76" i="94"/>
  <c r="AK98" i="94"/>
  <c r="AN22" i="94"/>
  <c r="AK65" i="94"/>
  <c r="AK67" i="94"/>
  <c r="AK76" i="94"/>
  <c r="AL98" i="94"/>
  <c r="AK119" i="94"/>
  <c r="AJ125" i="94"/>
  <c r="AM98" i="94"/>
  <c r="AL122" i="94"/>
  <c r="AK125" i="94"/>
  <c r="AJ18" i="94"/>
  <c r="AN65" i="94"/>
  <c r="AM67" i="94"/>
  <c r="AL74" i="94"/>
  <c r="AM76" i="94"/>
  <c r="AO93" i="94"/>
  <c r="AN98" i="94"/>
  <c r="AL125" i="94"/>
  <c r="AK130" i="94"/>
  <c r="AJ14" i="94"/>
  <c r="AK18" i="94"/>
  <c r="AO27" i="94"/>
  <c r="AJ29" i="94"/>
  <c r="AK38" i="94"/>
  <c r="BR40" i="94"/>
  <c r="AK56" i="94"/>
  <c r="AN67" i="94"/>
  <c r="AN76" i="94"/>
  <c r="AJ93" i="94"/>
  <c r="AK109" i="94"/>
  <c r="AM125" i="94"/>
  <c r="AL130" i="94"/>
  <c r="AK14" i="94"/>
  <c r="AL18" i="94"/>
  <c r="AK29" i="94"/>
  <c r="AL38" i="94"/>
  <c r="AK93" i="94"/>
  <c r="AL109" i="94"/>
  <c r="AM130" i="94"/>
  <c r="AL14" i="94"/>
  <c r="AM18" i="94"/>
  <c r="AL29" i="94"/>
  <c r="AM38" i="94"/>
  <c r="AJ61" i="94"/>
  <c r="AL93" i="94"/>
  <c r="AO96" i="94"/>
  <c r="AM109" i="94"/>
  <c r="AJ117" i="94"/>
  <c r="AN130" i="94"/>
  <c r="AM14" i="94"/>
  <c r="AJ16" i="94"/>
  <c r="AN18" i="94"/>
  <c r="AJ27" i="94"/>
  <c r="AM29" i="94"/>
  <c r="AN38" i="94"/>
  <c r="AK52" i="94"/>
  <c r="AK61" i="94"/>
  <c r="AO84" i="94"/>
  <c r="AO91" i="94"/>
  <c r="AM93" i="94"/>
  <c r="AK117" i="94"/>
  <c r="AN14" i="94"/>
  <c r="AK27" i="94"/>
  <c r="AN29" i="94"/>
  <c r="AM47" i="94"/>
  <c r="AL52" i="94"/>
  <c r="AM54" i="94"/>
  <c r="AL61" i="94"/>
  <c r="AL88" i="94"/>
  <c r="AN104" i="94"/>
  <c r="AL117" i="94"/>
  <c r="AO14" i="94"/>
  <c r="BR16" i="94"/>
  <c r="AM27" i="94"/>
  <c r="AJ43" i="94"/>
  <c r="AJ45" i="94"/>
  <c r="AM52" i="94"/>
  <c r="AM61" i="94"/>
  <c r="AN117" i="94"/>
  <c r="AN27" i="94"/>
  <c r="AK43" i="94"/>
  <c r="AK45" i="94"/>
  <c r="AN52" i="94"/>
  <c r="BR54" i="94"/>
  <c r="AN61" i="94"/>
  <c r="BY14" i="94"/>
  <c r="AJ91" i="94"/>
  <c r="AK96" i="94"/>
  <c r="AK107" i="94"/>
  <c r="AK112" i="94"/>
  <c r="AK128" i="94"/>
  <c r="BL14" i="94"/>
  <c r="AJ34" i="94"/>
  <c r="AK36" i="94"/>
  <c r="AO66" i="94"/>
  <c r="AK84" i="94"/>
  <c r="AK91" i="94"/>
  <c r="AL96" i="94"/>
  <c r="AL112" i="94"/>
  <c r="AN120" i="94"/>
  <c r="AO126" i="94"/>
  <c r="AK34" i="94"/>
  <c r="AN59" i="94"/>
  <c r="AJ70" i="94"/>
  <c r="AO75" i="94"/>
  <c r="AL84" i="94"/>
  <c r="AL91" i="94"/>
  <c r="AL34" i="94"/>
  <c r="AM70" i="94"/>
  <c r="AM84" i="94"/>
  <c r="AM91" i="94"/>
  <c r="AJ99" i="94"/>
  <c r="AM34" i="94"/>
  <c r="BR59" i="94"/>
  <c r="AK23" i="94"/>
  <c r="AL25" i="94"/>
  <c r="AK32" i="94"/>
  <c r="AN34" i="94"/>
  <c r="AJ41" i="94"/>
  <c r="AJ66" i="94"/>
  <c r="AJ79" i="94"/>
  <c r="AL99" i="94"/>
  <c r="AO105" i="94"/>
  <c r="AJ75" i="94"/>
  <c r="BR41" i="94"/>
  <c r="AM66" i="94"/>
  <c r="AL75" i="94"/>
  <c r="AO87" i="94"/>
  <c r="AM115" i="94"/>
  <c r="AM75" i="94"/>
  <c r="BL15" i="94"/>
  <c r="BJ16" i="94"/>
  <c r="BN15" i="94"/>
  <c r="AO55" i="94"/>
  <c r="AO73" i="94"/>
  <c r="AO46" i="94"/>
  <c r="BR50" i="94"/>
  <c r="AO72" i="94"/>
  <c r="BR78" i="94"/>
  <c r="AO81" i="94"/>
  <c r="BR82" i="94"/>
  <c r="AO108" i="94"/>
  <c r="BN14" i="94"/>
  <c r="AN205" i="94"/>
  <c r="AJ205" i="94"/>
  <c r="AO205" i="94"/>
  <c r="AN229" i="94"/>
  <c r="AJ229" i="94"/>
  <c r="AO229" i="94"/>
  <c r="AM229" i="94"/>
  <c r="AK229" i="94"/>
  <c r="BR73" i="94"/>
  <c r="AN210" i="94"/>
  <c r="AM210" i="94"/>
  <c r="AL210" i="94"/>
  <c r="AK210" i="94"/>
  <c r="AJ210" i="94"/>
  <c r="AJ57" i="94"/>
  <c r="AJ80" i="94"/>
  <c r="AJ104" i="94"/>
  <c r="AN110" i="94"/>
  <c r="AK110" i="94"/>
  <c r="AK180" i="94"/>
  <c r="AJ190" i="94"/>
  <c r="AM194" i="94"/>
  <c r="AO246" i="94"/>
  <c r="AN246" i="94"/>
  <c r="AL246" i="94"/>
  <c r="AK246" i="94"/>
  <c r="AJ246" i="94"/>
  <c r="AN295" i="94"/>
  <c r="AJ295" i="94"/>
  <c r="AO295" i="94"/>
  <c r="AM295" i="94"/>
  <c r="AK28" i="94"/>
  <c r="AK33" i="94"/>
  <c r="AI47" i="94"/>
  <c r="AO47" i="94" s="1"/>
  <c r="AK57" i="94"/>
  <c r="AN74" i="94"/>
  <c r="AK74" i="94"/>
  <c r="AK80" i="94"/>
  <c r="AK104" i="94"/>
  <c r="AN142" i="94"/>
  <c r="AK142" i="94"/>
  <c r="AM180" i="94"/>
  <c r="AL190" i="94"/>
  <c r="AN241" i="94"/>
  <c r="AJ241" i="94"/>
  <c r="AL241" i="94"/>
  <c r="BR20" i="94"/>
  <c r="AL23" i="94"/>
  <c r="BR25" i="94"/>
  <c r="AL28" i="94"/>
  <c r="BR30" i="94"/>
  <c r="AL33" i="94"/>
  <c r="AL57" i="94"/>
  <c r="AL80" i="94"/>
  <c r="AL104" i="94"/>
  <c r="AN112" i="94"/>
  <c r="AJ112" i="94"/>
  <c r="AN144" i="94"/>
  <c r="AL144" i="94"/>
  <c r="AJ144" i="94"/>
  <c r="AN180" i="94"/>
  <c r="AM190" i="94"/>
  <c r="BR63" i="94"/>
  <c r="AI79" i="94"/>
  <c r="AO79" i="94" s="1"/>
  <c r="AM80" i="94"/>
  <c r="AM104" i="94"/>
  <c r="AJ119" i="94"/>
  <c r="AL270" i="94"/>
  <c r="AJ270" i="94"/>
  <c r="AO270" i="94"/>
  <c r="AN270" i="94"/>
  <c r="AM270" i="94"/>
  <c r="AN227" i="94"/>
  <c r="AJ227" i="94"/>
  <c r="AO227" i="94"/>
  <c r="AM227" i="94"/>
  <c r="AL227" i="94"/>
  <c r="AK227" i="94"/>
  <c r="AJ298" i="94"/>
  <c r="AO298" i="94"/>
  <c r="AN298" i="94"/>
  <c r="AM298" i="94"/>
  <c r="AL298" i="94"/>
  <c r="AK298" i="94"/>
  <c r="AJ47" i="94"/>
  <c r="AO57" i="94"/>
  <c r="AO64" i="94"/>
  <c r="AK70" i="94"/>
  <c r="BR72" i="94"/>
  <c r="AJ88" i="94"/>
  <c r="AM119" i="94"/>
  <c r="AM121" i="94"/>
  <c r="AK138" i="94"/>
  <c r="AM153" i="94"/>
  <c r="AM169" i="94"/>
  <c r="AL169" i="94"/>
  <c r="AJ169" i="94"/>
  <c r="AN171" i="94"/>
  <c r="AL171" i="94"/>
  <c r="AN187" i="94"/>
  <c r="AL187" i="94"/>
  <c r="AJ187" i="94"/>
  <c r="AJ37" i="94"/>
  <c r="AJ42" i="94"/>
  <c r="AK47" i="94"/>
  <c r="AJ56" i="94"/>
  <c r="AL70" i="94"/>
  <c r="AK88" i="94"/>
  <c r="AJ123" i="94"/>
  <c r="AL138" i="94"/>
  <c r="AJ155" i="94"/>
  <c r="AN167" i="94"/>
  <c r="AL167" i="94"/>
  <c r="AN185" i="94"/>
  <c r="AM185" i="94"/>
  <c r="AL185" i="94"/>
  <c r="AJ185" i="94"/>
  <c r="AN208" i="94"/>
  <c r="AL208" i="94"/>
  <c r="AK208" i="94"/>
  <c r="AJ208" i="94"/>
  <c r="AN218" i="94"/>
  <c r="AK218" i="94"/>
  <c r="AN263" i="94"/>
  <c r="AJ263" i="94"/>
  <c r="AM263" i="94"/>
  <c r="AL263" i="94"/>
  <c r="AK263" i="94"/>
  <c r="AK123" i="94"/>
  <c r="AO244" i="94"/>
  <c r="AN244" i="94"/>
  <c r="AM244" i="94"/>
  <c r="AL244" i="94"/>
  <c r="AJ244" i="94"/>
  <c r="AL37" i="94"/>
  <c r="AL42" i="94"/>
  <c r="AJ51" i="94"/>
  <c r="AL56" i="94"/>
  <c r="AN70" i="94"/>
  <c r="AK79" i="94"/>
  <c r="AM88" i="94"/>
  <c r="AL123" i="94"/>
  <c r="AN138" i="94"/>
  <c r="AJ140" i="94"/>
  <c r="AL155" i="94"/>
  <c r="AN183" i="94"/>
  <c r="AL183" i="94"/>
  <c r="AK205" i="94"/>
  <c r="AO278" i="94"/>
  <c r="AN278" i="94"/>
  <c r="AL278" i="94"/>
  <c r="AK278" i="94"/>
  <c r="AJ278" i="94"/>
  <c r="AJ322" i="94"/>
  <c r="AO322" i="94"/>
  <c r="AN322" i="94"/>
  <c r="AM322" i="94"/>
  <c r="AL322" i="94"/>
  <c r="AK322" i="94"/>
  <c r="AN47" i="94"/>
  <c r="AL17" i="94"/>
  <c r="AL22" i="94"/>
  <c r="AL27" i="94"/>
  <c r="AL32" i="94"/>
  <c r="AM37" i="94"/>
  <c r="AM42" i="94"/>
  <c r="AK51" i="94"/>
  <c r="AM56" i="94"/>
  <c r="AL65" i="94"/>
  <c r="AO70" i="94"/>
  <c r="AM79" i="94"/>
  <c r="AJ83" i="94"/>
  <c r="AN88" i="94"/>
  <c r="AJ97" i="94"/>
  <c r="AM123" i="94"/>
  <c r="AN135" i="94"/>
  <c r="AL135" i="94"/>
  <c r="AK140" i="94"/>
  <c r="AM155" i="94"/>
  <c r="AJ203" i="94"/>
  <c r="AL205" i="94"/>
  <c r="AO210" i="94"/>
  <c r="AN225" i="94"/>
  <c r="AJ225" i="94"/>
  <c r="AM225" i="94"/>
  <c r="AL225" i="94"/>
  <c r="AK225" i="94"/>
  <c r="AN37" i="94"/>
  <c r="AL51" i="94"/>
  <c r="AN56" i="94"/>
  <c r="AJ60" i="94"/>
  <c r="AN79" i="94"/>
  <c r="AK83" i="94"/>
  <c r="AK97" i="94"/>
  <c r="AJ110" i="94"/>
  <c r="AN123" i="94"/>
  <c r="AL137" i="94"/>
  <c r="AJ137" i="94"/>
  <c r="AL140" i="94"/>
  <c r="AO155" i="94"/>
  <c r="AJ201" i="94"/>
  <c r="AK203" i="94"/>
  <c r="AM205" i="94"/>
  <c r="AN216" i="94"/>
  <c r="AL216" i="94"/>
  <c r="AM246" i="94"/>
  <c r="AK295" i="94"/>
  <c r="AN309" i="94"/>
  <c r="AJ309" i="94"/>
  <c r="AO309" i="94"/>
  <c r="AM309" i="94"/>
  <c r="AL309" i="94"/>
  <c r="AK309" i="94"/>
  <c r="AM51" i="94"/>
  <c r="AK60" i="94"/>
  <c r="AL83" i="94"/>
  <c r="AL97" i="94"/>
  <c r="AL203" i="94"/>
  <c r="AL206" i="94"/>
  <c r="AJ206" i="94"/>
  <c r="AO206" i="94"/>
  <c r="AK241" i="94"/>
  <c r="AN261" i="94"/>
  <c r="AJ261" i="94"/>
  <c r="AO261" i="94"/>
  <c r="AM261" i="94"/>
  <c r="AK261" i="94"/>
  <c r="AL295" i="94"/>
  <c r="AN51" i="94"/>
  <c r="AM83" i="94"/>
  <c r="AM97" i="94"/>
  <c r="AI103" i="94"/>
  <c r="AO103" i="94" s="1"/>
  <c r="AK199" i="94"/>
  <c r="AL201" i="94"/>
  <c r="AN203" i="94"/>
  <c r="AM241" i="94"/>
  <c r="AN291" i="94"/>
  <c r="AJ291" i="94"/>
  <c r="AO291" i="94"/>
  <c r="AM291" i="94"/>
  <c r="AL291" i="94"/>
  <c r="AN349" i="94"/>
  <c r="AJ349" i="94"/>
  <c r="AO349" i="94"/>
  <c r="AM349" i="94"/>
  <c r="AL349" i="94"/>
  <c r="AK349" i="94"/>
  <c r="AN94" i="94"/>
  <c r="AK94" i="94"/>
  <c r="AN237" i="94"/>
  <c r="AJ237" i="94"/>
  <c r="AO237" i="94"/>
  <c r="AK270" i="94"/>
  <c r="AN333" i="94"/>
  <c r="AJ333" i="94"/>
  <c r="AO333" i="94"/>
  <c r="AM333" i="94"/>
  <c r="AL333" i="94"/>
  <c r="AK333" i="94"/>
  <c r="AJ78" i="94"/>
  <c r="AO83" i="94"/>
  <c r="AK114" i="94"/>
  <c r="AJ131" i="94"/>
  <c r="AN223" i="94"/>
  <c r="AJ223" i="94"/>
  <c r="AM223" i="94"/>
  <c r="AK223" i="94"/>
  <c r="AN242" i="94"/>
  <c r="AM242" i="94"/>
  <c r="AL242" i="94"/>
  <c r="AK242" i="94"/>
  <c r="AJ242" i="94"/>
  <c r="AL36" i="94"/>
  <c r="AN60" i="94"/>
  <c r="AJ165" i="94"/>
  <c r="AL16" i="94"/>
  <c r="AK21" i="94"/>
  <c r="AK26" i="94"/>
  <c r="AK31" i="94"/>
  <c r="AM36" i="94"/>
  <c r="AM41" i="94"/>
  <c r="AM46" i="94"/>
  <c r="AK50" i="94"/>
  <c r="BR52" i="94"/>
  <c r="AM55" i="94"/>
  <c r="AO60" i="94"/>
  <c r="AJ64" i="94"/>
  <c r="AN69" i="94"/>
  <c r="AK78" i="94"/>
  <c r="AJ82" i="94"/>
  <c r="AN96" i="94"/>
  <c r="AJ96" i="94"/>
  <c r="AM99" i="94"/>
  <c r="AJ101" i="94"/>
  <c r="AL114" i="94"/>
  <c r="AN129" i="94"/>
  <c r="AK131" i="94"/>
  <c r="AM146" i="94"/>
  <c r="AJ148" i="94"/>
  <c r="AM163" i="94"/>
  <c r="AK165" i="94"/>
  <c r="AK169" i="94"/>
  <c r="AJ171" i="94"/>
  <c r="AK187" i="94"/>
  <c r="AM195" i="94"/>
  <c r="AN197" i="94"/>
  <c r="AO199" i="94"/>
  <c r="AN220" i="94"/>
  <c r="AO276" i="94"/>
  <c r="AN276" i="94"/>
  <c r="AM276" i="94"/>
  <c r="AL276" i="94"/>
  <c r="AJ276" i="94"/>
  <c r="AM16" i="94"/>
  <c r="AL21" i="94"/>
  <c r="AL26" i="94"/>
  <c r="AM31" i="94"/>
  <c r="AN36" i="94"/>
  <c r="AN41" i="94"/>
  <c r="AN46" i="94"/>
  <c r="AL50" i="94"/>
  <c r="AN55" i="94"/>
  <c r="AN58" i="94"/>
  <c r="AK58" i="94"/>
  <c r="AK64" i="94"/>
  <c r="AL78" i="94"/>
  <c r="AK82" i="94"/>
  <c r="AJ90" i="94"/>
  <c r="AN99" i="94"/>
  <c r="AK101" i="94"/>
  <c r="AJ103" i="94"/>
  <c r="AM114" i="94"/>
  <c r="AJ116" i="94"/>
  <c r="AL131" i="94"/>
  <c r="AN146" i="94"/>
  <c r="AK148" i="94"/>
  <c r="AN158" i="94"/>
  <c r="AK158" i="94"/>
  <c r="AN163" i="94"/>
  <c r="AL165" i="94"/>
  <c r="AJ167" i="94"/>
  <c r="AN169" i="94"/>
  <c r="AK171" i="94"/>
  <c r="AJ179" i="94"/>
  <c r="AJ181" i="94"/>
  <c r="AK185" i="94"/>
  <c r="AM187" i="94"/>
  <c r="AN195" i="94"/>
  <c r="AO197" i="94"/>
  <c r="AM208" i="94"/>
  <c r="AJ218" i="94"/>
  <c r="AO220" i="94"/>
  <c r="AO263" i="94"/>
  <c r="AJ320" i="94"/>
  <c r="AO320" i="94"/>
  <c r="AN320" i="94"/>
  <c r="AM320" i="94"/>
  <c r="AL320" i="94"/>
  <c r="AK320" i="94"/>
  <c r="AJ21" i="94"/>
  <c r="AJ26" i="94"/>
  <c r="AJ31" i="94"/>
  <c r="AL41" i="94"/>
  <c r="AL46" i="94"/>
  <c r="AN16" i="94"/>
  <c r="AM21" i="94"/>
  <c r="AM26" i="94"/>
  <c r="AN31" i="94"/>
  <c r="AO36" i="94"/>
  <c r="AM50" i="94"/>
  <c r="AL64" i="94"/>
  <c r="AJ73" i="94"/>
  <c r="AM78" i="94"/>
  <c r="AL82" i="94"/>
  <c r="AK90" i="94"/>
  <c r="AL101" i="94"/>
  <c r="AK103" i="94"/>
  <c r="AN114" i="94"/>
  <c r="AK116" i="94"/>
  <c r="AN126" i="94"/>
  <c r="AK126" i="94"/>
  <c r="AM131" i="94"/>
  <c r="AJ133" i="94"/>
  <c r="AO146" i="94"/>
  <c r="AL148" i="94"/>
  <c r="AN160" i="94"/>
  <c r="AL160" i="94"/>
  <c r="AJ160" i="94"/>
  <c r="AN165" i="94"/>
  <c r="AK167" i="94"/>
  <c r="AO169" i="94"/>
  <c r="AM171" i="94"/>
  <c r="AL179" i="94"/>
  <c r="AK181" i="94"/>
  <c r="AO185" i="94"/>
  <c r="AO187" i="94"/>
  <c r="AO195" i="94"/>
  <c r="AO208" i="94"/>
  <c r="AO214" i="94"/>
  <c r="AN214" i="94"/>
  <c r="AL214" i="94"/>
  <c r="AJ214" i="94"/>
  <c r="AL218" i="94"/>
  <c r="AK244" i="94"/>
  <c r="AJ256" i="94"/>
  <c r="AN259" i="94"/>
  <c r="AJ259" i="94"/>
  <c r="AO259" i="94"/>
  <c r="AM259" i="94"/>
  <c r="AL259" i="94"/>
  <c r="AK259" i="94"/>
  <c r="AJ284" i="94"/>
  <c r="AO284" i="94"/>
  <c r="AN284" i="94"/>
  <c r="AM284" i="94"/>
  <c r="AK16" i="94"/>
  <c r="AJ50" i="94"/>
  <c r="AN21" i="94"/>
  <c r="AJ40" i="94"/>
  <c r="BR47" i="94"/>
  <c r="AN50" i="94"/>
  <c r="AJ59" i="94"/>
  <c r="AI63" i="94"/>
  <c r="AO63" i="94" s="1"/>
  <c r="AM64" i="94"/>
  <c r="AK73" i="94"/>
  <c r="AN78" i="94"/>
  <c r="AM82" i="94"/>
  <c r="AJ86" i="94"/>
  <c r="AL90" i="94"/>
  <c r="AN101" i="94"/>
  <c r="AM103" i="94"/>
  <c r="AJ105" i="94"/>
  <c r="AO114" i="94"/>
  <c r="AL116" i="94"/>
  <c r="AJ120" i="94"/>
  <c r="AN128" i="94"/>
  <c r="AL128" i="94"/>
  <c r="AJ128" i="94"/>
  <c r="AN131" i="94"/>
  <c r="AK133" i="94"/>
  <c r="AM148" i="94"/>
  <c r="AJ152" i="94"/>
  <c r="AO165" i="94"/>
  <c r="AM167" i="94"/>
  <c r="AO171" i="94"/>
  <c r="AM179" i="94"/>
  <c r="AL181" i="94"/>
  <c r="AJ183" i="94"/>
  <c r="AN209" i="94"/>
  <c r="AJ209" i="94"/>
  <c r="AL209" i="94"/>
  <c r="AM218" i="94"/>
  <c r="AL256" i="94"/>
  <c r="AM278" i="94"/>
  <c r="AJ15" i="94"/>
  <c r="AJ35" i="94"/>
  <c r="AK40" i="94"/>
  <c r="BR42" i="94"/>
  <c r="AJ54" i="94"/>
  <c r="AK59" i="94"/>
  <c r="AN64" i="94"/>
  <c r="AK68" i="94"/>
  <c r="AL73" i="94"/>
  <c r="AN82" i="94"/>
  <c r="AK86" i="94"/>
  <c r="AM90" i="94"/>
  <c r="AO101" i="94"/>
  <c r="AN103" i="94"/>
  <c r="AK105" i="94"/>
  <c r="AM116" i="94"/>
  <c r="AK120" i="94"/>
  <c r="AL133" i="94"/>
  <c r="AJ135" i="94"/>
  <c r="AN148" i="94"/>
  <c r="AK152" i="94"/>
  <c r="AO167" i="94"/>
  <c r="AN179" i="94"/>
  <c r="AN181" i="94"/>
  <c r="AK183" i="94"/>
  <c r="AL196" i="94"/>
  <c r="AJ196" i="94"/>
  <c r="AO196" i="94"/>
  <c r="AO218" i="94"/>
  <c r="AO225" i="94"/>
  <c r="AM256" i="94"/>
  <c r="AN289" i="94"/>
  <c r="AJ289" i="94"/>
  <c r="AO289" i="94"/>
  <c r="AM289" i="94"/>
  <c r="AL289" i="94"/>
  <c r="AK289" i="94"/>
  <c r="AK15" i="94"/>
  <c r="AJ25" i="94"/>
  <c r="AJ30" i="94"/>
  <c r="AL40" i="94"/>
  <c r="AO48" i="94"/>
  <c r="AK54" i="94"/>
  <c r="AL59" i="94"/>
  <c r="AL68" i="94"/>
  <c r="AM73" i="94"/>
  <c r="BR79" i="94"/>
  <c r="AL86" i="94"/>
  <c r="AN90" i="94"/>
  <c r="AJ92" i="94"/>
  <c r="AM105" i="94"/>
  <c r="AN116" i="94"/>
  <c r="AL120" i="94"/>
  <c r="AJ122" i="94"/>
  <c r="AN133" i="94"/>
  <c r="AK135" i="94"/>
  <c r="AK137" i="94"/>
  <c r="AL152" i="94"/>
  <c r="AO179" i="94"/>
  <c r="AO181" i="94"/>
  <c r="AM183" i="94"/>
  <c r="AJ216" i="94"/>
  <c r="AN233" i="94"/>
  <c r="AJ233" i="94"/>
  <c r="AO233" i="94"/>
  <c r="AM233" i="94"/>
  <c r="AN256" i="94"/>
  <c r="AN331" i="94"/>
  <c r="AJ331" i="94"/>
  <c r="AO331" i="94"/>
  <c r="AM331" i="94"/>
  <c r="AL331" i="94"/>
  <c r="AK331" i="94"/>
  <c r="AL15" i="94"/>
  <c r="AK20" i="94"/>
  <c r="AK25" i="94"/>
  <c r="AK30" i="94"/>
  <c r="AL35" i="94"/>
  <c r="AM40" i="94"/>
  <c r="AL54" i="94"/>
  <c r="AM59" i="94"/>
  <c r="AM68" i="94"/>
  <c r="AN73" i="94"/>
  <c r="AM86" i="94"/>
  <c r="AK92" i="94"/>
  <c r="AN105" i="94"/>
  <c r="AJ107" i="94"/>
  <c r="AM120" i="94"/>
  <c r="AK122" i="94"/>
  <c r="AM135" i="94"/>
  <c r="AM137" i="94"/>
  <c r="AM152" i="94"/>
  <c r="AO183" i="94"/>
  <c r="AK206" i="94"/>
  <c r="AK216" i="94"/>
  <c r="AN240" i="94"/>
  <c r="AL240" i="94"/>
  <c r="AK240" i="94"/>
  <c r="AJ240" i="94"/>
  <c r="AO256" i="94"/>
  <c r="AL261" i="94"/>
  <c r="AJ63" i="94"/>
  <c r="AO80" i="94"/>
  <c r="AL180" i="94"/>
  <c r="AJ180" i="94"/>
  <c r="AN190" i="94"/>
  <c r="AK190" i="94"/>
  <c r="AN194" i="94"/>
  <c r="AL194" i="94"/>
  <c r="AK194" i="94"/>
  <c r="AJ194" i="94"/>
  <c r="AN257" i="94"/>
  <c r="AJ257" i="94"/>
  <c r="AM257" i="94"/>
  <c r="AL257" i="94"/>
  <c r="AK257" i="94"/>
  <c r="AN274" i="94"/>
  <c r="AM274" i="94"/>
  <c r="AL274" i="94"/>
  <c r="AK274" i="94"/>
  <c r="AJ274" i="94"/>
  <c r="AK291" i="94"/>
  <c r="AL20" i="94"/>
  <c r="AN40" i="94"/>
  <c r="AN15" i="94"/>
  <c r="AM20" i="94"/>
  <c r="AM25" i="94"/>
  <c r="AM30" i="94"/>
  <c r="AN35" i="94"/>
  <c r="AK49" i="94"/>
  <c r="AN54" i="94"/>
  <c r="AK63" i="94"/>
  <c r="AO68" i="94"/>
  <c r="AJ72" i="94"/>
  <c r="BR74" i="94"/>
  <c r="AJ81" i="94"/>
  <c r="AM92" i="94"/>
  <c r="AJ94" i="94"/>
  <c r="AL107" i="94"/>
  <c r="AM122" i="94"/>
  <c r="AO137" i="94"/>
  <c r="AK139" i="94"/>
  <c r="AJ156" i="94"/>
  <c r="AN174" i="94"/>
  <c r="AK174" i="94"/>
  <c r="AO192" i="94"/>
  <c r="AN192" i="94"/>
  <c r="AL192" i="94"/>
  <c r="AJ192" i="94"/>
  <c r="AN206" i="94"/>
  <c r="AO216" i="94"/>
  <c r="AK237" i="94"/>
  <c r="AJ49" i="94"/>
  <c r="AN20" i="94"/>
  <c r="AN25" i="94"/>
  <c r="AN30" i="94"/>
  <c r="AJ39" i="94"/>
  <c r="AJ44" i="94"/>
  <c r="AL49" i="94"/>
  <c r="AM63" i="94"/>
  <c r="BR69" i="94"/>
  <c r="AK72" i="94"/>
  <c r="AK81" i="94"/>
  <c r="AN92" i="94"/>
  <c r="AL94" i="94"/>
  <c r="AM107" i="94"/>
  <c r="AN122" i="94"/>
  <c r="AJ124" i="94"/>
  <c r="AL139" i="94"/>
  <c r="AK156" i="94"/>
  <c r="AO176" i="94"/>
  <c r="AN176" i="94"/>
  <c r="AL176" i="94"/>
  <c r="AJ176" i="94"/>
  <c r="AN178" i="94"/>
  <c r="AK178" i="94"/>
  <c r="AJ178" i="94"/>
  <c r="AN207" i="94"/>
  <c r="AJ207" i="94"/>
  <c r="AO212" i="94"/>
  <c r="AN212" i="94"/>
  <c r="AM212" i="94"/>
  <c r="AL212" i="94"/>
  <c r="AJ212" i="94"/>
  <c r="AL223" i="94"/>
  <c r="AL237" i="94"/>
  <c r="AO242" i="94"/>
  <c r="AN269" i="94"/>
  <c r="AJ269" i="94"/>
  <c r="AO269" i="94"/>
  <c r="AM269" i="94"/>
  <c r="AL269" i="94"/>
  <c r="AM49" i="94"/>
  <c r="AN63" i="94"/>
  <c r="AL72" i="94"/>
  <c r="AL81" i="94"/>
  <c r="AN84" i="94"/>
  <c r="AJ84" i="94"/>
  <c r="AM94" i="94"/>
  <c r="AK124" i="94"/>
  <c r="AN151" i="94"/>
  <c r="AL151" i="94"/>
  <c r="AL156" i="94"/>
  <c r="AO223" i="94"/>
  <c r="AN231" i="94"/>
  <c r="AJ231" i="94"/>
  <c r="AM231" i="94"/>
  <c r="AL231" i="94"/>
  <c r="AK231" i="94"/>
  <c r="AM237" i="94"/>
  <c r="AJ252" i="94"/>
  <c r="AK276" i="94"/>
  <c r="BR36" i="94"/>
  <c r="AN49" i="94"/>
  <c r="AM72" i="94"/>
  <c r="AM81" i="94"/>
  <c r="AO94" i="94"/>
  <c r="AN119" i="94"/>
  <c r="AL119" i="94"/>
  <c r="AL121" i="94"/>
  <c r="AJ121" i="94"/>
  <c r="AL153" i="94"/>
  <c r="AJ153" i="94"/>
  <c r="AM156" i="94"/>
  <c r="AL238" i="94"/>
  <c r="AJ238" i="94"/>
  <c r="AO238" i="94"/>
  <c r="AK252" i="94"/>
  <c r="BR26" i="94"/>
  <c r="BR31" i="94"/>
  <c r="AN81" i="94"/>
  <c r="AN156" i="94"/>
  <c r="AK214" i="94"/>
  <c r="AL252" i="94"/>
  <c r="AN255" i="94"/>
  <c r="AJ255" i="94"/>
  <c r="AM255" i="94"/>
  <c r="AK255" i="94"/>
  <c r="AK284" i="94"/>
  <c r="AK283" i="94"/>
  <c r="AN319" i="94"/>
  <c r="AJ319" i="94"/>
  <c r="AL348" i="94"/>
  <c r="AJ348" i="94"/>
  <c r="AN273" i="94"/>
  <c r="AJ273" i="94"/>
  <c r="AL283" i="94"/>
  <c r="AN297" i="94"/>
  <c r="AJ297" i="94"/>
  <c r="AN339" i="94"/>
  <c r="AJ339" i="94"/>
  <c r="AN239" i="94"/>
  <c r="AJ239" i="94"/>
  <c r="AN271" i="94"/>
  <c r="AJ271" i="94"/>
  <c r="AN317" i="94"/>
  <c r="AJ317" i="94"/>
  <c r="AM360" i="94"/>
  <c r="AL360" i="94"/>
  <c r="AJ360" i="94"/>
  <c r="AL346" i="94"/>
  <c r="AJ346" i="94"/>
  <c r="AN353" i="94"/>
  <c r="AJ353" i="94"/>
  <c r="AN337" i="94"/>
  <c r="AJ337" i="94"/>
  <c r="AM372" i="94"/>
  <c r="AL372" i="94"/>
  <c r="AJ372" i="94"/>
  <c r="AN315" i="94"/>
  <c r="AJ315" i="94"/>
  <c r="AN235" i="94"/>
  <c r="AJ235" i="94"/>
  <c r="AN267" i="94"/>
  <c r="AJ267" i="94"/>
  <c r="AN293" i="94"/>
  <c r="AJ293" i="94"/>
  <c r="AN335" i="94"/>
  <c r="AJ335" i="94"/>
  <c r="AL344" i="94"/>
  <c r="AJ344" i="94"/>
  <c r="AM358" i="94"/>
  <c r="AL358" i="94"/>
  <c r="AJ358" i="94"/>
  <c r="AN265" i="94"/>
  <c r="AJ265" i="94"/>
  <c r="AN313" i="94"/>
  <c r="AJ313" i="94"/>
  <c r="AN351" i="94"/>
  <c r="AJ351" i="94"/>
  <c r="AM370" i="94"/>
  <c r="AL370" i="94"/>
  <c r="AJ370" i="94"/>
  <c r="AL273" i="94"/>
  <c r="AL286" i="94"/>
  <c r="AL297" i="94"/>
  <c r="AM308" i="94"/>
  <c r="AN311" i="94"/>
  <c r="AJ311" i="94"/>
  <c r="AM319" i="94"/>
  <c r="AL342" i="94"/>
  <c r="AJ342" i="94"/>
  <c r="AN348" i="94"/>
  <c r="AM356" i="94"/>
  <c r="AL356" i="94"/>
  <c r="AJ356" i="94"/>
  <c r="AK360" i="94"/>
  <c r="AN360" i="94"/>
  <c r="AK326" i="94"/>
  <c r="AN328" i="94"/>
  <c r="AK337" i="94"/>
  <c r="AO339" i="94"/>
  <c r="AM346" i="94"/>
  <c r="AL353" i="94"/>
  <c r="AO360" i="94"/>
  <c r="AM368" i="94"/>
  <c r="AL368" i="94"/>
  <c r="AJ368" i="94"/>
  <c r="AK372" i="94"/>
  <c r="AO271" i="94"/>
  <c r="AN287" i="94"/>
  <c r="AJ287" i="94"/>
  <c r="AK304" i="94"/>
  <c r="AN306" i="94"/>
  <c r="AK315" i="94"/>
  <c r="AO317" i="94"/>
  <c r="AL326" i="94"/>
  <c r="AO328" i="94"/>
  <c r="AL337" i="94"/>
  <c r="AL340" i="94"/>
  <c r="AJ340" i="94"/>
  <c r="AN346" i="94"/>
  <c r="AM353" i="94"/>
  <c r="AN372" i="94"/>
  <c r="AK267" i="94"/>
  <c r="AK282" i="94"/>
  <c r="AK293" i="94"/>
  <c r="AL304" i="94"/>
  <c r="AO306" i="94"/>
  <c r="AL315" i="94"/>
  <c r="AM326" i="94"/>
  <c r="AN329" i="94"/>
  <c r="AJ329" i="94"/>
  <c r="AM337" i="94"/>
  <c r="AO346" i="94"/>
  <c r="AO353" i="94"/>
  <c r="AO372" i="94"/>
  <c r="AL235" i="94"/>
  <c r="AK250" i="94"/>
  <c r="AL267" i="94"/>
  <c r="AL282" i="94"/>
  <c r="AL293" i="94"/>
  <c r="AM304" i="94"/>
  <c r="AN307" i="94"/>
  <c r="AJ307" i="94"/>
  <c r="AM315" i="94"/>
  <c r="AK324" i="94"/>
  <c r="AN326" i="94"/>
  <c r="AK335" i="94"/>
  <c r="AO337" i="94"/>
  <c r="AK344" i="94"/>
  <c r="AN347" i="94"/>
  <c r="AJ347" i="94"/>
  <c r="AM354" i="94"/>
  <c r="AL354" i="94"/>
  <c r="AJ354" i="94"/>
  <c r="AK358" i="94"/>
  <c r="AJ280" i="94"/>
  <c r="AM282" i="94"/>
  <c r="AN285" i="94"/>
  <c r="AJ285" i="94"/>
  <c r="AM293" i="94"/>
  <c r="AK302" i="94"/>
  <c r="AN304" i="94"/>
  <c r="AK313" i="94"/>
  <c r="AO315" i="94"/>
  <c r="AL324" i="94"/>
  <c r="AO326" i="94"/>
  <c r="AL335" i="94"/>
  <c r="AM344" i="94"/>
  <c r="AK351" i="94"/>
  <c r="AN358" i="94"/>
  <c r="AL313" i="94"/>
  <c r="AM324" i="94"/>
  <c r="AN327" i="94"/>
  <c r="AJ327" i="94"/>
  <c r="AM335" i="94"/>
  <c r="AN344" i="94"/>
  <c r="AL351" i="94"/>
  <c r="AO358" i="94"/>
  <c r="AM366" i="94"/>
  <c r="AL366" i="94"/>
  <c r="AJ366" i="94"/>
  <c r="AK370" i="94"/>
  <c r="AN221" i="94"/>
  <c r="AJ221" i="94"/>
  <c r="AL248" i="94"/>
  <c r="AN250" i="94"/>
  <c r="AN253" i="94"/>
  <c r="AJ253" i="94"/>
  <c r="AM265" i="94"/>
  <c r="AL280" i="94"/>
  <c r="AO282" i="94"/>
  <c r="AM302" i="94"/>
  <c r="AN305" i="94"/>
  <c r="AJ305" i="94"/>
  <c r="AM313" i="94"/>
  <c r="AN324" i="94"/>
  <c r="AO335" i="94"/>
  <c r="AO344" i="94"/>
  <c r="AM351" i="94"/>
  <c r="AN370" i="94"/>
  <c r="AM248" i="94"/>
  <c r="AO265" i="94"/>
  <c r="AM280" i="94"/>
  <c r="AN283" i="94"/>
  <c r="AJ283" i="94"/>
  <c r="AK300" i="94"/>
  <c r="AN302" i="94"/>
  <c r="AK311" i="94"/>
  <c r="AO313" i="94"/>
  <c r="AO324" i="94"/>
  <c r="AK342" i="94"/>
  <c r="AN345" i="94"/>
  <c r="AJ345" i="94"/>
  <c r="AO351" i="94"/>
  <c r="AO370" i="94"/>
  <c r="AN219" i="94"/>
  <c r="AJ219" i="94"/>
  <c r="AN251" i="94"/>
  <c r="AJ251" i="94"/>
  <c r="AL300" i="94"/>
  <c r="AO302" i="94"/>
  <c r="AL311" i="94"/>
  <c r="AN325" i="94"/>
  <c r="AJ325" i="94"/>
  <c r="AM342" i="94"/>
  <c r="AM352" i="94"/>
  <c r="AL352" i="94"/>
  <c r="AJ352" i="94"/>
  <c r="AK356" i="94"/>
  <c r="AM300" i="94"/>
  <c r="AN303" i="94"/>
  <c r="AJ303" i="94"/>
  <c r="AM311" i="94"/>
  <c r="AN342" i="94"/>
  <c r="AN356" i="94"/>
  <c r="AN217" i="94"/>
  <c r="AJ217" i="94"/>
  <c r="AN249" i="94"/>
  <c r="AJ249" i="94"/>
  <c r="AN281" i="94"/>
  <c r="AJ281" i="94"/>
  <c r="AN300" i="94"/>
  <c r="AO311" i="94"/>
  <c r="AO342" i="94"/>
  <c r="AO356" i="94"/>
  <c r="AM364" i="94"/>
  <c r="AL364" i="94"/>
  <c r="AJ364" i="94"/>
  <c r="AK368" i="94"/>
  <c r="AK287" i="94"/>
  <c r="AO300" i="94"/>
  <c r="AN323" i="94"/>
  <c r="AJ323" i="94"/>
  <c r="AK340" i="94"/>
  <c r="AN343" i="94"/>
  <c r="AJ343" i="94"/>
  <c r="AN368" i="94"/>
  <c r="AN215" i="94"/>
  <c r="AJ215" i="94"/>
  <c r="AN247" i="94"/>
  <c r="AJ247" i="94"/>
  <c r="AJ272" i="94"/>
  <c r="AN279" i="94"/>
  <c r="AJ279" i="94"/>
  <c r="AL287" i="94"/>
  <c r="AN301" i="94"/>
  <c r="AJ301" i="94"/>
  <c r="AK318" i="94"/>
  <c r="AK329" i="94"/>
  <c r="AM340" i="94"/>
  <c r="AO368" i="94"/>
  <c r="AK296" i="94"/>
  <c r="AK307" i="94"/>
  <c r="AL318" i="94"/>
  <c r="AL329" i="94"/>
  <c r="AN340" i="94"/>
  <c r="AK347" i="94"/>
  <c r="AM350" i="94"/>
  <c r="AL350" i="94"/>
  <c r="AJ350" i="94"/>
  <c r="AK354" i="94"/>
  <c r="AN213" i="94"/>
  <c r="AJ213" i="94"/>
  <c r="AN245" i="94"/>
  <c r="AJ245" i="94"/>
  <c r="AN277" i="94"/>
  <c r="AJ277" i="94"/>
  <c r="AL296" i="94"/>
  <c r="AL307" i="94"/>
  <c r="AM318" i="94"/>
  <c r="AN321" i="94"/>
  <c r="AJ321" i="94"/>
  <c r="AM329" i="94"/>
  <c r="AK338" i="94"/>
  <c r="AO340" i="94"/>
  <c r="AL347" i="94"/>
  <c r="AN354" i="94"/>
  <c r="AL285" i="94"/>
  <c r="AM296" i="94"/>
  <c r="AN299" i="94"/>
  <c r="AJ299" i="94"/>
  <c r="AM307" i="94"/>
  <c r="AK316" i="94"/>
  <c r="AN318" i="94"/>
  <c r="AK327" i="94"/>
  <c r="AO329" i="94"/>
  <c r="AL338" i="94"/>
  <c r="AN341" i="94"/>
  <c r="AJ341" i="94"/>
  <c r="AM347" i="94"/>
  <c r="AO354" i="94"/>
  <c r="AM362" i="94"/>
  <c r="AL362" i="94"/>
  <c r="AJ362" i="94"/>
  <c r="AK366" i="94"/>
  <c r="AN211" i="94"/>
  <c r="AJ211" i="94"/>
  <c r="AN243" i="94"/>
  <c r="AJ243" i="94"/>
  <c r="AN275" i="94"/>
  <c r="AJ275" i="94"/>
  <c r="AN296" i="94"/>
  <c r="AK305" i="94"/>
  <c r="AO307" i="94"/>
  <c r="AL316" i="94"/>
  <c r="AO318" i="94"/>
  <c r="AL327" i="94"/>
  <c r="AM338" i="94"/>
  <c r="AO347" i="94"/>
  <c r="AN355" i="94"/>
  <c r="AJ355" i="94"/>
  <c r="AN366" i="94"/>
  <c r="AJ357" i="94"/>
  <c r="AJ359" i="94"/>
  <c r="AJ361" i="94"/>
  <c r="AJ363" i="94"/>
  <c r="AJ365" i="94"/>
  <c r="AJ367" i="94"/>
  <c r="AJ369" i="94"/>
  <c r="AJ371" i="94"/>
  <c r="AJ373" i="94"/>
  <c r="BP19" i="95" l="1"/>
  <c r="BO20" i="96"/>
  <c r="BQ20" i="96" s="1"/>
  <c r="BP20" i="96"/>
  <c r="BL21" i="96"/>
  <c r="BN21" i="96"/>
  <c r="BP21" i="96" s="1"/>
  <c r="BJ22" i="96"/>
  <c r="BJ21" i="95"/>
  <c r="BN20" i="95"/>
  <c r="BL20" i="95"/>
  <c r="BO19" i="95"/>
  <c r="BQ19" i="95" s="1"/>
  <c r="AW6" i="94"/>
  <c r="AZ6" i="94" s="1"/>
  <c r="BP15" i="94"/>
  <c r="BP14" i="94"/>
  <c r="BZ14" i="94"/>
  <c r="BO14" i="94"/>
  <c r="BQ14" i="94" s="1"/>
  <c r="BN16" i="94"/>
  <c r="BL16" i="94"/>
  <c r="BJ17" i="94"/>
  <c r="BO15" i="94"/>
  <c r="BQ15" i="94" s="1"/>
  <c r="BJ23" i="96" l="1"/>
  <c r="BN22" i="96"/>
  <c r="BL22" i="96"/>
  <c r="BO21" i="96"/>
  <c r="BQ21" i="96" s="1"/>
  <c r="BP20" i="95"/>
  <c r="BO20" i="95"/>
  <c r="BQ20" i="95" s="1"/>
  <c r="BJ22" i="95"/>
  <c r="BN21" i="95"/>
  <c r="BL21" i="95"/>
  <c r="BP16" i="94"/>
  <c r="BN17" i="94"/>
  <c r="BJ18" i="94"/>
  <c r="BL17" i="94"/>
  <c r="BO16" i="94"/>
  <c r="BQ16" i="94" s="1"/>
  <c r="BP22" i="96" l="1"/>
  <c r="BO22" i="96"/>
  <c r="BQ22" i="96" s="1"/>
  <c r="BJ24" i="96"/>
  <c r="BN23" i="96"/>
  <c r="BP23" i="96" s="1"/>
  <c r="BL23" i="96"/>
  <c r="BP21" i="95"/>
  <c r="BO21" i="95"/>
  <c r="BQ21" i="95" s="1"/>
  <c r="BL22" i="95"/>
  <c r="BN22" i="95"/>
  <c r="BP22" i="95" s="1"/>
  <c r="BJ23" i="95"/>
  <c r="BP17" i="94"/>
  <c r="BO17" i="94"/>
  <c r="BQ17" i="94" s="1"/>
  <c r="BN18" i="94"/>
  <c r="BP18" i="94" s="1"/>
  <c r="BL18" i="94"/>
  <c r="BJ19" i="94"/>
  <c r="BO23" i="96" l="1"/>
  <c r="BQ23" i="96" s="1"/>
  <c r="BN24" i="96"/>
  <c r="BL24" i="96"/>
  <c r="BJ25" i="96"/>
  <c r="BL23" i="95"/>
  <c r="BJ24" i="95"/>
  <c r="BN23" i="95"/>
  <c r="BP23" i="95" s="1"/>
  <c r="BO22" i="95"/>
  <c r="BQ22" i="95" s="1"/>
  <c r="BJ20" i="94"/>
  <c r="BN19" i="94"/>
  <c r="BL19" i="94"/>
  <c r="BO18" i="94"/>
  <c r="BQ18" i="94" s="1"/>
  <c r="BP24" i="96" l="1"/>
  <c r="BJ26" i="96"/>
  <c r="BN25" i="96"/>
  <c r="BL25" i="96"/>
  <c r="BO24" i="96"/>
  <c r="BQ24" i="96" s="1"/>
  <c r="BJ25" i="95"/>
  <c r="BN24" i="95"/>
  <c r="BL24" i="95"/>
  <c r="BO23" i="95"/>
  <c r="BQ23" i="95" s="1"/>
  <c r="BP19" i="94"/>
  <c r="BO19" i="94"/>
  <c r="BQ19" i="94" s="1"/>
  <c r="BJ21" i="94"/>
  <c r="BN20" i="94"/>
  <c r="BL20" i="94"/>
  <c r="BO25" i="96" l="1"/>
  <c r="BQ25" i="96" s="1"/>
  <c r="BP25" i="96"/>
  <c r="BN26" i="96"/>
  <c r="BP26" i="96" s="1"/>
  <c r="BJ27" i="96"/>
  <c r="BL26" i="96"/>
  <c r="BP24" i="95"/>
  <c r="BO24" i="95"/>
  <c r="BQ24" i="95" s="1"/>
  <c r="BJ26" i="95"/>
  <c r="BN25" i="95"/>
  <c r="BL25" i="95"/>
  <c r="BP20" i="94"/>
  <c r="BO20" i="94"/>
  <c r="BQ20" i="94" s="1"/>
  <c r="BN21" i="94"/>
  <c r="BL21" i="94"/>
  <c r="BJ22" i="94"/>
  <c r="BO26" i="96" l="1"/>
  <c r="BQ26" i="96" s="1"/>
  <c r="BL27" i="96"/>
  <c r="BN27" i="96"/>
  <c r="BJ28" i="96"/>
  <c r="BP25" i="95"/>
  <c r="BO25" i="95"/>
  <c r="BQ25" i="95" s="1"/>
  <c r="BJ27" i="95"/>
  <c r="BN26" i="95"/>
  <c r="BL26" i="95"/>
  <c r="BP21" i="94"/>
  <c r="BN22" i="94"/>
  <c r="BL22" i="94"/>
  <c r="BJ23" i="94"/>
  <c r="BO21" i="94"/>
  <c r="BQ21" i="94" s="1"/>
  <c r="BP27" i="96" l="1"/>
  <c r="BJ29" i="96"/>
  <c r="BN28" i="96"/>
  <c r="BP28" i="96" s="1"/>
  <c r="BL28" i="96"/>
  <c r="BO27" i="96"/>
  <c r="BQ27" i="96" s="1"/>
  <c r="BP26" i="95"/>
  <c r="BO26" i="95"/>
  <c r="BQ26" i="95" s="1"/>
  <c r="BN27" i="95"/>
  <c r="BL27" i="95"/>
  <c r="BJ28" i="95"/>
  <c r="BP22" i="94"/>
  <c r="BN23" i="94"/>
  <c r="BL23" i="94"/>
  <c r="BJ24" i="94"/>
  <c r="BO22" i="94"/>
  <c r="BQ22" i="94" s="1"/>
  <c r="BS88" i="80"/>
  <c r="BS87" i="80"/>
  <c r="BS86" i="80"/>
  <c r="BS85" i="80"/>
  <c r="BS84" i="80"/>
  <c r="BS83" i="80"/>
  <c r="BS82" i="80"/>
  <c r="BS81" i="80"/>
  <c r="BS80" i="80"/>
  <c r="BS79" i="80"/>
  <c r="BS78" i="80"/>
  <c r="BS77" i="80"/>
  <c r="BS76" i="80"/>
  <c r="BS75" i="80"/>
  <c r="BS74" i="80"/>
  <c r="BS73" i="80"/>
  <c r="BS72" i="80"/>
  <c r="BS71" i="80"/>
  <c r="BS70" i="80"/>
  <c r="BS69" i="80"/>
  <c r="BS68" i="80"/>
  <c r="BS67" i="80"/>
  <c r="BS66" i="80"/>
  <c r="BS65" i="80"/>
  <c r="BS64" i="80"/>
  <c r="BS63" i="80"/>
  <c r="BS62" i="80"/>
  <c r="BS61" i="80"/>
  <c r="BS60" i="80"/>
  <c r="BS59" i="80"/>
  <c r="BS58" i="80"/>
  <c r="BS57" i="80"/>
  <c r="BS56" i="80"/>
  <c r="BS55" i="80"/>
  <c r="BS54" i="80"/>
  <c r="BS53" i="80"/>
  <c r="BS52" i="80"/>
  <c r="BS51" i="80"/>
  <c r="BS50" i="80"/>
  <c r="BS49" i="80"/>
  <c r="BS48" i="80"/>
  <c r="BS47" i="80"/>
  <c r="BS46" i="80"/>
  <c r="BS45" i="80"/>
  <c r="BS44" i="80"/>
  <c r="BS43" i="80"/>
  <c r="BS42" i="80"/>
  <c r="BS41" i="80"/>
  <c r="BS40" i="80"/>
  <c r="BS39" i="80"/>
  <c r="BS38" i="80"/>
  <c r="BS37" i="80"/>
  <c r="BS36" i="80"/>
  <c r="BS35" i="80"/>
  <c r="BS34" i="80"/>
  <c r="BS33" i="80"/>
  <c r="BS32" i="80"/>
  <c r="BS31" i="80"/>
  <c r="BS30" i="80"/>
  <c r="BS29" i="80"/>
  <c r="BS28" i="80"/>
  <c r="BS27" i="80"/>
  <c r="BS26" i="80"/>
  <c r="BS25" i="80"/>
  <c r="BS24" i="80"/>
  <c r="BS23" i="80"/>
  <c r="BS22" i="80"/>
  <c r="BS21" i="80"/>
  <c r="BS20" i="80"/>
  <c r="BS19" i="80"/>
  <c r="BS18" i="80"/>
  <c r="BS17" i="80"/>
  <c r="BS16" i="80"/>
  <c r="BS15" i="80"/>
  <c r="BS14" i="80"/>
  <c r="BO28" i="96" l="1"/>
  <c r="BQ28" i="96" s="1"/>
  <c r="BL29" i="96"/>
  <c r="BN29" i="96"/>
  <c r="BJ30" i="96"/>
  <c r="BO27" i="95"/>
  <c r="BQ27" i="95" s="1"/>
  <c r="BJ29" i="95"/>
  <c r="BN28" i="95"/>
  <c r="BL28" i="95"/>
  <c r="BP27" i="95"/>
  <c r="BP23" i="94"/>
  <c r="BJ25" i="94"/>
  <c r="BN24" i="94"/>
  <c r="BP24" i="94" s="1"/>
  <c r="BL24" i="94"/>
  <c r="BO23" i="94"/>
  <c r="BQ23" i="94" s="1"/>
  <c r="BP29" i="96" l="1"/>
  <c r="BO29" i="96"/>
  <c r="BQ29" i="96" s="1"/>
  <c r="BN30" i="96"/>
  <c r="BP30" i="96" s="1"/>
  <c r="BL30" i="96"/>
  <c r="BJ31" i="96"/>
  <c r="BP28" i="95"/>
  <c r="BO28" i="95"/>
  <c r="BQ28" i="95" s="1"/>
  <c r="BJ30" i="95"/>
  <c r="BN29" i="95"/>
  <c r="BL29" i="95"/>
  <c r="BO24" i="94"/>
  <c r="BQ24" i="94" s="1"/>
  <c r="BJ26" i="94"/>
  <c r="BN25" i="94"/>
  <c r="BP25" i="94" s="1"/>
  <c r="BL25" i="94"/>
  <c r="AC33" i="1"/>
  <c r="AG33" i="1"/>
  <c r="AF33" i="1"/>
  <c r="AE33" i="1"/>
  <c r="BN31" i="96" l="1"/>
  <c r="BL31" i="96"/>
  <c r="BJ32" i="96"/>
  <c r="BO30" i="96"/>
  <c r="BQ30" i="96" s="1"/>
  <c r="BO29" i="95"/>
  <c r="BQ29" i="95" s="1"/>
  <c r="BL30" i="95"/>
  <c r="BN30" i="95"/>
  <c r="BJ31" i="95"/>
  <c r="BP29" i="95"/>
  <c r="BO25" i="94"/>
  <c r="BQ25" i="94" s="1"/>
  <c r="BN26" i="94"/>
  <c r="BP26" i="94" s="1"/>
  <c r="BL26" i="94"/>
  <c r="BJ27" i="94"/>
  <c r="AD33" i="1"/>
  <c r="AJ30" i="1"/>
  <c r="AJ28" i="1"/>
  <c r="AJ32" i="1"/>
  <c r="AJ31" i="1"/>
  <c r="AJ29" i="1"/>
  <c r="AG34" i="1"/>
  <c r="BP30" i="95" l="1"/>
  <c r="BP31" i="96"/>
  <c r="BN32" i="96"/>
  <c r="BL32" i="96"/>
  <c r="BJ33" i="96"/>
  <c r="BO31" i="96"/>
  <c r="BQ31" i="96" s="1"/>
  <c r="BL31" i="95"/>
  <c r="BJ32" i="95"/>
  <c r="BN31" i="95"/>
  <c r="BP31" i="95" s="1"/>
  <c r="BO30" i="95"/>
  <c r="BQ30" i="95" s="1"/>
  <c r="BN27" i="94"/>
  <c r="BL27" i="94"/>
  <c r="BJ28" i="94"/>
  <c r="BO26" i="94"/>
  <c r="BQ26" i="94" s="1"/>
  <c r="BM88" i="80"/>
  <c r="BM87" i="80"/>
  <c r="BM86" i="80"/>
  <c r="BM85" i="80"/>
  <c r="BM84" i="80"/>
  <c r="BM83" i="80"/>
  <c r="BM82" i="80"/>
  <c r="BM81" i="80"/>
  <c r="BM80" i="80"/>
  <c r="BM79" i="80"/>
  <c r="BM78" i="80"/>
  <c r="BP32" i="96" l="1"/>
  <c r="BJ34" i="96"/>
  <c r="BN33" i="96"/>
  <c r="BP33" i="96" s="1"/>
  <c r="BL33" i="96"/>
  <c r="BO32" i="96"/>
  <c r="BQ32" i="96" s="1"/>
  <c r="BN32" i="95"/>
  <c r="BL32" i="95"/>
  <c r="BJ33" i="95"/>
  <c r="BO31" i="95"/>
  <c r="BQ31" i="95" s="1"/>
  <c r="BP27" i="94"/>
  <c r="BN28" i="94"/>
  <c r="BL28" i="94"/>
  <c r="BJ29" i="94"/>
  <c r="BO27" i="94"/>
  <c r="BQ27" i="94" s="1"/>
  <c r="BO33" i="96" l="1"/>
  <c r="BQ33" i="96" s="1"/>
  <c r="BN34" i="96"/>
  <c r="BP34" i="96" s="1"/>
  <c r="BJ35" i="96"/>
  <c r="BL34" i="96"/>
  <c r="BO32" i="95"/>
  <c r="BQ32" i="95" s="1"/>
  <c r="BL33" i="95"/>
  <c r="BJ34" i="95"/>
  <c r="BN33" i="95"/>
  <c r="BP33" i="95" s="1"/>
  <c r="BP32" i="95"/>
  <c r="BP28" i="94"/>
  <c r="BJ30" i="94"/>
  <c r="BN29" i="94"/>
  <c r="BL29" i="94"/>
  <c r="BO28" i="94"/>
  <c r="BQ28" i="94" s="1"/>
  <c r="BO34" i="96" l="1"/>
  <c r="BQ34" i="96" s="1"/>
  <c r="BL35" i="96"/>
  <c r="BN35" i="96"/>
  <c r="BP35" i="96" s="1"/>
  <c r="BJ36" i="96"/>
  <c r="BJ35" i="95"/>
  <c r="BN34" i="95"/>
  <c r="BP34" i="95" s="1"/>
  <c r="BL34" i="95"/>
  <c r="BO33" i="95"/>
  <c r="BQ33" i="95" s="1"/>
  <c r="BP29" i="94"/>
  <c r="BO29" i="94"/>
  <c r="BQ29" i="94" s="1"/>
  <c r="BJ31" i="94"/>
  <c r="BN30" i="94"/>
  <c r="BL30" i="94"/>
  <c r="BJ37" i="96" l="1"/>
  <c r="BN36" i="96"/>
  <c r="BL36" i="96"/>
  <c r="BO35" i="96"/>
  <c r="BQ35" i="96" s="1"/>
  <c r="BO34" i="95"/>
  <c r="BQ34" i="95" s="1"/>
  <c r="BL35" i="95"/>
  <c r="BJ36" i="95"/>
  <c r="BN35" i="95"/>
  <c r="BP35" i="95" s="1"/>
  <c r="BP30" i="94"/>
  <c r="BO30" i="94"/>
  <c r="BQ30" i="94" s="1"/>
  <c r="BN31" i="94"/>
  <c r="BL31" i="94"/>
  <c r="BJ32" i="94"/>
  <c r="BP36" i="96" l="1"/>
  <c r="BO36" i="96"/>
  <c r="BQ36" i="96" s="1"/>
  <c r="BL37" i="96"/>
  <c r="BJ38" i="96"/>
  <c r="BN37" i="96"/>
  <c r="BJ37" i="95"/>
  <c r="BN36" i="95"/>
  <c r="BP36" i="95" s="1"/>
  <c r="BL36" i="95"/>
  <c r="BO35" i="95"/>
  <c r="BQ35" i="95" s="1"/>
  <c r="BP31" i="94"/>
  <c r="BL32" i="94"/>
  <c r="BN32" i="94"/>
  <c r="BP32" i="94" s="1"/>
  <c r="BJ33" i="94"/>
  <c r="BO31" i="94"/>
  <c r="BQ31" i="94" s="1"/>
  <c r="BM77" i="80"/>
  <c r="BM76" i="80"/>
  <c r="BM75" i="80"/>
  <c r="BM74" i="80"/>
  <c r="BM73" i="80"/>
  <c r="BM72" i="80"/>
  <c r="BM71" i="80"/>
  <c r="BM70" i="80"/>
  <c r="BM69" i="80"/>
  <c r="BM68" i="80"/>
  <c r="BM67" i="80"/>
  <c r="BM66" i="80"/>
  <c r="AI373" i="80"/>
  <c r="AH373" i="80"/>
  <c r="AG373" i="80"/>
  <c r="AF373" i="80"/>
  <c r="AE373" i="80"/>
  <c r="B373" i="80"/>
  <c r="AI372" i="80"/>
  <c r="AH372" i="80"/>
  <c r="AG372" i="80"/>
  <c r="AF372" i="80"/>
  <c r="AE372" i="80"/>
  <c r="B372" i="80"/>
  <c r="AO371" i="80"/>
  <c r="AN371" i="80"/>
  <c r="AI371" i="80"/>
  <c r="AH371" i="80"/>
  <c r="AG371" i="80"/>
  <c r="AF371" i="80"/>
  <c r="AE371" i="80"/>
  <c r="B371" i="80"/>
  <c r="AI370" i="80"/>
  <c r="AH370" i="80"/>
  <c r="AG370" i="80"/>
  <c r="AF370" i="80"/>
  <c r="AE370" i="80"/>
  <c r="B370" i="80"/>
  <c r="AK369" i="80"/>
  <c r="AI369" i="80"/>
  <c r="AH369" i="80"/>
  <c r="AG369" i="80"/>
  <c r="AF369" i="80"/>
  <c r="AE369" i="80"/>
  <c r="B369" i="80"/>
  <c r="AO368" i="80"/>
  <c r="AN368" i="80"/>
  <c r="AM368" i="80"/>
  <c r="AL368" i="80"/>
  <c r="AI368" i="80"/>
  <c r="AH368" i="80"/>
  <c r="AG368" i="80"/>
  <c r="AF368" i="80"/>
  <c r="AE368" i="80"/>
  <c r="B368" i="80"/>
  <c r="AI367" i="80"/>
  <c r="AH367" i="80"/>
  <c r="AG367" i="80"/>
  <c r="AF367" i="80"/>
  <c r="AE367" i="80"/>
  <c r="B367" i="80"/>
  <c r="AO366" i="80"/>
  <c r="AM366" i="80"/>
  <c r="AL366" i="80"/>
  <c r="AK366" i="80"/>
  <c r="AI366" i="80"/>
  <c r="AH366" i="80"/>
  <c r="AG366" i="80"/>
  <c r="AF366" i="80"/>
  <c r="AE366" i="80"/>
  <c r="B366" i="80"/>
  <c r="AI365" i="80"/>
  <c r="AH365" i="80"/>
  <c r="AG365" i="80"/>
  <c r="AF365" i="80"/>
  <c r="AE365" i="80"/>
  <c r="B365" i="80"/>
  <c r="AO364" i="80"/>
  <c r="AI364" i="80"/>
  <c r="AH364" i="80"/>
  <c r="AG364" i="80"/>
  <c r="AF364" i="80"/>
  <c r="AE364" i="80"/>
  <c r="B364" i="80"/>
  <c r="AI363" i="80"/>
  <c r="AH363" i="80"/>
  <c r="AG363" i="80"/>
  <c r="AF363" i="80"/>
  <c r="AE363" i="80"/>
  <c r="B363" i="80"/>
  <c r="AL362" i="80"/>
  <c r="AI362" i="80"/>
  <c r="AH362" i="80"/>
  <c r="AG362" i="80"/>
  <c r="AF362" i="80"/>
  <c r="AE362" i="80"/>
  <c r="B362" i="80"/>
  <c r="AO361" i="80"/>
  <c r="AN361" i="80"/>
  <c r="AM361" i="80"/>
  <c r="AL361" i="80"/>
  <c r="AI361" i="80"/>
  <c r="AH361" i="80"/>
  <c r="AG361" i="80"/>
  <c r="AF361" i="80"/>
  <c r="AE361" i="80"/>
  <c r="B361" i="80"/>
  <c r="AI360" i="80"/>
  <c r="AH360" i="80"/>
  <c r="AG360" i="80"/>
  <c r="AF360" i="80"/>
  <c r="AE360" i="80"/>
  <c r="B360" i="80"/>
  <c r="AI359" i="80"/>
  <c r="AH359" i="80"/>
  <c r="AG359" i="80"/>
  <c r="AF359" i="80"/>
  <c r="AE359" i="80"/>
  <c r="B359" i="80"/>
  <c r="AL359" i="80" s="1"/>
  <c r="AK358" i="80"/>
  <c r="AJ358" i="80"/>
  <c r="AI358" i="80"/>
  <c r="AH358" i="80"/>
  <c r="AG358" i="80"/>
  <c r="AF358" i="80"/>
  <c r="AE358" i="80"/>
  <c r="B358" i="80"/>
  <c r="AM357" i="80"/>
  <c r="AL357" i="80"/>
  <c r="AK357" i="80"/>
  <c r="AJ357" i="80"/>
  <c r="AI357" i="80"/>
  <c r="AH357" i="80"/>
  <c r="AG357" i="80"/>
  <c r="AF357" i="80"/>
  <c r="AE357" i="80"/>
  <c r="B357" i="80"/>
  <c r="AI356" i="80"/>
  <c r="AH356" i="80"/>
  <c r="AG356" i="80"/>
  <c r="AF356" i="80"/>
  <c r="AE356" i="80"/>
  <c r="B356" i="80"/>
  <c r="AI355" i="80"/>
  <c r="AH355" i="80"/>
  <c r="AG355" i="80"/>
  <c r="AF355" i="80"/>
  <c r="AE355" i="80"/>
  <c r="B355" i="80"/>
  <c r="AK355" i="80" s="1"/>
  <c r="AI354" i="80"/>
  <c r="AH354" i="80"/>
  <c r="AG354" i="80"/>
  <c r="AF354" i="80"/>
  <c r="AE354" i="80"/>
  <c r="B354" i="80"/>
  <c r="AO354" i="80" s="1"/>
  <c r="AI353" i="80"/>
  <c r="AH353" i="80"/>
  <c r="AG353" i="80"/>
  <c r="AF353" i="80"/>
  <c r="AE353" i="80"/>
  <c r="B353" i="80"/>
  <c r="AL352" i="80"/>
  <c r="AI352" i="80"/>
  <c r="AH352" i="80"/>
  <c r="AG352" i="80"/>
  <c r="AF352" i="80"/>
  <c r="AE352" i="80"/>
  <c r="B352" i="80"/>
  <c r="AL351" i="80"/>
  <c r="AK351" i="80"/>
  <c r="AJ351" i="80"/>
  <c r="AI351" i="80"/>
  <c r="AH351" i="80"/>
  <c r="AG351" i="80"/>
  <c r="AF351" i="80"/>
  <c r="AE351" i="80"/>
  <c r="B351" i="80"/>
  <c r="AI350" i="80"/>
  <c r="AH350" i="80"/>
  <c r="AG350" i="80"/>
  <c r="AF350" i="80"/>
  <c r="AE350" i="80"/>
  <c r="B350" i="80"/>
  <c r="AI349" i="80"/>
  <c r="AH349" i="80"/>
  <c r="AG349" i="80"/>
  <c r="AF349" i="80"/>
  <c r="AE349" i="80"/>
  <c r="B349" i="80"/>
  <c r="AI348" i="80"/>
  <c r="AH348" i="80"/>
  <c r="AG348" i="80"/>
  <c r="AF348" i="80"/>
  <c r="AE348" i="80"/>
  <c r="B348" i="80"/>
  <c r="AL347" i="80"/>
  <c r="AJ347" i="80"/>
  <c r="AI347" i="80"/>
  <c r="AH347" i="80"/>
  <c r="AG347" i="80"/>
  <c r="AF347" i="80"/>
  <c r="AE347" i="80"/>
  <c r="B347" i="80"/>
  <c r="AO346" i="80"/>
  <c r="AM346" i="80"/>
  <c r="AL346" i="80"/>
  <c r="AK346" i="80"/>
  <c r="AI346" i="80"/>
  <c r="AH346" i="80"/>
  <c r="AG346" i="80"/>
  <c r="AF346" i="80"/>
  <c r="AE346" i="80"/>
  <c r="B346" i="80"/>
  <c r="AI345" i="80"/>
  <c r="AH345" i="80"/>
  <c r="AG345" i="80"/>
  <c r="AF345" i="80"/>
  <c r="AE345" i="80"/>
  <c r="B345" i="80"/>
  <c r="AL344" i="80"/>
  <c r="AK344" i="80"/>
  <c r="AJ344" i="80"/>
  <c r="AI344" i="80"/>
  <c r="AH344" i="80"/>
  <c r="AG344" i="80"/>
  <c r="AF344" i="80"/>
  <c r="AE344" i="80"/>
  <c r="B344" i="80"/>
  <c r="AI343" i="80"/>
  <c r="AH343" i="80"/>
  <c r="AG343" i="80"/>
  <c r="AF343" i="80"/>
  <c r="AE343" i="80"/>
  <c r="B343" i="80"/>
  <c r="AI342" i="80"/>
  <c r="AH342" i="80"/>
  <c r="AG342" i="80"/>
  <c r="AF342" i="80"/>
  <c r="AE342" i="80"/>
  <c r="B342" i="80"/>
  <c r="AM341" i="80"/>
  <c r="AI341" i="80"/>
  <c r="AH341" i="80"/>
  <c r="AG341" i="80"/>
  <c r="AF341" i="80"/>
  <c r="AE341" i="80"/>
  <c r="B341" i="80"/>
  <c r="AJ340" i="80"/>
  <c r="AI340" i="80"/>
  <c r="AH340" i="80"/>
  <c r="AG340" i="80"/>
  <c r="AF340" i="80"/>
  <c r="AE340" i="80"/>
  <c r="B340" i="80"/>
  <c r="AO339" i="80"/>
  <c r="AN339" i="80"/>
  <c r="AM339" i="80"/>
  <c r="AL339" i="80"/>
  <c r="AK339" i="80"/>
  <c r="AJ339" i="80"/>
  <c r="AI339" i="80"/>
  <c r="AH339" i="80"/>
  <c r="AG339" i="80"/>
  <c r="AF339" i="80"/>
  <c r="AE339" i="80"/>
  <c r="B339" i="80"/>
  <c r="AI338" i="80"/>
  <c r="AH338" i="80"/>
  <c r="AG338" i="80"/>
  <c r="AF338" i="80"/>
  <c r="AE338" i="80"/>
  <c r="B338" i="80"/>
  <c r="AI337" i="80"/>
  <c r="AH337" i="80"/>
  <c r="AG337" i="80"/>
  <c r="AF337" i="80"/>
  <c r="AE337" i="80"/>
  <c r="B337" i="80"/>
  <c r="AO337" i="80" s="1"/>
  <c r="AI336" i="80"/>
  <c r="AH336" i="80"/>
  <c r="AG336" i="80"/>
  <c r="AF336" i="80"/>
  <c r="AE336" i="80"/>
  <c r="B336" i="80"/>
  <c r="AO336" i="80" s="1"/>
  <c r="AI335" i="80"/>
  <c r="AH335" i="80"/>
  <c r="AG335" i="80"/>
  <c r="AF335" i="80"/>
  <c r="AE335" i="80"/>
  <c r="B335" i="80"/>
  <c r="AI334" i="80"/>
  <c r="AH334" i="80"/>
  <c r="AG334" i="80"/>
  <c r="AF334" i="80"/>
  <c r="AE334" i="80"/>
  <c r="B334" i="80"/>
  <c r="AO334" i="80" s="1"/>
  <c r="AI333" i="80"/>
  <c r="AH333" i="80"/>
  <c r="AG333" i="80"/>
  <c r="AF333" i="80"/>
  <c r="AE333" i="80"/>
  <c r="B333" i="80"/>
  <c r="AO332" i="80"/>
  <c r="AM332" i="80"/>
  <c r="AK332" i="80"/>
  <c r="AJ332" i="80"/>
  <c r="AI332" i="80"/>
  <c r="AH332" i="80"/>
  <c r="AG332" i="80"/>
  <c r="AF332" i="80"/>
  <c r="AE332" i="80"/>
  <c r="B332" i="80"/>
  <c r="AI331" i="80"/>
  <c r="AH331" i="80"/>
  <c r="AG331" i="80"/>
  <c r="AF331" i="80"/>
  <c r="AE331" i="80"/>
  <c r="B331" i="80"/>
  <c r="AI330" i="80"/>
  <c r="AH330" i="80"/>
  <c r="AG330" i="80"/>
  <c r="AF330" i="80"/>
  <c r="AE330" i="80"/>
  <c r="B330" i="80"/>
  <c r="AM329" i="80"/>
  <c r="AL329" i="80"/>
  <c r="AJ329" i="80"/>
  <c r="AI329" i="80"/>
  <c r="AH329" i="80"/>
  <c r="AG329" i="80"/>
  <c r="AF329" i="80"/>
  <c r="AE329" i="80"/>
  <c r="B329" i="80"/>
  <c r="AI328" i="80"/>
  <c r="AH328" i="80"/>
  <c r="AG328" i="80"/>
  <c r="AF328" i="80"/>
  <c r="AE328" i="80"/>
  <c r="B328" i="80"/>
  <c r="AI327" i="80"/>
  <c r="AH327" i="80"/>
  <c r="AG327" i="80"/>
  <c r="AF327" i="80"/>
  <c r="AE327" i="80"/>
  <c r="B327" i="80"/>
  <c r="AI326" i="80"/>
  <c r="AH326" i="80"/>
  <c r="AG326" i="80"/>
  <c r="AF326" i="80"/>
  <c r="AE326" i="80"/>
  <c r="B326" i="80"/>
  <c r="AO326" i="80" s="1"/>
  <c r="AM325" i="80"/>
  <c r="AL325" i="80"/>
  <c r="AJ325" i="80"/>
  <c r="AI325" i="80"/>
  <c r="AH325" i="80"/>
  <c r="AG325" i="80"/>
  <c r="AF325" i="80"/>
  <c r="AE325" i="80"/>
  <c r="B325" i="80"/>
  <c r="AO324" i="80"/>
  <c r="AN324" i="80"/>
  <c r="AM324" i="80"/>
  <c r="AJ324" i="80"/>
  <c r="AI324" i="80"/>
  <c r="AH324" i="80"/>
  <c r="AG324" i="80"/>
  <c r="AF324" i="80"/>
  <c r="AE324" i="80"/>
  <c r="B324" i="80"/>
  <c r="AI323" i="80"/>
  <c r="AH323" i="80"/>
  <c r="AG323" i="80"/>
  <c r="AF323" i="80"/>
  <c r="AE323" i="80"/>
  <c r="B323" i="80"/>
  <c r="AL322" i="80"/>
  <c r="AK322" i="80"/>
  <c r="AJ322" i="80"/>
  <c r="AI322" i="80"/>
  <c r="AH322" i="80"/>
  <c r="AG322" i="80"/>
  <c r="AF322" i="80"/>
  <c r="AE322" i="80"/>
  <c r="B322" i="80"/>
  <c r="AI321" i="80"/>
  <c r="AH321" i="80"/>
  <c r="AG321" i="80"/>
  <c r="AF321" i="80"/>
  <c r="AE321" i="80"/>
  <c r="B321" i="80"/>
  <c r="AI320" i="80"/>
  <c r="AH320" i="80"/>
  <c r="AG320" i="80"/>
  <c r="AF320" i="80"/>
  <c r="AE320" i="80"/>
  <c r="B320" i="80"/>
  <c r="AI319" i="80"/>
  <c r="AH319" i="80"/>
  <c r="AG319" i="80"/>
  <c r="AF319" i="80"/>
  <c r="AE319" i="80"/>
  <c r="B319" i="80"/>
  <c r="AO319" i="80" s="1"/>
  <c r="AI318" i="80"/>
  <c r="AH318" i="80"/>
  <c r="AG318" i="80"/>
  <c r="AF318" i="80"/>
  <c r="AE318" i="80"/>
  <c r="B318" i="80"/>
  <c r="AN317" i="80"/>
  <c r="AM317" i="80"/>
  <c r="AL317" i="80"/>
  <c r="AK317" i="80"/>
  <c r="AJ317" i="80"/>
  <c r="AI317" i="80"/>
  <c r="AH317" i="80"/>
  <c r="AG317" i="80"/>
  <c r="AF317" i="80"/>
  <c r="AE317" i="80"/>
  <c r="B317" i="80"/>
  <c r="AI316" i="80"/>
  <c r="AH316" i="80"/>
  <c r="AG316" i="80"/>
  <c r="AF316" i="80"/>
  <c r="AE316" i="80"/>
  <c r="B316" i="80"/>
  <c r="AI315" i="80"/>
  <c r="AH315" i="80"/>
  <c r="AG315" i="80"/>
  <c r="AF315" i="80"/>
  <c r="AE315" i="80"/>
  <c r="B315" i="80"/>
  <c r="AO315" i="80" s="1"/>
  <c r="AI314" i="80"/>
  <c r="AH314" i="80"/>
  <c r="AG314" i="80"/>
  <c r="AF314" i="80"/>
  <c r="AE314" i="80"/>
  <c r="B314" i="80"/>
  <c r="AO313" i="80"/>
  <c r="AM313" i="80"/>
  <c r="AL313" i="80"/>
  <c r="AI313" i="80"/>
  <c r="AH313" i="80"/>
  <c r="AG313" i="80"/>
  <c r="AF313" i="80"/>
  <c r="AE313" i="80"/>
  <c r="B313" i="80"/>
  <c r="AI312" i="80"/>
  <c r="AH312" i="80"/>
  <c r="AG312" i="80"/>
  <c r="AF312" i="80"/>
  <c r="AE312" i="80"/>
  <c r="B312" i="80"/>
  <c r="AO312" i="80" s="1"/>
  <c r="AI311" i="80"/>
  <c r="AH311" i="80"/>
  <c r="AG311" i="80"/>
  <c r="AF311" i="80"/>
  <c r="AE311" i="80"/>
  <c r="B311" i="80"/>
  <c r="AI310" i="80"/>
  <c r="AH310" i="80"/>
  <c r="AG310" i="80"/>
  <c r="AF310" i="80"/>
  <c r="AE310" i="80"/>
  <c r="B310" i="80"/>
  <c r="AI309" i="80"/>
  <c r="AH309" i="80"/>
  <c r="AG309" i="80"/>
  <c r="AF309" i="80"/>
  <c r="AE309" i="80"/>
  <c r="B309" i="80"/>
  <c r="AI308" i="80"/>
  <c r="AH308" i="80"/>
  <c r="AG308" i="80"/>
  <c r="AF308" i="80"/>
  <c r="AE308" i="80"/>
  <c r="B308" i="80"/>
  <c r="AK307" i="80"/>
  <c r="AI307" i="80"/>
  <c r="AH307" i="80"/>
  <c r="AG307" i="80"/>
  <c r="AF307" i="80"/>
  <c r="AE307" i="80"/>
  <c r="B307" i="80"/>
  <c r="AI306" i="80"/>
  <c r="AH306" i="80"/>
  <c r="AG306" i="80"/>
  <c r="AF306" i="80"/>
  <c r="AE306" i="80"/>
  <c r="B306" i="80"/>
  <c r="AL305" i="80"/>
  <c r="AI305" i="80"/>
  <c r="AH305" i="80"/>
  <c r="AG305" i="80"/>
  <c r="AF305" i="80"/>
  <c r="AE305" i="80"/>
  <c r="B305" i="80"/>
  <c r="AL304" i="80"/>
  <c r="AK304" i="80"/>
  <c r="AJ304" i="80"/>
  <c r="AI304" i="80"/>
  <c r="AH304" i="80"/>
  <c r="AG304" i="80"/>
  <c r="AF304" i="80"/>
  <c r="AE304" i="80"/>
  <c r="B304" i="80"/>
  <c r="AM303" i="80"/>
  <c r="AL303" i="80"/>
  <c r="AK303" i="80"/>
  <c r="AJ303" i="80"/>
  <c r="AI303" i="80"/>
  <c r="AH303" i="80"/>
  <c r="AG303" i="80"/>
  <c r="AF303" i="80"/>
  <c r="AE303" i="80"/>
  <c r="B303" i="80"/>
  <c r="AI302" i="80"/>
  <c r="AH302" i="80"/>
  <c r="AG302" i="80"/>
  <c r="AF302" i="80"/>
  <c r="AE302" i="80"/>
  <c r="B302" i="80"/>
  <c r="AI301" i="80"/>
  <c r="AH301" i="80"/>
  <c r="AG301" i="80"/>
  <c r="AF301" i="80"/>
  <c r="AE301" i="80"/>
  <c r="B301" i="80"/>
  <c r="AI300" i="80"/>
  <c r="AH300" i="80"/>
  <c r="AG300" i="80"/>
  <c r="AF300" i="80"/>
  <c r="AE300" i="80"/>
  <c r="B300" i="80"/>
  <c r="AO300" i="80" s="1"/>
  <c r="AI299" i="80"/>
  <c r="AH299" i="80"/>
  <c r="AG299" i="80"/>
  <c r="AF299" i="80"/>
  <c r="AE299" i="80"/>
  <c r="B299" i="80"/>
  <c r="AI298" i="80"/>
  <c r="AH298" i="80"/>
  <c r="AG298" i="80"/>
  <c r="AF298" i="80"/>
  <c r="AE298" i="80"/>
  <c r="B298" i="80"/>
  <c r="AI297" i="80"/>
  <c r="AH297" i="80"/>
  <c r="AG297" i="80"/>
  <c r="AF297" i="80"/>
  <c r="AE297" i="80"/>
  <c r="B297" i="80"/>
  <c r="AI296" i="80"/>
  <c r="AH296" i="80"/>
  <c r="AG296" i="80"/>
  <c r="AF296" i="80"/>
  <c r="AE296" i="80"/>
  <c r="B296" i="80"/>
  <c r="AN295" i="80"/>
  <c r="AL295" i="80"/>
  <c r="AK295" i="80"/>
  <c r="AJ295" i="80"/>
  <c r="AI295" i="80"/>
  <c r="AH295" i="80"/>
  <c r="AG295" i="80"/>
  <c r="AF295" i="80"/>
  <c r="AE295" i="80"/>
  <c r="B295" i="80"/>
  <c r="AI294" i="80"/>
  <c r="AH294" i="80"/>
  <c r="AG294" i="80"/>
  <c r="AF294" i="80"/>
  <c r="AE294" i="80"/>
  <c r="B294" i="80"/>
  <c r="AO293" i="80"/>
  <c r="AN293" i="80"/>
  <c r="AM293" i="80"/>
  <c r="AL293" i="80"/>
  <c r="AK293" i="80"/>
  <c r="AJ293" i="80"/>
  <c r="AI293" i="80"/>
  <c r="AH293" i="80"/>
  <c r="AG293" i="80"/>
  <c r="AF293" i="80"/>
  <c r="AE293" i="80"/>
  <c r="B293" i="80"/>
  <c r="AO292" i="80"/>
  <c r="AN292" i="80"/>
  <c r="AM292" i="80"/>
  <c r="AI292" i="80"/>
  <c r="AH292" i="80"/>
  <c r="AG292" i="80"/>
  <c r="AF292" i="80"/>
  <c r="AE292" i="80"/>
  <c r="B292" i="80"/>
  <c r="AJ291" i="80"/>
  <c r="AI291" i="80"/>
  <c r="AH291" i="80"/>
  <c r="AG291" i="80"/>
  <c r="AF291" i="80"/>
  <c r="AE291" i="80"/>
  <c r="B291" i="80"/>
  <c r="AL290" i="80"/>
  <c r="AK290" i="80"/>
  <c r="AJ290" i="80"/>
  <c r="AI290" i="80"/>
  <c r="AH290" i="80"/>
  <c r="AG290" i="80"/>
  <c r="AF290" i="80"/>
  <c r="AE290" i="80"/>
  <c r="B290" i="80"/>
  <c r="AI289" i="80"/>
  <c r="AH289" i="80"/>
  <c r="AG289" i="80"/>
  <c r="AF289" i="80"/>
  <c r="AE289" i="80"/>
  <c r="B289" i="80"/>
  <c r="AI288" i="80"/>
  <c r="AH288" i="80"/>
  <c r="AG288" i="80"/>
  <c r="AF288" i="80"/>
  <c r="AE288" i="80"/>
  <c r="B288" i="80"/>
  <c r="AL287" i="80"/>
  <c r="AI287" i="80"/>
  <c r="AH287" i="80"/>
  <c r="AG287" i="80"/>
  <c r="AF287" i="80"/>
  <c r="AE287" i="80"/>
  <c r="B287" i="80"/>
  <c r="AI286" i="80"/>
  <c r="AH286" i="80"/>
  <c r="AG286" i="80"/>
  <c r="AF286" i="80"/>
  <c r="AE286" i="80"/>
  <c r="B286" i="80"/>
  <c r="AI285" i="80"/>
  <c r="AH285" i="80"/>
  <c r="AG285" i="80"/>
  <c r="AF285" i="80"/>
  <c r="AE285" i="80"/>
  <c r="B285" i="80"/>
  <c r="AM285" i="80" s="1"/>
  <c r="AI284" i="80"/>
  <c r="AH284" i="80"/>
  <c r="AG284" i="80"/>
  <c r="AF284" i="80"/>
  <c r="AE284" i="80"/>
  <c r="B284" i="80"/>
  <c r="AI283" i="80"/>
  <c r="AH283" i="80"/>
  <c r="AG283" i="80"/>
  <c r="AF283" i="80"/>
  <c r="AE283" i="80"/>
  <c r="B283" i="80"/>
  <c r="AO282" i="80"/>
  <c r="AL282" i="80"/>
  <c r="AI282" i="80"/>
  <c r="AH282" i="80"/>
  <c r="AG282" i="80"/>
  <c r="AF282" i="80"/>
  <c r="AE282" i="80"/>
  <c r="B282" i="80"/>
  <c r="AO281" i="80"/>
  <c r="AM281" i="80"/>
  <c r="AL281" i="80"/>
  <c r="AK281" i="80"/>
  <c r="AJ281" i="80"/>
  <c r="AI281" i="80"/>
  <c r="AH281" i="80"/>
  <c r="AG281" i="80"/>
  <c r="AF281" i="80"/>
  <c r="AE281" i="80"/>
  <c r="B281" i="80"/>
  <c r="AL280" i="80"/>
  <c r="AI280" i="80"/>
  <c r="AH280" i="80"/>
  <c r="AG280" i="80"/>
  <c r="AF280" i="80"/>
  <c r="AE280" i="80"/>
  <c r="B280" i="80"/>
  <c r="AI279" i="80"/>
  <c r="AH279" i="80"/>
  <c r="AG279" i="80"/>
  <c r="AF279" i="80"/>
  <c r="AE279" i="80"/>
  <c r="B279" i="80"/>
  <c r="AI278" i="80"/>
  <c r="AH278" i="80"/>
  <c r="AG278" i="80"/>
  <c r="AF278" i="80"/>
  <c r="AE278" i="80"/>
  <c r="B278" i="80"/>
  <c r="AO278" i="80" s="1"/>
  <c r="AM277" i="80"/>
  <c r="AL277" i="80"/>
  <c r="AI277" i="80"/>
  <c r="AH277" i="80"/>
  <c r="AG277" i="80"/>
  <c r="AF277" i="80"/>
  <c r="AE277" i="80"/>
  <c r="B277" i="80"/>
  <c r="AI276" i="80"/>
  <c r="AH276" i="80"/>
  <c r="AG276" i="80"/>
  <c r="AF276" i="80"/>
  <c r="AE276" i="80"/>
  <c r="B276" i="80"/>
  <c r="AM275" i="80"/>
  <c r="AL275" i="80"/>
  <c r="AK275" i="80"/>
  <c r="AJ275" i="80"/>
  <c r="AI275" i="80"/>
  <c r="AH275" i="80"/>
  <c r="AG275" i="80"/>
  <c r="AF275" i="80"/>
  <c r="AE275" i="80"/>
  <c r="B275" i="80"/>
  <c r="AI274" i="80"/>
  <c r="AH274" i="80"/>
  <c r="AG274" i="80"/>
  <c r="AF274" i="80"/>
  <c r="AE274" i="80"/>
  <c r="B274" i="80"/>
  <c r="AO273" i="80"/>
  <c r="AN273" i="80"/>
  <c r="AM273" i="80"/>
  <c r="AK273" i="80"/>
  <c r="AI273" i="80"/>
  <c r="AH273" i="80"/>
  <c r="AG273" i="80"/>
  <c r="AF273" i="80"/>
  <c r="AE273" i="80"/>
  <c r="B273" i="80"/>
  <c r="AI272" i="80"/>
  <c r="AH272" i="80"/>
  <c r="AG272" i="80"/>
  <c r="AF272" i="80"/>
  <c r="AE272" i="80"/>
  <c r="B272" i="80"/>
  <c r="AI271" i="80"/>
  <c r="AH271" i="80"/>
  <c r="AG271" i="80"/>
  <c r="AF271" i="80"/>
  <c r="AE271" i="80"/>
  <c r="B271" i="80"/>
  <c r="AM271" i="80" s="1"/>
  <c r="AO270" i="80"/>
  <c r="AN270" i="80"/>
  <c r="AL270" i="80"/>
  <c r="AI270" i="80"/>
  <c r="AH270" i="80"/>
  <c r="AG270" i="80"/>
  <c r="AF270" i="80"/>
  <c r="AE270" i="80"/>
  <c r="B270" i="80"/>
  <c r="AI269" i="80"/>
  <c r="AH269" i="80"/>
  <c r="AG269" i="80"/>
  <c r="AF269" i="80"/>
  <c r="AE269" i="80"/>
  <c r="B269" i="80"/>
  <c r="AM268" i="80"/>
  <c r="AK268" i="80"/>
  <c r="AJ268" i="80"/>
  <c r="AI268" i="80"/>
  <c r="AH268" i="80"/>
  <c r="AG268" i="80"/>
  <c r="AF268" i="80"/>
  <c r="AE268" i="80"/>
  <c r="B268" i="80"/>
  <c r="AI267" i="80"/>
  <c r="AH267" i="80"/>
  <c r="AG267" i="80"/>
  <c r="AF267" i="80"/>
  <c r="AE267" i="80"/>
  <c r="B267" i="80"/>
  <c r="AM266" i="80"/>
  <c r="AK266" i="80"/>
  <c r="AI266" i="80"/>
  <c r="AH266" i="80"/>
  <c r="AG266" i="80"/>
  <c r="AF266" i="80"/>
  <c r="AE266" i="80"/>
  <c r="B266" i="80"/>
  <c r="AI265" i="80"/>
  <c r="AH265" i="80"/>
  <c r="AG265" i="80"/>
  <c r="AF265" i="80"/>
  <c r="AE265" i="80"/>
  <c r="B265" i="80"/>
  <c r="AL265" i="80" s="1"/>
  <c r="AI264" i="80"/>
  <c r="AH264" i="80"/>
  <c r="AG264" i="80"/>
  <c r="AF264" i="80"/>
  <c r="AE264" i="80"/>
  <c r="B264" i="80"/>
  <c r="AN263" i="80"/>
  <c r="AL263" i="80"/>
  <c r="AK263" i="80"/>
  <c r="AJ263" i="80"/>
  <c r="AI263" i="80"/>
  <c r="AH263" i="80"/>
  <c r="AG263" i="80"/>
  <c r="AF263" i="80"/>
  <c r="AE263" i="80"/>
  <c r="B263" i="80"/>
  <c r="AN262" i="80"/>
  <c r="AI262" i="80"/>
  <c r="AH262" i="80"/>
  <c r="AG262" i="80"/>
  <c r="AF262" i="80"/>
  <c r="AE262" i="80"/>
  <c r="B262" i="80"/>
  <c r="AI261" i="80"/>
  <c r="AH261" i="80"/>
  <c r="AG261" i="80"/>
  <c r="AF261" i="80"/>
  <c r="AE261" i="80"/>
  <c r="B261" i="80"/>
  <c r="AN261" i="80" s="1"/>
  <c r="AN260" i="80"/>
  <c r="AI260" i="80"/>
  <c r="AH260" i="80"/>
  <c r="AG260" i="80"/>
  <c r="AF260" i="80"/>
  <c r="AE260" i="80"/>
  <c r="B260" i="80"/>
  <c r="AN259" i="80"/>
  <c r="AM259" i="80"/>
  <c r="AK259" i="80"/>
  <c r="AJ259" i="80"/>
  <c r="AI259" i="80"/>
  <c r="AH259" i="80"/>
  <c r="AG259" i="80"/>
  <c r="AF259" i="80"/>
  <c r="AE259" i="80"/>
  <c r="B259" i="80"/>
  <c r="AI258" i="80"/>
  <c r="AH258" i="80"/>
  <c r="AG258" i="80"/>
  <c r="AF258" i="80"/>
  <c r="AE258" i="80"/>
  <c r="B258" i="80"/>
  <c r="AM258" i="80" s="1"/>
  <c r="AI257" i="80"/>
  <c r="AH257" i="80"/>
  <c r="AG257" i="80"/>
  <c r="AF257" i="80"/>
  <c r="AE257" i="80"/>
  <c r="B257" i="80"/>
  <c r="AO256" i="80"/>
  <c r="AN256" i="80"/>
  <c r="AM256" i="80"/>
  <c r="AL256" i="80"/>
  <c r="AK256" i="80"/>
  <c r="AI256" i="80"/>
  <c r="AH256" i="80"/>
  <c r="AG256" i="80"/>
  <c r="AF256" i="80"/>
  <c r="AE256" i="80"/>
  <c r="B256" i="80"/>
  <c r="AK255" i="80"/>
  <c r="AI255" i="80"/>
  <c r="AH255" i="80"/>
  <c r="AG255" i="80"/>
  <c r="AF255" i="80"/>
  <c r="AE255" i="80"/>
  <c r="B255" i="80"/>
  <c r="AI254" i="80"/>
  <c r="AH254" i="80"/>
  <c r="AG254" i="80"/>
  <c r="AF254" i="80"/>
  <c r="AE254" i="80"/>
  <c r="B254" i="80"/>
  <c r="AI253" i="80"/>
  <c r="AH253" i="80"/>
  <c r="AG253" i="80"/>
  <c r="AF253" i="80"/>
  <c r="AE253" i="80"/>
  <c r="B253" i="80"/>
  <c r="AN253" i="80" s="1"/>
  <c r="AI252" i="80"/>
  <c r="AH252" i="80"/>
  <c r="AG252" i="80"/>
  <c r="AF252" i="80"/>
  <c r="AE252" i="80"/>
  <c r="B252" i="80"/>
  <c r="AI251" i="80"/>
  <c r="AH251" i="80"/>
  <c r="AG251" i="80"/>
  <c r="AF251" i="80"/>
  <c r="AE251" i="80"/>
  <c r="B251" i="80"/>
  <c r="AI250" i="80"/>
  <c r="AH250" i="80"/>
  <c r="AG250" i="80"/>
  <c r="AF250" i="80"/>
  <c r="AE250" i="80"/>
  <c r="B250" i="80"/>
  <c r="AO250" i="80" s="1"/>
  <c r="AI249" i="80"/>
  <c r="AH249" i="80"/>
  <c r="AG249" i="80"/>
  <c r="AF249" i="80"/>
  <c r="AE249" i="80"/>
  <c r="B249" i="80"/>
  <c r="AO249" i="80" s="1"/>
  <c r="AO248" i="80"/>
  <c r="AI248" i="80"/>
  <c r="AH248" i="80"/>
  <c r="AG248" i="80"/>
  <c r="AF248" i="80"/>
  <c r="AE248" i="80"/>
  <c r="B248" i="80"/>
  <c r="AI247" i="80"/>
  <c r="AH247" i="80"/>
  <c r="AG247" i="80"/>
  <c r="AF247" i="80"/>
  <c r="AE247" i="80"/>
  <c r="B247" i="80"/>
  <c r="AO246" i="80"/>
  <c r="AM246" i="80"/>
  <c r="AK246" i="80"/>
  <c r="AI246" i="80"/>
  <c r="AH246" i="80"/>
  <c r="AG246" i="80"/>
  <c r="AF246" i="80"/>
  <c r="AE246" i="80"/>
  <c r="B246" i="80"/>
  <c r="AM245" i="80"/>
  <c r="AK245" i="80"/>
  <c r="AI245" i="80"/>
  <c r="AH245" i="80"/>
  <c r="AG245" i="80"/>
  <c r="AF245" i="80"/>
  <c r="AE245" i="80"/>
  <c r="B245" i="80"/>
  <c r="AJ244" i="80"/>
  <c r="AI244" i="80"/>
  <c r="AH244" i="80"/>
  <c r="AG244" i="80"/>
  <c r="AF244" i="80"/>
  <c r="AE244" i="80"/>
  <c r="B244" i="80"/>
  <c r="AM243" i="80"/>
  <c r="AL243" i="80"/>
  <c r="AK243" i="80"/>
  <c r="AJ243" i="80"/>
  <c r="AI243" i="80"/>
  <c r="AH243" i="80"/>
  <c r="AG243" i="80"/>
  <c r="AF243" i="80"/>
  <c r="AE243" i="80"/>
  <c r="B243" i="80"/>
  <c r="AI242" i="80"/>
  <c r="AH242" i="80"/>
  <c r="AG242" i="80"/>
  <c r="AF242" i="80"/>
  <c r="AE242" i="80"/>
  <c r="B242" i="80"/>
  <c r="AO241" i="80"/>
  <c r="AN241" i="80"/>
  <c r="AM241" i="80"/>
  <c r="AK241" i="80"/>
  <c r="AI241" i="80"/>
  <c r="AH241" i="80"/>
  <c r="AG241" i="80"/>
  <c r="AF241" i="80"/>
  <c r="AE241" i="80"/>
  <c r="B241" i="80"/>
  <c r="AJ240" i="80"/>
  <c r="AI240" i="80"/>
  <c r="AH240" i="80"/>
  <c r="AG240" i="80"/>
  <c r="AF240" i="80"/>
  <c r="AE240" i="80"/>
  <c r="B240" i="80"/>
  <c r="AI239" i="80"/>
  <c r="AH239" i="80"/>
  <c r="AG239" i="80"/>
  <c r="AF239" i="80"/>
  <c r="AE239" i="80"/>
  <c r="B239" i="80"/>
  <c r="AL239" i="80" s="1"/>
  <c r="AO238" i="80"/>
  <c r="AN238" i="80"/>
  <c r="AL238" i="80"/>
  <c r="AI238" i="80"/>
  <c r="AH238" i="80"/>
  <c r="AG238" i="80"/>
  <c r="AF238" i="80"/>
  <c r="AE238" i="80"/>
  <c r="B238" i="80"/>
  <c r="AI237" i="80"/>
  <c r="AH237" i="80"/>
  <c r="AG237" i="80"/>
  <c r="AF237" i="80"/>
  <c r="AE237" i="80"/>
  <c r="B237" i="80"/>
  <c r="AM236" i="80"/>
  <c r="AK236" i="80"/>
  <c r="AJ236" i="80"/>
  <c r="AI236" i="80"/>
  <c r="AH236" i="80"/>
  <c r="AG236" i="80"/>
  <c r="AF236" i="80"/>
  <c r="AE236" i="80"/>
  <c r="B236" i="80"/>
  <c r="AI235" i="80"/>
  <c r="AH235" i="80"/>
  <c r="AG235" i="80"/>
  <c r="AF235" i="80"/>
  <c r="AE235" i="80"/>
  <c r="B235" i="80"/>
  <c r="AI234" i="80"/>
  <c r="AH234" i="80"/>
  <c r="AG234" i="80"/>
  <c r="AF234" i="80"/>
  <c r="AE234" i="80"/>
  <c r="B234" i="80"/>
  <c r="AI233" i="80"/>
  <c r="AH233" i="80"/>
  <c r="AG233" i="80"/>
  <c r="AF233" i="80"/>
  <c r="AE233" i="80"/>
  <c r="B233" i="80"/>
  <c r="AO233" i="80" s="1"/>
  <c r="AI232" i="80"/>
  <c r="AH232" i="80"/>
  <c r="AG232" i="80"/>
  <c r="AF232" i="80"/>
  <c r="AE232" i="80"/>
  <c r="B232" i="80"/>
  <c r="AO231" i="80"/>
  <c r="AN231" i="80"/>
  <c r="AL231" i="80"/>
  <c r="AK231" i="80"/>
  <c r="AJ231" i="80"/>
  <c r="AI231" i="80"/>
  <c r="AH231" i="80"/>
  <c r="AG231" i="80"/>
  <c r="AF231" i="80"/>
  <c r="AE231" i="80"/>
  <c r="B231" i="80"/>
  <c r="AI230" i="80"/>
  <c r="AH230" i="80"/>
  <c r="AG230" i="80"/>
  <c r="AF230" i="80"/>
  <c r="AE230" i="80"/>
  <c r="B230" i="80"/>
  <c r="AN229" i="80"/>
  <c r="AM229" i="80"/>
  <c r="AL229" i="80"/>
  <c r="AK229" i="80"/>
  <c r="AJ229" i="80"/>
  <c r="AI229" i="80"/>
  <c r="AH229" i="80"/>
  <c r="AG229" i="80"/>
  <c r="AF229" i="80"/>
  <c r="AE229" i="80"/>
  <c r="B229" i="80"/>
  <c r="AO228" i="80"/>
  <c r="AN228" i="80"/>
  <c r="AM228" i="80"/>
  <c r="AI228" i="80"/>
  <c r="AH228" i="80"/>
  <c r="AG228" i="80"/>
  <c r="AF228" i="80"/>
  <c r="AE228" i="80"/>
  <c r="B228" i="80"/>
  <c r="AI227" i="80"/>
  <c r="AH227" i="80"/>
  <c r="AG227" i="80"/>
  <c r="AF227" i="80"/>
  <c r="AE227" i="80"/>
  <c r="B227" i="80"/>
  <c r="AI226" i="80"/>
  <c r="AH226" i="80"/>
  <c r="AG226" i="80"/>
  <c r="AF226" i="80"/>
  <c r="AE226" i="80"/>
  <c r="B226" i="80"/>
  <c r="AL226" i="80" s="1"/>
  <c r="AI225" i="80"/>
  <c r="AH225" i="80"/>
  <c r="AG225" i="80"/>
  <c r="AF225" i="80"/>
  <c r="AE225" i="80"/>
  <c r="B225" i="80"/>
  <c r="AI224" i="80"/>
  <c r="AH224" i="80"/>
  <c r="AG224" i="80"/>
  <c r="AF224" i="80"/>
  <c r="AE224" i="80"/>
  <c r="B224" i="80"/>
  <c r="AO223" i="80"/>
  <c r="AN223" i="80"/>
  <c r="AK223" i="80"/>
  <c r="AI223" i="80"/>
  <c r="AH223" i="80"/>
  <c r="AG223" i="80"/>
  <c r="AF223" i="80"/>
  <c r="AE223" i="80"/>
  <c r="B223" i="80"/>
  <c r="AI222" i="80"/>
  <c r="AH222" i="80"/>
  <c r="AG222" i="80"/>
  <c r="AF222" i="80"/>
  <c r="AE222" i="80"/>
  <c r="B222" i="80"/>
  <c r="AI221" i="80"/>
  <c r="AH221" i="80"/>
  <c r="AG221" i="80"/>
  <c r="AF221" i="80"/>
  <c r="AE221" i="80"/>
  <c r="B221" i="80"/>
  <c r="AL221" i="80" s="1"/>
  <c r="AI220" i="80"/>
  <c r="AH220" i="80"/>
  <c r="AG220" i="80"/>
  <c r="AF220" i="80"/>
  <c r="AE220" i="80"/>
  <c r="B220" i="80"/>
  <c r="AI219" i="80"/>
  <c r="AH219" i="80"/>
  <c r="AG219" i="80"/>
  <c r="AF219" i="80"/>
  <c r="AE219" i="80"/>
  <c r="B219" i="80"/>
  <c r="AL218" i="80"/>
  <c r="AK218" i="80"/>
  <c r="AJ218" i="80"/>
  <c r="AI218" i="80"/>
  <c r="AH218" i="80"/>
  <c r="AG218" i="80"/>
  <c r="AF218" i="80"/>
  <c r="AE218" i="80"/>
  <c r="B218" i="80"/>
  <c r="AO217" i="80"/>
  <c r="AM217" i="80"/>
  <c r="AL217" i="80"/>
  <c r="AK217" i="80"/>
  <c r="AJ217" i="80"/>
  <c r="AI217" i="80"/>
  <c r="AH217" i="80"/>
  <c r="AG217" i="80"/>
  <c r="AF217" i="80"/>
  <c r="AE217" i="80"/>
  <c r="B217" i="80"/>
  <c r="AI216" i="80"/>
  <c r="AH216" i="80"/>
  <c r="AG216" i="80"/>
  <c r="AF216" i="80"/>
  <c r="AE216" i="80"/>
  <c r="B216" i="80"/>
  <c r="AM216" i="80" s="1"/>
  <c r="AI215" i="80"/>
  <c r="AH215" i="80"/>
  <c r="AG215" i="80"/>
  <c r="AF215" i="80"/>
  <c r="AE215" i="80"/>
  <c r="B215" i="80"/>
  <c r="AH214" i="80"/>
  <c r="AG214" i="80"/>
  <c r="AF214" i="80"/>
  <c r="AE214" i="80"/>
  <c r="B214" i="80"/>
  <c r="AH213" i="80"/>
  <c r="AG213" i="80"/>
  <c r="AF213" i="80"/>
  <c r="AE213" i="80"/>
  <c r="AI213" i="80" s="1"/>
  <c r="B213" i="80"/>
  <c r="AH212" i="80"/>
  <c r="AG212" i="80"/>
  <c r="AF212" i="80"/>
  <c r="AE212" i="80"/>
  <c r="B212" i="80"/>
  <c r="AH211" i="80"/>
  <c r="AG211" i="80"/>
  <c r="AF211" i="80"/>
  <c r="AE211" i="80"/>
  <c r="B211" i="80"/>
  <c r="AH210" i="80"/>
  <c r="AG210" i="80"/>
  <c r="AF210" i="80"/>
  <c r="AE210" i="80"/>
  <c r="B210" i="80"/>
  <c r="AH209" i="80"/>
  <c r="AG209" i="80"/>
  <c r="AF209" i="80"/>
  <c r="AE209" i="80"/>
  <c r="B209" i="80"/>
  <c r="AH208" i="80"/>
  <c r="AG208" i="80"/>
  <c r="AF208" i="80"/>
  <c r="AE208" i="80"/>
  <c r="B208" i="80"/>
  <c r="AH207" i="80"/>
  <c r="AG207" i="80"/>
  <c r="AF207" i="80"/>
  <c r="AE207" i="80"/>
  <c r="B207" i="80"/>
  <c r="AH206" i="80"/>
  <c r="AG206" i="80"/>
  <c r="AF206" i="80"/>
  <c r="AE206" i="80"/>
  <c r="B206" i="80"/>
  <c r="AH205" i="80"/>
  <c r="AG205" i="80"/>
  <c r="AF205" i="80"/>
  <c r="AE205" i="80"/>
  <c r="B205" i="80"/>
  <c r="AH204" i="80"/>
  <c r="AG204" i="80"/>
  <c r="AF204" i="80"/>
  <c r="AE204" i="80"/>
  <c r="B204" i="80"/>
  <c r="AH203" i="80"/>
  <c r="AG203" i="80"/>
  <c r="AF203" i="80"/>
  <c r="AE203" i="80"/>
  <c r="B203" i="80"/>
  <c r="AH202" i="80"/>
  <c r="AG202" i="80"/>
  <c r="AF202" i="80"/>
  <c r="AE202" i="80"/>
  <c r="B202" i="80"/>
  <c r="AH201" i="80"/>
  <c r="AG201" i="80"/>
  <c r="AF201" i="80"/>
  <c r="AE201" i="80"/>
  <c r="B201" i="80"/>
  <c r="AH200" i="80"/>
  <c r="AG200" i="80"/>
  <c r="AF200" i="80"/>
  <c r="AE200" i="80"/>
  <c r="B200" i="80"/>
  <c r="AH199" i="80"/>
  <c r="AG199" i="80"/>
  <c r="AF199" i="80"/>
  <c r="AE199" i="80"/>
  <c r="B199" i="80"/>
  <c r="AH198" i="80"/>
  <c r="AG198" i="80"/>
  <c r="AF198" i="80"/>
  <c r="AE198" i="80"/>
  <c r="B198" i="80"/>
  <c r="AH197" i="80"/>
  <c r="AG197" i="80"/>
  <c r="AF197" i="80"/>
  <c r="AE197" i="80"/>
  <c r="B197" i="80"/>
  <c r="AH196" i="80"/>
  <c r="AG196" i="80"/>
  <c r="AF196" i="80"/>
  <c r="AE196" i="80"/>
  <c r="B196" i="80"/>
  <c r="AH195" i="80"/>
  <c r="AG195" i="80"/>
  <c r="AF195" i="80"/>
  <c r="AE195" i="80"/>
  <c r="B195" i="80"/>
  <c r="AH194" i="80"/>
  <c r="AG194" i="80"/>
  <c r="AF194" i="80"/>
  <c r="AE194" i="80"/>
  <c r="B194" i="80"/>
  <c r="AH193" i="80"/>
  <c r="AG193" i="80"/>
  <c r="AF193" i="80"/>
  <c r="AE193" i="80"/>
  <c r="B193" i="80"/>
  <c r="AH192" i="80"/>
  <c r="AG192" i="80"/>
  <c r="AF192" i="80"/>
  <c r="AE192" i="80"/>
  <c r="B192" i="80"/>
  <c r="AH191" i="80"/>
  <c r="AG191" i="80"/>
  <c r="AF191" i="80"/>
  <c r="AE191" i="80"/>
  <c r="B191" i="80"/>
  <c r="AH190" i="80"/>
  <c r="AG190" i="80"/>
  <c r="AF190" i="80"/>
  <c r="AE190" i="80"/>
  <c r="B190" i="80"/>
  <c r="AH189" i="80"/>
  <c r="AG189" i="80"/>
  <c r="AF189" i="80"/>
  <c r="AE189" i="80"/>
  <c r="B189" i="80"/>
  <c r="AH188" i="80"/>
  <c r="AG188" i="80"/>
  <c r="AF188" i="80"/>
  <c r="AE188" i="80"/>
  <c r="B188" i="80"/>
  <c r="AH187" i="80"/>
  <c r="AG187" i="80"/>
  <c r="AF187" i="80"/>
  <c r="AE187" i="80"/>
  <c r="B187" i="80"/>
  <c r="AH186" i="80"/>
  <c r="AG186" i="80"/>
  <c r="AF186" i="80"/>
  <c r="AE186" i="80"/>
  <c r="B186" i="80"/>
  <c r="AH185" i="80"/>
  <c r="AG185" i="80"/>
  <c r="AF185" i="80"/>
  <c r="AE185" i="80"/>
  <c r="B185" i="80"/>
  <c r="AH184" i="80"/>
  <c r="AG184" i="80"/>
  <c r="AF184" i="80"/>
  <c r="AE184" i="80"/>
  <c r="B184" i="80"/>
  <c r="AH183" i="80"/>
  <c r="AG183" i="80"/>
  <c r="AF183" i="80"/>
  <c r="AE183" i="80"/>
  <c r="B183" i="80"/>
  <c r="AH182" i="80"/>
  <c r="AG182" i="80"/>
  <c r="AF182" i="80"/>
  <c r="AE182" i="80"/>
  <c r="B182" i="80"/>
  <c r="AH181" i="80"/>
  <c r="AG181" i="80"/>
  <c r="AF181" i="80"/>
  <c r="AE181" i="80"/>
  <c r="B181" i="80"/>
  <c r="AH180" i="80"/>
  <c r="AG180" i="80"/>
  <c r="AF180" i="80"/>
  <c r="AE180" i="80"/>
  <c r="B180" i="80"/>
  <c r="AH179" i="80"/>
  <c r="AG179" i="80"/>
  <c r="AF179" i="80"/>
  <c r="AE179" i="80"/>
  <c r="B179" i="80"/>
  <c r="AH178" i="80"/>
  <c r="AG178" i="80"/>
  <c r="AF178" i="80"/>
  <c r="AE178" i="80"/>
  <c r="B178" i="80"/>
  <c r="AH177" i="80"/>
  <c r="AG177" i="80"/>
  <c r="AF177" i="80"/>
  <c r="AE177" i="80"/>
  <c r="B177" i="80"/>
  <c r="AH176" i="80"/>
  <c r="AG176" i="80"/>
  <c r="AF176" i="80"/>
  <c r="AE176" i="80"/>
  <c r="B176" i="80"/>
  <c r="AH175" i="80"/>
  <c r="AG175" i="80"/>
  <c r="AF175" i="80"/>
  <c r="AE175" i="80"/>
  <c r="B175" i="80"/>
  <c r="AH174" i="80"/>
  <c r="AG174" i="80"/>
  <c r="AF174" i="80"/>
  <c r="AE174" i="80"/>
  <c r="B174" i="80"/>
  <c r="AH173" i="80"/>
  <c r="AG173" i="80"/>
  <c r="AF173" i="80"/>
  <c r="AE173" i="80"/>
  <c r="B173" i="80"/>
  <c r="AH172" i="80"/>
  <c r="AG172" i="80"/>
  <c r="AF172" i="80"/>
  <c r="AE172" i="80"/>
  <c r="B172" i="80"/>
  <c r="AH171" i="80"/>
  <c r="AG171" i="80"/>
  <c r="AF171" i="80"/>
  <c r="AE171" i="80"/>
  <c r="B171" i="80"/>
  <c r="AH170" i="80"/>
  <c r="AG170" i="80"/>
  <c r="AF170" i="80"/>
  <c r="AE170" i="80"/>
  <c r="B170" i="80"/>
  <c r="AH169" i="80"/>
  <c r="AG169" i="80"/>
  <c r="AF169" i="80"/>
  <c r="AE169" i="80"/>
  <c r="B169" i="80"/>
  <c r="AH168" i="80"/>
  <c r="AG168" i="80"/>
  <c r="AF168" i="80"/>
  <c r="AE168" i="80"/>
  <c r="B168" i="80"/>
  <c r="AH167" i="80"/>
  <c r="AG167" i="80"/>
  <c r="AF167" i="80"/>
  <c r="AE167" i="80"/>
  <c r="B167" i="80"/>
  <c r="AH166" i="80"/>
  <c r="AG166" i="80"/>
  <c r="AF166" i="80"/>
  <c r="AE166" i="80"/>
  <c r="B166" i="80"/>
  <c r="AH165" i="80"/>
  <c r="AG165" i="80"/>
  <c r="AF165" i="80"/>
  <c r="AE165" i="80"/>
  <c r="B165" i="80"/>
  <c r="AH164" i="80"/>
  <c r="AG164" i="80"/>
  <c r="AF164" i="80"/>
  <c r="AE164" i="80"/>
  <c r="B164" i="80"/>
  <c r="AH163" i="80"/>
  <c r="AG163" i="80"/>
  <c r="AF163" i="80"/>
  <c r="AE163" i="80"/>
  <c r="B163" i="80"/>
  <c r="AH162" i="80"/>
  <c r="AG162" i="80"/>
  <c r="AF162" i="80"/>
  <c r="AE162" i="80"/>
  <c r="B162" i="80"/>
  <c r="AH161" i="80"/>
  <c r="AG161" i="80"/>
  <c r="AF161" i="80"/>
  <c r="AE161" i="80"/>
  <c r="B161" i="80"/>
  <c r="AH160" i="80"/>
  <c r="AG160" i="80"/>
  <c r="AF160" i="80"/>
  <c r="AE160" i="80"/>
  <c r="B160" i="80"/>
  <c r="AH159" i="80"/>
  <c r="AG159" i="80"/>
  <c r="AF159" i="80"/>
  <c r="AE159" i="80"/>
  <c r="B159" i="80"/>
  <c r="AH158" i="80"/>
  <c r="AG158" i="80"/>
  <c r="AF158" i="80"/>
  <c r="AE158" i="80"/>
  <c r="B158" i="80"/>
  <c r="AH157" i="80"/>
  <c r="AG157" i="80"/>
  <c r="AF157" i="80"/>
  <c r="AE157" i="80"/>
  <c r="B157" i="80"/>
  <c r="AH156" i="80"/>
  <c r="AG156" i="80"/>
  <c r="AF156" i="80"/>
  <c r="AE156" i="80"/>
  <c r="B156" i="80"/>
  <c r="AH155" i="80"/>
  <c r="AG155" i="80"/>
  <c r="AF155" i="80"/>
  <c r="AE155" i="80"/>
  <c r="B155" i="80"/>
  <c r="AH154" i="80"/>
  <c r="AG154" i="80"/>
  <c r="AF154" i="80"/>
  <c r="AE154" i="80"/>
  <c r="B154" i="80"/>
  <c r="AH153" i="80"/>
  <c r="AG153" i="80"/>
  <c r="AF153" i="80"/>
  <c r="AE153" i="80"/>
  <c r="B153" i="80"/>
  <c r="AH152" i="80"/>
  <c r="AG152" i="80"/>
  <c r="AF152" i="80"/>
  <c r="AE152" i="80"/>
  <c r="B152" i="80"/>
  <c r="AH151" i="80"/>
  <c r="AG151" i="80"/>
  <c r="AF151" i="80"/>
  <c r="AE151" i="80"/>
  <c r="B151" i="80"/>
  <c r="AH150" i="80"/>
  <c r="AG150" i="80"/>
  <c r="AF150" i="80"/>
  <c r="AE150" i="80"/>
  <c r="B150" i="80"/>
  <c r="AH149" i="80"/>
  <c r="AG149" i="80"/>
  <c r="AF149" i="80"/>
  <c r="AE149" i="80"/>
  <c r="B149" i="80"/>
  <c r="AH148" i="80"/>
  <c r="AG148" i="80"/>
  <c r="AF148" i="80"/>
  <c r="AE148" i="80"/>
  <c r="B148" i="80"/>
  <c r="AH147" i="80"/>
  <c r="AG147" i="80"/>
  <c r="AF147" i="80"/>
  <c r="AE147" i="80"/>
  <c r="B147" i="80"/>
  <c r="AH146" i="80"/>
  <c r="AG146" i="80"/>
  <c r="AF146" i="80"/>
  <c r="AE146" i="80"/>
  <c r="B146" i="80"/>
  <c r="AH145" i="80"/>
  <c r="AG145" i="80"/>
  <c r="AF145" i="80"/>
  <c r="AE145" i="80"/>
  <c r="B145" i="80"/>
  <c r="AH144" i="80"/>
  <c r="AG144" i="80"/>
  <c r="AF144" i="80"/>
  <c r="AE144" i="80"/>
  <c r="B144" i="80"/>
  <c r="AH143" i="80"/>
  <c r="AG143" i="80"/>
  <c r="AF143" i="80"/>
  <c r="AE143" i="80"/>
  <c r="B143" i="80"/>
  <c r="AH142" i="80"/>
  <c r="AG142" i="80"/>
  <c r="AF142" i="80"/>
  <c r="AE142" i="80"/>
  <c r="B142" i="80"/>
  <c r="AH141" i="80"/>
  <c r="AG141" i="80"/>
  <c r="AF141" i="80"/>
  <c r="AE141" i="80"/>
  <c r="B141" i="80"/>
  <c r="AH140" i="80"/>
  <c r="AG140" i="80"/>
  <c r="AF140" i="80"/>
  <c r="AE140" i="80"/>
  <c r="B140" i="80"/>
  <c r="AH139" i="80"/>
  <c r="AG139" i="80"/>
  <c r="AF139" i="80"/>
  <c r="AE139" i="80"/>
  <c r="B139" i="80"/>
  <c r="AH138" i="80"/>
  <c r="AG138" i="80"/>
  <c r="AF138" i="80"/>
  <c r="AE138" i="80"/>
  <c r="B138" i="80"/>
  <c r="AH137" i="80"/>
  <c r="AG137" i="80"/>
  <c r="AF137" i="80"/>
  <c r="AE137" i="80"/>
  <c r="B137" i="80"/>
  <c r="AH136" i="80"/>
  <c r="AG136" i="80"/>
  <c r="AF136" i="80"/>
  <c r="AE136" i="80"/>
  <c r="B136" i="80"/>
  <c r="AH135" i="80"/>
  <c r="AG135" i="80"/>
  <c r="AF135" i="80"/>
  <c r="AE135" i="80"/>
  <c r="B135" i="80"/>
  <c r="AH134" i="80"/>
  <c r="AG134" i="80"/>
  <c r="AF134" i="80"/>
  <c r="AE134" i="80"/>
  <c r="B134" i="80"/>
  <c r="AH133" i="80"/>
  <c r="AG133" i="80"/>
  <c r="AF133" i="80"/>
  <c r="AE133" i="80"/>
  <c r="B133" i="80"/>
  <c r="AH132" i="80"/>
  <c r="AG132" i="80"/>
  <c r="AF132" i="80"/>
  <c r="AE132" i="80"/>
  <c r="B132" i="80"/>
  <c r="AH131" i="80"/>
  <c r="AG131" i="80"/>
  <c r="AF131" i="80"/>
  <c r="AE131" i="80"/>
  <c r="B131" i="80"/>
  <c r="AH130" i="80"/>
  <c r="AG130" i="80"/>
  <c r="AF130" i="80"/>
  <c r="AE130" i="80"/>
  <c r="B130" i="80"/>
  <c r="AH129" i="80"/>
  <c r="AG129" i="80"/>
  <c r="AF129" i="80"/>
  <c r="AE129" i="80"/>
  <c r="B129" i="80"/>
  <c r="AH128" i="80"/>
  <c r="AG128" i="80"/>
  <c r="AF128" i="80"/>
  <c r="AE128" i="80"/>
  <c r="B128" i="80"/>
  <c r="AH127" i="80"/>
  <c r="AG127" i="80"/>
  <c r="AF127" i="80"/>
  <c r="AE127" i="80"/>
  <c r="B127" i="80"/>
  <c r="AH126" i="80"/>
  <c r="AG126" i="80"/>
  <c r="AF126" i="80"/>
  <c r="AE126" i="80"/>
  <c r="B126" i="80"/>
  <c r="AH125" i="80"/>
  <c r="AG125" i="80"/>
  <c r="AF125" i="80"/>
  <c r="AE125" i="80"/>
  <c r="B125" i="80"/>
  <c r="AH124" i="80"/>
  <c r="AG124" i="80"/>
  <c r="AF124" i="80"/>
  <c r="AE124" i="80"/>
  <c r="B124" i="80"/>
  <c r="AH123" i="80"/>
  <c r="AG123" i="80"/>
  <c r="AF123" i="80"/>
  <c r="AE123" i="80"/>
  <c r="B123" i="80"/>
  <c r="AH122" i="80"/>
  <c r="AG122" i="80"/>
  <c r="AF122" i="80"/>
  <c r="AE122" i="80"/>
  <c r="B122" i="80"/>
  <c r="AH121" i="80"/>
  <c r="AG121" i="80"/>
  <c r="AF121" i="80"/>
  <c r="AE121" i="80"/>
  <c r="B121" i="80"/>
  <c r="AH120" i="80"/>
  <c r="AG120" i="80"/>
  <c r="AF120" i="80"/>
  <c r="AE120" i="80"/>
  <c r="B120" i="80"/>
  <c r="AH119" i="80"/>
  <c r="AG119" i="80"/>
  <c r="AF119" i="80"/>
  <c r="AE119" i="80"/>
  <c r="B119" i="80"/>
  <c r="AH118" i="80"/>
  <c r="AG118" i="80"/>
  <c r="AF118" i="80"/>
  <c r="AE118" i="80"/>
  <c r="B118" i="80"/>
  <c r="AH117" i="80"/>
  <c r="AG117" i="80"/>
  <c r="AF117" i="80"/>
  <c r="AE117" i="80"/>
  <c r="B117" i="80"/>
  <c r="AH116" i="80"/>
  <c r="AG116" i="80"/>
  <c r="AF116" i="80"/>
  <c r="AE116" i="80"/>
  <c r="B116" i="80"/>
  <c r="AH115" i="80"/>
  <c r="AG115" i="80"/>
  <c r="AF115" i="80"/>
  <c r="AE115" i="80"/>
  <c r="B115" i="80"/>
  <c r="AH114" i="80"/>
  <c r="AG114" i="80"/>
  <c r="AF114" i="80"/>
  <c r="AE114" i="80"/>
  <c r="B114" i="80"/>
  <c r="AH113" i="80"/>
  <c r="AG113" i="80"/>
  <c r="AF113" i="80"/>
  <c r="AE113" i="80"/>
  <c r="B113" i="80"/>
  <c r="AH112" i="80"/>
  <c r="AG112" i="80"/>
  <c r="AF112" i="80"/>
  <c r="AE112" i="80"/>
  <c r="B112" i="80"/>
  <c r="AH111" i="80"/>
  <c r="AG111" i="80"/>
  <c r="AF111" i="80"/>
  <c r="AE111" i="80"/>
  <c r="B111" i="80"/>
  <c r="AH110" i="80"/>
  <c r="AG110" i="80"/>
  <c r="AF110" i="80"/>
  <c r="AE110" i="80"/>
  <c r="B110" i="80"/>
  <c r="AH109" i="80"/>
  <c r="AG109" i="80"/>
  <c r="AF109" i="80"/>
  <c r="AE109" i="80"/>
  <c r="B109" i="80"/>
  <c r="AH108" i="80"/>
  <c r="AG108" i="80"/>
  <c r="AF108" i="80"/>
  <c r="AE108" i="80"/>
  <c r="B108" i="80"/>
  <c r="AH107" i="80"/>
  <c r="AG107" i="80"/>
  <c r="AF107" i="80"/>
  <c r="AE107" i="80"/>
  <c r="B107" i="80"/>
  <c r="AH106" i="80"/>
  <c r="AG106" i="80"/>
  <c r="AF106" i="80"/>
  <c r="AE106" i="80"/>
  <c r="B106" i="80"/>
  <c r="AH105" i="80"/>
  <c r="AG105" i="80"/>
  <c r="AF105" i="80"/>
  <c r="AE105" i="80"/>
  <c r="B105" i="80"/>
  <c r="AH104" i="80"/>
  <c r="AG104" i="80"/>
  <c r="AF104" i="80"/>
  <c r="AE104" i="80"/>
  <c r="B104" i="80"/>
  <c r="AH103" i="80"/>
  <c r="AG103" i="80"/>
  <c r="AF103" i="80"/>
  <c r="AE103" i="80"/>
  <c r="B103" i="80"/>
  <c r="AH102" i="80"/>
  <c r="AG102" i="80"/>
  <c r="AF102" i="80"/>
  <c r="AE102" i="80"/>
  <c r="B102" i="80"/>
  <c r="AH101" i="80"/>
  <c r="AG101" i="80"/>
  <c r="AF101" i="80"/>
  <c r="AE101" i="80"/>
  <c r="B101" i="80"/>
  <c r="AH100" i="80"/>
  <c r="AG100" i="80"/>
  <c r="AF100" i="80"/>
  <c r="AE100" i="80"/>
  <c r="B100" i="80"/>
  <c r="AH99" i="80"/>
  <c r="AG99" i="80"/>
  <c r="AF99" i="80"/>
  <c r="AE99" i="80"/>
  <c r="B99" i="80"/>
  <c r="AH98" i="80"/>
  <c r="AG98" i="80"/>
  <c r="AF98" i="80"/>
  <c r="AE98" i="80"/>
  <c r="B98" i="80"/>
  <c r="AH97" i="80"/>
  <c r="AG97" i="80"/>
  <c r="AF97" i="80"/>
  <c r="AE97" i="80"/>
  <c r="B97" i="80"/>
  <c r="AH96" i="80"/>
  <c r="AG96" i="80"/>
  <c r="AF96" i="80"/>
  <c r="AE96" i="80"/>
  <c r="B96" i="80"/>
  <c r="AH95" i="80"/>
  <c r="AG95" i="80"/>
  <c r="AF95" i="80"/>
  <c r="AE95" i="80"/>
  <c r="B95" i="80"/>
  <c r="AH94" i="80"/>
  <c r="AG94" i="80"/>
  <c r="AF94" i="80"/>
  <c r="AE94" i="80"/>
  <c r="B94" i="80"/>
  <c r="AH93" i="80"/>
  <c r="AG93" i="80"/>
  <c r="AF93" i="80"/>
  <c r="AE93" i="80"/>
  <c r="B93" i="80"/>
  <c r="AH92" i="80"/>
  <c r="AG92" i="80"/>
  <c r="AF92" i="80"/>
  <c r="AE92" i="80"/>
  <c r="B92" i="80"/>
  <c r="AH91" i="80"/>
  <c r="AG91" i="80"/>
  <c r="AF91" i="80"/>
  <c r="AE91" i="80"/>
  <c r="B91" i="80"/>
  <c r="AH90" i="80"/>
  <c r="AG90" i="80"/>
  <c r="AF90" i="80"/>
  <c r="AE90" i="80"/>
  <c r="B90" i="80"/>
  <c r="AH89" i="80"/>
  <c r="AG89" i="80"/>
  <c r="AF89" i="80"/>
  <c r="AE89" i="80"/>
  <c r="B89" i="80"/>
  <c r="AH88" i="80"/>
  <c r="AG88" i="80"/>
  <c r="AF88" i="80"/>
  <c r="AE88" i="80"/>
  <c r="B88" i="80"/>
  <c r="AH87" i="80"/>
  <c r="AG87" i="80"/>
  <c r="AF87" i="80"/>
  <c r="AE87" i="80"/>
  <c r="B87" i="80"/>
  <c r="AH86" i="80"/>
  <c r="AG86" i="80"/>
  <c r="AF86" i="80"/>
  <c r="AE86" i="80"/>
  <c r="B86" i="80"/>
  <c r="AH85" i="80"/>
  <c r="AG85" i="80"/>
  <c r="AF85" i="80"/>
  <c r="AE85" i="80"/>
  <c r="B85" i="80"/>
  <c r="AH84" i="80"/>
  <c r="AG84" i="80"/>
  <c r="AF84" i="80"/>
  <c r="AE84" i="80"/>
  <c r="B84" i="80"/>
  <c r="AH83" i="80"/>
  <c r="AG83" i="80"/>
  <c r="AF83" i="80"/>
  <c r="AE83" i="80"/>
  <c r="B83" i="80"/>
  <c r="AH82" i="80"/>
  <c r="AG82" i="80"/>
  <c r="AF82" i="80"/>
  <c r="AE82" i="80"/>
  <c r="B82" i="80"/>
  <c r="AH81" i="80"/>
  <c r="AG81" i="80"/>
  <c r="AF81" i="80"/>
  <c r="AE81" i="80"/>
  <c r="B81" i="80"/>
  <c r="AH80" i="80"/>
  <c r="AG80" i="80"/>
  <c r="AF80" i="80"/>
  <c r="AE80" i="80"/>
  <c r="B80" i="80"/>
  <c r="AH79" i="80"/>
  <c r="AG79" i="80"/>
  <c r="AF79" i="80"/>
  <c r="AE79" i="80"/>
  <c r="B79" i="80"/>
  <c r="AH78" i="80"/>
  <c r="AG78" i="80"/>
  <c r="AF78" i="80"/>
  <c r="AE78" i="80"/>
  <c r="B78" i="80"/>
  <c r="AH77" i="80"/>
  <c r="AG77" i="80"/>
  <c r="AF77" i="80"/>
  <c r="AE77" i="80"/>
  <c r="B77" i="80"/>
  <c r="AH76" i="80"/>
  <c r="AG76" i="80"/>
  <c r="AF76" i="80"/>
  <c r="AE76" i="80"/>
  <c r="B76" i="80"/>
  <c r="AH75" i="80"/>
  <c r="AG75" i="80"/>
  <c r="AF75" i="80"/>
  <c r="AE75" i="80"/>
  <c r="B75" i="80"/>
  <c r="AH74" i="80"/>
  <c r="AG74" i="80"/>
  <c r="AF74" i="80"/>
  <c r="AE74" i="80"/>
  <c r="B74" i="80"/>
  <c r="AH73" i="80"/>
  <c r="AG73" i="80"/>
  <c r="AF73" i="80"/>
  <c r="AE73" i="80"/>
  <c r="B73" i="80"/>
  <c r="AH72" i="80"/>
  <c r="AG72" i="80"/>
  <c r="AF72" i="80"/>
  <c r="AE72" i="80"/>
  <c r="B72" i="80"/>
  <c r="AH71" i="80"/>
  <c r="AG71" i="80"/>
  <c r="AF71" i="80"/>
  <c r="AE71" i="80"/>
  <c r="B71" i="80"/>
  <c r="AH70" i="80"/>
  <c r="AG70" i="80"/>
  <c r="AF70" i="80"/>
  <c r="AE70" i="80"/>
  <c r="B70" i="80"/>
  <c r="AH69" i="80"/>
  <c r="AG69" i="80"/>
  <c r="AF69" i="80"/>
  <c r="AE69" i="80"/>
  <c r="B69" i="80"/>
  <c r="AH68" i="80"/>
  <c r="AG68" i="80"/>
  <c r="AF68" i="80"/>
  <c r="AE68" i="80"/>
  <c r="B68" i="80"/>
  <c r="AH67" i="80"/>
  <c r="AG67" i="80"/>
  <c r="AF67" i="80"/>
  <c r="AE67" i="80"/>
  <c r="B67" i="80"/>
  <c r="AH66" i="80"/>
  <c r="AG66" i="80"/>
  <c r="AF66" i="80"/>
  <c r="AE66" i="80"/>
  <c r="B66" i="80"/>
  <c r="AH65" i="80"/>
  <c r="AG65" i="80"/>
  <c r="AF65" i="80"/>
  <c r="AE65" i="80"/>
  <c r="B65" i="80"/>
  <c r="AH64" i="80"/>
  <c r="AG64" i="80"/>
  <c r="AF64" i="80"/>
  <c r="AE64" i="80"/>
  <c r="B64" i="80"/>
  <c r="AH63" i="80"/>
  <c r="AG63" i="80"/>
  <c r="AF63" i="80"/>
  <c r="AE63" i="80"/>
  <c r="B63" i="80"/>
  <c r="AH62" i="80"/>
  <c r="AG62" i="80"/>
  <c r="AF62" i="80"/>
  <c r="AE62" i="80"/>
  <c r="B62" i="80"/>
  <c r="AH61" i="80"/>
  <c r="AG61" i="80"/>
  <c r="AF61" i="80"/>
  <c r="AE61" i="80"/>
  <c r="B61" i="80"/>
  <c r="AH60" i="80"/>
  <c r="AG60" i="80"/>
  <c r="AF60" i="80"/>
  <c r="AE60" i="80"/>
  <c r="B60" i="80"/>
  <c r="AH59" i="80"/>
  <c r="AG59" i="80"/>
  <c r="AF59" i="80"/>
  <c r="AE59" i="80"/>
  <c r="B59" i="80"/>
  <c r="AH58" i="80"/>
  <c r="AG58" i="80"/>
  <c r="AF58" i="80"/>
  <c r="AE58" i="80"/>
  <c r="B58" i="80"/>
  <c r="AH57" i="80"/>
  <c r="AG57" i="80"/>
  <c r="AF57" i="80"/>
  <c r="AE57" i="80"/>
  <c r="B57" i="80"/>
  <c r="AH56" i="80"/>
  <c r="AG56" i="80"/>
  <c r="AF56" i="80"/>
  <c r="AE56" i="80"/>
  <c r="B56" i="80"/>
  <c r="AH55" i="80"/>
  <c r="AG55" i="80"/>
  <c r="AF55" i="80"/>
  <c r="AE55" i="80"/>
  <c r="B55" i="80"/>
  <c r="AH54" i="80"/>
  <c r="AG54" i="80"/>
  <c r="AF54" i="80"/>
  <c r="AE54" i="80"/>
  <c r="B54" i="80"/>
  <c r="AH53" i="80"/>
  <c r="AG53" i="80"/>
  <c r="AF53" i="80"/>
  <c r="AE53" i="80"/>
  <c r="B53" i="80"/>
  <c r="AH52" i="80"/>
  <c r="AG52" i="80"/>
  <c r="AF52" i="80"/>
  <c r="AE52" i="80"/>
  <c r="B52" i="80"/>
  <c r="AH51" i="80"/>
  <c r="AG51" i="80"/>
  <c r="AF51" i="80"/>
  <c r="AE51" i="80"/>
  <c r="B51" i="80"/>
  <c r="AH50" i="80"/>
  <c r="AG50" i="80"/>
  <c r="AF50" i="80"/>
  <c r="AE50" i="80"/>
  <c r="B50" i="80"/>
  <c r="AH49" i="80"/>
  <c r="AG49" i="80"/>
  <c r="AF49" i="80"/>
  <c r="AE49" i="80"/>
  <c r="B49" i="80"/>
  <c r="AH48" i="80"/>
  <c r="AG48" i="80"/>
  <c r="AF48" i="80"/>
  <c r="AE48" i="80"/>
  <c r="B48" i="80"/>
  <c r="AH47" i="80"/>
  <c r="AG47" i="80"/>
  <c r="AF47" i="80"/>
  <c r="AE47" i="80"/>
  <c r="B47" i="80"/>
  <c r="AH46" i="80"/>
  <c r="AG46" i="80"/>
  <c r="AF46" i="80"/>
  <c r="AE46" i="80"/>
  <c r="B46" i="80"/>
  <c r="AH45" i="80"/>
  <c r="AG45" i="80"/>
  <c r="AF45" i="80"/>
  <c r="AE45" i="80"/>
  <c r="B45" i="80"/>
  <c r="AH44" i="80"/>
  <c r="AG44" i="80"/>
  <c r="AF44" i="80"/>
  <c r="AE44" i="80"/>
  <c r="B44" i="80"/>
  <c r="AH43" i="80"/>
  <c r="AG43" i="80"/>
  <c r="AF43" i="80"/>
  <c r="AE43" i="80"/>
  <c r="B43" i="80"/>
  <c r="AH42" i="80"/>
  <c r="AG42" i="80"/>
  <c r="AF42" i="80"/>
  <c r="AE42" i="80"/>
  <c r="B42" i="80"/>
  <c r="AH41" i="80"/>
  <c r="AG41" i="80"/>
  <c r="AF41" i="80"/>
  <c r="AE41" i="80"/>
  <c r="B41" i="80"/>
  <c r="AH40" i="80"/>
  <c r="AG40" i="80"/>
  <c r="AF40" i="80"/>
  <c r="AE40" i="80"/>
  <c r="B40" i="80"/>
  <c r="AH39" i="80"/>
  <c r="AG39" i="80"/>
  <c r="AF39" i="80"/>
  <c r="AE39" i="80"/>
  <c r="B39" i="80"/>
  <c r="AH38" i="80"/>
  <c r="AG38" i="80"/>
  <c r="AF38" i="80"/>
  <c r="AE38" i="80"/>
  <c r="B38" i="80"/>
  <c r="AH37" i="80"/>
  <c r="AG37" i="80"/>
  <c r="AF37" i="80"/>
  <c r="AE37" i="80"/>
  <c r="B37" i="80"/>
  <c r="AH36" i="80"/>
  <c r="AG36" i="80"/>
  <c r="AF36" i="80"/>
  <c r="AE36" i="80"/>
  <c r="B36" i="80"/>
  <c r="AH35" i="80"/>
  <c r="AG35" i="80"/>
  <c r="AF35" i="80"/>
  <c r="AE35" i="80"/>
  <c r="B35" i="80"/>
  <c r="AH34" i="80"/>
  <c r="AG34" i="80"/>
  <c r="AF34" i="80"/>
  <c r="AE34" i="80"/>
  <c r="B34" i="80"/>
  <c r="AH33" i="80"/>
  <c r="AG33" i="80"/>
  <c r="AF33" i="80"/>
  <c r="AE33" i="80"/>
  <c r="B33" i="80"/>
  <c r="AH32" i="80"/>
  <c r="AG32" i="80"/>
  <c r="AF32" i="80"/>
  <c r="AE32" i="80"/>
  <c r="B32" i="80"/>
  <c r="AH31" i="80"/>
  <c r="AG31" i="80"/>
  <c r="AF31" i="80"/>
  <c r="AE31" i="80"/>
  <c r="B31" i="80"/>
  <c r="AH30" i="80"/>
  <c r="AG30" i="80"/>
  <c r="AF30" i="80"/>
  <c r="AE30" i="80"/>
  <c r="B30" i="80"/>
  <c r="AH29" i="80"/>
  <c r="AG29" i="80"/>
  <c r="AF29" i="80"/>
  <c r="AE29" i="80"/>
  <c r="B29" i="80"/>
  <c r="AH28" i="80"/>
  <c r="AG28" i="80"/>
  <c r="AF28" i="80"/>
  <c r="AE28" i="80"/>
  <c r="B28" i="80"/>
  <c r="AH27" i="80"/>
  <c r="AG27" i="80"/>
  <c r="AF27" i="80"/>
  <c r="AE27" i="80"/>
  <c r="B27" i="80"/>
  <c r="AH26" i="80"/>
  <c r="AG26" i="80"/>
  <c r="AF26" i="80"/>
  <c r="AE26" i="80"/>
  <c r="B26" i="80"/>
  <c r="AH25" i="80"/>
  <c r="AG25" i="80"/>
  <c r="AF25" i="80"/>
  <c r="AE25" i="80"/>
  <c r="B25" i="80"/>
  <c r="AH24" i="80"/>
  <c r="AG24" i="80"/>
  <c r="AF24" i="80"/>
  <c r="AE24" i="80"/>
  <c r="B24" i="80"/>
  <c r="AH23" i="80"/>
  <c r="AG23" i="80"/>
  <c r="AF23" i="80"/>
  <c r="AE23" i="80"/>
  <c r="B23" i="80"/>
  <c r="AH22" i="80"/>
  <c r="AG22" i="80"/>
  <c r="AF22" i="80"/>
  <c r="AE22" i="80"/>
  <c r="B22" i="80"/>
  <c r="AH21" i="80"/>
  <c r="AG21" i="80"/>
  <c r="AF21" i="80"/>
  <c r="AE21" i="80"/>
  <c r="B21" i="80"/>
  <c r="AH20" i="80"/>
  <c r="AG20" i="80"/>
  <c r="AF20" i="80"/>
  <c r="AE20" i="80"/>
  <c r="B20" i="80"/>
  <c r="AH19" i="80"/>
  <c r="AG19" i="80"/>
  <c r="AF19" i="80"/>
  <c r="AE19" i="80"/>
  <c r="B19" i="80"/>
  <c r="AH18" i="80"/>
  <c r="AG18" i="80"/>
  <c r="AF18" i="80"/>
  <c r="AE18" i="80"/>
  <c r="B18" i="80"/>
  <c r="AH17" i="80"/>
  <c r="AG17" i="80"/>
  <c r="AF17" i="80"/>
  <c r="AE17" i="80"/>
  <c r="B17" i="80"/>
  <c r="AH16" i="80"/>
  <c r="AG16" i="80"/>
  <c r="AF16" i="80"/>
  <c r="AE16" i="80"/>
  <c r="B16" i="80"/>
  <c r="BK15" i="80"/>
  <c r="BK16" i="80" s="1"/>
  <c r="BK17" i="80" s="1"/>
  <c r="BK18" i="80" s="1"/>
  <c r="BK19" i="80" s="1"/>
  <c r="BK20" i="80" s="1"/>
  <c r="BK21" i="80" s="1"/>
  <c r="BK22" i="80" s="1"/>
  <c r="BK23" i="80" s="1"/>
  <c r="BK24" i="80" s="1"/>
  <c r="BK25" i="80" s="1"/>
  <c r="BK26" i="80" s="1"/>
  <c r="BK27" i="80" s="1"/>
  <c r="BK28" i="80" s="1"/>
  <c r="BK29" i="80" s="1"/>
  <c r="BK30" i="80" s="1"/>
  <c r="BK31" i="80" s="1"/>
  <c r="BK32" i="80" s="1"/>
  <c r="BK33" i="80" s="1"/>
  <c r="BK34" i="80" s="1"/>
  <c r="BK35" i="80" s="1"/>
  <c r="BK36" i="80" s="1"/>
  <c r="BK37" i="80" s="1"/>
  <c r="BK38" i="80" s="1"/>
  <c r="BK39" i="80" s="1"/>
  <c r="BK40" i="80" s="1"/>
  <c r="BK41" i="80" s="1"/>
  <c r="BK42" i="80" s="1"/>
  <c r="BK43" i="80" s="1"/>
  <c r="BK44" i="80" s="1"/>
  <c r="BK45" i="80" s="1"/>
  <c r="BK46" i="80" s="1"/>
  <c r="BK47" i="80" s="1"/>
  <c r="BK48" i="80" s="1"/>
  <c r="BK49" i="80" s="1"/>
  <c r="BK50" i="80" s="1"/>
  <c r="BK51" i="80" s="1"/>
  <c r="BK52" i="80" s="1"/>
  <c r="BK53" i="80" s="1"/>
  <c r="BK54" i="80" s="1"/>
  <c r="BK55" i="80" s="1"/>
  <c r="BK56" i="80" s="1"/>
  <c r="BK57" i="80" s="1"/>
  <c r="BK58" i="80" s="1"/>
  <c r="BK59" i="80" s="1"/>
  <c r="BK60" i="80" s="1"/>
  <c r="BK61" i="80" s="1"/>
  <c r="BK62" i="80" s="1"/>
  <c r="BK63" i="80" s="1"/>
  <c r="BK64" i="80" s="1"/>
  <c r="BK65" i="80" s="1"/>
  <c r="BK66" i="80" s="1"/>
  <c r="BK67" i="80" s="1"/>
  <c r="BK68" i="80" s="1"/>
  <c r="BK69" i="80" s="1"/>
  <c r="BK70" i="80" s="1"/>
  <c r="BK71" i="80" s="1"/>
  <c r="BK72" i="80" s="1"/>
  <c r="BK73" i="80" s="1"/>
  <c r="BK74" i="80" s="1"/>
  <c r="BK75" i="80" s="1"/>
  <c r="BK76" i="80" s="1"/>
  <c r="BK77" i="80" s="1"/>
  <c r="BK78" i="80" s="1"/>
  <c r="BK79" i="80" s="1"/>
  <c r="BK80" i="80" s="1"/>
  <c r="BK81" i="80" s="1"/>
  <c r="BK82" i="80" s="1"/>
  <c r="BK83" i="80" s="1"/>
  <c r="BK84" i="80" s="1"/>
  <c r="BK85" i="80" s="1"/>
  <c r="BK86" i="80" s="1"/>
  <c r="BK87" i="80" s="1"/>
  <c r="BK88" i="80" s="1"/>
  <c r="BK89" i="80" s="1"/>
  <c r="BK90" i="80" s="1"/>
  <c r="BK91" i="80" s="1"/>
  <c r="BK92" i="80" s="1"/>
  <c r="BK93" i="80" s="1"/>
  <c r="BK94" i="80" s="1"/>
  <c r="BK95" i="80" s="1"/>
  <c r="BK96" i="80" s="1"/>
  <c r="BK97" i="80" s="1"/>
  <c r="BK98" i="80" s="1"/>
  <c r="BK99" i="80" s="1"/>
  <c r="BK100" i="80" s="1"/>
  <c r="BK101" i="80" s="1"/>
  <c r="BK102" i="80" s="1"/>
  <c r="BK103" i="80" s="1"/>
  <c r="BK104" i="80" s="1"/>
  <c r="BK105" i="80" s="1"/>
  <c r="BK106" i="80" s="1"/>
  <c r="BK107" i="80" s="1"/>
  <c r="BK108" i="80" s="1"/>
  <c r="BK109" i="80" s="1"/>
  <c r="BK110" i="80" s="1"/>
  <c r="BK111" i="80" s="1"/>
  <c r="BK112" i="80" s="1"/>
  <c r="BK113" i="80" s="1"/>
  <c r="BK114" i="80" s="1"/>
  <c r="BK115" i="80" s="1"/>
  <c r="BK116" i="80" s="1"/>
  <c r="BK117" i="80" s="1"/>
  <c r="BK118" i="80" s="1"/>
  <c r="BK119" i="80" s="1"/>
  <c r="BK120" i="80" s="1"/>
  <c r="BK121" i="80" s="1"/>
  <c r="BK122" i="80" s="1"/>
  <c r="BK123" i="80" s="1"/>
  <c r="BK124" i="80" s="1"/>
  <c r="BK125" i="80" s="1"/>
  <c r="BK126" i="80" s="1"/>
  <c r="BK127" i="80" s="1"/>
  <c r="BK128" i="80" s="1"/>
  <c r="BK129" i="80" s="1"/>
  <c r="BK130" i="80" s="1"/>
  <c r="BK131" i="80" s="1"/>
  <c r="BK132" i="80" s="1"/>
  <c r="BK133" i="80" s="1"/>
  <c r="BK134" i="80" s="1"/>
  <c r="BK135" i="80" s="1"/>
  <c r="BK136" i="80" s="1"/>
  <c r="BK137" i="80" s="1"/>
  <c r="BK138" i="80" s="1"/>
  <c r="BK139" i="80" s="1"/>
  <c r="BK140" i="80" s="1"/>
  <c r="BK141" i="80" s="1"/>
  <c r="BK142" i="80" s="1"/>
  <c r="BK143" i="80" s="1"/>
  <c r="BK144" i="80" s="1"/>
  <c r="BK145" i="80" s="1"/>
  <c r="BK146" i="80" s="1"/>
  <c r="BK147" i="80" s="1"/>
  <c r="BK148" i="80" s="1"/>
  <c r="BK149" i="80" s="1"/>
  <c r="BK150" i="80" s="1"/>
  <c r="BK151" i="80" s="1"/>
  <c r="BK152" i="80" s="1"/>
  <c r="BK153" i="80" s="1"/>
  <c r="BK154" i="80" s="1"/>
  <c r="BK155" i="80" s="1"/>
  <c r="BK156" i="80" s="1"/>
  <c r="BK157" i="80" s="1"/>
  <c r="BK158" i="80" s="1"/>
  <c r="BK159" i="80" s="1"/>
  <c r="BK160" i="80" s="1"/>
  <c r="BK161" i="80" s="1"/>
  <c r="BK162" i="80" s="1"/>
  <c r="BK163" i="80" s="1"/>
  <c r="BK164" i="80" s="1"/>
  <c r="BK165" i="80" s="1"/>
  <c r="BK166" i="80" s="1"/>
  <c r="BK167" i="80" s="1"/>
  <c r="BK168" i="80" s="1"/>
  <c r="BK169" i="80" s="1"/>
  <c r="BK170" i="80" s="1"/>
  <c r="BK171" i="80" s="1"/>
  <c r="BK172" i="80" s="1"/>
  <c r="BK173" i="80" s="1"/>
  <c r="BK174" i="80" s="1"/>
  <c r="BK175" i="80" s="1"/>
  <c r="BK176" i="80" s="1"/>
  <c r="BK177" i="80" s="1"/>
  <c r="BK178" i="80" s="1"/>
  <c r="BK179" i="80" s="1"/>
  <c r="BK180" i="80" s="1"/>
  <c r="BK181" i="80" s="1"/>
  <c r="BK182" i="80" s="1"/>
  <c r="BK183" i="80" s="1"/>
  <c r="BK184" i="80" s="1"/>
  <c r="BK185" i="80" s="1"/>
  <c r="BK186" i="80" s="1"/>
  <c r="BK187" i="80" s="1"/>
  <c r="BK188" i="80" s="1"/>
  <c r="BK189" i="80" s="1"/>
  <c r="BK190" i="80" s="1"/>
  <c r="BK191" i="80" s="1"/>
  <c r="BK192" i="80" s="1"/>
  <c r="BK193" i="80" s="1"/>
  <c r="BK194" i="80" s="1"/>
  <c r="BK195" i="80" s="1"/>
  <c r="BK196" i="80" s="1"/>
  <c r="AH15" i="80"/>
  <c r="AG15" i="80"/>
  <c r="AF15" i="80"/>
  <c r="AE15" i="80"/>
  <c r="B15" i="80"/>
  <c r="BJ14" i="80"/>
  <c r="B14" i="80"/>
  <c r="BL11" i="80"/>
  <c r="BP37" i="96" l="1"/>
  <c r="BO36" i="95"/>
  <c r="BQ36" i="95" s="1"/>
  <c r="BO37" i="96"/>
  <c r="BQ37" i="96" s="1"/>
  <c r="BJ39" i="96"/>
  <c r="BN38" i="96"/>
  <c r="BL38" i="96"/>
  <c r="BJ38" i="95"/>
  <c r="BN37" i="95"/>
  <c r="BP37" i="95" s="1"/>
  <c r="BL37" i="95"/>
  <c r="AJ182" i="80"/>
  <c r="AZ182" i="80"/>
  <c r="AY182" i="80"/>
  <c r="AX182" i="80"/>
  <c r="AW182" i="80"/>
  <c r="AY307" i="80"/>
  <c r="AX307" i="80"/>
  <c r="AW307" i="80"/>
  <c r="AZ307" i="80"/>
  <c r="AY369" i="80"/>
  <c r="AX369" i="80"/>
  <c r="AW369" i="80"/>
  <c r="AZ369" i="80"/>
  <c r="AM131" i="80"/>
  <c r="AZ131" i="80"/>
  <c r="AY131" i="80"/>
  <c r="AX131" i="80"/>
  <c r="AW131" i="80"/>
  <c r="AM163" i="80"/>
  <c r="AZ163" i="80"/>
  <c r="AY163" i="80"/>
  <c r="AX163" i="80"/>
  <c r="AW163" i="80"/>
  <c r="BR80" i="80"/>
  <c r="AZ80" i="80"/>
  <c r="AY80" i="80"/>
  <c r="AX80" i="80"/>
  <c r="AW80" i="80"/>
  <c r="AM144" i="80"/>
  <c r="AZ144" i="80"/>
  <c r="AY144" i="80"/>
  <c r="AX144" i="80"/>
  <c r="AW144" i="80"/>
  <c r="AZ246" i="80"/>
  <c r="AY246" i="80"/>
  <c r="AX246" i="80"/>
  <c r="AW246" i="80"/>
  <c r="AZ264" i="80"/>
  <c r="AY264" i="80"/>
  <c r="AX264" i="80"/>
  <c r="AW264" i="80"/>
  <c r="AY311" i="80"/>
  <c r="AX311" i="80"/>
  <c r="AW311" i="80"/>
  <c r="AZ311" i="80"/>
  <c r="AN322" i="80"/>
  <c r="AZ322" i="80"/>
  <c r="AX322" i="80"/>
  <c r="AW322" i="80"/>
  <c r="AY322" i="80"/>
  <c r="AJ354" i="80"/>
  <c r="BR29" i="80"/>
  <c r="AZ29" i="80"/>
  <c r="AW29" i="80"/>
  <c r="AY29" i="80"/>
  <c r="AX29" i="80"/>
  <c r="BR61" i="80"/>
  <c r="AZ61" i="80"/>
  <c r="AY61" i="80"/>
  <c r="AX61" i="80"/>
  <c r="AW61" i="80"/>
  <c r="AZ93" i="80"/>
  <c r="AX93" i="80"/>
  <c r="AW93" i="80"/>
  <c r="AY93" i="80"/>
  <c r="AJ125" i="80"/>
  <c r="AZ125" i="80"/>
  <c r="AY125" i="80"/>
  <c r="AX125" i="80"/>
  <c r="AW125" i="80"/>
  <c r="AZ157" i="80"/>
  <c r="AY157" i="80"/>
  <c r="AX157" i="80"/>
  <c r="AW157" i="80"/>
  <c r="AN189" i="80"/>
  <c r="AZ189" i="80"/>
  <c r="AY189" i="80"/>
  <c r="AX189" i="80"/>
  <c r="AW189" i="80"/>
  <c r="AZ225" i="80"/>
  <c r="AY225" i="80"/>
  <c r="AX225" i="80"/>
  <c r="AW225" i="80"/>
  <c r="AZ229" i="80"/>
  <c r="AX229" i="80"/>
  <c r="AW229" i="80"/>
  <c r="AY229" i="80"/>
  <c r="AJ239" i="80"/>
  <c r="AJ249" i="80"/>
  <c r="AK271" i="80"/>
  <c r="AJ285" i="80"/>
  <c r="AY293" i="80"/>
  <c r="AX293" i="80"/>
  <c r="AW293" i="80"/>
  <c r="AZ293" i="80"/>
  <c r="AJ300" i="80"/>
  <c r="AZ318" i="80"/>
  <c r="AX318" i="80"/>
  <c r="AW318" i="80"/>
  <c r="AY318" i="80"/>
  <c r="AL336" i="80"/>
  <c r="AK354" i="80"/>
  <c r="AO358" i="80"/>
  <c r="AZ358" i="80"/>
  <c r="AY358" i="80"/>
  <c r="AX358" i="80"/>
  <c r="AW358" i="80"/>
  <c r="AJ366" i="80"/>
  <c r="AZ366" i="80"/>
  <c r="AY366" i="80"/>
  <c r="AX366" i="80"/>
  <c r="AW366" i="80"/>
  <c r="AO372" i="80"/>
  <c r="AY372" i="80"/>
  <c r="AX372" i="80"/>
  <c r="AW372" i="80"/>
  <c r="AZ372" i="80"/>
  <c r="AM137" i="80"/>
  <c r="AZ137" i="80"/>
  <c r="AY137" i="80"/>
  <c r="AX137" i="80"/>
  <c r="AW137" i="80"/>
  <c r="AZ201" i="80"/>
  <c r="AY201" i="80"/>
  <c r="AX201" i="80"/>
  <c r="AW201" i="80"/>
  <c r="AZ54" i="80"/>
  <c r="AY54" i="80"/>
  <c r="AX54" i="80"/>
  <c r="AW54" i="80"/>
  <c r="AJ214" i="80"/>
  <c r="AZ214" i="80"/>
  <c r="AX214" i="80"/>
  <c r="AW214" i="80"/>
  <c r="AY214" i="80"/>
  <c r="AL260" i="80"/>
  <c r="AY260" i="80"/>
  <c r="AZ260" i="80"/>
  <c r="AX260" i="80"/>
  <c r="AW260" i="80"/>
  <c r="AZ99" i="80"/>
  <c r="AW99" i="80"/>
  <c r="AY99" i="80"/>
  <c r="AX99" i="80"/>
  <c r="AN195" i="80"/>
  <c r="AZ195" i="80"/>
  <c r="AY195" i="80"/>
  <c r="AX195" i="80"/>
  <c r="AW195" i="80"/>
  <c r="AL236" i="80"/>
  <c r="AZ236" i="80"/>
  <c r="AY236" i="80"/>
  <c r="AX236" i="80"/>
  <c r="AW236" i="80"/>
  <c r="BR48" i="80"/>
  <c r="AZ48" i="80"/>
  <c r="AW48" i="80"/>
  <c r="AY48" i="80"/>
  <c r="AX48" i="80"/>
  <c r="AZ112" i="80"/>
  <c r="AY112" i="80"/>
  <c r="AX112" i="80"/>
  <c r="AW112" i="80"/>
  <c r="AM176" i="80"/>
  <c r="AZ176" i="80"/>
  <c r="AY176" i="80"/>
  <c r="AX176" i="80"/>
  <c r="AW176" i="80"/>
  <c r="AO208" i="80"/>
  <c r="AZ208" i="80"/>
  <c r="AY208" i="80"/>
  <c r="AX208" i="80"/>
  <c r="AW208" i="80"/>
  <c r="AN268" i="80"/>
  <c r="AZ268" i="80"/>
  <c r="AY268" i="80"/>
  <c r="AX268" i="80"/>
  <c r="AW268" i="80"/>
  <c r="AZ304" i="80"/>
  <c r="AY304" i="80"/>
  <c r="AX304" i="80"/>
  <c r="AW304" i="80"/>
  <c r="BR42" i="80"/>
  <c r="AZ42" i="80"/>
  <c r="AW42" i="80"/>
  <c r="AY42" i="80"/>
  <c r="AX42" i="80"/>
  <c r="BR74" i="80"/>
  <c r="AZ74" i="80"/>
  <c r="AY74" i="80"/>
  <c r="AX74" i="80"/>
  <c r="AW74" i="80"/>
  <c r="AZ106" i="80"/>
  <c r="AY106" i="80"/>
  <c r="AX106" i="80"/>
  <c r="AW106" i="80"/>
  <c r="AJ138" i="80"/>
  <c r="AZ138" i="80"/>
  <c r="AY138" i="80"/>
  <c r="AX138" i="80"/>
  <c r="AW138" i="80"/>
  <c r="AN170" i="80"/>
  <c r="AZ170" i="80"/>
  <c r="AY170" i="80"/>
  <c r="AX170" i="80"/>
  <c r="AW170" i="80"/>
  <c r="AM202" i="80"/>
  <c r="AZ202" i="80"/>
  <c r="AW202" i="80"/>
  <c r="AY202" i="80"/>
  <c r="AX202" i="80"/>
  <c r="AJ221" i="80"/>
  <c r="AK239" i="80"/>
  <c r="AY243" i="80"/>
  <c r="AX243" i="80"/>
  <c r="AW243" i="80"/>
  <c r="AZ243" i="80"/>
  <c r="AK249" i="80"/>
  <c r="AJ253" i="80"/>
  <c r="AL271" i="80"/>
  <c r="AY275" i="80"/>
  <c r="AX275" i="80"/>
  <c r="AW275" i="80"/>
  <c r="AZ275" i="80"/>
  <c r="AK278" i="80"/>
  <c r="AK285" i="80"/>
  <c r="AK300" i="80"/>
  <c r="AO333" i="80"/>
  <c r="AZ333" i="80"/>
  <c r="AY333" i="80"/>
  <c r="AX333" i="80"/>
  <c r="AW333" i="80"/>
  <c r="AM336" i="80"/>
  <c r="AL354" i="80"/>
  <c r="AJ372" i="80"/>
  <c r="AN314" i="80"/>
  <c r="AZ314" i="80"/>
  <c r="AY314" i="80"/>
  <c r="AX314" i="80"/>
  <c r="AW314" i="80"/>
  <c r="BR86" i="80"/>
  <c r="AY86" i="80"/>
  <c r="AX86" i="80"/>
  <c r="AZ86" i="80"/>
  <c r="AW86" i="80"/>
  <c r="AJ118" i="80"/>
  <c r="AW118" i="80"/>
  <c r="AZ118" i="80"/>
  <c r="AY118" i="80"/>
  <c r="AX118" i="80"/>
  <c r="AZ232" i="80"/>
  <c r="AY232" i="80"/>
  <c r="AX232" i="80"/>
  <c r="AW232" i="80"/>
  <c r="BR35" i="80"/>
  <c r="AZ35" i="80"/>
  <c r="AW35" i="80"/>
  <c r="AX35" i="80"/>
  <c r="AY35" i="80"/>
  <c r="AK329" i="80"/>
  <c r="AY329" i="80"/>
  <c r="AX329" i="80"/>
  <c r="AW329" i="80"/>
  <c r="AZ329" i="80"/>
  <c r="AY344" i="80"/>
  <c r="AX344" i="80"/>
  <c r="AW344" i="80"/>
  <c r="AZ344" i="80"/>
  <c r="AM351" i="80"/>
  <c r="AZ351" i="80"/>
  <c r="AY351" i="80"/>
  <c r="AX351" i="80"/>
  <c r="AW351" i="80"/>
  <c r="AN218" i="80"/>
  <c r="AZ218" i="80"/>
  <c r="AY218" i="80"/>
  <c r="AX218" i="80"/>
  <c r="AW218" i="80"/>
  <c r="AK336" i="80"/>
  <c r="AZ23" i="80"/>
  <c r="AY23" i="80"/>
  <c r="AX23" i="80"/>
  <c r="AW23" i="80"/>
  <c r="AY55" i="80"/>
  <c r="AX55" i="80"/>
  <c r="AW55" i="80"/>
  <c r="AZ55" i="80"/>
  <c r="BR87" i="80"/>
  <c r="AY87" i="80"/>
  <c r="AZ87" i="80"/>
  <c r="AX87" i="80"/>
  <c r="AW87" i="80"/>
  <c r="AX119" i="80"/>
  <c r="AW119" i="80"/>
  <c r="AZ119" i="80"/>
  <c r="AY119" i="80"/>
  <c r="AM151" i="80"/>
  <c r="AY151" i="80"/>
  <c r="AX151" i="80"/>
  <c r="AW151" i="80"/>
  <c r="AZ151" i="80"/>
  <c r="AY183" i="80"/>
  <c r="AX183" i="80"/>
  <c r="AW183" i="80"/>
  <c r="AZ183" i="80"/>
  <c r="AY215" i="80"/>
  <c r="AX215" i="80"/>
  <c r="AW215" i="80"/>
  <c r="AZ215" i="80"/>
  <c r="AK221" i="80"/>
  <c r="AL249" i="80"/>
  <c r="AK253" i="80"/>
  <c r="AY257" i="80"/>
  <c r="AX257" i="80"/>
  <c r="AW257" i="80"/>
  <c r="AZ257" i="80"/>
  <c r="AM278" i="80"/>
  <c r="AN282" i="80"/>
  <c r="AZ282" i="80"/>
  <c r="AY282" i="80"/>
  <c r="AX282" i="80"/>
  <c r="AW282" i="80"/>
  <c r="AL285" i="80"/>
  <c r="AN290" i="80"/>
  <c r="AZ290" i="80"/>
  <c r="AY290" i="80"/>
  <c r="AX290" i="80"/>
  <c r="AW290" i="80"/>
  <c r="AM300" i="80"/>
  <c r="AL314" i="80"/>
  <c r="AN336" i="80"/>
  <c r="AO340" i="80"/>
  <c r="AY340" i="80"/>
  <c r="AX340" i="80"/>
  <c r="AW340" i="80"/>
  <c r="AZ340" i="80"/>
  <c r="AM354" i="80"/>
  <c r="AO362" i="80"/>
  <c r="AZ362" i="80"/>
  <c r="AY362" i="80"/>
  <c r="AX362" i="80"/>
  <c r="AW362" i="80"/>
  <c r="AO373" i="80"/>
  <c r="AY373" i="80"/>
  <c r="AX373" i="80"/>
  <c r="AW373" i="80"/>
  <c r="AZ373" i="80"/>
  <c r="AM175" i="80"/>
  <c r="AZ175" i="80"/>
  <c r="AY175" i="80"/>
  <c r="AX175" i="80"/>
  <c r="AW175" i="80"/>
  <c r="AN239" i="80"/>
  <c r="AZ239" i="80"/>
  <c r="AY239" i="80"/>
  <c r="AX239" i="80"/>
  <c r="AW239" i="80"/>
  <c r="AN92" i="80"/>
  <c r="AX92" i="80"/>
  <c r="AW92" i="80"/>
  <c r="AZ92" i="80"/>
  <c r="AY92" i="80"/>
  <c r="BR22" i="80"/>
  <c r="AZ22" i="80"/>
  <c r="AY22" i="80"/>
  <c r="AX22" i="80"/>
  <c r="AW22" i="80"/>
  <c r="AK150" i="80"/>
  <c r="AZ150" i="80"/>
  <c r="AY150" i="80"/>
  <c r="AX150" i="80"/>
  <c r="AW150" i="80"/>
  <c r="AZ296" i="80"/>
  <c r="AY296" i="80"/>
  <c r="AX296" i="80"/>
  <c r="AW296" i="80"/>
  <c r="BR16" i="80"/>
  <c r="AZ16" i="80"/>
  <c r="AY16" i="80"/>
  <c r="AX16" i="80"/>
  <c r="AW16" i="80"/>
  <c r="AZ67" i="80"/>
  <c r="AW67" i="80"/>
  <c r="AY67" i="80"/>
  <c r="AX67" i="80"/>
  <c r="AY325" i="80"/>
  <c r="AX325" i="80"/>
  <c r="AW325" i="80"/>
  <c r="AZ325" i="80"/>
  <c r="AO347" i="80"/>
  <c r="AY347" i="80"/>
  <c r="AX347" i="80"/>
  <c r="AZ347" i="80"/>
  <c r="AW347" i="80"/>
  <c r="BR17" i="80"/>
  <c r="AX17" i="80"/>
  <c r="AW17" i="80"/>
  <c r="AY17" i="80"/>
  <c r="AZ17" i="80"/>
  <c r="AZ36" i="80"/>
  <c r="AY36" i="80"/>
  <c r="AX36" i="80"/>
  <c r="AW36" i="80"/>
  <c r="BR68" i="80"/>
  <c r="AZ68" i="80"/>
  <c r="AY68" i="80"/>
  <c r="AX68" i="80"/>
  <c r="AW68" i="80"/>
  <c r="AN100" i="80"/>
  <c r="AZ100" i="80"/>
  <c r="AW100" i="80"/>
  <c r="AY100" i="80"/>
  <c r="AX100" i="80"/>
  <c r="AN132" i="80"/>
  <c r="AY132" i="80"/>
  <c r="AZ132" i="80"/>
  <c r="AX132" i="80"/>
  <c r="AW132" i="80"/>
  <c r="AN164" i="80"/>
  <c r="AY164" i="80"/>
  <c r="AZ164" i="80"/>
  <c r="AX164" i="80"/>
  <c r="AW164" i="80"/>
  <c r="AN196" i="80"/>
  <c r="AY196" i="80"/>
  <c r="AZ196" i="80"/>
  <c r="AX196" i="80"/>
  <c r="AW196" i="80"/>
  <c r="AJ232" i="80"/>
  <c r="AZ240" i="80"/>
  <c r="AY240" i="80"/>
  <c r="AX240" i="80"/>
  <c r="AW240" i="80"/>
  <c r="AM249" i="80"/>
  <c r="AL253" i="80"/>
  <c r="AM260" i="80"/>
  <c r="AZ272" i="80"/>
  <c r="AY272" i="80"/>
  <c r="AX272" i="80"/>
  <c r="AW272" i="80"/>
  <c r="AN278" i="80"/>
  <c r="AK297" i="80"/>
  <c r="AY297" i="80"/>
  <c r="AX297" i="80"/>
  <c r="AW297" i="80"/>
  <c r="AZ297" i="80"/>
  <c r="AJ307" i="80"/>
  <c r="AO314" i="80"/>
  <c r="AJ369" i="80"/>
  <c r="AO285" i="80"/>
  <c r="AY285" i="80"/>
  <c r="AX285" i="80"/>
  <c r="AW285" i="80"/>
  <c r="AZ285" i="80"/>
  <c r="AN300" i="80"/>
  <c r="AZ300" i="80"/>
  <c r="AY300" i="80"/>
  <c r="AX300" i="80"/>
  <c r="AW300" i="80"/>
  <c r="AZ41" i="80"/>
  <c r="AY41" i="80"/>
  <c r="AX41" i="80"/>
  <c r="AW41" i="80"/>
  <c r="BR43" i="80"/>
  <c r="AZ43" i="80"/>
  <c r="AW43" i="80"/>
  <c r="AY43" i="80"/>
  <c r="AX43" i="80"/>
  <c r="AO210" i="80"/>
  <c r="AX210" i="80"/>
  <c r="AZ210" i="80"/>
  <c r="AW210" i="80"/>
  <c r="AY210" i="80"/>
  <c r="AY219" i="80"/>
  <c r="AX219" i="80"/>
  <c r="AZ219" i="80"/>
  <c r="AW219" i="80"/>
  <c r="AZ237" i="80"/>
  <c r="AY237" i="80"/>
  <c r="AX237" i="80"/>
  <c r="AW237" i="80"/>
  <c r="AZ269" i="80"/>
  <c r="AY269" i="80"/>
  <c r="AX269" i="80"/>
  <c r="AW269" i="80"/>
  <c r="AJ272" i="80"/>
  <c r="AJ297" i="80"/>
  <c r="AN304" i="80"/>
  <c r="AY308" i="80"/>
  <c r="AX308" i="80"/>
  <c r="AW308" i="80"/>
  <c r="AZ308" i="80"/>
  <c r="AO322" i="80"/>
  <c r="AO330" i="80"/>
  <c r="AZ330" i="80"/>
  <c r="AY330" i="80"/>
  <c r="AX330" i="80"/>
  <c r="AW330" i="80"/>
  <c r="AO341" i="80"/>
  <c r="AY341" i="80"/>
  <c r="AX341" i="80"/>
  <c r="AW341" i="80"/>
  <c r="AZ341" i="80"/>
  <c r="AO344" i="80"/>
  <c r="AO352" i="80"/>
  <c r="AY352" i="80"/>
  <c r="AX352" i="80"/>
  <c r="AW352" i="80"/>
  <c r="AZ352" i="80"/>
  <c r="AO363" i="80"/>
  <c r="AZ363" i="80"/>
  <c r="AY363" i="80"/>
  <c r="AX363" i="80"/>
  <c r="AW363" i="80"/>
  <c r="AN366" i="80"/>
  <c r="AO370" i="80"/>
  <c r="AZ370" i="80"/>
  <c r="AY370" i="80"/>
  <c r="AX370" i="80"/>
  <c r="AW370" i="80"/>
  <c r="BR79" i="80"/>
  <c r="AZ79" i="80"/>
  <c r="AY79" i="80"/>
  <c r="AX79" i="80"/>
  <c r="AW79" i="80"/>
  <c r="AO224" i="80"/>
  <c r="AY224" i="80"/>
  <c r="AX224" i="80"/>
  <c r="AZ224" i="80"/>
  <c r="AW224" i="80"/>
  <c r="AY289" i="80"/>
  <c r="AX289" i="80"/>
  <c r="AW289" i="80"/>
  <c r="AZ289" i="80"/>
  <c r="AO348" i="80"/>
  <c r="AY348" i="80"/>
  <c r="AX348" i="80"/>
  <c r="AW348" i="80"/>
  <c r="AZ348" i="80"/>
  <c r="AZ24" i="80"/>
  <c r="AW24" i="80"/>
  <c r="AY24" i="80"/>
  <c r="AX24" i="80"/>
  <c r="AM120" i="80"/>
  <c r="AZ120" i="80"/>
  <c r="AY120" i="80"/>
  <c r="AX120" i="80"/>
  <c r="AW120" i="80"/>
  <c r="AZ37" i="80"/>
  <c r="AY37" i="80"/>
  <c r="AX37" i="80"/>
  <c r="AW37" i="80"/>
  <c r="AZ165" i="80"/>
  <c r="AY165" i="80"/>
  <c r="AX165" i="80"/>
  <c r="AW165" i="80"/>
  <c r="BR31" i="80"/>
  <c r="AZ31" i="80"/>
  <c r="AY31" i="80"/>
  <c r="AX31" i="80"/>
  <c r="AW31" i="80"/>
  <c r="AZ159" i="80"/>
  <c r="AY159" i="80"/>
  <c r="AX159" i="80"/>
  <c r="AW159" i="80"/>
  <c r="AZ191" i="80"/>
  <c r="AY191" i="80"/>
  <c r="AX191" i="80"/>
  <c r="AW191" i="80"/>
  <c r="AL233" i="80"/>
  <c r="AK240" i="80"/>
  <c r="AK272" i="80"/>
  <c r="AK283" i="80"/>
  <c r="AY283" i="80"/>
  <c r="AX283" i="80"/>
  <c r="AZ283" i="80"/>
  <c r="AW283" i="80"/>
  <c r="AL297" i="80"/>
  <c r="AJ302" i="80"/>
  <c r="AZ302" i="80"/>
  <c r="AY302" i="80"/>
  <c r="AX302" i="80"/>
  <c r="AW302" i="80"/>
  <c r="AO304" i="80"/>
  <c r="AJ315" i="80"/>
  <c r="AO323" i="80"/>
  <c r="AZ323" i="80"/>
  <c r="AY323" i="80"/>
  <c r="AX323" i="80"/>
  <c r="AW323" i="80"/>
  <c r="AJ337" i="80"/>
  <c r="AO345" i="80"/>
  <c r="AY345" i="80"/>
  <c r="AX345" i="80"/>
  <c r="AW345" i="80"/>
  <c r="AZ345" i="80"/>
  <c r="AJ355" i="80"/>
  <c r="AY56" i="80"/>
  <c r="AW56" i="80"/>
  <c r="AZ56" i="80"/>
  <c r="AX56" i="80"/>
  <c r="AN236" i="80"/>
  <c r="AM344" i="80"/>
  <c r="AN133" i="80"/>
  <c r="AZ133" i="80"/>
  <c r="AY133" i="80"/>
  <c r="AX133" i="80"/>
  <c r="AW133" i="80"/>
  <c r="AZ108" i="80"/>
  <c r="AY108" i="80"/>
  <c r="AX108" i="80"/>
  <c r="AW108" i="80"/>
  <c r="AL140" i="80"/>
  <c r="AZ140" i="80"/>
  <c r="AY140" i="80"/>
  <c r="AX140" i="80"/>
  <c r="AW140" i="80"/>
  <c r="AL172" i="80"/>
  <c r="AZ172" i="80"/>
  <c r="AY172" i="80"/>
  <c r="AX172" i="80"/>
  <c r="AW172" i="80"/>
  <c r="AL204" i="80"/>
  <c r="AZ204" i="80"/>
  <c r="AY204" i="80"/>
  <c r="AX204" i="80"/>
  <c r="AW204" i="80"/>
  <c r="AO229" i="80"/>
  <c r="AM233" i="80"/>
  <c r="AL240" i="80"/>
  <c r="AN243" i="80"/>
  <c r="AJ250" i="80"/>
  <c r="AJ265" i="80"/>
  <c r="AL272" i="80"/>
  <c r="AN275" i="80"/>
  <c r="AY280" i="80"/>
  <c r="AX280" i="80"/>
  <c r="AW280" i="80"/>
  <c r="AZ280" i="80"/>
  <c r="AM287" i="80"/>
  <c r="AZ287" i="80"/>
  <c r="AY287" i="80"/>
  <c r="AX287" i="80"/>
  <c r="AW287" i="80"/>
  <c r="AM290" i="80"/>
  <c r="AM297" i="80"/>
  <c r="AY305" i="80"/>
  <c r="AX305" i="80"/>
  <c r="AW305" i="80"/>
  <c r="AZ305" i="80"/>
  <c r="AJ312" i="80"/>
  <c r="AL315" i="80"/>
  <c r="AK337" i="80"/>
  <c r="AO367" i="80"/>
  <c r="AZ367" i="80"/>
  <c r="AY367" i="80"/>
  <c r="AX367" i="80"/>
  <c r="AW367" i="80"/>
  <c r="AL130" i="80"/>
  <c r="AZ130" i="80"/>
  <c r="AY130" i="80"/>
  <c r="AX130" i="80"/>
  <c r="AW130" i="80"/>
  <c r="AO321" i="80"/>
  <c r="AY321" i="80"/>
  <c r="AX321" i="80"/>
  <c r="AW321" i="80"/>
  <c r="AZ321" i="80"/>
  <c r="AK105" i="80"/>
  <c r="AZ105" i="80"/>
  <c r="AX105" i="80"/>
  <c r="AW105" i="80"/>
  <c r="AY105" i="80"/>
  <c r="AK113" i="80"/>
  <c r="AY113" i="80"/>
  <c r="AX113" i="80"/>
  <c r="AW113" i="80"/>
  <c r="AZ113" i="80"/>
  <c r="AM171" i="80"/>
  <c r="AZ171" i="80"/>
  <c r="AY171" i="80"/>
  <c r="AX171" i="80"/>
  <c r="AW171" i="80"/>
  <c r="AZ222" i="80"/>
  <c r="AY222" i="80"/>
  <c r="AX222" i="80"/>
  <c r="AW222" i="80"/>
  <c r="AJ184" i="80"/>
  <c r="AY184" i="80"/>
  <c r="AX184" i="80"/>
  <c r="AZ184" i="80"/>
  <c r="AW184" i="80"/>
  <c r="AO236" i="80"/>
  <c r="BR25" i="80"/>
  <c r="AZ25" i="80"/>
  <c r="AY25" i="80"/>
  <c r="AX25" i="80"/>
  <c r="AW25" i="80"/>
  <c r="AZ57" i="80"/>
  <c r="AX57" i="80"/>
  <c r="AY57" i="80"/>
  <c r="AW57" i="80"/>
  <c r="AN89" i="80"/>
  <c r="AZ89" i="80"/>
  <c r="AY89" i="80"/>
  <c r="AX89" i="80"/>
  <c r="AW89" i="80"/>
  <c r="AZ121" i="80"/>
  <c r="AY121" i="80"/>
  <c r="AX121" i="80"/>
  <c r="AW121" i="80"/>
  <c r="AN153" i="80"/>
  <c r="AZ153" i="80"/>
  <c r="AX153" i="80"/>
  <c r="AW153" i="80"/>
  <c r="AY153" i="80"/>
  <c r="AZ185" i="80"/>
  <c r="AX185" i="80"/>
  <c r="AY185" i="80"/>
  <c r="AW185" i="80"/>
  <c r="AJ222" i="80"/>
  <c r="AJ226" i="80"/>
  <c r="AO230" i="80"/>
  <c r="AZ230" i="80"/>
  <c r="AX230" i="80"/>
  <c r="AY230" i="80"/>
  <c r="AW230" i="80"/>
  <c r="AN233" i="80"/>
  <c r="AM240" i="80"/>
  <c r="AO243" i="80"/>
  <c r="AK250" i="80"/>
  <c r="AM255" i="80"/>
  <c r="AZ255" i="80"/>
  <c r="AY255" i="80"/>
  <c r="AX255" i="80"/>
  <c r="AW255" i="80"/>
  <c r="AM272" i="80"/>
  <c r="AO275" i="80"/>
  <c r="AO290" i="80"/>
  <c r="AN294" i="80"/>
  <c r="AZ294" i="80"/>
  <c r="AY294" i="80"/>
  <c r="AX294" i="80"/>
  <c r="AW294" i="80"/>
  <c r="AN297" i="80"/>
  <c r="AK312" i="80"/>
  <c r="AM315" i="80"/>
  <c r="AJ319" i="80"/>
  <c r="AL337" i="80"/>
  <c r="AY349" i="80"/>
  <c r="AX349" i="80"/>
  <c r="AW349" i="80"/>
  <c r="AZ349" i="80"/>
  <c r="AL356" i="80"/>
  <c r="AY356" i="80"/>
  <c r="AZ356" i="80"/>
  <c r="AX356" i="80"/>
  <c r="AW356" i="80"/>
  <c r="AO365" i="80"/>
  <c r="AZ365" i="80"/>
  <c r="AY365" i="80"/>
  <c r="AX365" i="80"/>
  <c r="AW365" i="80"/>
  <c r="AN177" i="80"/>
  <c r="AW177" i="80"/>
  <c r="AZ177" i="80"/>
  <c r="AY177" i="80"/>
  <c r="AX177" i="80"/>
  <c r="AZ126" i="80"/>
  <c r="AY126" i="80"/>
  <c r="AX126" i="80"/>
  <c r="AW126" i="80"/>
  <c r="AK265" i="80"/>
  <c r="AY265" i="80"/>
  <c r="AX265" i="80"/>
  <c r="AW265" i="80"/>
  <c r="AZ265" i="80"/>
  <c r="AL369" i="80"/>
  <c r="AZ75" i="80"/>
  <c r="AY75" i="80"/>
  <c r="AX75" i="80"/>
  <c r="AW75" i="80"/>
  <c r="AZ254" i="80"/>
  <c r="AY254" i="80"/>
  <c r="AX254" i="80"/>
  <c r="AW254" i="80"/>
  <c r="AM304" i="80"/>
  <c r="AO329" i="80"/>
  <c r="BR38" i="80"/>
  <c r="AZ38" i="80"/>
  <c r="AY38" i="80"/>
  <c r="AW38" i="80"/>
  <c r="AX38" i="80"/>
  <c r="BR70" i="80"/>
  <c r="AZ70" i="80"/>
  <c r="AY70" i="80"/>
  <c r="AX70" i="80"/>
  <c r="AW70" i="80"/>
  <c r="AZ102" i="80"/>
  <c r="AY102" i="80"/>
  <c r="AX102" i="80"/>
  <c r="AW102" i="80"/>
  <c r="AL134" i="80"/>
  <c r="AZ134" i="80"/>
  <c r="AX134" i="80"/>
  <c r="AW134" i="80"/>
  <c r="AY134" i="80"/>
  <c r="AM166" i="80"/>
  <c r="AZ166" i="80"/>
  <c r="AW166" i="80"/>
  <c r="AY166" i="80"/>
  <c r="AX166" i="80"/>
  <c r="AZ198" i="80"/>
  <c r="AY198" i="80"/>
  <c r="AX198" i="80"/>
  <c r="AW198" i="80"/>
  <c r="AK222" i="80"/>
  <c r="AK226" i="80"/>
  <c r="AN240" i="80"/>
  <c r="AY244" i="80"/>
  <c r="AX244" i="80"/>
  <c r="AW244" i="80"/>
  <c r="AZ244" i="80"/>
  <c r="AL250" i="80"/>
  <c r="AM262" i="80"/>
  <c r="AZ262" i="80"/>
  <c r="AY262" i="80"/>
  <c r="AX262" i="80"/>
  <c r="AW262" i="80"/>
  <c r="AM265" i="80"/>
  <c r="AN272" i="80"/>
  <c r="AY276" i="80"/>
  <c r="AX276" i="80"/>
  <c r="AW276" i="80"/>
  <c r="AZ276" i="80"/>
  <c r="AO291" i="80"/>
  <c r="AZ291" i="80"/>
  <c r="AY291" i="80"/>
  <c r="AX291" i="80"/>
  <c r="AW291" i="80"/>
  <c r="AO297" i="80"/>
  <c r="AL312" i="80"/>
  <c r="AN315" i="80"/>
  <c r="AK319" i="80"/>
  <c r="AK334" i="80"/>
  <c r="AM337" i="80"/>
  <c r="AM156" i="80"/>
  <c r="AY156" i="80"/>
  <c r="AX156" i="80"/>
  <c r="AZ156" i="80"/>
  <c r="AW156" i="80"/>
  <c r="AY242" i="80"/>
  <c r="AX242" i="80"/>
  <c r="AW242" i="80"/>
  <c r="AZ242" i="80"/>
  <c r="BR81" i="80"/>
  <c r="AY81" i="80"/>
  <c r="AX81" i="80"/>
  <c r="AW81" i="80"/>
  <c r="AZ81" i="80"/>
  <c r="AM307" i="80"/>
  <c r="AZ69" i="80"/>
  <c r="AY69" i="80"/>
  <c r="AX69" i="80"/>
  <c r="AW69" i="80"/>
  <c r="AM179" i="80"/>
  <c r="AY179" i="80"/>
  <c r="AX179" i="80"/>
  <c r="AW179" i="80"/>
  <c r="AZ179" i="80"/>
  <c r="AM211" i="80"/>
  <c r="AY211" i="80"/>
  <c r="AX211" i="80"/>
  <c r="AW211" i="80"/>
  <c r="AZ211" i="80"/>
  <c r="AJ216" i="80"/>
  <c r="AL222" i="80"/>
  <c r="AO234" i="80"/>
  <c r="AZ234" i="80"/>
  <c r="AY234" i="80"/>
  <c r="AX234" i="80"/>
  <c r="AW234" i="80"/>
  <c r="AO240" i="80"/>
  <c r="AY248" i="80"/>
  <c r="AX248" i="80"/>
  <c r="AW248" i="80"/>
  <c r="AZ248" i="80"/>
  <c r="AJ258" i="80"/>
  <c r="AN265" i="80"/>
  <c r="AO272" i="80"/>
  <c r="AO298" i="80"/>
  <c r="AZ298" i="80"/>
  <c r="AY298" i="80"/>
  <c r="AX298" i="80"/>
  <c r="AW298" i="80"/>
  <c r="AM312" i="80"/>
  <c r="AL319" i="80"/>
  <c r="AO327" i="80"/>
  <c r="AZ327" i="80"/>
  <c r="AY327" i="80"/>
  <c r="AX327" i="80"/>
  <c r="AW327" i="80"/>
  <c r="AL334" i="80"/>
  <c r="AN337" i="80"/>
  <c r="AJ359" i="80"/>
  <c r="AO267" i="80"/>
  <c r="AZ267" i="80"/>
  <c r="AY267" i="80"/>
  <c r="AX267" i="80"/>
  <c r="AW267" i="80"/>
  <c r="AN143" i="80"/>
  <c r="AZ143" i="80"/>
  <c r="AY143" i="80"/>
  <c r="AX143" i="80"/>
  <c r="AW143" i="80"/>
  <c r="AN249" i="80"/>
  <c r="AY249" i="80"/>
  <c r="AX249" i="80"/>
  <c r="AW249" i="80"/>
  <c r="AZ249" i="80"/>
  <c r="AZ28" i="80"/>
  <c r="AY28" i="80"/>
  <c r="AX28" i="80"/>
  <c r="AW28" i="80"/>
  <c r="AZ274" i="80"/>
  <c r="AY274" i="80"/>
  <c r="AX274" i="80"/>
  <c r="AW274" i="80"/>
  <c r="AZ286" i="80"/>
  <c r="AY286" i="80"/>
  <c r="AX286" i="80"/>
  <c r="AW286" i="80"/>
  <c r="AN226" i="80"/>
  <c r="AZ226" i="80"/>
  <c r="AY226" i="80"/>
  <c r="AX226" i="80"/>
  <c r="AW226" i="80"/>
  <c r="AK152" i="80"/>
  <c r="AY152" i="80"/>
  <c r="AX152" i="80"/>
  <c r="AZ152" i="80"/>
  <c r="AW152" i="80"/>
  <c r="AY247" i="80"/>
  <c r="AX247" i="80"/>
  <c r="AW247" i="80"/>
  <c r="AZ247" i="80"/>
  <c r="AW50" i="80"/>
  <c r="AZ50" i="80"/>
  <c r="AY50" i="80"/>
  <c r="AX50" i="80"/>
  <c r="AZ178" i="80"/>
  <c r="AX178" i="80"/>
  <c r="AW178" i="80"/>
  <c r="AY178" i="80"/>
  <c r="AZ63" i="80"/>
  <c r="AW63" i="80"/>
  <c r="AX63" i="80"/>
  <c r="AY63" i="80"/>
  <c r="BR76" i="80"/>
  <c r="AZ76" i="80"/>
  <c r="AY76" i="80"/>
  <c r="AX76" i="80"/>
  <c r="AW76" i="80"/>
  <c r="BR32" i="80"/>
  <c r="AZ32" i="80"/>
  <c r="AY32" i="80"/>
  <c r="AX32" i="80"/>
  <c r="AW32" i="80"/>
  <c r="BR64" i="80"/>
  <c r="AZ64" i="80"/>
  <c r="AY64" i="80"/>
  <c r="AX64" i="80"/>
  <c r="AW64" i="80"/>
  <c r="AJ96" i="80"/>
  <c r="AY96" i="80"/>
  <c r="AX96" i="80"/>
  <c r="AZ96" i="80"/>
  <c r="AW96" i="80"/>
  <c r="AJ128" i="80"/>
  <c r="AW128" i="80"/>
  <c r="AZ128" i="80"/>
  <c r="AY128" i="80"/>
  <c r="AX128" i="80"/>
  <c r="AJ160" i="80"/>
  <c r="AY160" i="80"/>
  <c r="AX160" i="80"/>
  <c r="AZ160" i="80"/>
  <c r="AW160" i="80"/>
  <c r="AJ192" i="80"/>
  <c r="AY192" i="80"/>
  <c r="AX192" i="80"/>
  <c r="AZ192" i="80"/>
  <c r="AW192" i="80"/>
  <c r="AK216" i="80"/>
  <c r="AJ219" i="80"/>
  <c r="AM223" i="80"/>
  <c r="AZ223" i="80"/>
  <c r="AY223" i="80"/>
  <c r="AX223" i="80"/>
  <c r="AW223" i="80"/>
  <c r="AM226" i="80"/>
  <c r="AJ238" i="80"/>
  <c r="AZ238" i="80"/>
  <c r="AY238" i="80"/>
  <c r="AX238" i="80"/>
  <c r="AW238" i="80"/>
  <c r="AY241" i="80"/>
  <c r="AX241" i="80"/>
  <c r="AW241" i="80"/>
  <c r="AZ241" i="80"/>
  <c r="AK251" i="80"/>
  <c r="AY251" i="80"/>
  <c r="AX251" i="80"/>
  <c r="AZ251" i="80"/>
  <c r="AW251" i="80"/>
  <c r="AK258" i="80"/>
  <c r="AO265" i="80"/>
  <c r="AJ270" i="80"/>
  <c r="AZ270" i="80"/>
  <c r="AY270" i="80"/>
  <c r="AX270" i="80"/>
  <c r="AW270" i="80"/>
  <c r="AY273" i="80"/>
  <c r="AX273" i="80"/>
  <c r="AW273" i="80"/>
  <c r="AZ273" i="80"/>
  <c r="AJ308" i="80"/>
  <c r="AN312" i="80"/>
  <c r="AO316" i="80"/>
  <c r="AY316" i="80"/>
  <c r="AX316" i="80"/>
  <c r="AW316" i="80"/>
  <c r="AZ316" i="80"/>
  <c r="AN319" i="80"/>
  <c r="AK330" i="80"/>
  <c r="AM334" i="80"/>
  <c r="AL341" i="80"/>
  <c r="AK352" i="80"/>
  <c r="AK359" i="80"/>
  <c r="AJ363" i="80"/>
  <c r="AY371" i="80"/>
  <c r="AX371" i="80"/>
  <c r="AW371" i="80"/>
  <c r="AZ371" i="80"/>
  <c r="BR66" i="80"/>
  <c r="AZ66" i="80"/>
  <c r="AY66" i="80"/>
  <c r="AX66" i="80"/>
  <c r="AW66" i="80"/>
  <c r="AN169" i="80"/>
  <c r="AZ169" i="80"/>
  <c r="AW169" i="80"/>
  <c r="AY169" i="80"/>
  <c r="AX169" i="80"/>
  <c r="AK145" i="80"/>
  <c r="AZ145" i="80"/>
  <c r="AY145" i="80"/>
  <c r="AW145" i="80"/>
  <c r="AX145" i="80"/>
  <c r="AY279" i="80"/>
  <c r="AX279" i="80"/>
  <c r="AW279" i="80"/>
  <c r="AZ279" i="80"/>
  <c r="BR18" i="80"/>
  <c r="AY18" i="80"/>
  <c r="AX18" i="80"/>
  <c r="AW18" i="80"/>
  <c r="AZ18" i="80"/>
  <c r="AK101" i="80"/>
  <c r="AZ101" i="80"/>
  <c r="AW101" i="80"/>
  <c r="AY101" i="80"/>
  <c r="AX101" i="80"/>
  <c r="AM322" i="80"/>
  <c r="BR83" i="80"/>
  <c r="AY83" i="80"/>
  <c r="AX83" i="80"/>
  <c r="AZ83" i="80"/>
  <c r="AW83" i="80"/>
  <c r="AM147" i="80"/>
  <c r="AY147" i="80"/>
  <c r="AX147" i="80"/>
  <c r="AW147" i="80"/>
  <c r="AZ147" i="80"/>
  <c r="BR77" i="80"/>
  <c r="AZ77" i="80"/>
  <c r="AY77" i="80"/>
  <c r="AX77" i="80"/>
  <c r="AW77" i="80"/>
  <c r="AK109" i="80"/>
  <c r="AZ109" i="80"/>
  <c r="AX109" i="80"/>
  <c r="AW109" i="80"/>
  <c r="AY109" i="80"/>
  <c r="AL141" i="80"/>
  <c r="AZ141" i="80"/>
  <c r="AY141" i="80"/>
  <c r="AX141" i="80"/>
  <c r="AW141" i="80"/>
  <c r="AL173" i="80"/>
  <c r="AZ173" i="80"/>
  <c r="AY173" i="80"/>
  <c r="AX173" i="80"/>
  <c r="AW173" i="80"/>
  <c r="AO205" i="80"/>
  <c r="AZ205" i="80"/>
  <c r="AY205" i="80"/>
  <c r="AW205" i="80"/>
  <c r="AX205" i="80"/>
  <c r="AL216" i="80"/>
  <c r="AK219" i="80"/>
  <c r="AO226" i="80"/>
  <c r="AL258" i="80"/>
  <c r="AO266" i="80"/>
  <c r="AZ266" i="80"/>
  <c r="AW266" i="80"/>
  <c r="AX266" i="80"/>
  <c r="AY266" i="80"/>
  <c r="AL283" i="80"/>
  <c r="AK302" i="80"/>
  <c r="AK308" i="80"/>
  <c r="AJ323" i="80"/>
  <c r="AL330" i="80"/>
  <c r="AN334" i="80"/>
  <c r="AO338" i="80"/>
  <c r="AW338" i="80"/>
  <c r="AX338" i="80"/>
  <c r="AZ338" i="80"/>
  <c r="AY338" i="80"/>
  <c r="AJ345" i="80"/>
  <c r="AN364" i="80"/>
  <c r="AZ364" i="80"/>
  <c r="AY364" i="80"/>
  <c r="AX364" i="80"/>
  <c r="AW364" i="80"/>
  <c r="BR34" i="80"/>
  <c r="AW34" i="80"/>
  <c r="AZ34" i="80"/>
  <c r="AY34" i="80"/>
  <c r="AX34" i="80"/>
  <c r="AO209" i="80"/>
  <c r="AY209" i="80"/>
  <c r="AX209" i="80"/>
  <c r="AW209" i="80"/>
  <c r="AZ209" i="80"/>
  <c r="BR30" i="80"/>
  <c r="AZ30" i="80"/>
  <c r="AX30" i="80"/>
  <c r="AY30" i="80"/>
  <c r="AW30" i="80"/>
  <c r="AN190" i="80"/>
  <c r="AZ190" i="80"/>
  <c r="AY190" i="80"/>
  <c r="AX190" i="80"/>
  <c r="AW190" i="80"/>
  <c r="AN326" i="80"/>
  <c r="AZ326" i="80"/>
  <c r="AY326" i="80"/>
  <c r="AX326" i="80"/>
  <c r="AW326" i="80"/>
  <c r="AO359" i="80"/>
  <c r="AZ359" i="80"/>
  <c r="AY359" i="80"/>
  <c r="AX359" i="80"/>
  <c r="AW359" i="80"/>
  <c r="BR51" i="80"/>
  <c r="AY51" i="80"/>
  <c r="AX51" i="80"/>
  <c r="AW51" i="80"/>
  <c r="AZ51" i="80"/>
  <c r="BR26" i="80"/>
  <c r="AZ26" i="80"/>
  <c r="AX26" i="80"/>
  <c r="AY26" i="80"/>
  <c r="AW26" i="80"/>
  <c r="AZ58" i="80"/>
  <c r="AX58" i="80"/>
  <c r="AW58" i="80"/>
  <c r="AY58" i="80"/>
  <c r="AJ90" i="80"/>
  <c r="AZ90" i="80"/>
  <c r="AY90" i="80"/>
  <c r="AW90" i="80"/>
  <c r="AX90" i="80"/>
  <c r="AY122" i="80"/>
  <c r="AX122" i="80"/>
  <c r="AZ122" i="80"/>
  <c r="AW122" i="80"/>
  <c r="AN154" i="80"/>
  <c r="AZ154" i="80"/>
  <c r="AY154" i="80"/>
  <c r="AX154" i="80"/>
  <c r="AW154" i="80"/>
  <c r="AL186" i="80"/>
  <c r="AZ186" i="80"/>
  <c r="AY186" i="80"/>
  <c r="AW186" i="80"/>
  <c r="AX186" i="80"/>
  <c r="AL219" i="80"/>
  <c r="AZ227" i="80"/>
  <c r="AY227" i="80"/>
  <c r="AX227" i="80"/>
  <c r="AW227" i="80"/>
  <c r="AJ280" i="80"/>
  <c r="AM283" i="80"/>
  <c r="AJ287" i="80"/>
  <c r="AL302" i="80"/>
  <c r="AJ305" i="80"/>
  <c r="AL308" i="80"/>
  <c r="AN313" i="80"/>
  <c r="AY313" i="80"/>
  <c r="AX313" i="80"/>
  <c r="AW313" i="80"/>
  <c r="AZ313" i="80"/>
  <c r="AY320" i="80"/>
  <c r="AX320" i="80"/>
  <c r="AW320" i="80"/>
  <c r="AZ320" i="80"/>
  <c r="AK323" i="80"/>
  <c r="AO331" i="80"/>
  <c r="AZ331" i="80"/>
  <c r="AY331" i="80"/>
  <c r="AX331" i="80"/>
  <c r="AW331" i="80"/>
  <c r="AN341" i="80"/>
  <c r="AK345" i="80"/>
  <c r="AM352" i="80"/>
  <c r="AN359" i="80"/>
  <c r="AK367" i="80"/>
  <c r="AZ60" i="80"/>
  <c r="AY60" i="80"/>
  <c r="AX60" i="80"/>
  <c r="AW60" i="80"/>
  <c r="AN188" i="80"/>
  <c r="AY188" i="80"/>
  <c r="AX188" i="80"/>
  <c r="AZ188" i="80"/>
  <c r="AW188" i="80"/>
  <c r="AZ278" i="80"/>
  <c r="AY278" i="80"/>
  <c r="AX278" i="80"/>
  <c r="AW278" i="80"/>
  <c r="AN285" i="80"/>
  <c r="AK315" i="80"/>
  <c r="AY315" i="80"/>
  <c r="AX315" i="80"/>
  <c r="AZ315" i="80"/>
  <c r="AW315" i="80"/>
  <c r="AO261" i="80"/>
  <c r="AY261" i="80"/>
  <c r="AX261" i="80"/>
  <c r="AW261" i="80"/>
  <c r="AZ261" i="80"/>
  <c r="AM319" i="80"/>
  <c r="AZ319" i="80"/>
  <c r="AY319" i="80"/>
  <c r="AX319" i="80"/>
  <c r="AW319" i="80"/>
  <c r="AN351" i="80"/>
  <c r="AY216" i="80"/>
  <c r="AX216" i="80"/>
  <c r="AZ216" i="80"/>
  <c r="AW216" i="80"/>
  <c r="AN258" i="80"/>
  <c r="AZ258" i="80"/>
  <c r="AY258" i="80"/>
  <c r="AX258" i="80"/>
  <c r="AW258" i="80"/>
  <c r="AO307" i="80"/>
  <c r="AN344" i="80"/>
  <c r="BR44" i="80"/>
  <c r="AZ44" i="80"/>
  <c r="AY44" i="80"/>
  <c r="AX44" i="80"/>
  <c r="AW44" i="80"/>
  <c r="BR19" i="80"/>
  <c r="AY19" i="80"/>
  <c r="AX19" i="80"/>
  <c r="AW19" i="80"/>
  <c r="AZ19" i="80"/>
  <c r="AM115" i="80"/>
  <c r="AZ115" i="80"/>
  <c r="AY115" i="80"/>
  <c r="AX115" i="80"/>
  <c r="AW115" i="80"/>
  <c r="BR45" i="80"/>
  <c r="AZ45" i="80"/>
  <c r="AY45" i="80"/>
  <c r="AX45" i="80"/>
  <c r="AW45" i="80"/>
  <c r="BR39" i="80"/>
  <c r="AZ39" i="80"/>
  <c r="AY39" i="80"/>
  <c r="AX39" i="80"/>
  <c r="AW39" i="80"/>
  <c r="AZ71" i="80"/>
  <c r="AY71" i="80"/>
  <c r="AX71" i="80"/>
  <c r="AW71" i="80"/>
  <c r="AM103" i="80"/>
  <c r="AZ103" i="80"/>
  <c r="AX103" i="80"/>
  <c r="AW103" i="80"/>
  <c r="AY103" i="80"/>
  <c r="AZ135" i="80"/>
  <c r="AY135" i="80"/>
  <c r="AX135" i="80"/>
  <c r="AW135" i="80"/>
  <c r="AN167" i="80"/>
  <c r="AZ167" i="80"/>
  <c r="AY167" i="80"/>
  <c r="AX167" i="80"/>
  <c r="AW167" i="80"/>
  <c r="AM199" i="80"/>
  <c r="AZ199" i="80"/>
  <c r="AY199" i="80"/>
  <c r="AX199" i="80"/>
  <c r="AW199" i="80"/>
  <c r="AN216" i="80"/>
  <c r="AM219" i="80"/>
  <c r="AM231" i="80"/>
  <c r="AZ231" i="80"/>
  <c r="AY231" i="80"/>
  <c r="AX231" i="80"/>
  <c r="AW231" i="80"/>
  <c r="AJ255" i="80"/>
  <c r="AO258" i="80"/>
  <c r="AK280" i="80"/>
  <c r="AN283" i="80"/>
  <c r="AK287" i="80"/>
  <c r="AO294" i="80"/>
  <c r="AM302" i="80"/>
  <c r="AK305" i="80"/>
  <c r="AO309" i="80"/>
  <c r="AY309" i="80"/>
  <c r="AX309" i="80"/>
  <c r="AW309" i="80"/>
  <c r="AZ309" i="80"/>
  <c r="AM323" i="80"/>
  <c r="AZ335" i="80"/>
  <c r="AY335" i="80"/>
  <c r="AX335" i="80"/>
  <c r="AW335" i="80"/>
  <c r="AZ342" i="80"/>
  <c r="AY342" i="80"/>
  <c r="AX342" i="80"/>
  <c r="AW342" i="80"/>
  <c r="AL345" i="80"/>
  <c r="AJ349" i="80"/>
  <c r="AN352" i="80"/>
  <c r="AK356" i="80"/>
  <c r="AO360" i="80"/>
  <c r="AZ360" i="80"/>
  <c r="AY360" i="80"/>
  <c r="AX360" i="80"/>
  <c r="AW360" i="80"/>
  <c r="AK368" i="80"/>
  <c r="AZ368" i="80"/>
  <c r="AY368" i="80"/>
  <c r="AX368" i="80"/>
  <c r="AW368" i="80"/>
  <c r="AN354" i="80"/>
  <c r="AZ354" i="80"/>
  <c r="AY354" i="80"/>
  <c r="AX354" i="80"/>
  <c r="AW354" i="80"/>
  <c r="AO207" i="80"/>
  <c r="AZ207" i="80"/>
  <c r="AY207" i="80"/>
  <c r="AX207" i="80"/>
  <c r="AW207" i="80"/>
  <c r="AZ271" i="80"/>
  <c r="AY271" i="80"/>
  <c r="AX271" i="80"/>
  <c r="AW271" i="80"/>
  <c r="AO221" i="80"/>
  <c r="AZ221" i="80"/>
  <c r="AW221" i="80"/>
  <c r="AX221" i="80"/>
  <c r="AY221" i="80"/>
  <c r="AO355" i="80"/>
  <c r="AZ355" i="80"/>
  <c r="AY355" i="80"/>
  <c r="AX355" i="80"/>
  <c r="AW355" i="80"/>
  <c r="AM94" i="80"/>
  <c r="AZ94" i="80"/>
  <c r="AY94" i="80"/>
  <c r="AX94" i="80"/>
  <c r="AW94" i="80"/>
  <c r="AN221" i="80"/>
  <c r="AL307" i="80"/>
  <c r="AZ203" i="80"/>
  <c r="AY203" i="80"/>
  <c r="AX203" i="80"/>
  <c r="AW203" i="80"/>
  <c r="BR88" i="80"/>
  <c r="AZ88" i="80"/>
  <c r="AW88" i="80"/>
  <c r="AX88" i="80"/>
  <c r="AY88" i="80"/>
  <c r="AN307" i="80"/>
  <c r="AJ334" i="80"/>
  <c r="AZ334" i="80"/>
  <c r="AY334" i="80"/>
  <c r="AX334" i="80"/>
  <c r="AW334" i="80"/>
  <c r="AO369" i="80"/>
  <c r="AL127" i="80"/>
  <c r="AZ127" i="80"/>
  <c r="AY127" i="80"/>
  <c r="AX127" i="80"/>
  <c r="AW127" i="80"/>
  <c r="AZ20" i="80"/>
  <c r="AW20" i="80"/>
  <c r="AX20" i="80"/>
  <c r="AY20" i="80"/>
  <c r="AY148" i="80"/>
  <c r="AX148" i="80"/>
  <c r="AW148" i="80"/>
  <c r="AZ148" i="80"/>
  <c r="AO212" i="80"/>
  <c r="AY212" i="80"/>
  <c r="AX212" i="80"/>
  <c r="AW212" i="80"/>
  <c r="AZ212" i="80"/>
  <c r="AO216" i="80"/>
  <c r="AN219" i="80"/>
  <c r="AO259" i="80"/>
  <c r="AZ259" i="80"/>
  <c r="AY259" i="80"/>
  <c r="AX259" i="80"/>
  <c r="AW259" i="80"/>
  <c r="AO277" i="80"/>
  <c r="AY277" i="80"/>
  <c r="AX277" i="80"/>
  <c r="AW277" i="80"/>
  <c r="AZ277" i="80"/>
  <c r="AO283" i="80"/>
  <c r="AO295" i="80"/>
  <c r="AZ295" i="80"/>
  <c r="AY295" i="80"/>
  <c r="AX295" i="80"/>
  <c r="AW295" i="80"/>
  <c r="AN302" i="80"/>
  <c r="AN323" i="80"/>
  <c r="AM345" i="80"/>
  <c r="AK349" i="80"/>
  <c r="AO353" i="80"/>
  <c r="AY353" i="80"/>
  <c r="AX353" i="80"/>
  <c r="AW353" i="80"/>
  <c r="AZ353" i="80"/>
  <c r="AM356" i="80"/>
  <c r="AM124" i="80"/>
  <c r="AZ124" i="80"/>
  <c r="AX124" i="80"/>
  <c r="AW124" i="80"/>
  <c r="AY124" i="80"/>
  <c r="AM221" i="80"/>
  <c r="BR62" i="80"/>
  <c r="AZ62" i="80"/>
  <c r="AY62" i="80"/>
  <c r="AX62" i="80"/>
  <c r="AW62" i="80"/>
  <c r="AN369" i="80"/>
  <c r="AJ197" i="80"/>
  <c r="AZ197" i="80"/>
  <c r="AX197" i="80"/>
  <c r="AY197" i="80"/>
  <c r="AW197" i="80"/>
  <c r="AO351" i="80"/>
  <c r="AZ146" i="80"/>
  <c r="AY146" i="80"/>
  <c r="AX146" i="80"/>
  <c r="AW146" i="80"/>
  <c r="AZ95" i="80"/>
  <c r="AY95" i="80"/>
  <c r="AX95" i="80"/>
  <c r="AW95" i="80"/>
  <c r="BR52" i="80"/>
  <c r="AW52" i="80"/>
  <c r="AY52" i="80"/>
  <c r="AX52" i="80"/>
  <c r="AZ52" i="80"/>
  <c r="AM180" i="80"/>
  <c r="AY180" i="80"/>
  <c r="AX180" i="80"/>
  <c r="AW180" i="80"/>
  <c r="AZ180" i="80"/>
  <c r="BR33" i="80"/>
  <c r="AZ33" i="80"/>
  <c r="AW33" i="80"/>
  <c r="AX33" i="80"/>
  <c r="AY33" i="80"/>
  <c r="AZ97" i="80"/>
  <c r="AY97" i="80"/>
  <c r="AX97" i="80"/>
  <c r="AW97" i="80"/>
  <c r="AN129" i="80"/>
  <c r="AZ129" i="80"/>
  <c r="AW129" i="80"/>
  <c r="AX129" i="80"/>
  <c r="AY129" i="80"/>
  <c r="AN161" i="80"/>
  <c r="AZ161" i="80"/>
  <c r="AY161" i="80"/>
  <c r="AX161" i="80"/>
  <c r="AW161" i="80"/>
  <c r="AN193" i="80"/>
  <c r="AZ193" i="80"/>
  <c r="AY193" i="80"/>
  <c r="AX193" i="80"/>
  <c r="AW193" i="80"/>
  <c r="AN217" i="80"/>
  <c r="AZ217" i="80"/>
  <c r="AY217" i="80"/>
  <c r="AX217" i="80"/>
  <c r="AW217" i="80"/>
  <c r="AO219" i="80"/>
  <c r="AJ234" i="80"/>
  <c r="AK244" i="80"/>
  <c r="AJ248" i="80"/>
  <c r="AL255" i="80"/>
  <c r="AO262" i="80"/>
  <c r="AM280" i="80"/>
  <c r="AY284" i="80"/>
  <c r="AX284" i="80"/>
  <c r="AW284" i="80"/>
  <c r="AZ284" i="80"/>
  <c r="AN287" i="80"/>
  <c r="AK291" i="80"/>
  <c r="AO299" i="80"/>
  <c r="AZ299" i="80"/>
  <c r="AY299" i="80"/>
  <c r="AX299" i="80"/>
  <c r="AW299" i="80"/>
  <c r="AO302" i="80"/>
  <c r="AM305" i="80"/>
  <c r="AL324" i="80"/>
  <c r="AY324" i="80"/>
  <c r="AZ324" i="80"/>
  <c r="AX324" i="80"/>
  <c r="AW324" i="80"/>
  <c r="AJ327" i="80"/>
  <c r="AN346" i="80"/>
  <c r="AZ346" i="80"/>
  <c r="AW346" i="80"/>
  <c r="AY346" i="80"/>
  <c r="AX346" i="80"/>
  <c r="AL349" i="80"/>
  <c r="AN356" i="80"/>
  <c r="AM194" i="80"/>
  <c r="AZ194" i="80"/>
  <c r="AY194" i="80"/>
  <c r="AX194" i="80"/>
  <c r="AW194" i="80"/>
  <c r="AJ336" i="80"/>
  <c r="AZ336" i="80"/>
  <c r="AY336" i="80"/>
  <c r="AX336" i="80"/>
  <c r="AW336" i="80"/>
  <c r="BR47" i="80"/>
  <c r="AZ47" i="80"/>
  <c r="AY47" i="80"/>
  <c r="AW47" i="80"/>
  <c r="AX47" i="80"/>
  <c r="AZ139" i="80"/>
  <c r="AY139" i="80"/>
  <c r="AX139" i="80"/>
  <c r="AW139" i="80"/>
  <c r="AN329" i="80"/>
  <c r="BR82" i="80"/>
  <c r="AX82" i="80"/>
  <c r="AW82" i="80"/>
  <c r="AY82" i="80"/>
  <c r="AZ82" i="80"/>
  <c r="BR84" i="80"/>
  <c r="AZ84" i="80"/>
  <c r="AY84" i="80"/>
  <c r="AX84" i="80"/>
  <c r="AW84" i="80"/>
  <c r="AY65" i="80"/>
  <c r="AW65" i="80"/>
  <c r="AZ65" i="80"/>
  <c r="AX65" i="80"/>
  <c r="AZ46" i="80"/>
  <c r="AY46" i="80"/>
  <c r="AX46" i="80"/>
  <c r="AW46" i="80"/>
  <c r="BR78" i="80"/>
  <c r="AZ78" i="80"/>
  <c r="AY78" i="80"/>
  <c r="AX78" i="80"/>
  <c r="AW78" i="80"/>
  <c r="AZ110" i="80"/>
  <c r="AW110" i="80"/>
  <c r="AY110" i="80"/>
  <c r="AX110" i="80"/>
  <c r="AM142" i="80"/>
  <c r="AZ142" i="80"/>
  <c r="AY142" i="80"/>
  <c r="AX142" i="80"/>
  <c r="AW142" i="80"/>
  <c r="AL174" i="80"/>
  <c r="AZ174" i="80"/>
  <c r="AY174" i="80"/>
  <c r="AX174" i="80"/>
  <c r="AW174" i="80"/>
  <c r="AJ206" i="80"/>
  <c r="AZ206" i="80"/>
  <c r="AY206" i="80"/>
  <c r="AX206" i="80"/>
  <c r="AW206" i="80"/>
  <c r="AY220" i="80"/>
  <c r="AX220" i="80"/>
  <c r="AZ220" i="80"/>
  <c r="AW220" i="80"/>
  <c r="AJ223" i="80"/>
  <c r="AK234" i="80"/>
  <c r="AK238" i="80"/>
  <c r="AJ241" i="80"/>
  <c r="AL244" i="80"/>
  <c r="AK248" i="80"/>
  <c r="AY252" i="80"/>
  <c r="AX252" i="80"/>
  <c r="AW252" i="80"/>
  <c r="AZ252" i="80"/>
  <c r="AN255" i="80"/>
  <c r="AO263" i="80"/>
  <c r="AZ263" i="80"/>
  <c r="AY263" i="80"/>
  <c r="AX263" i="80"/>
  <c r="AW263" i="80"/>
  <c r="AK270" i="80"/>
  <c r="AJ273" i="80"/>
  <c r="AN280" i="80"/>
  <c r="AO287" i="80"/>
  <c r="AM291" i="80"/>
  <c r="AZ303" i="80"/>
  <c r="AY303" i="80"/>
  <c r="AX303" i="80"/>
  <c r="AW303" i="80"/>
  <c r="AN305" i="80"/>
  <c r="AO317" i="80"/>
  <c r="AY317" i="80"/>
  <c r="AX317" i="80"/>
  <c r="AW317" i="80"/>
  <c r="AZ317" i="80"/>
  <c r="AK327" i="80"/>
  <c r="AM349" i="80"/>
  <c r="AO356" i="80"/>
  <c r="AJ371" i="80"/>
  <c r="AK111" i="80"/>
  <c r="AZ111" i="80"/>
  <c r="AY111" i="80"/>
  <c r="AX111" i="80"/>
  <c r="AW111" i="80"/>
  <c r="AZ73" i="80"/>
  <c r="AX73" i="80"/>
  <c r="AW73" i="80"/>
  <c r="AY73" i="80"/>
  <c r="AO260" i="80"/>
  <c r="AM369" i="80"/>
  <c r="AO218" i="80"/>
  <c r="AX114" i="80"/>
  <c r="AW114" i="80"/>
  <c r="AY114" i="80"/>
  <c r="AZ114" i="80"/>
  <c r="BR59" i="80"/>
  <c r="AZ59" i="80"/>
  <c r="AY59" i="80"/>
  <c r="AX59" i="80"/>
  <c r="AW59" i="80"/>
  <c r="AX91" i="80"/>
  <c r="AW91" i="80"/>
  <c r="AZ91" i="80"/>
  <c r="AY91" i="80"/>
  <c r="AX123" i="80"/>
  <c r="AW123" i="80"/>
  <c r="AZ123" i="80"/>
  <c r="AY123" i="80"/>
  <c r="AK155" i="80"/>
  <c r="AY155" i="80"/>
  <c r="AX155" i="80"/>
  <c r="AZ155" i="80"/>
  <c r="AW155" i="80"/>
  <c r="AN187" i="80"/>
  <c r="AY187" i="80"/>
  <c r="AX187" i="80"/>
  <c r="AZ187" i="80"/>
  <c r="AW187" i="80"/>
  <c r="AM234" i="80"/>
  <c r="AN244" i="80"/>
  <c r="AL248" i="80"/>
  <c r="AO255" i="80"/>
  <c r="AO280" i="80"/>
  <c r="AJ288" i="80"/>
  <c r="AY288" i="80"/>
  <c r="AX288" i="80"/>
  <c r="AW288" i="80"/>
  <c r="AZ288" i="80"/>
  <c r="AN291" i="80"/>
  <c r="AO305" i="80"/>
  <c r="AL327" i="80"/>
  <c r="AY339" i="80"/>
  <c r="AX339" i="80"/>
  <c r="AW339" i="80"/>
  <c r="AZ339" i="80"/>
  <c r="AN349" i="80"/>
  <c r="AO357" i="80"/>
  <c r="AY357" i="80"/>
  <c r="AX357" i="80"/>
  <c r="AW357" i="80"/>
  <c r="AZ357" i="80"/>
  <c r="AJ364" i="80"/>
  <c r="AK371" i="80"/>
  <c r="AL98" i="80"/>
  <c r="AZ98" i="80"/>
  <c r="AY98" i="80"/>
  <c r="AX98" i="80"/>
  <c r="AW98" i="80"/>
  <c r="AO253" i="80"/>
  <c r="AY253" i="80"/>
  <c r="AX253" i="80"/>
  <c r="AW253" i="80"/>
  <c r="AZ253" i="80"/>
  <c r="BR49" i="80"/>
  <c r="AZ49" i="80"/>
  <c r="AY49" i="80"/>
  <c r="AX49" i="80"/>
  <c r="AW49" i="80"/>
  <c r="AK233" i="80"/>
  <c r="AZ233" i="80"/>
  <c r="AY233" i="80"/>
  <c r="AX233" i="80"/>
  <c r="AW233" i="80"/>
  <c r="AM253" i="80"/>
  <c r="AZ301" i="80"/>
  <c r="AY301" i="80"/>
  <c r="AX301" i="80"/>
  <c r="AW301" i="80"/>
  <c r="AY337" i="80"/>
  <c r="AX337" i="80"/>
  <c r="AW337" i="80"/>
  <c r="AZ337" i="80"/>
  <c r="AN250" i="80"/>
  <c r="AZ250" i="80"/>
  <c r="AY250" i="80"/>
  <c r="AX250" i="80"/>
  <c r="AW250" i="80"/>
  <c r="AY312" i="80"/>
  <c r="AX312" i="80"/>
  <c r="AW312" i="80"/>
  <c r="AZ312" i="80"/>
  <c r="AN116" i="80"/>
  <c r="AZ116" i="80"/>
  <c r="AY116" i="80"/>
  <c r="AX116" i="80"/>
  <c r="AW116" i="80"/>
  <c r="BR14" i="80"/>
  <c r="AZ14" i="80"/>
  <c r="AY14" i="80"/>
  <c r="AX14" i="80"/>
  <c r="AW14" i="80"/>
  <c r="AZ27" i="80"/>
  <c r="AY27" i="80"/>
  <c r="AX27" i="80"/>
  <c r="AW27" i="80"/>
  <c r="BR40" i="80"/>
  <c r="AZ40" i="80"/>
  <c r="AW40" i="80"/>
  <c r="AY40" i="80"/>
  <c r="AX40" i="80"/>
  <c r="BR72" i="80"/>
  <c r="AZ72" i="80"/>
  <c r="AY72" i="80"/>
  <c r="AX72" i="80"/>
  <c r="AW72" i="80"/>
  <c r="AZ104" i="80"/>
  <c r="AY104" i="80"/>
  <c r="AX104" i="80"/>
  <c r="AW104" i="80"/>
  <c r="AZ136" i="80"/>
  <c r="AY136" i="80"/>
  <c r="AX136" i="80"/>
  <c r="AW136" i="80"/>
  <c r="AM168" i="80"/>
  <c r="AZ168" i="80"/>
  <c r="AY168" i="80"/>
  <c r="AX168" i="80"/>
  <c r="AW168" i="80"/>
  <c r="AZ200" i="80"/>
  <c r="AY200" i="80"/>
  <c r="AX200" i="80"/>
  <c r="AW200" i="80"/>
  <c r="AL223" i="80"/>
  <c r="AL228" i="80"/>
  <c r="AY228" i="80"/>
  <c r="AZ228" i="80"/>
  <c r="AX228" i="80"/>
  <c r="AW228" i="80"/>
  <c r="AN234" i="80"/>
  <c r="AM238" i="80"/>
  <c r="AL241" i="80"/>
  <c r="AO245" i="80"/>
  <c r="AY245" i="80"/>
  <c r="AX245" i="80"/>
  <c r="AW245" i="80"/>
  <c r="AZ245" i="80"/>
  <c r="AM248" i="80"/>
  <c r="AJ256" i="80"/>
  <c r="AY256" i="80"/>
  <c r="AX256" i="80"/>
  <c r="AW256" i="80"/>
  <c r="AZ256" i="80"/>
  <c r="AL266" i="80"/>
  <c r="AM270" i="80"/>
  <c r="AL273" i="80"/>
  <c r="AN281" i="80"/>
  <c r="AY281" i="80"/>
  <c r="AX281" i="80"/>
  <c r="AW281" i="80"/>
  <c r="AZ281" i="80"/>
  <c r="AL292" i="80"/>
  <c r="AY292" i="80"/>
  <c r="AZ292" i="80"/>
  <c r="AX292" i="80"/>
  <c r="AW292" i="80"/>
  <c r="AZ306" i="80"/>
  <c r="AY306" i="80"/>
  <c r="AX306" i="80"/>
  <c r="AW306" i="80"/>
  <c r="AJ313" i="80"/>
  <c r="AM320" i="80"/>
  <c r="AN327" i="80"/>
  <c r="AN332" i="80"/>
  <c r="AZ332" i="80"/>
  <c r="AY332" i="80"/>
  <c r="AX332" i="80"/>
  <c r="AW332" i="80"/>
  <c r="AO349" i="80"/>
  <c r="AK364" i="80"/>
  <c r="AL371" i="80"/>
  <c r="AL162" i="80"/>
  <c r="AZ162" i="80"/>
  <c r="AW162" i="80"/>
  <c r="AX162" i="80"/>
  <c r="AY162" i="80"/>
  <c r="AZ310" i="80"/>
  <c r="AX310" i="80"/>
  <c r="AW310" i="80"/>
  <c r="AY310" i="80"/>
  <c r="AN158" i="80"/>
  <c r="AZ158" i="80"/>
  <c r="AY158" i="80"/>
  <c r="AX158" i="80"/>
  <c r="AW158" i="80"/>
  <c r="AJ107" i="80"/>
  <c r="AZ107" i="80"/>
  <c r="AY107" i="80"/>
  <c r="AX107" i="80"/>
  <c r="AW107" i="80"/>
  <c r="AO268" i="80"/>
  <c r="AZ15" i="80"/>
  <c r="AW15" i="80"/>
  <c r="AX15" i="80"/>
  <c r="AY15" i="80"/>
  <c r="AY21" i="80"/>
  <c r="AZ21" i="80"/>
  <c r="AX21" i="80"/>
  <c r="AW21" i="80"/>
  <c r="BR53" i="80"/>
  <c r="AZ53" i="80"/>
  <c r="AX53" i="80"/>
  <c r="AY53" i="80"/>
  <c r="AW53" i="80"/>
  <c r="BR85" i="80"/>
  <c r="AZ85" i="80"/>
  <c r="AW85" i="80"/>
  <c r="AY85" i="80"/>
  <c r="AX85" i="80"/>
  <c r="AZ117" i="80"/>
  <c r="AY117" i="80"/>
  <c r="AX117" i="80"/>
  <c r="AW117" i="80"/>
  <c r="AK149" i="80"/>
  <c r="AZ149" i="80"/>
  <c r="AY149" i="80"/>
  <c r="AX149" i="80"/>
  <c r="AW149" i="80"/>
  <c r="AX181" i="80"/>
  <c r="AW181" i="80"/>
  <c r="AY181" i="80"/>
  <c r="AZ181" i="80"/>
  <c r="AO213" i="80"/>
  <c r="AY213" i="80"/>
  <c r="AX213" i="80"/>
  <c r="AW213" i="80"/>
  <c r="AZ213" i="80"/>
  <c r="AZ235" i="80"/>
  <c r="AY235" i="80"/>
  <c r="AX235" i="80"/>
  <c r="AW235" i="80"/>
  <c r="AN248" i="80"/>
  <c r="AM309" i="80"/>
  <c r="AK313" i="80"/>
  <c r="AN320" i="80"/>
  <c r="AZ328" i="80"/>
  <c r="AY328" i="80"/>
  <c r="AX328" i="80"/>
  <c r="AW328" i="80"/>
  <c r="AK335" i="80"/>
  <c r="AY343" i="80"/>
  <c r="AX343" i="80"/>
  <c r="AW343" i="80"/>
  <c r="AZ343" i="80"/>
  <c r="AZ350" i="80"/>
  <c r="AY350" i="80"/>
  <c r="AX350" i="80"/>
  <c r="AW350" i="80"/>
  <c r="AK361" i="80"/>
  <c r="AY361" i="80"/>
  <c r="AX361" i="80"/>
  <c r="AW361" i="80"/>
  <c r="AZ361" i="80"/>
  <c r="AM364" i="80"/>
  <c r="AJ368" i="80"/>
  <c r="AM371" i="80"/>
  <c r="BN33" i="94"/>
  <c r="BP33" i="94" s="1"/>
  <c r="BL33" i="94"/>
  <c r="BJ34" i="94"/>
  <c r="BO32" i="94"/>
  <c r="BQ32" i="94" s="1"/>
  <c r="AI197" i="80"/>
  <c r="AJ67" i="80"/>
  <c r="BR67" i="80"/>
  <c r="AM21" i="80"/>
  <c r="BR21" i="80"/>
  <c r="AL58" i="80"/>
  <c r="BR58" i="80"/>
  <c r="AK75" i="80"/>
  <c r="BR75" i="80"/>
  <c r="AM36" i="80"/>
  <c r="BR36" i="80"/>
  <c r="AN27" i="80"/>
  <c r="BR27" i="80"/>
  <c r="AN54" i="80"/>
  <c r="BR54" i="80"/>
  <c r="AL15" i="80"/>
  <c r="BR15" i="80"/>
  <c r="AM73" i="80"/>
  <c r="BR73" i="80"/>
  <c r="AK65" i="80"/>
  <c r="BR65" i="80"/>
  <c r="AM37" i="80"/>
  <c r="BR37" i="80"/>
  <c r="AN28" i="80"/>
  <c r="BR28" i="80"/>
  <c r="AJ60" i="80"/>
  <c r="BR60" i="80"/>
  <c r="AL57" i="80"/>
  <c r="BR57" i="80"/>
  <c r="AM55" i="80"/>
  <c r="BR55" i="80"/>
  <c r="AM71" i="80"/>
  <c r="BR71" i="80"/>
  <c r="AK23" i="80"/>
  <c r="BR23" i="80"/>
  <c r="AM50" i="80"/>
  <c r="BR50" i="80"/>
  <c r="AJ69" i="80"/>
  <c r="BR69" i="80"/>
  <c r="AJ41" i="80"/>
  <c r="BR41" i="80"/>
  <c r="AJ46" i="80"/>
  <c r="BR46" i="80"/>
  <c r="AL20" i="80"/>
  <c r="BR20" i="80"/>
  <c r="AK63" i="80"/>
  <c r="BR63" i="80"/>
  <c r="AM24" i="80"/>
  <c r="BR24" i="80"/>
  <c r="AN56" i="80"/>
  <c r="BR56" i="80"/>
  <c r="BL14" i="80"/>
  <c r="AJ30" i="80"/>
  <c r="AL31" i="80"/>
  <c r="AI214" i="80"/>
  <c r="AI180" i="80"/>
  <c r="AO180" i="80" s="1"/>
  <c r="AI207" i="80"/>
  <c r="AI172" i="80"/>
  <c r="AO172" i="80" s="1"/>
  <c r="AI88" i="80"/>
  <c r="AO88" i="80" s="1"/>
  <c r="AI18" i="80"/>
  <c r="AO18" i="80" s="1"/>
  <c r="AI70" i="80"/>
  <c r="AO70" i="80" s="1"/>
  <c r="AM174" i="80"/>
  <c r="AJ169" i="80"/>
  <c r="AI203" i="80"/>
  <c r="AO203" i="80" s="1"/>
  <c r="AI64" i="80"/>
  <c r="AI144" i="80"/>
  <c r="AO144" i="80" s="1"/>
  <c r="AI160" i="80"/>
  <c r="AI43" i="80"/>
  <c r="AO43" i="80" s="1"/>
  <c r="AI59" i="80"/>
  <c r="AO59" i="80" s="1"/>
  <c r="AI75" i="80"/>
  <c r="AO75" i="80" s="1"/>
  <c r="AI176" i="80"/>
  <c r="AI202" i="80"/>
  <c r="AI171" i="80"/>
  <c r="AL206" i="80"/>
  <c r="AI97" i="80"/>
  <c r="AO97" i="80" s="1"/>
  <c r="AM206" i="80"/>
  <c r="AK197" i="80"/>
  <c r="AN206" i="80"/>
  <c r="AN211" i="80"/>
  <c r="AL197" i="80"/>
  <c r="AK202" i="80"/>
  <c r="AO206" i="80"/>
  <c r="AO211" i="80"/>
  <c r="AM197" i="80"/>
  <c r="AJ203" i="80"/>
  <c r="AI178" i="80"/>
  <c r="AO178" i="80" s="1"/>
  <c r="AM203" i="80"/>
  <c r="AN203" i="80"/>
  <c r="AI163" i="80"/>
  <c r="AO163" i="80" s="1"/>
  <c r="AI200" i="80"/>
  <c r="AO200" i="80" s="1"/>
  <c r="AI205" i="80"/>
  <c r="AL169" i="80"/>
  <c r="AI159" i="80"/>
  <c r="AI85" i="80"/>
  <c r="AO85" i="80" s="1"/>
  <c r="AI101" i="80"/>
  <c r="AO101" i="80" s="1"/>
  <c r="AI165" i="80"/>
  <c r="AO165" i="80" s="1"/>
  <c r="AI170" i="80"/>
  <c r="AI23" i="80"/>
  <c r="AI39" i="80"/>
  <c r="AO39" i="80" s="1"/>
  <c r="AI22" i="80"/>
  <c r="AI38" i="80"/>
  <c r="AO38" i="80" s="1"/>
  <c r="AI174" i="80"/>
  <c r="AI154" i="80"/>
  <c r="AI211" i="80"/>
  <c r="AI199" i="80"/>
  <c r="AK170" i="80"/>
  <c r="AK199" i="80"/>
  <c r="AI208" i="80"/>
  <c r="AI212" i="80"/>
  <c r="AL170" i="80"/>
  <c r="AL199" i="80"/>
  <c r="AI113" i="80"/>
  <c r="AO113" i="80" s="1"/>
  <c r="AI129" i="80"/>
  <c r="AO129" i="80" s="1"/>
  <c r="AI161" i="80"/>
  <c r="AM170" i="80"/>
  <c r="AI181" i="80"/>
  <c r="AO199" i="80"/>
  <c r="AI204" i="80"/>
  <c r="AO204" i="80" s="1"/>
  <c r="AJ196" i="80"/>
  <c r="AI146" i="80"/>
  <c r="AK196" i="80"/>
  <c r="AL196" i="80"/>
  <c r="AI209" i="80"/>
  <c r="AI201" i="80"/>
  <c r="AO201" i="80" s="1"/>
  <c r="AM167" i="80"/>
  <c r="AN192" i="80"/>
  <c r="AJ209" i="80"/>
  <c r="AM213" i="80"/>
  <c r="AK209" i="80"/>
  <c r="AK182" i="80"/>
  <c r="AL209" i="80"/>
  <c r="AI131" i="80"/>
  <c r="AO131" i="80" s="1"/>
  <c r="AL182" i="80"/>
  <c r="AM209" i="80"/>
  <c r="AN209" i="80"/>
  <c r="AI110" i="80"/>
  <c r="AO110" i="80" s="1"/>
  <c r="AI183" i="80"/>
  <c r="AI121" i="80"/>
  <c r="AO121" i="80" s="1"/>
  <c r="AI153" i="80"/>
  <c r="AJ193" i="80"/>
  <c r="AI206" i="80"/>
  <c r="AK193" i="80"/>
  <c r="AI210" i="80"/>
  <c r="AL214" i="80"/>
  <c r="AI15" i="80"/>
  <c r="AO15" i="80" s="1"/>
  <c r="AI100" i="80"/>
  <c r="AO100" i="80" s="1"/>
  <c r="AI189" i="80"/>
  <c r="AL193" i="80"/>
  <c r="AK206" i="80"/>
  <c r="AM173" i="80"/>
  <c r="AI198" i="80"/>
  <c r="AO198" i="80" s="1"/>
  <c r="AK213" i="80"/>
  <c r="AL213" i="80"/>
  <c r="AN210" i="80"/>
  <c r="AJ208" i="80"/>
  <c r="AK208" i="80"/>
  <c r="AK214" i="80"/>
  <c r="AL208" i="80"/>
  <c r="AM208" i="80"/>
  <c r="AJ211" i="80"/>
  <c r="AM214" i="80"/>
  <c r="AN208" i="80"/>
  <c r="AK211" i="80"/>
  <c r="AN214" i="80"/>
  <c r="AL211" i="80"/>
  <c r="AO214" i="80"/>
  <c r="AI122" i="80"/>
  <c r="AO122" i="80" s="1"/>
  <c r="AI192" i="80"/>
  <c r="AI80" i="80"/>
  <c r="AO80" i="80" s="1"/>
  <c r="AI188" i="80"/>
  <c r="AI193" i="80"/>
  <c r="AO193" i="80" s="1"/>
  <c r="AJ200" i="80"/>
  <c r="AI184" i="80"/>
  <c r="AO184" i="80" s="1"/>
  <c r="AK34" i="80"/>
  <c r="AM193" i="80"/>
  <c r="AN197" i="80"/>
  <c r="AJ204" i="80"/>
  <c r="AI19" i="80"/>
  <c r="AO19" i="80" s="1"/>
  <c r="AL34" i="80"/>
  <c r="AI135" i="80"/>
  <c r="AO135" i="80" s="1"/>
  <c r="AI167" i="80"/>
  <c r="AO167" i="80" s="1"/>
  <c r="AO197" i="80"/>
  <c r="AK204" i="80"/>
  <c r="AM134" i="80"/>
  <c r="AM34" i="80"/>
  <c r="AI194" i="80"/>
  <c r="AO194" i="80" s="1"/>
  <c r="AM204" i="80"/>
  <c r="AN34" i="80"/>
  <c r="AN204" i="80"/>
  <c r="AK180" i="80"/>
  <c r="AI25" i="80"/>
  <c r="AO25" i="80" s="1"/>
  <c r="AN180" i="80"/>
  <c r="AI185" i="80"/>
  <c r="AI35" i="80"/>
  <c r="AO35" i="80" s="1"/>
  <c r="AI125" i="80"/>
  <c r="AL167" i="80"/>
  <c r="AI51" i="80"/>
  <c r="AO51" i="80" s="1"/>
  <c r="AI67" i="80"/>
  <c r="AO67" i="80" s="1"/>
  <c r="AI136" i="80"/>
  <c r="AO136" i="80" s="1"/>
  <c r="AK107" i="80"/>
  <c r="AI31" i="80"/>
  <c r="AO31" i="80" s="1"/>
  <c r="AI62" i="80"/>
  <c r="AO62" i="80" s="1"/>
  <c r="AI177" i="80"/>
  <c r="AO177" i="80" s="1"/>
  <c r="AI186" i="80"/>
  <c r="AO186" i="80" s="1"/>
  <c r="AJ190" i="80"/>
  <c r="AI195" i="80"/>
  <c r="AO195" i="80" s="1"/>
  <c r="AI105" i="80"/>
  <c r="AO105" i="80" s="1"/>
  <c r="AI191" i="80"/>
  <c r="AO191" i="80" s="1"/>
  <c r="AL202" i="80"/>
  <c r="AN202" i="80"/>
  <c r="AN205" i="80"/>
  <c r="AI33" i="80"/>
  <c r="AO33" i="80" s="1"/>
  <c r="AJ186" i="80"/>
  <c r="AO202" i="80"/>
  <c r="AI173" i="80"/>
  <c r="AO173" i="80" s="1"/>
  <c r="AL177" i="80"/>
  <c r="AK186" i="80"/>
  <c r="AI47" i="80"/>
  <c r="AO47" i="80" s="1"/>
  <c r="AI148" i="80"/>
  <c r="AO148" i="80" s="1"/>
  <c r="AI169" i="80"/>
  <c r="AO169" i="80" s="1"/>
  <c r="AM177" i="80"/>
  <c r="AI196" i="80"/>
  <c r="AO196" i="80" s="1"/>
  <c r="AI42" i="80"/>
  <c r="AI127" i="80"/>
  <c r="AO127" i="80" s="1"/>
  <c r="AI164" i="80"/>
  <c r="AN87" i="80"/>
  <c r="AN78" i="80"/>
  <c r="AJ152" i="80"/>
  <c r="AJ57" i="80"/>
  <c r="AJ79" i="80"/>
  <c r="AM57" i="80"/>
  <c r="AJ85" i="80"/>
  <c r="AJ37" i="80"/>
  <c r="AL17" i="80"/>
  <c r="AL37" i="80"/>
  <c r="AM83" i="80"/>
  <c r="AL86" i="80"/>
  <c r="AK81" i="80"/>
  <c r="BJ15" i="80"/>
  <c r="AI95" i="80"/>
  <c r="AO95" i="80" s="1"/>
  <c r="AI126" i="80"/>
  <c r="AO126" i="80" s="1"/>
  <c r="AK131" i="80"/>
  <c r="AL131" i="80"/>
  <c r="AJ156" i="80"/>
  <c r="AK156" i="80"/>
  <c r="AL156" i="80"/>
  <c r="AL152" i="80"/>
  <c r="AI61" i="80"/>
  <c r="AO61" i="80" s="1"/>
  <c r="AJ111" i="80"/>
  <c r="AI117" i="80"/>
  <c r="AM152" i="80"/>
  <c r="AN14" i="80"/>
  <c r="AI52" i="80"/>
  <c r="AO52" i="80" s="1"/>
  <c r="AI71" i="80"/>
  <c r="AO71" i="80" s="1"/>
  <c r="AI81" i="80"/>
  <c r="AO81" i="80" s="1"/>
  <c r="AK96" i="80"/>
  <c r="AN152" i="80"/>
  <c r="AI162" i="80"/>
  <c r="AO162" i="80" s="1"/>
  <c r="AI76" i="80"/>
  <c r="AO76" i="80" s="1"/>
  <c r="AI102" i="80"/>
  <c r="AO102" i="80" s="1"/>
  <c r="AI107" i="80"/>
  <c r="AO107" i="80" s="1"/>
  <c r="AI112" i="80"/>
  <c r="AO112" i="80" s="1"/>
  <c r="AI143" i="80"/>
  <c r="AO143" i="80" s="1"/>
  <c r="AI65" i="80"/>
  <c r="AO65" i="80" s="1"/>
  <c r="AI44" i="80"/>
  <c r="AO44" i="80" s="1"/>
  <c r="AM61" i="80"/>
  <c r="AI24" i="80"/>
  <c r="AO24" i="80" s="1"/>
  <c r="AI118" i="80"/>
  <c r="AO118" i="80" s="1"/>
  <c r="AI149" i="80"/>
  <c r="AK14" i="80"/>
  <c r="AO14" i="80"/>
  <c r="AI79" i="80"/>
  <c r="AO79" i="80" s="1"/>
  <c r="AN156" i="80"/>
  <c r="AN57" i="80"/>
  <c r="AM20" i="80"/>
  <c r="AI108" i="80"/>
  <c r="AO108" i="80" s="1"/>
  <c r="AN20" i="80"/>
  <c r="AI103" i="80"/>
  <c r="AO103" i="80" s="1"/>
  <c r="AL163" i="80"/>
  <c r="AN131" i="80"/>
  <c r="AI37" i="80"/>
  <c r="AO37" i="80" s="1"/>
  <c r="AI45" i="80"/>
  <c r="AO45" i="80" s="1"/>
  <c r="AI98" i="80"/>
  <c r="AO98" i="80" s="1"/>
  <c r="AI119" i="80"/>
  <c r="AO119" i="80" s="1"/>
  <c r="AN163" i="80"/>
  <c r="AL53" i="80"/>
  <c r="AI58" i="80"/>
  <c r="AO58" i="80" s="1"/>
  <c r="AL103" i="80"/>
  <c r="AN103" i="80"/>
  <c r="AI130" i="80"/>
  <c r="AO130" i="80" s="1"/>
  <c r="AI145" i="80"/>
  <c r="AI54" i="80"/>
  <c r="AO54" i="80" s="1"/>
  <c r="AI99" i="80"/>
  <c r="AO99" i="80" s="1"/>
  <c r="AI30" i="80"/>
  <c r="AO30" i="80" s="1"/>
  <c r="AI73" i="80"/>
  <c r="AO73" i="80" s="1"/>
  <c r="AI94" i="80"/>
  <c r="AO94" i="80" s="1"/>
  <c r="AI104" i="80"/>
  <c r="AO104" i="80" s="1"/>
  <c r="AN134" i="80"/>
  <c r="AJ14" i="80"/>
  <c r="AI34" i="80"/>
  <c r="AO34" i="80" s="1"/>
  <c r="AI66" i="80"/>
  <c r="AO66" i="80" s="1"/>
  <c r="AI139" i="80"/>
  <c r="AO139" i="80" s="1"/>
  <c r="AI140" i="80"/>
  <c r="AO140" i="80" s="1"/>
  <c r="AI157" i="80"/>
  <c r="AO157" i="80" s="1"/>
  <c r="AI166" i="80"/>
  <c r="AO166" i="80" s="1"/>
  <c r="AN166" i="80"/>
  <c r="AM99" i="80"/>
  <c r="AI46" i="80"/>
  <c r="AO46" i="80" s="1"/>
  <c r="AI50" i="80"/>
  <c r="AO50" i="80" s="1"/>
  <c r="AJ71" i="80"/>
  <c r="AN15" i="80"/>
  <c r="AJ140" i="80"/>
  <c r="AL118" i="80"/>
  <c r="AL149" i="80"/>
  <c r="AI60" i="80"/>
  <c r="AO60" i="80" s="1"/>
  <c r="AL63" i="80"/>
  <c r="AN85" i="80"/>
  <c r="AI115" i="80"/>
  <c r="AO115" i="80" s="1"/>
  <c r="AI128" i="80"/>
  <c r="AI137" i="80"/>
  <c r="AO137" i="80" s="1"/>
  <c r="AI141" i="80"/>
  <c r="AO141" i="80" s="1"/>
  <c r="AJ145" i="80"/>
  <c r="AM149" i="80"/>
  <c r="AI89" i="80"/>
  <c r="AO89" i="80" s="1"/>
  <c r="AM89" i="80"/>
  <c r="AM63" i="80"/>
  <c r="AI68" i="80"/>
  <c r="AO68" i="80" s="1"/>
  <c r="AI72" i="80"/>
  <c r="AO72" i="80" s="1"/>
  <c r="AI96" i="80"/>
  <c r="AO96" i="80" s="1"/>
  <c r="AL145" i="80"/>
  <c r="AN149" i="80"/>
  <c r="AJ23" i="80"/>
  <c r="AN63" i="80"/>
  <c r="AJ81" i="80"/>
  <c r="AI86" i="80"/>
  <c r="AO86" i="80" s="1"/>
  <c r="AI124" i="80"/>
  <c r="AO124" i="80" s="1"/>
  <c r="AM145" i="80"/>
  <c r="AI84" i="80"/>
  <c r="AO84" i="80" s="1"/>
  <c r="AI26" i="80"/>
  <c r="AO26" i="80" s="1"/>
  <c r="AI55" i="80"/>
  <c r="AO55" i="80" s="1"/>
  <c r="AN127" i="80"/>
  <c r="AI132" i="80"/>
  <c r="AO132" i="80" s="1"/>
  <c r="AI20" i="80"/>
  <c r="AO20" i="80" s="1"/>
  <c r="AM47" i="80"/>
  <c r="AL81" i="80"/>
  <c r="AI91" i="80"/>
  <c r="AO91" i="80" s="1"/>
  <c r="AI106" i="80"/>
  <c r="AO106" i="80" s="1"/>
  <c r="AN145" i="80"/>
  <c r="AK71" i="80"/>
  <c r="AL89" i="80"/>
  <c r="AN71" i="80"/>
  <c r="AL85" i="80"/>
  <c r="AI32" i="80"/>
  <c r="AO32" i="80" s="1"/>
  <c r="AM81" i="80"/>
  <c r="AI133" i="80"/>
  <c r="AO133" i="80" s="1"/>
  <c r="AO145" i="80"/>
  <c r="AJ158" i="80"/>
  <c r="AK15" i="80"/>
  <c r="AL71" i="80"/>
  <c r="AI63" i="80"/>
  <c r="AO63" i="80" s="1"/>
  <c r="AM127" i="80"/>
  <c r="AI114" i="80"/>
  <c r="AO114" i="80" s="1"/>
  <c r="AI77" i="80"/>
  <c r="AO77" i="80" s="1"/>
  <c r="AN81" i="80"/>
  <c r="AN115" i="80"/>
  <c r="AJ137" i="80"/>
  <c r="AI150" i="80"/>
  <c r="AO150" i="80" s="1"/>
  <c r="AK158" i="80"/>
  <c r="AK85" i="80"/>
  <c r="AK140" i="80"/>
  <c r="AI27" i="80"/>
  <c r="AO27" i="80" s="1"/>
  <c r="AI28" i="80"/>
  <c r="AO28" i="80" s="1"/>
  <c r="AI40" i="80"/>
  <c r="AO40" i="80" s="1"/>
  <c r="AI82" i="80"/>
  <c r="AO82" i="80" s="1"/>
  <c r="AM96" i="80"/>
  <c r="AI111" i="80"/>
  <c r="AO111" i="80" s="1"/>
  <c r="AI120" i="80"/>
  <c r="AO120" i="80" s="1"/>
  <c r="AL137" i="80"/>
  <c r="AI142" i="80"/>
  <c r="AO142" i="80" s="1"/>
  <c r="AJ163" i="80"/>
  <c r="AK127" i="80"/>
  <c r="AI36" i="80"/>
  <c r="AO36" i="80" s="1"/>
  <c r="AI57" i="80"/>
  <c r="AO57" i="80" s="1"/>
  <c r="AI69" i="80"/>
  <c r="AO69" i="80" s="1"/>
  <c r="AI87" i="80"/>
  <c r="AO87" i="80" s="1"/>
  <c r="AN137" i="80"/>
  <c r="AK163" i="80"/>
  <c r="AM15" i="80"/>
  <c r="AJ63" i="80"/>
  <c r="AK137" i="80"/>
  <c r="AJ15" i="80"/>
  <c r="AI78" i="80"/>
  <c r="AO78" i="80" s="1"/>
  <c r="AL111" i="80"/>
  <c r="AI116" i="80"/>
  <c r="AO116" i="80" s="1"/>
  <c r="AI134" i="80"/>
  <c r="AO134" i="80" s="1"/>
  <c r="AI138" i="80"/>
  <c r="AO138" i="80" s="1"/>
  <c r="AI151" i="80"/>
  <c r="AO151" i="80" s="1"/>
  <c r="AL158" i="80"/>
  <c r="AI17" i="80"/>
  <c r="AO17" i="80" s="1"/>
  <c r="AM111" i="80"/>
  <c r="AL14" i="80"/>
  <c r="AM14" i="80"/>
  <c r="AK61" i="80"/>
  <c r="AI92" i="80"/>
  <c r="AO92" i="80" s="1"/>
  <c r="AN111" i="80"/>
  <c r="AJ116" i="80"/>
  <c r="AJ120" i="80"/>
  <c r="AI147" i="80"/>
  <c r="AN50" i="80"/>
  <c r="AI21" i="80"/>
  <c r="AO21" i="80" s="1"/>
  <c r="AI29" i="80"/>
  <c r="AO29" i="80" s="1"/>
  <c r="AL61" i="80"/>
  <c r="AI83" i="80"/>
  <c r="AO83" i="80" s="1"/>
  <c r="AK116" i="80"/>
  <c r="AK118" i="80"/>
  <c r="AL116" i="80"/>
  <c r="AJ134" i="80"/>
  <c r="AI90" i="80"/>
  <c r="AO90" i="80" s="1"/>
  <c r="AN17" i="80"/>
  <c r="AI41" i="80"/>
  <c r="AO41" i="80" s="1"/>
  <c r="AI49" i="80"/>
  <c r="AO49" i="80" s="1"/>
  <c r="AI53" i="80"/>
  <c r="AO53" i="80" s="1"/>
  <c r="AN61" i="80"/>
  <c r="AI74" i="80"/>
  <c r="AO74" i="80" s="1"/>
  <c r="AI93" i="80"/>
  <c r="AO93" i="80" s="1"/>
  <c r="AM107" i="80"/>
  <c r="AM116" i="80"/>
  <c r="AK134" i="80"/>
  <c r="AL138" i="80"/>
  <c r="AI156" i="80"/>
  <c r="AO156" i="80" s="1"/>
  <c r="AM138" i="80"/>
  <c r="AI152" i="80"/>
  <c r="AO152" i="80" s="1"/>
  <c r="AI109" i="80"/>
  <c r="AO109" i="80" s="1"/>
  <c r="AJ127" i="80"/>
  <c r="AM78" i="80"/>
  <c r="AJ142" i="80"/>
  <c r="AK120" i="80"/>
  <c r="AK124" i="80"/>
  <c r="AJ27" i="80"/>
  <c r="AN138" i="80"/>
  <c r="AM182" i="80"/>
  <c r="AM186" i="80"/>
  <c r="AK190" i="80"/>
  <c r="AN182" i="80"/>
  <c r="AN186" i="80"/>
  <c r="AL190" i="80"/>
  <c r="AJ168" i="80"/>
  <c r="AJ175" i="80"/>
  <c r="AJ179" i="80"/>
  <c r="AM190" i="80"/>
  <c r="AJ24" i="80"/>
  <c r="AJ194" i="80"/>
  <c r="AN168" i="80"/>
  <c r="AK90" i="80"/>
  <c r="AK24" i="80"/>
  <c r="AK94" i="80"/>
  <c r="AL94" i="80"/>
  <c r="AN24" i="80"/>
  <c r="AL168" i="80"/>
  <c r="AK46" i="80"/>
  <c r="AJ49" i="80"/>
  <c r="AN55" i="80"/>
  <c r="AL69" i="80"/>
  <c r="AK79" i="80"/>
  <c r="AJ87" i="80"/>
  <c r="AN98" i="80"/>
  <c r="AN105" i="80"/>
  <c r="AL109" i="80"/>
  <c r="AJ113" i="80"/>
  <c r="AL132" i="80"/>
  <c r="AJ143" i="80"/>
  <c r="AM150" i="80"/>
  <c r="AK161" i="80"/>
  <c r="AN175" i="80"/>
  <c r="AN101" i="80"/>
  <c r="AN33" i="80"/>
  <c r="AN90" i="80"/>
  <c r="AK168" i="80"/>
  <c r="AL55" i="80"/>
  <c r="AL150" i="80"/>
  <c r="AJ161" i="80"/>
  <c r="AJ43" i="80"/>
  <c r="AL46" i="80"/>
  <c r="AK49" i="80"/>
  <c r="AJ59" i="80"/>
  <c r="AM69" i="80"/>
  <c r="AL79" i="80"/>
  <c r="AK83" i="80"/>
  <c r="AL87" i="80"/>
  <c r="AM109" i="80"/>
  <c r="AM113" i="80"/>
  <c r="AO125" i="80"/>
  <c r="AM132" i="80"/>
  <c r="AJ136" i="80"/>
  <c r="AK143" i="80"/>
  <c r="AN150" i="80"/>
  <c r="AL161" i="80"/>
  <c r="AJ165" i="80"/>
  <c r="AL30" i="80"/>
  <c r="AM30" i="80"/>
  <c r="AN18" i="80"/>
  <c r="AL24" i="80"/>
  <c r="AN30" i="80"/>
  <c r="AK55" i="80"/>
  <c r="AO147" i="80"/>
  <c r="AK43" i="80"/>
  <c r="AM46" i="80"/>
  <c r="AL49" i="80"/>
  <c r="AJ52" i="80"/>
  <c r="AL59" i="80"/>
  <c r="AN69" i="80"/>
  <c r="AM79" i="80"/>
  <c r="AL83" i="80"/>
  <c r="AM87" i="80"/>
  <c r="AN109" i="80"/>
  <c r="AN113" i="80"/>
  <c r="AK136" i="80"/>
  <c r="AL143" i="80"/>
  <c r="AO154" i="80"/>
  <c r="AM161" i="80"/>
  <c r="AL165" i="80"/>
  <c r="AJ172" i="80"/>
  <c r="AL187" i="80"/>
  <c r="AL33" i="80"/>
  <c r="AK21" i="80"/>
  <c r="AM90" i="80"/>
  <c r="AK175" i="80"/>
  <c r="AL43" i="80"/>
  <c r="AN46" i="80"/>
  <c r="AM49" i="80"/>
  <c r="AK52" i="80"/>
  <c r="AM59" i="80"/>
  <c r="AN79" i="80"/>
  <c r="AN83" i="80"/>
  <c r="AM102" i="80"/>
  <c r="AK125" i="80"/>
  <c r="AL136" i="80"/>
  <c r="AM143" i="80"/>
  <c r="AO161" i="80"/>
  <c r="AK172" i="80"/>
  <c r="AM187" i="80"/>
  <c r="AK27" i="80"/>
  <c r="AL101" i="80"/>
  <c r="AJ98" i="80"/>
  <c r="AL105" i="80"/>
  <c r="AL175" i="80"/>
  <c r="AN179" i="80"/>
  <c r="AM43" i="80"/>
  <c r="AN49" i="80"/>
  <c r="AN102" i="80"/>
  <c r="AL125" i="80"/>
  <c r="AM136" i="80"/>
  <c r="AJ147" i="80"/>
  <c r="AJ154" i="80"/>
  <c r="AM172" i="80"/>
  <c r="AL27" i="80"/>
  <c r="AK69" i="80"/>
  <c r="AJ40" i="80"/>
  <c r="AN59" i="80"/>
  <c r="AL28" i="80"/>
  <c r="AJ31" i="80"/>
  <c r="AK40" i="80"/>
  <c r="AN43" i="80"/>
  <c r="AM52" i="80"/>
  <c r="AJ73" i="80"/>
  <c r="AM125" i="80"/>
  <c r="AJ129" i="80"/>
  <c r="AN136" i="80"/>
  <c r="AK147" i="80"/>
  <c r="AK154" i="80"/>
  <c r="AL124" i="80"/>
  <c r="AJ36" i="80"/>
  <c r="AL65" i="80"/>
  <c r="AJ109" i="80"/>
  <c r="AL179" i="80"/>
  <c r="AN36" i="80"/>
  <c r="AM98" i="80"/>
  <c r="AL52" i="80"/>
  <c r="AM28" i="80"/>
  <c r="AK31" i="80"/>
  <c r="AL40" i="80"/>
  <c r="AN52" i="80"/>
  <c r="AK73" i="80"/>
  <c r="AN125" i="80"/>
  <c r="AK129" i="80"/>
  <c r="AL147" i="80"/>
  <c r="AL154" i="80"/>
  <c r="AJ195" i="80"/>
  <c r="AK18" i="80"/>
  <c r="AJ94" i="80"/>
  <c r="AK36" i="80"/>
  <c r="AJ105" i="80"/>
  <c r="AM31" i="80"/>
  <c r="AM40" i="80"/>
  <c r="AL73" i="80"/>
  <c r="AL129" i="80"/>
  <c r="AN147" i="80"/>
  <c r="AM154" i="80"/>
  <c r="AK169" i="80"/>
  <c r="AJ180" i="80"/>
  <c r="AK195" i="80"/>
  <c r="AN120" i="80"/>
  <c r="AN94" i="80"/>
  <c r="AN40" i="80"/>
  <c r="AN73" i="80"/>
  <c r="AM129" i="80"/>
  <c r="AL133" i="80"/>
  <c r="AK151" i="80"/>
  <c r="AO192" i="80"/>
  <c r="AL195" i="80"/>
  <c r="AJ33" i="80"/>
  <c r="AK33" i="80"/>
  <c r="AM18" i="80"/>
  <c r="AN65" i="80"/>
  <c r="AM105" i="80"/>
  <c r="AK37" i="80"/>
  <c r="AM118" i="80"/>
  <c r="AK122" i="80"/>
  <c r="AM133" i="80"/>
  <c r="AM140" i="80"/>
  <c r="AL151" i="80"/>
  <c r="AM158" i="80"/>
  <c r="AJ166" i="80"/>
  <c r="AM169" i="80"/>
  <c r="AL180" i="80"/>
  <c r="AK184" i="80"/>
  <c r="AM195" i="80"/>
  <c r="AL120" i="80"/>
  <c r="AM27" i="80"/>
  <c r="AL90" i="80"/>
  <c r="AL21" i="80"/>
  <c r="AL36" i="80"/>
  <c r="AJ77" i="80"/>
  <c r="AJ92" i="80"/>
  <c r="AN118" i="80"/>
  <c r="AL122" i="80"/>
  <c r="AN151" i="80"/>
  <c r="AK166" i="80"/>
  <c r="AM184" i="80"/>
  <c r="AK192" i="80"/>
  <c r="AJ65" i="80"/>
  <c r="AN37" i="80"/>
  <c r="AK77" i="80"/>
  <c r="AK92" i="80"/>
  <c r="AJ103" i="80"/>
  <c r="AM122" i="80"/>
  <c r="AN144" i="80"/>
  <c r="AL166" i="80"/>
  <c r="AK173" i="80"/>
  <c r="AN184" i="80"/>
  <c r="AL192" i="80"/>
  <c r="AJ101" i="80"/>
  <c r="AK30" i="80"/>
  <c r="AL75" i="80"/>
  <c r="AN124" i="80"/>
  <c r="AM65" i="80"/>
  <c r="AK179" i="80"/>
  <c r="AN21" i="80"/>
  <c r="AN31" i="80"/>
  <c r="AJ17" i="80"/>
  <c r="AK17" i="80"/>
  <c r="AL77" i="80"/>
  <c r="AL92" i="80"/>
  <c r="AK103" i="80"/>
  <c r="AN122" i="80"/>
  <c r="AM192" i="80"/>
  <c r="AM101" i="80"/>
  <c r="AM33" i="80"/>
  <c r="AJ50" i="80"/>
  <c r="AK67" i="80"/>
  <c r="AM77" i="80"/>
  <c r="AM92" i="80"/>
  <c r="AJ75" i="80"/>
  <c r="AL18" i="80"/>
  <c r="AM75" i="80"/>
  <c r="AM17" i="80"/>
  <c r="AJ20" i="80"/>
  <c r="AK50" i="80"/>
  <c r="AL67" i="80"/>
  <c r="AN77" i="80"/>
  <c r="AL96" i="80"/>
  <c r="AJ100" i="80"/>
  <c r="AL107" i="80"/>
  <c r="AJ21" i="80"/>
  <c r="AN75" i="80"/>
  <c r="AK98" i="80"/>
  <c r="AK20" i="80"/>
  <c r="AL50" i="80"/>
  <c r="AM67" i="80"/>
  <c r="AK100" i="80"/>
  <c r="AM53" i="80"/>
  <c r="AK57" i="80"/>
  <c r="AN67" i="80"/>
  <c r="AN96" i="80"/>
  <c r="AM100" i="80"/>
  <c r="AN107" i="80"/>
  <c r="AO189" i="80"/>
  <c r="AM51" i="80"/>
  <c r="AJ51" i="80"/>
  <c r="AN51" i="80"/>
  <c r="AK51" i="80"/>
  <c r="AL51" i="80"/>
  <c r="AM62" i="80"/>
  <c r="AK62" i="80"/>
  <c r="AJ62" i="80"/>
  <c r="AN62" i="80"/>
  <c r="AL62" i="80"/>
  <c r="AJ42" i="80"/>
  <c r="AK42" i="80"/>
  <c r="AN42" i="80"/>
  <c r="AL42" i="80"/>
  <c r="AM42" i="80"/>
  <c r="AO42" i="80"/>
  <c r="AK39" i="80"/>
  <c r="AN39" i="80"/>
  <c r="AM39" i="80"/>
  <c r="AL39" i="80"/>
  <c r="AN32" i="80"/>
  <c r="AJ32" i="80"/>
  <c r="AM32" i="80"/>
  <c r="AK32" i="80"/>
  <c r="AL32" i="80"/>
  <c r="AI56" i="80"/>
  <c r="AO56" i="80" s="1"/>
  <c r="AJ39" i="80"/>
  <c r="AN45" i="80"/>
  <c r="AJ45" i="80"/>
  <c r="AK45" i="80"/>
  <c r="AL45" i="80"/>
  <c r="AM45" i="80"/>
  <c r="AK48" i="80"/>
  <c r="AJ48" i="80"/>
  <c r="AL48" i="80"/>
  <c r="AN48" i="80"/>
  <c r="AM48" i="80"/>
  <c r="AK64" i="80"/>
  <c r="AO64" i="80"/>
  <c r="AJ64" i="80"/>
  <c r="AN64" i="80"/>
  <c r="AM64" i="80"/>
  <c r="AL64" i="80"/>
  <c r="AM23" i="80"/>
  <c r="AO23" i="80"/>
  <c r="AN23" i="80"/>
  <c r="AL23" i="80"/>
  <c r="AI48" i="80"/>
  <c r="AO48" i="80" s="1"/>
  <c r="AN16" i="80"/>
  <c r="AM16" i="80"/>
  <c r="AK16" i="80"/>
  <c r="AL16" i="80"/>
  <c r="AJ16" i="80"/>
  <c r="AN29" i="80"/>
  <c r="AM29" i="80"/>
  <c r="AJ29" i="80"/>
  <c r="AL29" i="80"/>
  <c r="AK29" i="80"/>
  <c r="AL19" i="80"/>
  <c r="AM19" i="80"/>
  <c r="AN19" i="80"/>
  <c r="AK19" i="80"/>
  <c r="AJ19" i="80"/>
  <c r="AI16" i="80"/>
  <c r="AO16" i="80" s="1"/>
  <c r="AL26" i="80"/>
  <c r="AM26" i="80"/>
  <c r="AJ26" i="80"/>
  <c r="AN26" i="80"/>
  <c r="AK26" i="80"/>
  <c r="AO159" i="80"/>
  <c r="AL159" i="80"/>
  <c r="AN185" i="80"/>
  <c r="AM185" i="80"/>
  <c r="AO269" i="80"/>
  <c r="AN269" i="80"/>
  <c r="AM269" i="80"/>
  <c r="AL269" i="80"/>
  <c r="AK269" i="80"/>
  <c r="AJ269" i="80"/>
  <c r="AO328" i="80"/>
  <c r="AN328" i="80"/>
  <c r="AM328" i="80"/>
  <c r="AL328" i="80"/>
  <c r="AK328" i="80"/>
  <c r="AJ328" i="80"/>
  <c r="AO335" i="80"/>
  <c r="AN335" i="80"/>
  <c r="AM335" i="80"/>
  <c r="AL335" i="80"/>
  <c r="AJ335" i="80"/>
  <c r="AI123" i="80"/>
  <c r="AO123" i="80" s="1"/>
  <c r="AO220" i="80"/>
  <c r="AN220" i="80"/>
  <c r="AM220" i="80"/>
  <c r="AL220" i="80"/>
  <c r="AK220" i="80"/>
  <c r="AJ220" i="80"/>
  <c r="AO306" i="80"/>
  <c r="AN306" i="80"/>
  <c r="AM306" i="80"/>
  <c r="AL306" i="80"/>
  <c r="AK306" i="80"/>
  <c r="AJ306" i="80"/>
  <c r="AO325" i="80"/>
  <c r="AN325" i="80"/>
  <c r="AK325" i="80"/>
  <c r="AM157" i="80"/>
  <c r="AJ157" i="80"/>
  <c r="AM198" i="80"/>
  <c r="AL198" i="80"/>
  <c r="AK201" i="80"/>
  <c r="AJ201" i="80"/>
  <c r="AO254" i="80"/>
  <c r="AN254" i="80"/>
  <c r="AM254" i="80"/>
  <c r="AL254" i="80"/>
  <c r="AK254" i="80"/>
  <c r="AO257" i="80"/>
  <c r="AN257" i="80"/>
  <c r="AM257" i="80"/>
  <c r="AL257" i="80"/>
  <c r="AK257" i="80"/>
  <c r="AJ257" i="80"/>
  <c r="AJ54" i="80"/>
  <c r="AJ88" i="80"/>
  <c r="AJ114" i="80"/>
  <c r="AJ159" i="80"/>
  <c r="AL183" i="80"/>
  <c r="AK183" i="80"/>
  <c r="AJ185" i="80"/>
  <c r="AK54" i="80"/>
  <c r="AJ56" i="80"/>
  <c r="AK88" i="80"/>
  <c r="AK114" i="80"/>
  <c r="AJ123" i="80"/>
  <c r="AJ132" i="80"/>
  <c r="AJ150" i="80"/>
  <c r="AK159" i="80"/>
  <c r="AK185" i="80"/>
  <c r="AO342" i="80"/>
  <c r="AN342" i="80"/>
  <c r="AL342" i="80"/>
  <c r="AJ342" i="80"/>
  <c r="AL54" i="80"/>
  <c r="AK56" i="80"/>
  <c r="AJ58" i="80"/>
  <c r="AL88" i="80"/>
  <c r="AJ99" i="80"/>
  <c r="AL114" i="80"/>
  <c r="AK123" i="80"/>
  <c r="AK132" i="80"/>
  <c r="AO146" i="80"/>
  <c r="AM159" i="80"/>
  <c r="AJ173" i="80"/>
  <c r="AL185" i="80"/>
  <c r="AO215" i="80"/>
  <c r="AN215" i="80"/>
  <c r="AK215" i="80"/>
  <c r="AJ215" i="80"/>
  <c r="AO242" i="80"/>
  <c r="AN242" i="80"/>
  <c r="AM242" i="80"/>
  <c r="AL242" i="80"/>
  <c r="AK242" i="80"/>
  <c r="AJ242" i="80"/>
  <c r="AJ266" i="80"/>
  <c r="AL310" i="80"/>
  <c r="AJ310" i="80"/>
  <c r="AK58" i="80"/>
  <c r="AJ86" i="80"/>
  <c r="AM88" i="80"/>
  <c r="AK99" i="80"/>
  <c r="AJ112" i="80"/>
  <c r="AM114" i="80"/>
  <c r="AO117" i="80"/>
  <c r="AL123" i="80"/>
  <c r="AJ141" i="80"/>
  <c r="AN159" i="80"/>
  <c r="AO185" i="80"/>
  <c r="AO279" i="80"/>
  <c r="AN279" i="80"/>
  <c r="AM279" i="80"/>
  <c r="AL279" i="80"/>
  <c r="AK279" i="80"/>
  <c r="AJ279" i="80"/>
  <c r="AK86" i="80"/>
  <c r="AN88" i="80"/>
  <c r="AL99" i="80"/>
  <c r="AK112" i="80"/>
  <c r="AN114" i="80"/>
  <c r="AJ121" i="80"/>
  <c r="AM123" i="80"/>
  <c r="AK141" i="80"/>
  <c r="AI155" i="80"/>
  <c r="AO155" i="80" s="1"/>
  <c r="AJ164" i="80"/>
  <c r="AJ178" i="80"/>
  <c r="AN191" i="80"/>
  <c r="AL191" i="80"/>
  <c r="AO301" i="80"/>
  <c r="AN301" i="80"/>
  <c r="AM301" i="80"/>
  <c r="AL301" i="80"/>
  <c r="AK301" i="80"/>
  <c r="AJ301" i="80"/>
  <c r="AJ110" i="80"/>
  <c r="AL112" i="80"/>
  <c r="AK121" i="80"/>
  <c r="AN123" i="80"/>
  <c r="AJ130" i="80"/>
  <c r="AJ148" i="80"/>
  <c r="AK157" i="80"/>
  <c r="AK164" i="80"/>
  <c r="AK178" i="80"/>
  <c r="AJ188" i="80"/>
  <c r="AJ198" i="80"/>
  <c r="AL201" i="80"/>
  <c r="AO227" i="80"/>
  <c r="AN227" i="80"/>
  <c r="AM227" i="80"/>
  <c r="AL227" i="80"/>
  <c r="AJ227" i="80"/>
  <c r="AO276" i="80"/>
  <c r="AN276" i="80"/>
  <c r="AM276" i="80"/>
  <c r="AJ84" i="80"/>
  <c r="AK97" i="80"/>
  <c r="AN99" i="80"/>
  <c r="AM112" i="80"/>
  <c r="AJ139" i="80"/>
  <c r="AM141" i="80"/>
  <c r="AK148" i="80"/>
  <c r="AL157" i="80"/>
  <c r="AL164" i="80"/>
  <c r="AN173" i="80"/>
  <c r="AL178" i="80"/>
  <c r="AO181" i="80"/>
  <c r="AN181" i="80"/>
  <c r="AJ181" i="80"/>
  <c r="AK188" i="80"/>
  <c r="AK198" i="80"/>
  <c r="AM201" i="80"/>
  <c r="AM239" i="80"/>
  <c r="AJ254" i="80"/>
  <c r="AN266" i="80"/>
  <c r="AK288" i="80"/>
  <c r="AM60" i="80"/>
  <c r="AK130" i="80"/>
  <c r="AJ66" i="80"/>
  <c r="AK84" i="80"/>
  <c r="AN86" i="80"/>
  <c r="AL97" i="80"/>
  <c r="AJ108" i="80"/>
  <c r="AL110" i="80"/>
  <c r="AN112" i="80"/>
  <c r="AJ119" i="80"/>
  <c r="AM121" i="80"/>
  <c r="AM130" i="80"/>
  <c r="AK139" i="80"/>
  <c r="AN141" i="80"/>
  <c r="AL148" i="80"/>
  <c r="AN157" i="80"/>
  <c r="AM164" i="80"/>
  <c r="AJ171" i="80"/>
  <c r="AM178" i="80"/>
  <c r="AJ183" i="80"/>
  <c r="AL188" i="80"/>
  <c r="AN198" i="80"/>
  <c r="AN201" i="80"/>
  <c r="AJ212" i="80"/>
  <c r="AO239" i="80"/>
  <c r="AJ251" i="80"/>
  <c r="AL288" i="80"/>
  <c r="AL60" i="80"/>
  <c r="AL121" i="80"/>
  <c r="AK66" i="80"/>
  <c r="AJ68" i="80"/>
  <c r="AL84" i="80"/>
  <c r="AJ95" i="80"/>
  <c r="AM97" i="80"/>
  <c r="AK108" i="80"/>
  <c r="AM110" i="80"/>
  <c r="AK119" i="80"/>
  <c r="AN121" i="80"/>
  <c r="AN130" i="80"/>
  <c r="AL139" i="80"/>
  <c r="AM148" i="80"/>
  <c r="AJ162" i="80"/>
  <c r="AO164" i="80"/>
  <c r="AK171" i="80"/>
  <c r="AN178" i="80"/>
  <c r="AM183" i="80"/>
  <c r="AM188" i="80"/>
  <c r="AK212" i="80"/>
  <c r="AL251" i="80"/>
  <c r="AO264" i="80"/>
  <c r="AN264" i="80"/>
  <c r="AM264" i="80"/>
  <c r="AL264" i="80"/>
  <c r="AK264" i="80"/>
  <c r="AJ264" i="80"/>
  <c r="AM288" i="80"/>
  <c r="AO320" i="80"/>
  <c r="AJ320" i="80"/>
  <c r="AK342" i="80"/>
  <c r="AJ97" i="80"/>
  <c r="AM86" i="80"/>
  <c r="AK110" i="80"/>
  <c r="AJ35" i="80"/>
  <c r="AL66" i="80"/>
  <c r="AK68" i="80"/>
  <c r="AJ70" i="80"/>
  <c r="AJ82" i="80"/>
  <c r="AM84" i="80"/>
  <c r="AK95" i="80"/>
  <c r="AN97" i="80"/>
  <c r="AJ106" i="80"/>
  <c r="AL108" i="80"/>
  <c r="AN110" i="80"/>
  <c r="AL119" i="80"/>
  <c r="AK128" i="80"/>
  <c r="AM139" i="80"/>
  <c r="AJ146" i="80"/>
  <c r="AN148" i="80"/>
  <c r="AJ155" i="80"/>
  <c r="AK162" i="80"/>
  <c r="AL171" i="80"/>
  <c r="AN174" i="80"/>
  <c r="AK174" i="80"/>
  <c r="AN183" i="80"/>
  <c r="AO188" i="80"/>
  <c r="AJ207" i="80"/>
  <c r="AL210" i="80"/>
  <c r="AK210" i="80"/>
  <c r="AJ210" i="80"/>
  <c r="AL212" i="80"/>
  <c r="AL215" i="80"/>
  <c r="AO237" i="80"/>
  <c r="AN237" i="80"/>
  <c r="AM237" i="80"/>
  <c r="AL237" i="80"/>
  <c r="AK237" i="80"/>
  <c r="AJ237" i="80"/>
  <c r="AM251" i="80"/>
  <c r="AN288" i="80"/>
  <c r="AK310" i="80"/>
  <c r="AM342" i="80"/>
  <c r="AN58" i="80"/>
  <c r="AK35" i="80"/>
  <c r="AM66" i="80"/>
  <c r="AL68" i="80"/>
  <c r="AK70" i="80"/>
  <c r="AJ72" i="80"/>
  <c r="AK82" i="80"/>
  <c r="AN84" i="80"/>
  <c r="AL95" i="80"/>
  <c r="AK106" i="80"/>
  <c r="AM108" i="80"/>
  <c r="AJ117" i="80"/>
  <c r="AM119" i="80"/>
  <c r="AL128" i="80"/>
  <c r="AN139" i="80"/>
  <c r="AK146" i="80"/>
  <c r="AL155" i="80"/>
  <c r="AM162" i="80"/>
  <c r="AN171" i="80"/>
  <c r="AJ176" i="80"/>
  <c r="AO183" i="80"/>
  <c r="AL194" i="80"/>
  <c r="AK194" i="80"/>
  <c r="AK207" i="80"/>
  <c r="AM212" i="80"/>
  <c r="AM215" i="80"/>
  <c r="AL246" i="80"/>
  <c r="AJ246" i="80"/>
  <c r="AN251" i="80"/>
  <c r="AO288" i="80"/>
  <c r="AM310" i="80"/>
  <c r="AO343" i="80"/>
  <c r="AN343" i="80"/>
  <c r="AM343" i="80"/>
  <c r="AL343" i="80"/>
  <c r="AK343" i="80"/>
  <c r="AJ343" i="80"/>
  <c r="AJ22" i="80"/>
  <c r="AL35" i="80"/>
  <c r="AN66" i="80"/>
  <c r="AM68" i="80"/>
  <c r="AL70" i="80"/>
  <c r="AK72" i="80"/>
  <c r="AJ74" i="80"/>
  <c r="AL82" i="80"/>
  <c r="AJ93" i="80"/>
  <c r="AM95" i="80"/>
  <c r="AJ104" i="80"/>
  <c r="AL106" i="80"/>
  <c r="AN108" i="80"/>
  <c r="AK117" i="80"/>
  <c r="AN119" i="80"/>
  <c r="AM128" i="80"/>
  <c r="AN142" i="80"/>
  <c r="AK142" i="80"/>
  <c r="AL146" i="80"/>
  <c r="AM155" i="80"/>
  <c r="AN162" i="80"/>
  <c r="AO171" i="80"/>
  <c r="AK176" i="80"/>
  <c r="AJ191" i="80"/>
  <c r="AL207" i="80"/>
  <c r="AN212" i="80"/>
  <c r="AO251" i="80"/>
  <c r="AO286" i="80"/>
  <c r="AN286" i="80"/>
  <c r="AM286" i="80"/>
  <c r="AL286" i="80"/>
  <c r="AK286" i="80"/>
  <c r="AO289" i="80"/>
  <c r="AN289" i="80"/>
  <c r="AM289" i="80"/>
  <c r="AL289" i="80"/>
  <c r="AK289" i="80"/>
  <c r="AJ289" i="80"/>
  <c r="AN310" i="80"/>
  <c r="AL56" i="80"/>
  <c r="AJ38" i="80"/>
  <c r="AM35" i="80"/>
  <c r="AK38" i="80"/>
  <c r="AJ44" i="80"/>
  <c r="AN68" i="80"/>
  <c r="AM70" i="80"/>
  <c r="AL72" i="80"/>
  <c r="AK74" i="80"/>
  <c r="AJ76" i="80"/>
  <c r="AJ80" i="80"/>
  <c r="AM82" i="80"/>
  <c r="AK93" i="80"/>
  <c r="AN95" i="80"/>
  <c r="AK104" i="80"/>
  <c r="AM106" i="80"/>
  <c r="AL117" i="80"/>
  <c r="AJ126" i="80"/>
  <c r="AN128" i="80"/>
  <c r="AJ135" i="80"/>
  <c r="AM146" i="80"/>
  <c r="AO149" i="80"/>
  <c r="AN155" i="80"/>
  <c r="AI158" i="80"/>
  <c r="AO158" i="80" s="1"/>
  <c r="AL176" i="80"/>
  <c r="AI179" i="80"/>
  <c r="AO179" i="80" s="1"/>
  <c r="AM189" i="80"/>
  <c r="AL189" i="80"/>
  <c r="AJ189" i="80"/>
  <c r="AK191" i="80"/>
  <c r="AM207" i="80"/>
  <c r="AJ224" i="80"/>
  <c r="AK227" i="80"/>
  <c r="AO252" i="80"/>
  <c r="AN252" i="80"/>
  <c r="AM252" i="80"/>
  <c r="AL252" i="80"/>
  <c r="AK252" i="80"/>
  <c r="AJ252" i="80"/>
  <c r="AO271" i="80"/>
  <c r="AN271" i="80"/>
  <c r="AJ276" i="80"/>
  <c r="AO310" i="80"/>
  <c r="AM54" i="80"/>
  <c r="AL22" i="80"/>
  <c r="AJ25" i="80"/>
  <c r="AN35" i="80"/>
  <c r="AL38" i="80"/>
  <c r="AK41" i="80"/>
  <c r="AK44" i="80"/>
  <c r="AN70" i="80"/>
  <c r="AM72" i="80"/>
  <c r="AL74" i="80"/>
  <c r="AK76" i="80"/>
  <c r="AK80" i="80"/>
  <c r="AN82" i="80"/>
  <c r="AJ91" i="80"/>
  <c r="AL93" i="80"/>
  <c r="AL104" i="80"/>
  <c r="AN106" i="80"/>
  <c r="AM117" i="80"/>
  <c r="AK126" i="80"/>
  <c r="AO128" i="80"/>
  <c r="AK135" i="80"/>
  <c r="AN146" i="80"/>
  <c r="AJ153" i="80"/>
  <c r="AK160" i="80"/>
  <c r="AN176" i="80"/>
  <c r="AK181" i="80"/>
  <c r="AM191" i="80"/>
  <c r="AM205" i="80"/>
  <c r="AL205" i="80"/>
  <c r="AK205" i="80"/>
  <c r="AJ205" i="80"/>
  <c r="AN207" i="80"/>
  <c r="AK224" i="80"/>
  <c r="AK276" i="80"/>
  <c r="AJ298" i="80"/>
  <c r="AO311" i="80"/>
  <c r="AN311" i="80"/>
  <c r="AM311" i="80"/>
  <c r="AL311" i="80"/>
  <c r="AK311" i="80"/>
  <c r="AJ311" i="80"/>
  <c r="AL41" i="80"/>
  <c r="AJ47" i="80"/>
  <c r="AN72" i="80"/>
  <c r="AM74" i="80"/>
  <c r="AL76" i="80"/>
  <c r="AJ78" i="80"/>
  <c r="AL80" i="80"/>
  <c r="AK91" i="80"/>
  <c r="AM93" i="80"/>
  <c r="AJ102" i="80"/>
  <c r="AM104" i="80"/>
  <c r="AJ115" i="80"/>
  <c r="AN117" i="80"/>
  <c r="AL126" i="80"/>
  <c r="AL135" i="80"/>
  <c r="AJ144" i="80"/>
  <c r="AK153" i="80"/>
  <c r="AL160" i="80"/>
  <c r="AO176" i="80"/>
  <c r="AL181" i="80"/>
  <c r="AL224" i="80"/>
  <c r="AJ261" i="80"/>
  <c r="AL276" i="80"/>
  <c r="AK298" i="80"/>
  <c r="AM58" i="80"/>
  <c r="AK22" i="80"/>
  <c r="AM38" i="80"/>
  <c r="AN22" i="80"/>
  <c r="AL25" i="80"/>
  <c r="AJ28" i="80"/>
  <c r="AN38" i="80"/>
  <c r="AM41" i="80"/>
  <c r="AM44" i="80"/>
  <c r="AK47" i="80"/>
  <c r="AJ53" i="80"/>
  <c r="AN74" i="80"/>
  <c r="AM76" i="80"/>
  <c r="AK78" i="80"/>
  <c r="AM80" i="80"/>
  <c r="AJ89" i="80"/>
  <c r="AL91" i="80"/>
  <c r="AN93" i="80"/>
  <c r="AK102" i="80"/>
  <c r="AN104" i="80"/>
  <c r="AK115" i="80"/>
  <c r="AM126" i="80"/>
  <c r="AJ133" i="80"/>
  <c r="AM135" i="80"/>
  <c r="AK144" i="80"/>
  <c r="AL153" i="80"/>
  <c r="AM160" i="80"/>
  <c r="AJ167" i="80"/>
  <c r="AM181" i="80"/>
  <c r="AO222" i="80"/>
  <c r="AN222" i="80"/>
  <c r="AM222" i="80"/>
  <c r="AM224" i="80"/>
  <c r="AK261" i="80"/>
  <c r="AL298" i="80"/>
  <c r="AK320" i="80"/>
  <c r="AM22" i="80"/>
  <c r="AK25" i="80"/>
  <c r="AL44" i="80"/>
  <c r="AO22" i="80"/>
  <c r="AM25" i="80"/>
  <c r="AK28" i="80"/>
  <c r="AN41" i="80"/>
  <c r="AN44" i="80"/>
  <c r="AL47" i="80"/>
  <c r="AK53" i="80"/>
  <c r="AJ55" i="80"/>
  <c r="AN76" i="80"/>
  <c r="AL78" i="80"/>
  <c r="AN80" i="80"/>
  <c r="AK89" i="80"/>
  <c r="AM91" i="80"/>
  <c r="AL102" i="80"/>
  <c r="AL115" i="80"/>
  <c r="AJ124" i="80"/>
  <c r="AN126" i="80"/>
  <c r="AK133" i="80"/>
  <c r="AN135" i="80"/>
  <c r="AL144" i="80"/>
  <c r="AJ151" i="80"/>
  <c r="AM153" i="80"/>
  <c r="AN160" i="80"/>
  <c r="AK167" i="80"/>
  <c r="AJ174" i="80"/>
  <c r="AK177" i="80"/>
  <c r="AJ177" i="80"/>
  <c r="AJ199" i="80"/>
  <c r="AJ202" i="80"/>
  <c r="AM210" i="80"/>
  <c r="AN224" i="80"/>
  <c r="AL261" i="80"/>
  <c r="AM298" i="80"/>
  <c r="AO308" i="80"/>
  <c r="AN308" i="80"/>
  <c r="AM308" i="80"/>
  <c r="AL320" i="80"/>
  <c r="AN91" i="80"/>
  <c r="AO153" i="80"/>
  <c r="AO160" i="80"/>
  <c r="AM261" i="80"/>
  <c r="AO274" i="80"/>
  <c r="AN274" i="80"/>
  <c r="AM274" i="80"/>
  <c r="AL274" i="80"/>
  <c r="AK274" i="80"/>
  <c r="AJ274" i="80"/>
  <c r="AN298" i="80"/>
  <c r="AO350" i="80"/>
  <c r="AN350" i="80"/>
  <c r="AM350" i="80"/>
  <c r="AL350" i="80"/>
  <c r="AK350" i="80"/>
  <c r="AJ350" i="80"/>
  <c r="AN25" i="80"/>
  <c r="AO225" i="80"/>
  <c r="AN225" i="80"/>
  <c r="AM225" i="80"/>
  <c r="AL225" i="80"/>
  <c r="AK225" i="80"/>
  <c r="AJ225" i="80"/>
  <c r="AJ286" i="80"/>
  <c r="AN60" i="80"/>
  <c r="AN47" i="80"/>
  <c r="AJ18" i="80"/>
  <c r="AJ34" i="80"/>
  <c r="AN53" i="80"/>
  <c r="AK59" i="80"/>
  <c r="AJ61" i="80"/>
  <c r="AK87" i="80"/>
  <c r="AL100" i="80"/>
  <c r="AL113" i="80"/>
  <c r="AJ122" i="80"/>
  <c r="AJ131" i="80"/>
  <c r="AL142" i="80"/>
  <c r="AJ149" i="80"/>
  <c r="AK165" i="80"/>
  <c r="AO170" i="80"/>
  <c r="AJ170" i="80"/>
  <c r="AO174" i="80"/>
  <c r="AI182" i="80"/>
  <c r="AO182" i="80" s="1"/>
  <c r="AL184" i="80"/>
  <c r="AK189" i="80"/>
  <c r="AN194" i="80"/>
  <c r="AN199" i="80"/>
  <c r="AL234" i="80"/>
  <c r="AN246" i="80"/>
  <c r="AJ271" i="80"/>
  <c r="AJ283" i="80"/>
  <c r="AO296" i="80"/>
  <c r="AN296" i="80"/>
  <c r="AM296" i="80"/>
  <c r="AL296" i="80"/>
  <c r="AK296" i="80"/>
  <c r="AJ296" i="80"/>
  <c r="AK187" i="80"/>
  <c r="AJ187" i="80"/>
  <c r="AM165" i="80"/>
  <c r="AI187" i="80"/>
  <c r="AO187" i="80" s="1"/>
  <c r="AN200" i="80"/>
  <c r="AM200" i="80"/>
  <c r="AL200" i="80"/>
  <c r="AK200" i="80"/>
  <c r="AO247" i="80"/>
  <c r="AN247" i="80"/>
  <c r="AM247" i="80"/>
  <c r="AL247" i="80"/>
  <c r="AK247" i="80"/>
  <c r="AJ247" i="80"/>
  <c r="AO318" i="80"/>
  <c r="AN318" i="80"/>
  <c r="AM318" i="80"/>
  <c r="AL318" i="80"/>
  <c r="AK318" i="80"/>
  <c r="AJ318" i="80"/>
  <c r="AM56" i="80"/>
  <c r="AN165" i="80"/>
  <c r="AL203" i="80"/>
  <c r="AK203" i="80"/>
  <c r="AO235" i="80"/>
  <c r="AN235" i="80"/>
  <c r="AM235" i="80"/>
  <c r="AL235" i="80"/>
  <c r="AK235" i="80"/>
  <c r="AJ235" i="80"/>
  <c r="AO244" i="80"/>
  <c r="AM244" i="80"/>
  <c r="AO232" i="80"/>
  <c r="AN232" i="80"/>
  <c r="AM232" i="80"/>
  <c r="AL232" i="80"/>
  <c r="AK232" i="80"/>
  <c r="AO303" i="80"/>
  <c r="AN303" i="80"/>
  <c r="AK60" i="80"/>
  <c r="AJ83" i="80"/>
  <c r="AM85" i="80"/>
  <c r="AK138" i="80"/>
  <c r="AN140" i="80"/>
  <c r="AI168" i="80"/>
  <c r="AO168" i="80" s="1"/>
  <c r="AN172" i="80"/>
  <c r="AI175" i="80"/>
  <c r="AO175" i="80" s="1"/>
  <c r="AI190" i="80"/>
  <c r="AO190" i="80" s="1"/>
  <c r="AL278" i="80"/>
  <c r="AJ278" i="80"/>
  <c r="AO284" i="80"/>
  <c r="AN284" i="80"/>
  <c r="AM284" i="80"/>
  <c r="AL284" i="80"/>
  <c r="AK284" i="80"/>
  <c r="AJ284" i="80"/>
  <c r="AM263" i="80"/>
  <c r="AL268" i="80"/>
  <c r="AM295" i="80"/>
  <c r="AL300" i="80"/>
  <c r="AM327" i="80"/>
  <c r="AL332" i="80"/>
  <c r="AM359" i="80"/>
  <c r="AL364" i="80"/>
  <c r="AK347" i="80"/>
  <c r="AJ352" i="80"/>
  <c r="AJ330" i="80"/>
  <c r="AM347" i="80"/>
  <c r="AJ362" i="80"/>
  <c r="AN347" i="80"/>
  <c r="AK362" i="80"/>
  <c r="AJ367" i="80"/>
  <c r="AM330" i="80"/>
  <c r="AK340" i="80"/>
  <c r="AN357" i="80"/>
  <c r="AM362" i="80"/>
  <c r="AL367" i="80"/>
  <c r="AK372" i="80"/>
  <c r="AN330" i="80"/>
  <c r="AL340" i="80"/>
  <c r="AN362" i="80"/>
  <c r="AM367" i="80"/>
  <c r="AL372" i="80"/>
  <c r="AM340" i="80"/>
  <c r="AN367" i="80"/>
  <c r="AM372" i="80"/>
  <c r="AN340" i="80"/>
  <c r="AJ360" i="80"/>
  <c r="AN372" i="80"/>
  <c r="AL259" i="80"/>
  <c r="AL291" i="80"/>
  <c r="AL323" i="80"/>
  <c r="AJ333" i="80"/>
  <c r="AN345" i="80"/>
  <c r="AL355" i="80"/>
  <c r="AK360" i="80"/>
  <c r="AJ365" i="80"/>
  <c r="AK333" i="80"/>
  <c r="AJ338" i="80"/>
  <c r="AM355" i="80"/>
  <c r="AL360" i="80"/>
  <c r="AK365" i="80"/>
  <c r="AJ370" i="80"/>
  <c r="AL333" i="80"/>
  <c r="AK338" i="80"/>
  <c r="AN355" i="80"/>
  <c r="AM360" i="80"/>
  <c r="AL365" i="80"/>
  <c r="AK370" i="80"/>
  <c r="AJ316" i="80"/>
  <c r="AM333" i="80"/>
  <c r="AL338" i="80"/>
  <c r="AJ348" i="80"/>
  <c r="AN360" i="80"/>
  <c r="AM365" i="80"/>
  <c r="AL370" i="80"/>
  <c r="AK316" i="80"/>
  <c r="AJ321" i="80"/>
  <c r="AN333" i="80"/>
  <c r="AM338" i="80"/>
  <c r="AK348" i="80"/>
  <c r="AJ353" i="80"/>
  <c r="AN365" i="80"/>
  <c r="AM370" i="80"/>
  <c r="AJ230" i="80"/>
  <c r="AJ262" i="80"/>
  <c r="AJ294" i="80"/>
  <c r="AL316" i="80"/>
  <c r="AK321" i="80"/>
  <c r="AJ326" i="80"/>
  <c r="AN338" i="80"/>
  <c r="AL348" i="80"/>
  <c r="AK353" i="80"/>
  <c r="AN370" i="80"/>
  <c r="AK230" i="80"/>
  <c r="AK262" i="80"/>
  <c r="AJ267" i="80"/>
  <c r="AK294" i="80"/>
  <c r="AJ299" i="80"/>
  <c r="AM316" i="80"/>
  <c r="AL321" i="80"/>
  <c r="AK326" i="80"/>
  <c r="AJ331" i="80"/>
  <c r="AM348" i="80"/>
  <c r="AL353" i="80"/>
  <c r="AL230" i="80"/>
  <c r="AL262" i="80"/>
  <c r="AK267" i="80"/>
  <c r="AL294" i="80"/>
  <c r="AK299" i="80"/>
  <c r="AN316" i="80"/>
  <c r="AM321" i="80"/>
  <c r="AL326" i="80"/>
  <c r="AK331" i="80"/>
  <c r="AN348" i="80"/>
  <c r="AM353" i="80"/>
  <c r="AL358" i="80"/>
  <c r="AK363" i="80"/>
  <c r="AJ213" i="80"/>
  <c r="AM230" i="80"/>
  <c r="AJ245" i="80"/>
  <c r="AL267" i="80"/>
  <c r="AJ277" i="80"/>
  <c r="AM294" i="80"/>
  <c r="AL299" i="80"/>
  <c r="AJ309" i="80"/>
  <c r="AN321" i="80"/>
  <c r="AM326" i="80"/>
  <c r="AL331" i="80"/>
  <c r="AJ341" i="80"/>
  <c r="AN353" i="80"/>
  <c r="AM358" i="80"/>
  <c r="AL363" i="80"/>
  <c r="AJ373" i="80"/>
  <c r="AN230" i="80"/>
  <c r="AM267" i="80"/>
  <c r="AK277" i="80"/>
  <c r="AJ282" i="80"/>
  <c r="AM299" i="80"/>
  <c r="AK309" i="80"/>
  <c r="AJ314" i="80"/>
  <c r="AM331" i="80"/>
  <c r="AK341" i="80"/>
  <c r="AJ346" i="80"/>
  <c r="AN358" i="80"/>
  <c r="AM363" i="80"/>
  <c r="AK373" i="80"/>
  <c r="AL245" i="80"/>
  <c r="AN267" i="80"/>
  <c r="AK282" i="80"/>
  <c r="AN299" i="80"/>
  <c r="AL309" i="80"/>
  <c r="AK314" i="80"/>
  <c r="AN331" i="80"/>
  <c r="AN363" i="80"/>
  <c r="AL373" i="80"/>
  <c r="AJ228" i="80"/>
  <c r="AJ260" i="80"/>
  <c r="AJ292" i="80"/>
  <c r="AJ356" i="80"/>
  <c r="AM373" i="80"/>
  <c r="AM196" i="80"/>
  <c r="AN213" i="80"/>
  <c r="AM218" i="80"/>
  <c r="AK228" i="80"/>
  <c r="AJ233" i="80"/>
  <c r="AN245" i="80"/>
  <c r="AM250" i="80"/>
  <c r="AK260" i="80"/>
  <c r="AN277" i="80"/>
  <c r="AM282" i="80"/>
  <c r="AK292" i="80"/>
  <c r="AN309" i="80"/>
  <c r="AM314" i="80"/>
  <c r="AK324" i="80"/>
  <c r="AJ361" i="80"/>
  <c r="AN373" i="80"/>
  <c r="BP38" i="96" l="1"/>
  <c r="BO37" i="95"/>
  <c r="BQ37" i="95" s="1"/>
  <c r="BO38" i="96"/>
  <c r="BQ38" i="96" s="1"/>
  <c r="BN39" i="96"/>
  <c r="BL39" i="96"/>
  <c r="BJ40" i="96"/>
  <c r="BL38" i="95"/>
  <c r="BN38" i="95"/>
  <c r="BP38" i="95" s="1"/>
  <c r="BJ39" i="95"/>
  <c r="BO33" i="94"/>
  <c r="BQ33" i="94" s="1"/>
  <c r="BJ35" i="94"/>
  <c r="BN34" i="94"/>
  <c r="BP34" i="94" s="1"/>
  <c r="BL34" i="94"/>
  <c r="BL15" i="80"/>
  <c r="BJ16" i="80"/>
  <c r="BY14" i="80"/>
  <c r="BZ14" i="80" s="1"/>
  <c r="BP39" i="96" l="1"/>
  <c r="BO39" i="96"/>
  <c r="BQ39" i="96" s="1"/>
  <c r="BJ41" i="96"/>
  <c r="BL40" i="96"/>
  <c r="BN40" i="96"/>
  <c r="BL39" i="95"/>
  <c r="BJ40" i="95"/>
  <c r="BN39" i="95"/>
  <c r="BP39" i="95" s="1"/>
  <c r="BO38" i="95"/>
  <c r="BQ38" i="95" s="1"/>
  <c r="BO34" i="94"/>
  <c r="BQ34" i="94" s="1"/>
  <c r="BL35" i="94"/>
  <c r="BJ36" i="94"/>
  <c r="BN35" i="94"/>
  <c r="BP35" i="94" s="1"/>
  <c r="BL16" i="80"/>
  <c r="BJ17" i="80"/>
  <c r="X44" i="20"/>
  <c r="W38" i="20"/>
  <c r="W44" i="20"/>
  <c r="W40" i="20"/>
  <c r="W43" i="20" s="1"/>
  <c r="BP40" i="96" l="1"/>
  <c r="BO40" i="96"/>
  <c r="BQ40" i="96" s="1"/>
  <c r="BJ42" i="96"/>
  <c r="BN41" i="96"/>
  <c r="BL41" i="96"/>
  <c r="BJ41" i="95"/>
  <c r="BN40" i="95"/>
  <c r="BP40" i="95" s="1"/>
  <c r="BL40" i="95"/>
  <c r="BO39" i="95"/>
  <c r="BQ39" i="95" s="1"/>
  <c r="BO35" i="94"/>
  <c r="BQ35" i="94" s="1"/>
  <c r="BJ37" i="94"/>
  <c r="BN36" i="94"/>
  <c r="BP36" i="94" s="1"/>
  <c r="BL36" i="94"/>
  <c r="BL17" i="80"/>
  <c r="BJ18" i="80"/>
  <c r="BP41" i="96" l="1"/>
  <c r="BO41" i="96"/>
  <c r="BQ41" i="96" s="1"/>
  <c r="BN42" i="96"/>
  <c r="BJ43" i="96"/>
  <c r="BL42" i="96"/>
  <c r="BO40" i="95"/>
  <c r="BQ40" i="95" s="1"/>
  <c r="BL41" i="95"/>
  <c r="BN41" i="95"/>
  <c r="BP41" i="95" s="1"/>
  <c r="BJ42" i="95"/>
  <c r="BO36" i="94"/>
  <c r="BQ36" i="94" s="1"/>
  <c r="BL37" i="94"/>
  <c r="BN37" i="94"/>
  <c r="BP37" i="94" s="1"/>
  <c r="BJ38" i="94"/>
  <c r="BL18" i="80"/>
  <c r="BJ19" i="80"/>
  <c r="BP42" i="96" l="1"/>
  <c r="BO42" i="96"/>
  <c r="BQ42" i="96" s="1"/>
  <c r="BL43" i="96"/>
  <c r="BN43" i="96"/>
  <c r="BJ44" i="96"/>
  <c r="BJ43" i="95"/>
  <c r="BL42" i="95"/>
  <c r="BN42" i="95"/>
  <c r="BP42" i="95" s="1"/>
  <c r="BO41" i="95"/>
  <c r="BQ41" i="95" s="1"/>
  <c r="BN38" i="94"/>
  <c r="BP38" i="94" s="1"/>
  <c r="BL38" i="94"/>
  <c r="BJ39" i="94"/>
  <c r="BO37" i="94"/>
  <c r="BQ37" i="94" s="1"/>
  <c r="BL19" i="80"/>
  <c r="BJ20" i="80"/>
  <c r="W26" i="20"/>
  <c r="W25" i="20"/>
  <c r="W9" i="20"/>
  <c r="W8" i="20"/>
  <c r="BP43" i="96" l="1"/>
  <c r="BN44" i="96"/>
  <c r="BL44" i="96"/>
  <c r="BJ45" i="96"/>
  <c r="BO43" i="96"/>
  <c r="BQ43" i="96" s="1"/>
  <c r="BO42" i="95"/>
  <c r="BQ42" i="95" s="1"/>
  <c r="BJ44" i="95"/>
  <c r="BN43" i="95"/>
  <c r="BP43" i="95" s="1"/>
  <c r="BL43" i="95"/>
  <c r="BO38" i="94"/>
  <c r="BQ38" i="94" s="1"/>
  <c r="BJ40" i="94"/>
  <c r="BN39" i="94"/>
  <c r="BP39" i="94" s="1"/>
  <c r="BL39" i="94"/>
  <c r="BL20" i="80"/>
  <c r="BJ21" i="80"/>
  <c r="BP44" i="96" l="1"/>
  <c r="BO44" i="96"/>
  <c r="BQ44" i="96" s="1"/>
  <c r="BO43" i="95"/>
  <c r="BQ43" i="95" s="1"/>
  <c r="BN45" i="96"/>
  <c r="BJ46" i="96"/>
  <c r="BL45" i="96"/>
  <c r="BL44" i="95"/>
  <c r="BJ45" i="95"/>
  <c r="BN44" i="95"/>
  <c r="BP44" i="95" s="1"/>
  <c r="BO39" i="94"/>
  <c r="BQ39" i="94" s="1"/>
  <c r="BL40" i="94"/>
  <c r="BJ41" i="94"/>
  <c r="BN40" i="94"/>
  <c r="BP40" i="94" s="1"/>
  <c r="BL21" i="80"/>
  <c r="BJ22" i="80"/>
  <c r="BP45" i="96" l="1"/>
  <c r="BO45" i="96"/>
  <c r="BQ45" i="96" s="1"/>
  <c r="BL46" i="96"/>
  <c r="BJ47" i="96"/>
  <c r="BN46" i="96"/>
  <c r="BN45" i="95"/>
  <c r="BP45" i="95" s="1"/>
  <c r="BJ46" i="95"/>
  <c r="BL45" i="95"/>
  <c r="BO44" i="95"/>
  <c r="BQ44" i="95" s="1"/>
  <c r="BO40" i="94"/>
  <c r="BQ40" i="94" s="1"/>
  <c r="BN41" i="94"/>
  <c r="BP41" i="94" s="1"/>
  <c r="BL41" i="94"/>
  <c r="BJ42" i="94"/>
  <c r="BL22" i="80"/>
  <c r="BJ23" i="80"/>
  <c r="BO45" i="95" l="1"/>
  <c r="BQ45" i="95" s="1"/>
  <c r="BP46" i="96"/>
  <c r="BL47" i="96"/>
  <c r="BJ48" i="96"/>
  <c r="BN47" i="96"/>
  <c r="BO46" i="96"/>
  <c r="BQ46" i="96" s="1"/>
  <c r="BJ47" i="95"/>
  <c r="BN46" i="95"/>
  <c r="BP46" i="95" s="1"/>
  <c r="BL46" i="95"/>
  <c r="BO41" i="94"/>
  <c r="BQ41" i="94" s="1"/>
  <c r="BN42" i="94"/>
  <c r="BP42" i="94" s="1"/>
  <c r="BL42" i="94"/>
  <c r="BJ43" i="94"/>
  <c r="BL23" i="80"/>
  <c r="BJ24" i="80"/>
  <c r="BM14" i="80"/>
  <c r="BP47" i="96" l="1"/>
  <c r="BN48" i="96"/>
  <c r="BL48" i="96"/>
  <c r="BJ49" i="96"/>
  <c r="BO47" i="96"/>
  <c r="BQ47" i="96" s="1"/>
  <c r="BJ48" i="95"/>
  <c r="BL47" i="95"/>
  <c r="BN47" i="95"/>
  <c r="BP47" i="95" s="1"/>
  <c r="BO46" i="95"/>
  <c r="BQ46" i="95" s="1"/>
  <c r="BO42" i="94"/>
  <c r="BQ42" i="94" s="1"/>
  <c r="BN43" i="94"/>
  <c r="BP43" i="94" s="1"/>
  <c r="BL43" i="94"/>
  <c r="BJ44" i="94"/>
  <c r="BL24" i="80"/>
  <c r="BJ25" i="80"/>
  <c r="BP48" i="96" l="1"/>
  <c r="BO48" i="96"/>
  <c r="BQ48" i="96" s="1"/>
  <c r="BN49" i="96"/>
  <c r="BL49" i="96"/>
  <c r="BJ50" i="96"/>
  <c r="BO47" i="95"/>
  <c r="BQ47" i="95" s="1"/>
  <c r="BJ49" i="95"/>
  <c r="BN48" i="95"/>
  <c r="BP48" i="95" s="1"/>
  <c r="BL48" i="95"/>
  <c r="BO43" i="94"/>
  <c r="BQ43" i="94" s="1"/>
  <c r="BJ45" i="94"/>
  <c r="BN44" i="94"/>
  <c r="BP44" i="94" s="1"/>
  <c r="BL44" i="94"/>
  <c r="BL25" i="80"/>
  <c r="BJ26" i="80"/>
  <c r="U12" i="1"/>
  <c r="V12" i="1" s="1"/>
  <c r="V11" i="1"/>
  <c r="BP49" i="96" l="1"/>
  <c r="BO49" i="96"/>
  <c r="BQ49" i="96" s="1"/>
  <c r="BL50" i="96"/>
  <c r="BN50" i="96"/>
  <c r="BJ51" i="96"/>
  <c r="BO48" i="95"/>
  <c r="BQ48" i="95" s="1"/>
  <c r="BL49" i="95"/>
  <c r="BN49" i="95"/>
  <c r="BP49" i="95" s="1"/>
  <c r="BJ50" i="95"/>
  <c r="BO44" i="94"/>
  <c r="BQ44" i="94" s="1"/>
  <c r="BL45" i="94"/>
  <c r="BJ46" i="94"/>
  <c r="BN45" i="94"/>
  <c r="BP45" i="94" s="1"/>
  <c r="BL26" i="80"/>
  <c r="BJ27" i="80"/>
  <c r="U13" i="1"/>
  <c r="V13" i="1" s="1"/>
  <c r="BP50" i="96" l="1"/>
  <c r="BN51" i="96"/>
  <c r="BL51" i="96"/>
  <c r="BJ52" i="96"/>
  <c r="BO50" i="96"/>
  <c r="BQ50" i="96" s="1"/>
  <c r="BN50" i="95"/>
  <c r="BP50" i="95" s="1"/>
  <c r="BJ51" i="95"/>
  <c r="BL50" i="95"/>
  <c r="BO49" i="95"/>
  <c r="BQ49" i="95" s="1"/>
  <c r="BO45" i="94"/>
  <c r="BQ45" i="94" s="1"/>
  <c r="BN46" i="94"/>
  <c r="BP46" i="94" s="1"/>
  <c r="BL46" i="94"/>
  <c r="BJ47" i="94"/>
  <c r="BL27" i="80"/>
  <c r="BJ28" i="80"/>
  <c r="U14" i="1"/>
  <c r="U15" i="1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N79" i="20"/>
  <c r="N117" i="20"/>
  <c r="N649" i="20"/>
  <c r="V14" i="1" l="1"/>
  <c r="BP51" i="96"/>
  <c r="BO51" i="96"/>
  <c r="BQ51" i="96" s="1"/>
  <c r="BO50" i="95"/>
  <c r="BQ50" i="95" s="1"/>
  <c r="BJ53" i="96"/>
  <c r="BL52" i="96"/>
  <c r="BN52" i="96"/>
  <c r="BN51" i="95"/>
  <c r="BP51" i="95" s="1"/>
  <c r="BL51" i="95"/>
  <c r="BJ52" i="95"/>
  <c r="BO46" i="94"/>
  <c r="BQ46" i="94" s="1"/>
  <c r="BN47" i="94"/>
  <c r="BP47" i="94" s="1"/>
  <c r="BL47" i="94"/>
  <c r="BJ48" i="94"/>
  <c r="BL28" i="80"/>
  <c r="BJ29" i="80"/>
  <c r="BL29" i="80" s="1"/>
  <c r="U16" i="1"/>
  <c r="V15" i="1"/>
  <c r="BP52" i="96" l="1"/>
  <c r="BO52" i="96"/>
  <c r="BQ52" i="96" s="1"/>
  <c r="BW14" i="96" s="1"/>
  <c r="BN53" i="96"/>
  <c r="BL53" i="96"/>
  <c r="BJ54" i="96"/>
  <c r="BO51" i="95"/>
  <c r="BQ51" i="95" s="1"/>
  <c r="BN52" i="95"/>
  <c r="BP52" i="95" s="1"/>
  <c r="BL52" i="95"/>
  <c r="BJ53" i="95"/>
  <c r="BO47" i="94"/>
  <c r="BQ47" i="94" s="1"/>
  <c r="BL48" i="94"/>
  <c r="BN48" i="94"/>
  <c r="BP48" i="94" s="1"/>
  <c r="BJ49" i="94"/>
  <c r="BJ30" i="80"/>
  <c r="BL30" i="80" s="1"/>
  <c r="V16" i="1"/>
  <c r="U17" i="1"/>
  <c r="BM15" i="80"/>
  <c r="BM16" i="80"/>
  <c r="BM17" i="80"/>
  <c r="V17" i="1" l="1"/>
  <c r="U18" i="1"/>
  <c r="V18" i="1" s="1"/>
  <c r="BP53" i="96"/>
  <c r="BO52" i="95"/>
  <c r="BQ52" i="95" s="1"/>
  <c r="BW14" i="95" s="1"/>
  <c r="BO53" i="96"/>
  <c r="BQ53" i="96" s="1"/>
  <c r="BN54" i="96"/>
  <c r="BP54" i="96" s="1"/>
  <c r="BL54" i="96"/>
  <c r="BJ55" i="96"/>
  <c r="BJ54" i="95"/>
  <c r="BN53" i="95"/>
  <c r="BP53" i="95" s="1"/>
  <c r="BL53" i="95"/>
  <c r="BJ50" i="94"/>
  <c r="BN49" i="94"/>
  <c r="BP49" i="94" s="1"/>
  <c r="BL49" i="94"/>
  <c r="BO48" i="94"/>
  <c r="BQ48" i="94" s="1"/>
  <c r="BJ31" i="80"/>
  <c r="BL31" i="80" s="1"/>
  <c r="BM18" i="80"/>
  <c r="AK26" i="1"/>
  <c r="BO54" i="96" l="1"/>
  <c r="BQ54" i="96" s="1"/>
  <c r="BN55" i="96"/>
  <c r="BP55" i="96" s="1"/>
  <c r="BJ56" i="96"/>
  <c r="BL55" i="96"/>
  <c r="BO53" i="95"/>
  <c r="BQ53" i="95" s="1"/>
  <c r="BJ55" i="95"/>
  <c r="BN54" i="95"/>
  <c r="BP54" i="95" s="1"/>
  <c r="BL54" i="95"/>
  <c r="BO49" i="94"/>
  <c r="BQ49" i="94" s="1"/>
  <c r="BN50" i="94"/>
  <c r="BP50" i="94" s="1"/>
  <c r="BL50" i="94"/>
  <c r="BJ51" i="94"/>
  <c r="BJ32" i="80"/>
  <c r="BL32" i="80" s="1"/>
  <c r="BM19" i="80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BO55" i="96" l="1"/>
  <c r="BQ55" i="96" s="1"/>
  <c r="BN56" i="96"/>
  <c r="BP56" i="96" s="1"/>
  <c r="BJ57" i="96"/>
  <c r="BL56" i="96"/>
  <c r="BN55" i="95"/>
  <c r="BP55" i="95" s="1"/>
  <c r="BJ56" i="95"/>
  <c r="BL55" i="95"/>
  <c r="BO54" i="95"/>
  <c r="BQ54" i="95" s="1"/>
  <c r="BO50" i="94"/>
  <c r="BQ50" i="94" s="1"/>
  <c r="BN51" i="94"/>
  <c r="BP51" i="94" s="1"/>
  <c r="BL51" i="94"/>
  <c r="BJ52" i="94"/>
  <c r="BJ33" i="80"/>
  <c r="BL33" i="80" s="1"/>
  <c r="BM20" i="8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BO56" i="96" l="1"/>
  <c r="BQ56" i="96" s="1"/>
  <c r="BJ58" i="96"/>
  <c r="BL57" i="96"/>
  <c r="BN57" i="96"/>
  <c r="BP57" i="96" s="1"/>
  <c r="BO55" i="95"/>
  <c r="BQ55" i="95" s="1"/>
  <c r="BJ57" i="95"/>
  <c r="BN56" i="95"/>
  <c r="BP56" i="95" s="1"/>
  <c r="BL56" i="95"/>
  <c r="BO51" i="94"/>
  <c r="BQ51" i="94" s="1"/>
  <c r="BJ53" i="94"/>
  <c r="BN52" i="94"/>
  <c r="BP52" i="94" s="1"/>
  <c r="BL52" i="94"/>
  <c r="BJ34" i="80"/>
  <c r="BL34" i="80" s="1"/>
  <c r="BM21" i="80"/>
  <c r="AG26" i="1"/>
  <c r="AH26" i="1" s="1"/>
  <c r="AL21" i="1"/>
  <c r="AJ24" i="1"/>
  <c r="AJ22" i="1"/>
  <c r="AL25" i="1"/>
  <c r="AJ21" i="1"/>
  <c r="AL23" i="1"/>
  <c r="AL22" i="1"/>
  <c r="AJ25" i="1"/>
  <c r="AL24" i="1"/>
  <c r="AJ23" i="1"/>
  <c r="BO57" i="96" l="1"/>
  <c r="BQ57" i="96" s="1"/>
  <c r="BJ59" i="96"/>
  <c r="BL58" i="96"/>
  <c r="BN58" i="96"/>
  <c r="BP58" i="96" s="1"/>
  <c r="BO56" i="95"/>
  <c r="BQ56" i="95" s="1"/>
  <c r="BL57" i="95"/>
  <c r="BN57" i="95"/>
  <c r="BP57" i="95" s="1"/>
  <c r="BJ58" i="95"/>
  <c r="BO52" i="94"/>
  <c r="BQ52" i="94" s="1"/>
  <c r="BW14" i="94" s="1"/>
  <c r="BJ54" i="94"/>
  <c r="BN53" i="94"/>
  <c r="BP53" i="94" s="1"/>
  <c r="BL53" i="94"/>
  <c r="AM22" i="1"/>
  <c r="AM24" i="1"/>
  <c r="AM23" i="1"/>
  <c r="AM25" i="1"/>
  <c r="BJ35" i="80"/>
  <c r="BL35" i="80" s="1"/>
  <c r="BM22" i="80"/>
  <c r="AJ26" i="1"/>
  <c r="AM21" i="1"/>
  <c r="AL26" i="1"/>
  <c r="BO58" i="96" l="1"/>
  <c r="BQ58" i="96" s="1"/>
  <c r="BL59" i="96"/>
  <c r="BN59" i="96"/>
  <c r="BP59" i="96" s="1"/>
  <c r="BJ60" i="96"/>
  <c r="BN58" i="95"/>
  <c r="BP58" i="95" s="1"/>
  <c r="BL58" i="95"/>
  <c r="BJ59" i="95"/>
  <c r="BO57" i="95"/>
  <c r="BQ57" i="95" s="1"/>
  <c r="BO53" i="94"/>
  <c r="BQ53" i="94" s="1"/>
  <c r="BL54" i="94"/>
  <c r="BJ55" i="94"/>
  <c r="BN54" i="94"/>
  <c r="BP54" i="94" s="1"/>
  <c r="BJ36" i="80"/>
  <c r="BM23" i="80"/>
  <c r="BJ61" i="96" l="1"/>
  <c r="BN60" i="96"/>
  <c r="BP60" i="96" s="1"/>
  <c r="BL60" i="96"/>
  <c r="BO59" i="96"/>
  <c r="BQ59" i="96" s="1"/>
  <c r="BO58" i="95"/>
  <c r="BQ58" i="95" s="1"/>
  <c r="BN59" i="95"/>
  <c r="BP59" i="95" s="1"/>
  <c r="BL59" i="95"/>
  <c r="BJ60" i="95"/>
  <c r="BN55" i="94"/>
  <c r="BP55" i="94" s="1"/>
  <c r="BL55" i="94"/>
  <c r="BJ56" i="94"/>
  <c r="BO54" i="94"/>
  <c r="BQ54" i="94" s="1"/>
  <c r="BL36" i="80"/>
  <c r="BJ37" i="80"/>
  <c r="BM24" i="80"/>
  <c r="BO60" i="96" l="1"/>
  <c r="BQ60" i="96" s="1"/>
  <c r="BJ62" i="96"/>
  <c r="BN61" i="96"/>
  <c r="BP61" i="96" s="1"/>
  <c r="BL61" i="96"/>
  <c r="BO59" i="95"/>
  <c r="BQ59" i="95" s="1"/>
  <c r="BN60" i="95"/>
  <c r="BP60" i="95" s="1"/>
  <c r="BL60" i="95"/>
  <c r="BJ61" i="95"/>
  <c r="BO55" i="94"/>
  <c r="BQ55" i="94" s="1"/>
  <c r="BN56" i="94"/>
  <c r="BP56" i="94" s="1"/>
  <c r="BL56" i="94"/>
  <c r="BJ57" i="94"/>
  <c r="BL37" i="80"/>
  <c r="BJ38" i="80"/>
  <c r="BM25" i="80"/>
  <c r="BO61" i="96" l="1"/>
  <c r="BQ61" i="96" s="1"/>
  <c r="BN62" i="96"/>
  <c r="BP62" i="96" s="1"/>
  <c r="BJ63" i="96"/>
  <c r="BL62" i="96"/>
  <c r="BO60" i="95"/>
  <c r="BQ60" i="95" s="1"/>
  <c r="BN61" i="95"/>
  <c r="BP61" i="95" s="1"/>
  <c r="BJ62" i="95"/>
  <c r="BL61" i="95"/>
  <c r="BO56" i="94"/>
  <c r="BQ56" i="94" s="1"/>
  <c r="BN57" i="94"/>
  <c r="BP57" i="94" s="1"/>
  <c r="BL57" i="94"/>
  <c r="BJ58" i="94"/>
  <c r="BN38" i="80"/>
  <c r="BL38" i="80"/>
  <c r="BJ39" i="80"/>
  <c r="BM26" i="80"/>
  <c r="BO62" i="96" l="1"/>
  <c r="BQ62" i="96" s="1"/>
  <c r="BN63" i="96"/>
  <c r="BP63" i="96" s="1"/>
  <c r="BL63" i="96"/>
  <c r="BJ64" i="96"/>
  <c r="BO61" i="95"/>
  <c r="BQ61" i="95" s="1"/>
  <c r="BJ63" i="95"/>
  <c r="BN62" i="95"/>
  <c r="BP62" i="95" s="1"/>
  <c r="BL62" i="95"/>
  <c r="BO57" i="94"/>
  <c r="BQ57" i="94" s="1"/>
  <c r="BJ59" i="94"/>
  <c r="BN58" i="94"/>
  <c r="BP58" i="94" s="1"/>
  <c r="BL58" i="94"/>
  <c r="BO38" i="80"/>
  <c r="BN39" i="80"/>
  <c r="BL39" i="80"/>
  <c r="BJ40" i="80"/>
  <c r="BM27" i="80"/>
  <c r="BO63" i="96" l="1"/>
  <c r="BQ63" i="96" s="1"/>
  <c r="BJ65" i="96"/>
  <c r="BN64" i="96"/>
  <c r="BP64" i="96" s="1"/>
  <c r="BL64" i="96"/>
  <c r="BO62" i="95"/>
  <c r="BQ62" i="95" s="1"/>
  <c r="BN63" i="95"/>
  <c r="BP63" i="95" s="1"/>
  <c r="BJ64" i="95"/>
  <c r="BL63" i="95"/>
  <c r="BO58" i="94"/>
  <c r="BQ58" i="94" s="1"/>
  <c r="BN59" i="94"/>
  <c r="BP59" i="94" s="1"/>
  <c r="BL59" i="94"/>
  <c r="BJ60" i="94"/>
  <c r="BN40" i="80"/>
  <c r="BL40" i="80"/>
  <c r="BO39" i="80"/>
  <c r="BJ41" i="80"/>
  <c r="BM28" i="80"/>
  <c r="BO64" i="96" l="1"/>
  <c r="BQ64" i="96" s="1"/>
  <c r="BJ66" i="96"/>
  <c r="BN65" i="96"/>
  <c r="BP65" i="96" s="1"/>
  <c r="BL65" i="96"/>
  <c r="BO63" i="95"/>
  <c r="BQ63" i="95" s="1"/>
  <c r="BJ65" i="95"/>
  <c r="BN64" i="95"/>
  <c r="BP64" i="95" s="1"/>
  <c r="BL64" i="95"/>
  <c r="BO59" i="94"/>
  <c r="BQ59" i="94" s="1"/>
  <c r="BN60" i="94"/>
  <c r="BP60" i="94" s="1"/>
  <c r="BL60" i="94"/>
  <c r="BJ61" i="94"/>
  <c r="BN41" i="80"/>
  <c r="BL41" i="80"/>
  <c r="BO40" i="80"/>
  <c r="BJ42" i="80"/>
  <c r="BM29" i="80"/>
  <c r="BN14" i="80" s="1"/>
  <c r="BO65" i="96" l="1"/>
  <c r="BQ65" i="96" s="1"/>
  <c r="BL66" i="96"/>
  <c r="BN66" i="96"/>
  <c r="BP66" i="96" s="1"/>
  <c r="BJ67" i="96"/>
  <c r="BO64" i="95"/>
  <c r="BQ64" i="95" s="1"/>
  <c r="BL65" i="95"/>
  <c r="BJ66" i="95"/>
  <c r="BN65" i="95"/>
  <c r="BP65" i="95" s="1"/>
  <c r="BO60" i="94"/>
  <c r="BQ60" i="94" s="1"/>
  <c r="BN61" i="94"/>
  <c r="BP61" i="94" s="1"/>
  <c r="BL61" i="94"/>
  <c r="BJ62" i="94"/>
  <c r="BP14" i="80"/>
  <c r="BO14" i="80"/>
  <c r="BQ14" i="80" s="1"/>
  <c r="BO41" i="80"/>
  <c r="BN42" i="80"/>
  <c r="BL42" i="80"/>
  <c r="BJ43" i="80"/>
  <c r="BM30" i="80"/>
  <c r="BN15" i="80" s="1"/>
  <c r="BL67" i="96" l="1"/>
  <c r="BN67" i="96"/>
  <c r="BP67" i="96" s="1"/>
  <c r="BJ68" i="96"/>
  <c r="BO66" i="96"/>
  <c r="BQ66" i="96" s="1"/>
  <c r="BO65" i="95"/>
  <c r="BQ65" i="95" s="1"/>
  <c r="BJ67" i="95"/>
  <c r="BL66" i="95"/>
  <c r="BN66" i="95"/>
  <c r="BP66" i="95" s="1"/>
  <c r="BO61" i="94"/>
  <c r="BQ61" i="94" s="1"/>
  <c r="BJ63" i="94"/>
  <c r="BN62" i="94"/>
  <c r="BP62" i="94" s="1"/>
  <c r="BL62" i="94"/>
  <c r="BP15" i="80"/>
  <c r="BO15" i="80"/>
  <c r="BQ15" i="80" s="1"/>
  <c r="BO42" i="80"/>
  <c r="BL43" i="80"/>
  <c r="BJ44" i="80"/>
  <c r="BM31" i="80"/>
  <c r="BN16" i="80" s="1"/>
  <c r="O17" i="1"/>
  <c r="BJ69" i="96" l="1"/>
  <c r="BN68" i="96"/>
  <c r="BP68" i="96" s="1"/>
  <c r="BL68" i="96"/>
  <c r="BO67" i="96"/>
  <c r="BQ67" i="96" s="1"/>
  <c r="BL67" i="95"/>
  <c r="BN67" i="95"/>
  <c r="BP67" i="95" s="1"/>
  <c r="BJ68" i="95"/>
  <c r="BO66" i="95"/>
  <c r="BQ66" i="95" s="1"/>
  <c r="BO62" i="94"/>
  <c r="BQ62" i="94" s="1"/>
  <c r="BJ64" i="94"/>
  <c r="BN63" i="94"/>
  <c r="BP63" i="94" s="1"/>
  <c r="BL63" i="94"/>
  <c r="BO16" i="80"/>
  <c r="BQ16" i="80" s="1"/>
  <c r="BP16" i="80"/>
  <c r="BL44" i="80"/>
  <c r="BJ45" i="80"/>
  <c r="BM32" i="80"/>
  <c r="BN17" i="80" s="1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BO68" i="96" l="1"/>
  <c r="BQ68" i="96" s="1"/>
  <c r="BN69" i="96"/>
  <c r="BP69" i="96" s="1"/>
  <c r="BL69" i="96"/>
  <c r="BJ70" i="96"/>
  <c r="BL68" i="95"/>
  <c r="BN68" i="95"/>
  <c r="BP68" i="95" s="1"/>
  <c r="BJ69" i="95"/>
  <c r="BO67" i="95"/>
  <c r="BQ67" i="95" s="1"/>
  <c r="BO63" i="94"/>
  <c r="BQ63" i="94" s="1"/>
  <c r="BL64" i="94"/>
  <c r="BN64" i="94"/>
  <c r="BP64" i="94" s="1"/>
  <c r="BJ65" i="94"/>
  <c r="BP17" i="80"/>
  <c r="BO17" i="80"/>
  <c r="BQ17" i="80" s="1"/>
  <c r="BL45" i="80"/>
  <c r="BJ46" i="80"/>
  <c r="BM33" i="80"/>
  <c r="BN18" i="80" s="1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BO69" i="96" l="1"/>
  <c r="BQ69" i="96" s="1"/>
  <c r="BN70" i="96"/>
  <c r="BP70" i="96" s="1"/>
  <c r="BJ71" i="96"/>
  <c r="BL70" i="96"/>
  <c r="BO68" i="95"/>
  <c r="BQ68" i="95" s="1"/>
  <c r="BL69" i="95"/>
  <c r="BJ70" i="95"/>
  <c r="BN69" i="95"/>
  <c r="BP69" i="95" s="1"/>
  <c r="BN65" i="94"/>
  <c r="BP65" i="94" s="1"/>
  <c r="BL65" i="94"/>
  <c r="BJ66" i="94"/>
  <c r="BO64" i="94"/>
  <c r="BQ64" i="94" s="1"/>
  <c r="BO18" i="80"/>
  <c r="BQ18" i="80" s="1"/>
  <c r="BP18" i="80"/>
  <c r="BL46" i="80"/>
  <c r="BJ47" i="80"/>
  <c r="BM34" i="80"/>
  <c r="BN19" i="80" s="1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BO70" i="96" l="1"/>
  <c r="BQ70" i="96" s="1"/>
  <c r="BJ72" i="96"/>
  <c r="BL71" i="96"/>
  <c r="BN71" i="96"/>
  <c r="BP71" i="96" s="1"/>
  <c r="BN70" i="95"/>
  <c r="BP70" i="95" s="1"/>
  <c r="BJ71" i="95"/>
  <c r="BL70" i="95"/>
  <c r="BO69" i="95"/>
  <c r="BQ69" i="95" s="1"/>
  <c r="BO65" i="94"/>
  <c r="BQ65" i="94" s="1"/>
  <c r="BN66" i="94"/>
  <c r="BP66" i="94" s="1"/>
  <c r="BL66" i="94"/>
  <c r="BJ67" i="94"/>
  <c r="BO19" i="80"/>
  <c r="BQ19" i="80" s="1"/>
  <c r="BP19" i="80"/>
  <c r="BL47" i="80"/>
  <c r="BJ48" i="80"/>
  <c r="BM35" i="80"/>
  <c r="AA7" i="1"/>
  <c r="AA5" i="1"/>
  <c r="B8" i="1"/>
  <c r="A9" i="1"/>
  <c r="A10" i="1" s="1"/>
  <c r="B10" i="1" s="1"/>
  <c r="B9" i="1"/>
  <c r="A11" i="1" l="1"/>
  <c r="BO70" i="95"/>
  <c r="BQ70" i="95" s="1"/>
  <c r="BO71" i="96"/>
  <c r="BQ71" i="96" s="1"/>
  <c r="BV14" i="96" s="1"/>
  <c r="BX14" i="96" s="1"/>
  <c r="BN72" i="96"/>
  <c r="BP72" i="96" s="1"/>
  <c r="BL72" i="96"/>
  <c r="BJ73" i="96"/>
  <c r="BN71" i="95"/>
  <c r="BP71" i="95" s="1"/>
  <c r="BL71" i="95"/>
  <c r="BJ72" i="95"/>
  <c r="BO66" i="94"/>
  <c r="BQ66" i="94" s="1"/>
  <c r="BJ68" i="94"/>
  <c r="BN67" i="94"/>
  <c r="BP67" i="94" s="1"/>
  <c r="BL67" i="94"/>
  <c r="BN20" i="80"/>
  <c r="BL48" i="80"/>
  <c r="BJ49" i="80"/>
  <c r="BM36" i="80"/>
  <c r="B11" i="1"/>
  <c r="A12" i="1"/>
  <c r="BO72" i="96" l="1"/>
  <c r="BQ72" i="96" s="1"/>
  <c r="BN73" i="96"/>
  <c r="BP73" i="96" s="1"/>
  <c r="BJ74" i="96"/>
  <c r="BL73" i="96"/>
  <c r="BO71" i="95"/>
  <c r="BQ71" i="95" s="1"/>
  <c r="BV14" i="95" s="1"/>
  <c r="BX14" i="95" s="1"/>
  <c r="BJ73" i="95"/>
  <c r="BN72" i="95"/>
  <c r="BP72" i="95" s="1"/>
  <c r="BL72" i="95"/>
  <c r="BO67" i="94"/>
  <c r="BQ67" i="94" s="1"/>
  <c r="BJ69" i="94"/>
  <c r="BL68" i="94"/>
  <c r="BN68" i="94"/>
  <c r="BP68" i="94" s="1"/>
  <c r="BN21" i="80"/>
  <c r="BP20" i="80"/>
  <c r="BO20" i="80"/>
  <c r="BQ20" i="80" s="1"/>
  <c r="BL49" i="80"/>
  <c r="BJ50" i="80"/>
  <c r="BM37" i="80"/>
  <c r="B12" i="1"/>
  <c r="A13" i="1"/>
  <c r="BO72" i="95" l="1"/>
  <c r="BQ72" i="95" s="1"/>
  <c r="BO73" i="96"/>
  <c r="BQ73" i="96" s="1"/>
  <c r="BN74" i="96"/>
  <c r="BP74" i="96" s="1"/>
  <c r="BL74" i="96"/>
  <c r="BJ75" i="96"/>
  <c r="BL73" i="95"/>
  <c r="BJ74" i="95"/>
  <c r="BN73" i="95"/>
  <c r="BP73" i="95" s="1"/>
  <c r="BO68" i="94"/>
  <c r="BQ68" i="94" s="1"/>
  <c r="BN69" i="94"/>
  <c r="BP69" i="94" s="1"/>
  <c r="BL69" i="94"/>
  <c r="BJ70" i="94"/>
  <c r="BO21" i="80"/>
  <c r="BQ21" i="80" s="1"/>
  <c r="BP21" i="80"/>
  <c r="BN22" i="80"/>
  <c r="BL50" i="80"/>
  <c r="BJ51" i="80"/>
  <c r="BM38" i="80"/>
  <c r="B13" i="1"/>
  <c r="A14" i="1"/>
  <c r="BO74" i="96" l="1"/>
  <c r="BQ74" i="96" s="1"/>
  <c r="BL75" i="96"/>
  <c r="BN75" i="96"/>
  <c r="BP75" i="96" s="1"/>
  <c r="BJ76" i="96"/>
  <c r="BL74" i="95"/>
  <c r="BJ75" i="95"/>
  <c r="BN74" i="95"/>
  <c r="BP74" i="95" s="1"/>
  <c r="BO73" i="95"/>
  <c r="BQ73" i="95" s="1"/>
  <c r="BO69" i="94"/>
  <c r="BQ69" i="94" s="1"/>
  <c r="BN70" i="94"/>
  <c r="BP70" i="94" s="1"/>
  <c r="BL70" i="94"/>
  <c r="BJ71" i="94"/>
  <c r="BN23" i="80"/>
  <c r="BO22" i="80"/>
  <c r="BQ22" i="80" s="1"/>
  <c r="BP22" i="80"/>
  <c r="BL51" i="80"/>
  <c r="BJ52" i="80"/>
  <c r="BM39" i="80"/>
  <c r="BN24" i="80" s="1"/>
  <c r="B14" i="1"/>
  <c r="A15" i="1"/>
  <c r="BN76" i="96" l="1"/>
  <c r="BP76" i="96" s="1"/>
  <c r="BJ77" i="96"/>
  <c r="BL76" i="96"/>
  <c r="BO75" i="96"/>
  <c r="BQ75" i="96" s="1"/>
  <c r="BL75" i="95"/>
  <c r="BJ76" i="95"/>
  <c r="BN75" i="95"/>
  <c r="BP75" i="95" s="1"/>
  <c r="BO74" i="95"/>
  <c r="BQ74" i="95" s="1"/>
  <c r="BO70" i="94"/>
  <c r="BQ70" i="94" s="1"/>
  <c r="BN71" i="94"/>
  <c r="BP71" i="94" s="1"/>
  <c r="BL71" i="94"/>
  <c r="BJ72" i="94"/>
  <c r="BP24" i="80"/>
  <c r="BO24" i="80"/>
  <c r="BQ24" i="80" s="1"/>
  <c r="BO23" i="80"/>
  <c r="BQ23" i="80" s="1"/>
  <c r="BP23" i="80"/>
  <c r="BL52" i="80"/>
  <c r="BJ53" i="80"/>
  <c r="BM40" i="80"/>
  <c r="BN25" i="80" s="1"/>
  <c r="B15" i="1"/>
  <c r="A16" i="1"/>
  <c r="BO76" i="96" l="1"/>
  <c r="BQ76" i="96" s="1"/>
  <c r="BN77" i="96"/>
  <c r="BP77" i="96" s="1"/>
  <c r="BJ78" i="96"/>
  <c r="BL77" i="96"/>
  <c r="BN76" i="95"/>
  <c r="BP76" i="95" s="1"/>
  <c r="BL76" i="95"/>
  <c r="BJ77" i="95"/>
  <c r="BO75" i="95"/>
  <c r="BQ75" i="95" s="1"/>
  <c r="BO71" i="94"/>
  <c r="BQ71" i="94" s="1"/>
  <c r="BV14" i="94" s="1"/>
  <c r="BX14" i="94" s="1"/>
  <c r="BJ73" i="94"/>
  <c r="BN72" i="94"/>
  <c r="BP72" i="94" s="1"/>
  <c r="BL72" i="94"/>
  <c r="BP25" i="80"/>
  <c r="BO25" i="80"/>
  <c r="BQ25" i="80" s="1"/>
  <c r="BL53" i="80"/>
  <c r="BJ54" i="80"/>
  <c r="BM41" i="80"/>
  <c r="BN26" i="80" s="1"/>
  <c r="B16" i="1"/>
  <c r="A17" i="1"/>
  <c r="BO77" i="96" l="1"/>
  <c r="BQ77" i="96" s="1"/>
  <c r="BO76" i="95"/>
  <c r="BQ76" i="95" s="1"/>
  <c r="BJ79" i="96"/>
  <c r="BL78" i="96"/>
  <c r="BN78" i="96"/>
  <c r="BP78" i="96" s="1"/>
  <c r="BN77" i="95"/>
  <c r="BP77" i="95" s="1"/>
  <c r="BJ78" i="95"/>
  <c r="BL77" i="95"/>
  <c r="BO72" i="94"/>
  <c r="BQ72" i="94" s="1"/>
  <c r="BN73" i="94"/>
  <c r="BP73" i="94" s="1"/>
  <c r="BL73" i="94"/>
  <c r="BJ74" i="94"/>
  <c r="BO26" i="80"/>
  <c r="BQ26" i="80" s="1"/>
  <c r="BP26" i="80"/>
  <c r="BL54" i="80"/>
  <c r="BJ55" i="80"/>
  <c r="BM42" i="80"/>
  <c r="BN27" i="80" s="1"/>
  <c r="B17" i="1"/>
  <c r="A18" i="1"/>
  <c r="BO78" i="96" l="1"/>
  <c r="BQ78" i="96" s="1"/>
  <c r="BJ80" i="96"/>
  <c r="BL79" i="96"/>
  <c r="BN79" i="96"/>
  <c r="BP79" i="96" s="1"/>
  <c r="BO77" i="95"/>
  <c r="BQ77" i="95" s="1"/>
  <c r="BJ79" i="95"/>
  <c r="BL78" i="95"/>
  <c r="BN78" i="95"/>
  <c r="BP78" i="95" s="1"/>
  <c r="BO73" i="94"/>
  <c r="BQ73" i="94" s="1"/>
  <c r="BN74" i="94"/>
  <c r="BP74" i="94" s="1"/>
  <c r="BL74" i="94"/>
  <c r="BJ75" i="94"/>
  <c r="BO27" i="80"/>
  <c r="BQ27" i="80" s="1"/>
  <c r="BP27" i="80"/>
  <c r="BL55" i="80"/>
  <c r="BJ56" i="80"/>
  <c r="BM43" i="80"/>
  <c r="BN28" i="80" s="1"/>
  <c r="B18" i="1"/>
  <c r="A19" i="1"/>
  <c r="BO79" i="96" l="1"/>
  <c r="BQ79" i="96" s="1"/>
  <c r="BN80" i="96"/>
  <c r="BP80" i="96" s="1"/>
  <c r="BL80" i="96"/>
  <c r="BJ81" i="96"/>
  <c r="BO78" i="95"/>
  <c r="BQ78" i="95" s="1"/>
  <c r="BJ80" i="95"/>
  <c r="BL79" i="95"/>
  <c r="BN79" i="95"/>
  <c r="BP79" i="95" s="1"/>
  <c r="BO74" i="94"/>
  <c r="BQ74" i="94" s="1"/>
  <c r="BN75" i="94"/>
  <c r="BP75" i="94" s="1"/>
  <c r="BL75" i="94"/>
  <c r="BJ76" i="94"/>
  <c r="BO28" i="80"/>
  <c r="BQ28" i="80" s="1"/>
  <c r="BP28" i="80"/>
  <c r="BL56" i="80"/>
  <c r="BJ57" i="80"/>
  <c r="BM44" i="80"/>
  <c r="BN29" i="80" s="1"/>
  <c r="B19" i="1"/>
  <c r="A20" i="1"/>
  <c r="BN81" i="96" l="1"/>
  <c r="BP81" i="96" s="1"/>
  <c r="BL81" i="96"/>
  <c r="BJ82" i="96"/>
  <c r="BO80" i="96"/>
  <c r="BQ80" i="96" s="1"/>
  <c r="BN80" i="95"/>
  <c r="BP80" i="95" s="1"/>
  <c r="BJ81" i="95"/>
  <c r="BL80" i="95"/>
  <c r="BO79" i="95"/>
  <c r="BQ79" i="95" s="1"/>
  <c r="BO75" i="94"/>
  <c r="BQ75" i="94" s="1"/>
  <c r="BJ77" i="94"/>
  <c r="BN76" i="94"/>
  <c r="BP76" i="94" s="1"/>
  <c r="BL76" i="94"/>
  <c r="BN57" i="80"/>
  <c r="BL57" i="80"/>
  <c r="BO29" i="80"/>
  <c r="BQ29" i="80" s="1"/>
  <c r="BP29" i="80"/>
  <c r="BP38" i="80"/>
  <c r="BJ58" i="80"/>
  <c r="BQ38" i="80"/>
  <c r="BM45" i="80"/>
  <c r="BN30" i="80" s="1"/>
  <c r="B20" i="1"/>
  <c r="A21" i="1"/>
  <c r="BO80" i="95" l="1"/>
  <c r="BQ80" i="95" s="1"/>
  <c r="BO81" i="96"/>
  <c r="BQ81" i="96" s="1"/>
  <c r="BL82" i="96"/>
  <c r="BN82" i="96"/>
  <c r="BP82" i="96" s="1"/>
  <c r="BJ83" i="96"/>
  <c r="BN81" i="95"/>
  <c r="BP81" i="95" s="1"/>
  <c r="BJ82" i="95"/>
  <c r="BL81" i="95"/>
  <c r="BO76" i="94"/>
  <c r="BQ76" i="94" s="1"/>
  <c r="BJ78" i="94"/>
  <c r="BN77" i="94"/>
  <c r="BP77" i="94" s="1"/>
  <c r="BL77" i="94"/>
  <c r="BO57" i="80"/>
  <c r="BN58" i="80"/>
  <c r="BL58" i="80"/>
  <c r="BP39" i="80"/>
  <c r="BO30" i="80"/>
  <c r="BQ30" i="80" s="1"/>
  <c r="BP30" i="80"/>
  <c r="BJ59" i="80"/>
  <c r="BM46" i="80"/>
  <c r="BN36" i="80" s="1"/>
  <c r="BQ39" i="80"/>
  <c r="B21" i="1"/>
  <c r="A22" i="1"/>
  <c r="BO81" i="95" l="1"/>
  <c r="BQ81" i="95" s="1"/>
  <c r="BL83" i="96"/>
  <c r="BJ84" i="96"/>
  <c r="BN83" i="96"/>
  <c r="BP83" i="96" s="1"/>
  <c r="BO82" i="96"/>
  <c r="BQ82" i="96" s="1"/>
  <c r="BN82" i="95"/>
  <c r="BP82" i="95" s="1"/>
  <c r="BJ83" i="95"/>
  <c r="BL82" i="95"/>
  <c r="BO77" i="94"/>
  <c r="BQ77" i="94" s="1"/>
  <c r="BN78" i="94"/>
  <c r="BP78" i="94" s="1"/>
  <c r="BL78" i="94"/>
  <c r="BJ79" i="94"/>
  <c r="BN31" i="80"/>
  <c r="BO31" i="80" s="1"/>
  <c r="BQ31" i="80" s="1"/>
  <c r="BO36" i="80"/>
  <c r="BQ36" i="80" s="1"/>
  <c r="BP36" i="80"/>
  <c r="BO58" i="80"/>
  <c r="BN59" i="80"/>
  <c r="BL59" i="80"/>
  <c r="BP40" i="80"/>
  <c r="BN32" i="80"/>
  <c r="BJ60" i="80"/>
  <c r="BM47" i="80"/>
  <c r="BQ40" i="80"/>
  <c r="A23" i="1"/>
  <c r="B22" i="1"/>
  <c r="BO82" i="95" l="1"/>
  <c r="BQ82" i="95" s="1"/>
  <c r="BN84" i="96"/>
  <c r="BP84" i="96" s="1"/>
  <c r="BJ85" i="96"/>
  <c r="BL84" i="96"/>
  <c r="BO83" i="96"/>
  <c r="BQ83" i="96" s="1"/>
  <c r="BN83" i="95"/>
  <c r="BP83" i="95" s="1"/>
  <c r="BL83" i="95"/>
  <c r="BJ84" i="95"/>
  <c r="BP31" i="80"/>
  <c r="BO78" i="94"/>
  <c r="BQ78" i="94" s="1"/>
  <c r="BN79" i="94"/>
  <c r="BP79" i="94" s="1"/>
  <c r="BL79" i="94"/>
  <c r="BJ80" i="94"/>
  <c r="BN37" i="80"/>
  <c r="BO37" i="80" s="1"/>
  <c r="BQ37" i="80" s="1"/>
  <c r="BN43" i="80"/>
  <c r="BO43" i="80" s="1"/>
  <c r="BO59" i="80"/>
  <c r="BN60" i="80"/>
  <c r="BL60" i="80"/>
  <c r="BO32" i="80"/>
  <c r="BQ32" i="80" s="1"/>
  <c r="BP32" i="80"/>
  <c r="BP41" i="80"/>
  <c r="BN33" i="80"/>
  <c r="BJ61" i="80"/>
  <c r="BM48" i="80"/>
  <c r="BN44" i="80" s="1"/>
  <c r="BO44" i="80" s="1"/>
  <c r="BQ41" i="80"/>
  <c r="B23" i="1"/>
  <c r="A24" i="1"/>
  <c r="BO84" i="96" l="1"/>
  <c r="BQ84" i="96" s="1"/>
  <c r="BN85" i="96"/>
  <c r="BP85" i="96" s="1"/>
  <c r="BJ86" i="96"/>
  <c r="BL85" i="96"/>
  <c r="BO83" i="95"/>
  <c r="BQ83" i="95" s="1"/>
  <c r="BN84" i="95"/>
  <c r="BP84" i="95" s="1"/>
  <c r="BJ85" i="95"/>
  <c r="BL84" i="95"/>
  <c r="BO79" i="94"/>
  <c r="BQ79" i="94" s="1"/>
  <c r="BL80" i="94"/>
  <c r="BN80" i="94"/>
  <c r="BP80" i="94" s="1"/>
  <c r="BJ81" i="94"/>
  <c r="BP37" i="80"/>
  <c r="BO60" i="80"/>
  <c r="BN61" i="80"/>
  <c r="BL61" i="80"/>
  <c r="BP42" i="80"/>
  <c r="BN34" i="80"/>
  <c r="BO33" i="80"/>
  <c r="BQ33" i="80" s="1"/>
  <c r="BP33" i="80"/>
  <c r="BJ62" i="80"/>
  <c r="BM49" i="80"/>
  <c r="BN45" i="80" s="1"/>
  <c r="BO45" i="80" s="1"/>
  <c r="BQ42" i="80"/>
  <c r="B24" i="1"/>
  <c r="A25" i="1"/>
  <c r="BO85" i="96" l="1"/>
  <c r="BQ85" i="96" s="1"/>
  <c r="BL86" i="96"/>
  <c r="BN86" i="96"/>
  <c r="BP86" i="96" s="1"/>
  <c r="BJ87" i="96"/>
  <c r="BO84" i="95"/>
  <c r="BQ84" i="95" s="1"/>
  <c r="BN85" i="95"/>
  <c r="BP85" i="95" s="1"/>
  <c r="BJ86" i="95"/>
  <c r="BL85" i="95"/>
  <c r="BJ82" i="94"/>
  <c r="BN81" i="94"/>
  <c r="BP81" i="94" s="1"/>
  <c r="BL81" i="94"/>
  <c r="BO80" i="94"/>
  <c r="BQ80" i="94" s="1"/>
  <c r="BO61" i="80"/>
  <c r="BQ61" i="80" s="1"/>
  <c r="BN62" i="80"/>
  <c r="BL62" i="80"/>
  <c r="BO34" i="80"/>
  <c r="BQ34" i="80" s="1"/>
  <c r="BP34" i="80"/>
  <c r="BP43" i="80"/>
  <c r="BN35" i="80"/>
  <c r="BJ63" i="80"/>
  <c r="BP61" i="80"/>
  <c r="BM50" i="80"/>
  <c r="BQ43" i="80"/>
  <c r="A26" i="1"/>
  <c r="B25" i="1"/>
  <c r="BN87" i="96" l="1"/>
  <c r="BP87" i="96" s="1"/>
  <c r="BL87" i="96"/>
  <c r="BJ88" i="96"/>
  <c r="BO86" i="96"/>
  <c r="BQ86" i="96" s="1"/>
  <c r="BO85" i="95"/>
  <c r="BQ85" i="95" s="1"/>
  <c r="BL86" i="95"/>
  <c r="BJ87" i="95"/>
  <c r="BN86" i="95"/>
  <c r="BP86" i="95" s="1"/>
  <c r="BO81" i="94"/>
  <c r="BQ81" i="94" s="1"/>
  <c r="BN82" i="94"/>
  <c r="BP82" i="94" s="1"/>
  <c r="BL82" i="94"/>
  <c r="BJ83" i="94"/>
  <c r="BP44" i="80"/>
  <c r="BN46" i="80"/>
  <c r="BO46" i="80" s="1"/>
  <c r="BO62" i="80"/>
  <c r="BQ62" i="80" s="1"/>
  <c r="BN63" i="80"/>
  <c r="BL63" i="80"/>
  <c r="BO35" i="80"/>
  <c r="BQ35" i="80" s="1"/>
  <c r="BP35" i="80"/>
  <c r="BJ64" i="80"/>
  <c r="BP62" i="80"/>
  <c r="BQ44" i="80"/>
  <c r="BM51" i="80"/>
  <c r="B26" i="1"/>
  <c r="A27" i="1"/>
  <c r="BO87" i="96" l="1"/>
  <c r="BQ87" i="96" s="1"/>
  <c r="BN88" i="96"/>
  <c r="BP88" i="96" s="1"/>
  <c r="BL88" i="96"/>
  <c r="BJ89" i="96"/>
  <c r="BJ90" i="96" s="1"/>
  <c r="BJ91" i="96" s="1"/>
  <c r="BJ92" i="96" s="1"/>
  <c r="BJ93" i="96" s="1"/>
  <c r="BJ94" i="96" s="1"/>
  <c r="BJ95" i="96" s="1"/>
  <c r="BJ96" i="96" s="1"/>
  <c r="BJ97" i="96" s="1"/>
  <c r="BJ98" i="96" s="1"/>
  <c r="BJ99" i="96" s="1"/>
  <c r="BJ100" i="96" s="1"/>
  <c r="BJ101" i="96" s="1"/>
  <c r="BJ102" i="96" s="1"/>
  <c r="BJ103" i="96" s="1"/>
  <c r="BJ104" i="96" s="1"/>
  <c r="BJ105" i="96" s="1"/>
  <c r="BJ106" i="96" s="1"/>
  <c r="BJ107" i="96" s="1"/>
  <c r="BJ108" i="96" s="1"/>
  <c r="BJ109" i="96" s="1"/>
  <c r="BJ110" i="96" s="1"/>
  <c r="BJ111" i="96" s="1"/>
  <c r="BJ112" i="96" s="1"/>
  <c r="BJ113" i="96" s="1"/>
  <c r="BJ114" i="96" s="1"/>
  <c r="BJ115" i="96" s="1"/>
  <c r="BJ116" i="96" s="1"/>
  <c r="BJ117" i="96" s="1"/>
  <c r="BJ118" i="96" s="1"/>
  <c r="BJ119" i="96" s="1"/>
  <c r="BJ120" i="96" s="1"/>
  <c r="BJ121" i="96" s="1"/>
  <c r="BJ122" i="96" s="1"/>
  <c r="BJ123" i="96" s="1"/>
  <c r="BJ124" i="96" s="1"/>
  <c r="BJ125" i="96" s="1"/>
  <c r="BJ126" i="96" s="1"/>
  <c r="BJ127" i="96" s="1"/>
  <c r="BJ128" i="96" s="1"/>
  <c r="BJ129" i="96" s="1"/>
  <c r="BJ130" i="96" s="1"/>
  <c r="BJ131" i="96" s="1"/>
  <c r="BJ132" i="96" s="1"/>
  <c r="BJ133" i="96" s="1"/>
  <c r="BJ134" i="96" s="1"/>
  <c r="BJ135" i="96" s="1"/>
  <c r="BJ136" i="96" s="1"/>
  <c r="BJ137" i="96" s="1"/>
  <c r="BJ138" i="96" s="1"/>
  <c r="BJ139" i="96" s="1"/>
  <c r="BJ140" i="96" s="1"/>
  <c r="BJ141" i="96" s="1"/>
  <c r="BJ142" i="96" s="1"/>
  <c r="BJ143" i="96" s="1"/>
  <c r="BJ144" i="96" s="1"/>
  <c r="BJ145" i="96" s="1"/>
  <c r="BJ146" i="96" s="1"/>
  <c r="BJ147" i="96" s="1"/>
  <c r="BJ148" i="96" s="1"/>
  <c r="BJ149" i="96" s="1"/>
  <c r="BJ150" i="96" s="1"/>
  <c r="BJ151" i="96" s="1"/>
  <c r="BJ152" i="96" s="1"/>
  <c r="BJ153" i="96" s="1"/>
  <c r="BJ154" i="96" s="1"/>
  <c r="BJ155" i="96" s="1"/>
  <c r="BJ156" i="96" s="1"/>
  <c r="BJ157" i="96" s="1"/>
  <c r="BJ158" i="96" s="1"/>
  <c r="BJ159" i="96" s="1"/>
  <c r="BJ160" i="96" s="1"/>
  <c r="BJ161" i="96" s="1"/>
  <c r="BJ162" i="96" s="1"/>
  <c r="BJ163" i="96" s="1"/>
  <c r="BJ164" i="96" s="1"/>
  <c r="BJ165" i="96" s="1"/>
  <c r="BJ166" i="96" s="1"/>
  <c r="BJ167" i="96" s="1"/>
  <c r="BJ168" i="96" s="1"/>
  <c r="BJ169" i="96" s="1"/>
  <c r="BJ170" i="96" s="1"/>
  <c r="BJ171" i="96" s="1"/>
  <c r="BJ172" i="96" s="1"/>
  <c r="BJ173" i="96" s="1"/>
  <c r="BJ174" i="96" s="1"/>
  <c r="BJ175" i="96" s="1"/>
  <c r="BJ176" i="96" s="1"/>
  <c r="BJ177" i="96" s="1"/>
  <c r="BJ178" i="96" s="1"/>
  <c r="BJ179" i="96" s="1"/>
  <c r="BJ180" i="96" s="1"/>
  <c r="BJ181" i="96" s="1"/>
  <c r="BJ182" i="96" s="1"/>
  <c r="BJ183" i="96" s="1"/>
  <c r="BJ184" i="96" s="1"/>
  <c r="BJ185" i="96" s="1"/>
  <c r="BJ186" i="96" s="1"/>
  <c r="BJ187" i="96" s="1"/>
  <c r="BJ188" i="96" s="1"/>
  <c r="BJ189" i="96" s="1"/>
  <c r="BJ190" i="96" s="1"/>
  <c r="BJ191" i="96" s="1"/>
  <c r="BJ192" i="96" s="1"/>
  <c r="BJ193" i="96" s="1"/>
  <c r="BJ194" i="96" s="1"/>
  <c r="BJ195" i="96" s="1"/>
  <c r="BJ196" i="96" s="1"/>
  <c r="BL87" i="95"/>
  <c r="BN87" i="95"/>
  <c r="BP87" i="95" s="1"/>
  <c r="BJ88" i="95"/>
  <c r="BO86" i="95"/>
  <c r="BQ86" i="95" s="1"/>
  <c r="BO82" i="94"/>
  <c r="BQ82" i="94" s="1"/>
  <c r="BN83" i="94"/>
  <c r="BP83" i="94" s="1"/>
  <c r="BL83" i="94"/>
  <c r="BJ84" i="94"/>
  <c r="BP45" i="80"/>
  <c r="BN47" i="80"/>
  <c r="BO47" i="80" s="1"/>
  <c r="BN64" i="80"/>
  <c r="BL64" i="80"/>
  <c r="BO63" i="80"/>
  <c r="BQ63" i="80" s="1"/>
  <c r="BJ65" i="80"/>
  <c r="BP63" i="80"/>
  <c r="BM52" i="80"/>
  <c r="BN48" i="80" s="1"/>
  <c r="BO48" i="80" s="1"/>
  <c r="BQ45" i="80"/>
  <c r="B27" i="1"/>
  <c r="A28" i="1"/>
  <c r="BO88" i="96" l="1"/>
  <c r="BQ88" i="96" s="1"/>
  <c r="BN88" i="95"/>
  <c r="BP88" i="95" s="1"/>
  <c r="BJ89" i="95"/>
  <c r="BJ90" i="95" s="1"/>
  <c r="BJ91" i="95" s="1"/>
  <c r="BJ92" i="95" s="1"/>
  <c r="BJ93" i="95" s="1"/>
  <c r="BJ94" i="95" s="1"/>
  <c r="BJ95" i="95" s="1"/>
  <c r="BJ96" i="95" s="1"/>
  <c r="BJ97" i="95" s="1"/>
  <c r="BJ98" i="95" s="1"/>
  <c r="BJ99" i="95" s="1"/>
  <c r="BJ100" i="95" s="1"/>
  <c r="BJ101" i="95" s="1"/>
  <c r="BJ102" i="95" s="1"/>
  <c r="BJ103" i="95" s="1"/>
  <c r="BJ104" i="95" s="1"/>
  <c r="BJ105" i="95" s="1"/>
  <c r="BJ106" i="95" s="1"/>
  <c r="BJ107" i="95" s="1"/>
  <c r="BJ108" i="95" s="1"/>
  <c r="BJ109" i="95" s="1"/>
  <c r="BJ110" i="95" s="1"/>
  <c r="BJ111" i="95" s="1"/>
  <c r="BJ112" i="95" s="1"/>
  <c r="BJ113" i="95" s="1"/>
  <c r="BJ114" i="95" s="1"/>
  <c r="BJ115" i="95" s="1"/>
  <c r="BJ116" i="95" s="1"/>
  <c r="BJ117" i="95" s="1"/>
  <c r="BJ118" i="95" s="1"/>
  <c r="BJ119" i="95" s="1"/>
  <c r="BJ120" i="95" s="1"/>
  <c r="BJ121" i="95" s="1"/>
  <c r="BJ122" i="95" s="1"/>
  <c r="BJ123" i="95" s="1"/>
  <c r="BJ124" i="95" s="1"/>
  <c r="BJ125" i="95" s="1"/>
  <c r="BJ126" i="95" s="1"/>
  <c r="BJ127" i="95" s="1"/>
  <c r="BJ128" i="95" s="1"/>
  <c r="BJ129" i="95" s="1"/>
  <c r="BJ130" i="95" s="1"/>
  <c r="BJ131" i="95" s="1"/>
  <c r="BJ132" i="95" s="1"/>
  <c r="BJ133" i="95" s="1"/>
  <c r="BJ134" i="95" s="1"/>
  <c r="BJ135" i="95" s="1"/>
  <c r="BJ136" i="95" s="1"/>
  <c r="BJ137" i="95" s="1"/>
  <c r="BJ138" i="95" s="1"/>
  <c r="BJ139" i="95" s="1"/>
  <c r="BJ140" i="95" s="1"/>
  <c r="BJ141" i="95" s="1"/>
  <c r="BJ142" i="95" s="1"/>
  <c r="BJ143" i="95" s="1"/>
  <c r="BJ144" i="95" s="1"/>
  <c r="BJ145" i="95" s="1"/>
  <c r="BJ146" i="95" s="1"/>
  <c r="BJ147" i="95" s="1"/>
  <c r="BJ148" i="95" s="1"/>
  <c r="BJ149" i="95" s="1"/>
  <c r="BJ150" i="95" s="1"/>
  <c r="BJ151" i="95" s="1"/>
  <c r="BJ152" i="95" s="1"/>
  <c r="BJ153" i="95" s="1"/>
  <c r="BJ154" i="95" s="1"/>
  <c r="BJ155" i="95" s="1"/>
  <c r="BJ156" i="95" s="1"/>
  <c r="BJ157" i="95" s="1"/>
  <c r="BJ158" i="95" s="1"/>
  <c r="BJ159" i="95" s="1"/>
  <c r="BJ160" i="95" s="1"/>
  <c r="BJ161" i="95" s="1"/>
  <c r="BJ162" i="95" s="1"/>
  <c r="BJ163" i="95" s="1"/>
  <c r="BJ164" i="95" s="1"/>
  <c r="BJ165" i="95" s="1"/>
  <c r="BJ166" i="95" s="1"/>
  <c r="BJ167" i="95" s="1"/>
  <c r="BJ168" i="95" s="1"/>
  <c r="BJ169" i="95" s="1"/>
  <c r="BJ170" i="95" s="1"/>
  <c r="BJ171" i="95" s="1"/>
  <c r="BJ172" i="95" s="1"/>
  <c r="BJ173" i="95" s="1"/>
  <c r="BJ174" i="95" s="1"/>
  <c r="BJ175" i="95" s="1"/>
  <c r="BJ176" i="95" s="1"/>
  <c r="BJ177" i="95" s="1"/>
  <c r="BJ178" i="95" s="1"/>
  <c r="BJ179" i="95" s="1"/>
  <c r="BJ180" i="95" s="1"/>
  <c r="BJ181" i="95" s="1"/>
  <c r="BJ182" i="95" s="1"/>
  <c r="BJ183" i="95" s="1"/>
  <c r="BJ184" i="95" s="1"/>
  <c r="BJ185" i="95" s="1"/>
  <c r="BJ186" i="95" s="1"/>
  <c r="BJ187" i="95" s="1"/>
  <c r="BJ188" i="95" s="1"/>
  <c r="BJ189" i="95" s="1"/>
  <c r="BJ190" i="95" s="1"/>
  <c r="BJ191" i="95" s="1"/>
  <c r="BJ192" i="95" s="1"/>
  <c r="BJ193" i="95" s="1"/>
  <c r="BJ194" i="95" s="1"/>
  <c r="BJ195" i="95" s="1"/>
  <c r="BJ196" i="95" s="1"/>
  <c r="BL88" i="95"/>
  <c r="BO87" i="95"/>
  <c r="BQ87" i="95" s="1"/>
  <c r="BO83" i="94"/>
  <c r="BQ83" i="94" s="1"/>
  <c r="BJ85" i="94"/>
  <c r="BN84" i="94"/>
  <c r="BP84" i="94" s="1"/>
  <c r="BL84" i="94"/>
  <c r="BO64" i="80"/>
  <c r="BQ64" i="80" s="1"/>
  <c r="BN65" i="80"/>
  <c r="BL65" i="80"/>
  <c r="BJ66" i="80"/>
  <c r="BP64" i="80"/>
  <c r="BP46" i="80"/>
  <c r="BM53" i="80"/>
  <c r="BN49" i="80" s="1"/>
  <c r="BO49" i="80" s="1"/>
  <c r="B28" i="1"/>
  <c r="A29" i="1"/>
  <c r="BO88" i="95" l="1"/>
  <c r="BQ88" i="95" s="1"/>
  <c r="BO84" i="94"/>
  <c r="BQ84" i="94" s="1"/>
  <c r="BN85" i="94"/>
  <c r="BP85" i="94" s="1"/>
  <c r="BJ86" i="94"/>
  <c r="BL85" i="94"/>
  <c r="BO65" i="80"/>
  <c r="BQ65" i="80" s="1"/>
  <c r="BN66" i="80"/>
  <c r="BL66" i="80"/>
  <c r="BJ67" i="80"/>
  <c r="BP65" i="80"/>
  <c r="BQ46" i="80"/>
  <c r="BM54" i="80"/>
  <c r="BN50" i="80" s="1"/>
  <c r="BO50" i="80" s="1"/>
  <c r="BP48" i="80"/>
  <c r="BQ48" i="80"/>
  <c r="BP47" i="80"/>
  <c r="BQ47" i="80"/>
  <c r="B29" i="1"/>
  <c r="A30" i="1"/>
  <c r="BO85" i="94" l="1"/>
  <c r="BQ85" i="94" s="1"/>
  <c r="BL86" i="94"/>
  <c r="BJ87" i="94"/>
  <c r="BN86" i="94"/>
  <c r="BP86" i="94" s="1"/>
  <c r="BO66" i="80"/>
  <c r="BQ66" i="80" s="1"/>
  <c r="BN67" i="80"/>
  <c r="BL67" i="80"/>
  <c r="BJ68" i="80"/>
  <c r="BP66" i="80"/>
  <c r="BM55" i="80"/>
  <c r="BP49" i="80"/>
  <c r="BQ49" i="80"/>
  <c r="B30" i="1"/>
  <c r="A31" i="1"/>
  <c r="BN87" i="94" l="1"/>
  <c r="BP87" i="94" s="1"/>
  <c r="BL87" i="94"/>
  <c r="BJ88" i="94"/>
  <c r="BO86" i="94"/>
  <c r="BQ86" i="94" s="1"/>
  <c r="BN51" i="80"/>
  <c r="BO51" i="80" s="1"/>
  <c r="BN53" i="80"/>
  <c r="BO53" i="80" s="1"/>
  <c r="BN68" i="80"/>
  <c r="BL68" i="80"/>
  <c r="BO67" i="80"/>
  <c r="BQ67" i="80" s="1"/>
  <c r="BJ69" i="80"/>
  <c r="BP67" i="80"/>
  <c r="BM56" i="80"/>
  <c r="BP50" i="80"/>
  <c r="BQ50" i="80"/>
  <c r="B31" i="1"/>
  <c r="A32" i="1"/>
  <c r="BO87" i="94" l="1"/>
  <c r="BQ87" i="94" s="1"/>
  <c r="BN88" i="94"/>
  <c r="BP88" i="94" s="1"/>
  <c r="BL88" i="94"/>
  <c r="BJ89" i="94"/>
  <c r="BJ90" i="94" s="1"/>
  <c r="BJ91" i="94" s="1"/>
  <c r="BJ92" i="94" s="1"/>
  <c r="BJ93" i="94" s="1"/>
  <c r="BJ94" i="94" s="1"/>
  <c r="BJ95" i="94" s="1"/>
  <c r="BJ96" i="94" s="1"/>
  <c r="BJ97" i="94" s="1"/>
  <c r="BJ98" i="94" s="1"/>
  <c r="BJ99" i="94" s="1"/>
  <c r="BJ100" i="94" s="1"/>
  <c r="BJ101" i="94" s="1"/>
  <c r="BJ102" i="94" s="1"/>
  <c r="BJ103" i="94" s="1"/>
  <c r="BJ104" i="94" s="1"/>
  <c r="BJ105" i="94" s="1"/>
  <c r="BJ106" i="94" s="1"/>
  <c r="BJ107" i="94" s="1"/>
  <c r="BJ108" i="94" s="1"/>
  <c r="BJ109" i="94" s="1"/>
  <c r="BJ110" i="94" s="1"/>
  <c r="BJ111" i="94" s="1"/>
  <c r="BJ112" i="94" s="1"/>
  <c r="BJ113" i="94" s="1"/>
  <c r="BJ114" i="94" s="1"/>
  <c r="BJ115" i="94" s="1"/>
  <c r="BJ116" i="94" s="1"/>
  <c r="BJ117" i="94" s="1"/>
  <c r="BJ118" i="94" s="1"/>
  <c r="BJ119" i="94" s="1"/>
  <c r="BJ120" i="94" s="1"/>
  <c r="BJ121" i="94" s="1"/>
  <c r="BJ122" i="94" s="1"/>
  <c r="BJ123" i="94" s="1"/>
  <c r="BJ124" i="94" s="1"/>
  <c r="BJ125" i="94" s="1"/>
  <c r="BJ126" i="94" s="1"/>
  <c r="BJ127" i="94" s="1"/>
  <c r="BJ128" i="94" s="1"/>
  <c r="BJ129" i="94" s="1"/>
  <c r="BJ130" i="94" s="1"/>
  <c r="BJ131" i="94" s="1"/>
  <c r="BJ132" i="94" s="1"/>
  <c r="BJ133" i="94" s="1"/>
  <c r="BJ134" i="94" s="1"/>
  <c r="BJ135" i="94" s="1"/>
  <c r="BJ136" i="94" s="1"/>
  <c r="BJ137" i="94" s="1"/>
  <c r="BJ138" i="94" s="1"/>
  <c r="BJ139" i="94" s="1"/>
  <c r="BJ140" i="94" s="1"/>
  <c r="BJ141" i="94" s="1"/>
  <c r="BJ142" i="94" s="1"/>
  <c r="BJ143" i="94" s="1"/>
  <c r="BJ144" i="94" s="1"/>
  <c r="BJ145" i="94" s="1"/>
  <c r="BJ146" i="94" s="1"/>
  <c r="BJ147" i="94" s="1"/>
  <c r="BJ148" i="94" s="1"/>
  <c r="BJ149" i="94" s="1"/>
  <c r="BJ150" i="94" s="1"/>
  <c r="BJ151" i="94" s="1"/>
  <c r="BJ152" i="94" s="1"/>
  <c r="BJ153" i="94" s="1"/>
  <c r="BJ154" i="94" s="1"/>
  <c r="BJ155" i="94" s="1"/>
  <c r="BJ156" i="94" s="1"/>
  <c r="BJ157" i="94" s="1"/>
  <c r="BJ158" i="94" s="1"/>
  <c r="BJ159" i="94" s="1"/>
  <c r="BJ160" i="94" s="1"/>
  <c r="BJ161" i="94" s="1"/>
  <c r="BJ162" i="94" s="1"/>
  <c r="BJ163" i="94" s="1"/>
  <c r="BJ164" i="94" s="1"/>
  <c r="BJ165" i="94" s="1"/>
  <c r="BJ166" i="94" s="1"/>
  <c r="BJ167" i="94" s="1"/>
  <c r="BJ168" i="94" s="1"/>
  <c r="BJ169" i="94" s="1"/>
  <c r="BJ170" i="94" s="1"/>
  <c r="BJ171" i="94" s="1"/>
  <c r="BJ172" i="94" s="1"/>
  <c r="BJ173" i="94" s="1"/>
  <c r="BJ174" i="94" s="1"/>
  <c r="BJ175" i="94" s="1"/>
  <c r="BJ176" i="94" s="1"/>
  <c r="BJ177" i="94" s="1"/>
  <c r="BJ178" i="94" s="1"/>
  <c r="BJ179" i="94" s="1"/>
  <c r="BJ180" i="94" s="1"/>
  <c r="BJ181" i="94" s="1"/>
  <c r="BJ182" i="94" s="1"/>
  <c r="BJ183" i="94" s="1"/>
  <c r="BJ184" i="94" s="1"/>
  <c r="BJ185" i="94" s="1"/>
  <c r="BJ186" i="94" s="1"/>
  <c r="BJ187" i="94" s="1"/>
  <c r="BJ188" i="94" s="1"/>
  <c r="BJ189" i="94" s="1"/>
  <c r="BJ190" i="94" s="1"/>
  <c r="BJ191" i="94" s="1"/>
  <c r="BJ192" i="94" s="1"/>
  <c r="BJ193" i="94" s="1"/>
  <c r="BJ194" i="94" s="1"/>
  <c r="BJ195" i="94" s="1"/>
  <c r="BJ196" i="94" s="1"/>
  <c r="BN52" i="80"/>
  <c r="BO52" i="80" s="1"/>
  <c r="BN54" i="80"/>
  <c r="BO54" i="80" s="1"/>
  <c r="BO68" i="80"/>
  <c r="BQ68" i="80" s="1"/>
  <c r="BN69" i="80"/>
  <c r="BL69" i="80"/>
  <c r="BJ70" i="80"/>
  <c r="BP68" i="80"/>
  <c r="BM57" i="80"/>
  <c r="BN55" i="80" s="1"/>
  <c r="BO55" i="80" s="1"/>
  <c r="BP51" i="80"/>
  <c r="BQ51" i="80"/>
  <c r="B32" i="1"/>
  <c r="A33" i="1"/>
  <c r="BO88" i="94" l="1"/>
  <c r="BQ88" i="94" s="1"/>
  <c r="BO69" i="80"/>
  <c r="BQ69" i="80" s="1"/>
  <c r="BN70" i="80"/>
  <c r="BL70" i="80"/>
  <c r="BJ71" i="80"/>
  <c r="BP69" i="80"/>
  <c r="BP52" i="80"/>
  <c r="BQ52" i="80"/>
  <c r="BW14" i="80" s="1"/>
  <c r="BM58" i="80"/>
  <c r="BN56" i="80" s="1"/>
  <c r="BO56" i="80" s="1"/>
  <c r="B33" i="1"/>
  <c r="A34" i="1"/>
  <c r="BO70" i="80" l="1"/>
  <c r="BQ70" i="80" s="1"/>
  <c r="BN71" i="80"/>
  <c r="BL71" i="80"/>
  <c r="BJ72" i="80"/>
  <c r="BP70" i="80"/>
  <c r="BP53" i="80"/>
  <c r="BQ53" i="80"/>
  <c r="BM59" i="80"/>
  <c r="B34" i="1"/>
  <c r="A35" i="1"/>
  <c r="BO71" i="80" l="1"/>
  <c r="BQ71" i="80" s="1"/>
  <c r="BN72" i="80"/>
  <c r="BL72" i="80"/>
  <c r="BJ73" i="80"/>
  <c r="BP71" i="80"/>
  <c r="BM60" i="80"/>
  <c r="BP54" i="80"/>
  <c r="BQ54" i="80"/>
  <c r="B35" i="1"/>
  <c r="A36" i="1"/>
  <c r="BO72" i="80" l="1"/>
  <c r="BQ72" i="80" s="1"/>
  <c r="BN73" i="80"/>
  <c r="BL73" i="80"/>
  <c r="BJ74" i="80"/>
  <c r="BP72" i="80"/>
  <c r="BP55" i="80"/>
  <c r="BQ55" i="80"/>
  <c r="BM61" i="80"/>
  <c r="B36" i="1"/>
  <c r="A37" i="1"/>
  <c r="BO73" i="80" l="1"/>
  <c r="BQ73" i="80" s="1"/>
  <c r="BN74" i="80"/>
  <c r="BL74" i="80"/>
  <c r="BJ75" i="80"/>
  <c r="BP73" i="80"/>
  <c r="BM62" i="80"/>
  <c r="BP56" i="80"/>
  <c r="BQ56" i="80"/>
  <c r="B37" i="1"/>
  <c r="C5" i="1" s="1"/>
  <c r="A38" i="1"/>
  <c r="BO74" i="80" l="1"/>
  <c r="BQ74" i="80" s="1"/>
  <c r="BN75" i="80"/>
  <c r="BL75" i="80"/>
  <c r="BJ76" i="80"/>
  <c r="BP74" i="80"/>
  <c r="BM63" i="80"/>
  <c r="BP57" i="80"/>
  <c r="BQ57" i="8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BO75" i="80" l="1"/>
  <c r="BQ75" i="80" s="1"/>
  <c r="BN76" i="80"/>
  <c r="BL76" i="80"/>
  <c r="BJ77" i="80"/>
  <c r="BP75" i="80"/>
  <c r="BM64" i="80"/>
  <c r="BP58" i="80"/>
  <c r="BQ58" i="80"/>
  <c r="A40" i="1"/>
  <c r="BO76" i="80" l="1"/>
  <c r="BQ76" i="80" s="1"/>
  <c r="BN77" i="80"/>
  <c r="BL77" i="80"/>
  <c r="BJ78" i="80"/>
  <c r="BP76" i="80"/>
  <c r="BP59" i="80"/>
  <c r="BQ59" i="80"/>
  <c r="BM65" i="80"/>
  <c r="A41" i="1"/>
  <c r="BO77" i="80" l="1"/>
  <c r="BQ77" i="80" s="1"/>
  <c r="BN78" i="80"/>
  <c r="BL78" i="80"/>
  <c r="BJ79" i="80"/>
  <c r="BP77" i="80"/>
  <c r="BP60" i="80"/>
  <c r="BQ60" i="80"/>
  <c r="A42" i="1"/>
  <c r="A43" i="1" s="1"/>
  <c r="A44" i="1" s="1"/>
  <c r="A45" i="1" s="1"/>
  <c r="A46" i="1" s="1"/>
  <c r="A47" i="1" s="1"/>
  <c r="BO78" i="80" l="1"/>
  <c r="BQ78" i="80" s="1"/>
  <c r="BL79" i="80"/>
  <c r="BN79" i="80"/>
  <c r="BV14" i="80"/>
  <c r="BX14" i="80" s="1"/>
  <c r="BJ80" i="80"/>
  <c r="BP78" i="80"/>
  <c r="BL80" i="80" l="1"/>
  <c r="BN80" i="80"/>
  <c r="BO79" i="80"/>
  <c r="BQ79" i="80" s="1"/>
  <c r="BJ81" i="80"/>
  <c r="BP79" i="80"/>
  <c r="BL81" i="80" l="1"/>
  <c r="BN81" i="80"/>
  <c r="BO80" i="80"/>
  <c r="BQ80" i="80" s="1"/>
  <c r="BJ82" i="80"/>
  <c r="BP80" i="80"/>
  <c r="BL82" i="80" l="1"/>
  <c r="BN82" i="80"/>
  <c r="BO81" i="80"/>
  <c r="BQ81" i="80" s="1"/>
  <c r="BJ83" i="80"/>
  <c r="BP81" i="80"/>
  <c r="BN83" i="80" l="1"/>
  <c r="BL83" i="80"/>
  <c r="BO82" i="80"/>
  <c r="BQ82" i="80" s="1"/>
  <c r="BJ84" i="80"/>
  <c r="BP82" i="80"/>
  <c r="BO83" i="80" l="1"/>
  <c r="BQ83" i="80" s="1"/>
  <c r="BN84" i="80"/>
  <c r="BL84" i="80"/>
  <c r="BJ85" i="80"/>
  <c r="BP83" i="80"/>
  <c r="BO84" i="80" l="1"/>
  <c r="BQ84" i="80" s="1"/>
  <c r="BN85" i="80"/>
  <c r="BL85" i="80"/>
  <c r="BJ86" i="80"/>
  <c r="BP84" i="80"/>
  <c r="BO85" i="80" l="1"/>
  <c r="BQ85" i="80" s="1"/>
  <c r="BN86" i="80"/>
  <c r="BL86" i="80"/>
  <c r="BJ87" i="80"/>
  <c r="BP85" i="80"/>
  <c r="BO86" i="80" l="1"/>
  <c r="BQ86" i="80" s="1"/>
  <c r="BN87" i="80"/>
  <c r="BL87" i="80"/>
  <c r="BJ88" i="80"/>
  <c r="BP86" i="80"/>
  <c r="BO87" i="80" l="1"/>
  <c r="BQ87" i="80" s="1"/>
  <c r="BN88" i="80"/>
  <c r="BL88" i="80"/>
  <c r="BJ89" i="80"/>
  <c r="BJ90" i="80" s="1"/>
  <c r="BJ91" i="80" s="1"/>
  <c r="BJ92" i="80" s="1"/>
  <c r="BJ93" i="80" s="1"/>
  <c r="BJ94" i="80" s="1"/>
  <c r="BJ95" i="80" s="1"/>
  <c r="BJ96" i="80" s="1"/>
  <c r="BJ97" i="80" s="1"/>
  <c r="BJ98" i="80" s="1"/>
  <c r="BJ99" i="80" s="1"/>
  <c r="BJ100" i="80" s="1"/>
  <c r="BJ101" i="80" s="1"/>
  <c r="BJ102" i="80" s="1"/>
  <c r="BJ103" i="80" s="1"/>
  <c r="BJ104" i="80" s="1"/>
  <c r="BJ105" i="80" s="1"/>
  <c r="BJ106" i="80" s="1"/>
  <c r="BJ107" i="80" s="1"/>
  <c r="BJ108" i="80" s="1"/>
  <c r="BJ109" i="80" s="1"/>
  <c r="BJ110" i="80" s="1"/>
  <c r="BJ111" i="80" s="1"/>
  <c r="BJ112" i="80" s="1"/>
  <c r="BJ113" i="80" s="1"/>
  <c r="BJ114" i="80" s="1"/>
  <c r="BJ115" i="80" s="1"/>
  <c r="BJ116" i="80" s="1"/>
  <c r="BJ117" i="80" s="1"/>
  <c r="BJ118" i="80" s="1"/>
  <c r="BJ119" i="80" s="1"/>
  <c r="BJ120" i="80" s="1"/>
  <c r="BJ121" i="80" s="1"/>
  <c r="BJ122" i="80" s="1"/>
  <c r="BJ123" i="80" s="1"/>
  <c r="BJ124" i="80" s="1"/>
  <c r="BJ125" i="80" s="1"/>
  <c r="BJ126" i="80" s="1"/>
  <c r="BJ127" i="80" s="1"/>
  <c r="BJ128" i="80" s="1"/>
  <c r="BJ129" i="80" s="1"/>
  <c r="BJ130" i="80" s="1"/>
  <c r="BJ131" i="80" s="1"/>
  <c r="BJ132" i="80" s="1"/>
  <c r="BJ133" i="80" s="1"/>
  <c r="BJ134" i="80" s="1"/>
  <c r="BJ135" i="80" s="1"/>
  <c r="BJ136" i="80" s="1"/>
  <c r="BJ137" i="80" s="1"/>
  <c r="BJ138" i="80" s="1"/>
  <c r="BJ139" i="80" s="1"/>
  <c r="BJ140" i="80" s="1"/>
  <c r="BJ141" i="80" s="1"/>
  <c r="BJ142" i="80" s="1"/>
  <c r="BJ143" i="80" s="1"/>
  <c r="BJ144" i="80" s="1"/>
  <c r="BJ145" i="80" s="1"/>
  <c r="BJ146" i="80" s="1"/>
  <c r="BJ147" i="80" s="1"/>
  <c r="BJ148" i="80" s="1"/>
  <c r="BJ149" i="80" s="1"/>
  <c r="BJ150" i="80" s="1"/>
  <c r="BJ151" i="80" s="1"/>
  <c r="BJ152" i="80" s="1"/>
  <c r="BJ153" i="80" s="1"/>
  <c r="BJ154" i="80" s="1"/>
  <c r="BJ155" i="80" s="1"/>
  <c r="BJ156" i="80" s="1"/>
  <c r="BJ157" i="80" s="1"/>
  <c r="BJ158" i="80" s="1"/>
  <c r="BJ159" i="80" s="1"/>
  <c r="BJ160" i="80" s="1"/>
  <c r="BJ161" i="80" s="1"/>
  <c r="BJ162" i="80" s="1"/>
  <c r="BJ163" i="80" s="1"/>
  <c r="BJ164" i="80" s="1"/>
  <c r="BJ165" i="80" s="1"/>
  <c r="BJ166" i="80" s="1"/>
  <c r="BJ167" i="80" s="1"/>
  <c r="BJ168" i="80" s="1"/>
  <c r="BJ169" i="80" s="1"/>
  <c r="BJ170" i="80" s="1"/>
  <c r="BJ171" i="80" s="1"/>
  <c r="BJ172" i="80" s="1"/>
  <c r="BJ173" i="80" s="1"/>
  <c r="BJ174" i="80" s="1"/>
  <c r="BJ175" i="80" s="1"/>
  <c r="BJ176" i="80" s="1"/>
  <c r="BJ177" i="80" s="1"/>
  <c r="BJ178" i="80" s="1"/>
  <c r="BJ179" i="80" s="1"/>
  <c r="BJ180" i="80" s="1"/>
  <c r="BJ181" i="80" s="1"/>
  <c r="BJ182" i="80" s="1"/>
  <c r="BJ183" i="80" s="1"/>
  <c r="BJ184" i="80" s="1"/>
  <c r="BJ185" i="80" s="1"/>
  <c r="BJ186" i="80" s="1"/>
  <c r="BJ187" i="80" s="1"/>
  <c r="BJ188" i="80" s="1"/>
  <c r="BJ189" i="80" s="1"/>
  <c r="BJ190" i="80" s="1"/>
  <c r="BJ191" i="80" s="1"/>
  <c r="BJ192" i="80" s="1"/>
  <c r="BJ193" i="80" s="1"/>
  <c r="BJ194" i="80" s="1"/>
  <c r="BJ195" i="80" s="1"/>
  <c r="BJ196" i="80" s="1"/>
  <c r="BP87" i="80"/>
  <c r="BO88" i="80" l="1"/>
  <c r="BQ88" i="80" s="1"/>
  <c r="BP88" i="80"/>
</calcChain>
</file>

<file path=xl/sharedStrings.xml><?xml version="1.0" encoding="utf-8"?>
<sst xmlns="http://schemas.openxmlformats.org/spreadsheetml/2006/main" count="2268" uniqueCount="174">
  <si>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</si>
  <si>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</si>
  <si>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</si>
  <si>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</si>
  <si>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</si>
  <si>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</si>
  <si>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</si>
  <si>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</si>
  <si>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</si>
  <si>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</si>
  <si>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</si>
  <si>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</si>
  <si>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</si>
  <si>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</si>
  <si>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</si>
  <si>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</si>
  <si>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</si>
  <si>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</si>
  <si>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</si>
  <si>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</si>
  <si>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</si>
  <si>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</si>
  <si>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</si>
  <si>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</si>
  <si>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</si>
  <si>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</si>
  <si>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</si>
  <si>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</si>
  <si>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</si>
  <si>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</si>
  <si>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</si>
  <si>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</si>
  <si>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</si>
  <si>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</si>
  <si>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</si>
  <si>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</si>
  <si>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</si>
  <si>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</si>
  <si>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</si>
  <si>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</si>
  <si>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</si>
  <si>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</si>
  <si>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</si>
  <si>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</si>
  <si>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</si>
  <si>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</si>
  <si>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</si>
  <si>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</si>
  <si>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</si>
  <si>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</si>
  <si>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</si>
  <si>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</si>
  <si>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</si>
  <si>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</si>
  <si>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</si>
  <si>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</si>
  <si>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</si>
  <si>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</si>
  <si>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</si>
  <si>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</si>
  <si>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</si>
  <si>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</si>
  <si>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</si>
  <si>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</si>
  <si>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</si>
  <si>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</si>
  <si>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</si>
  <si>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</si>
  <si>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</si>
  <si>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</si>
  <si>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</si>
  <si>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</si>
  <si>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</si>
  <si>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</si>
  <si>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</si>
  <si>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</si>
  <si>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</si>
  <si>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</si>
  <si>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</si>
  <si>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</si>
  <si>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</si>
  <si>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</si>
  <si>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</si>
  <si>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</si>
  <si>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</si>
  <si>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</si>
  <si>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</si>
  <si>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</si>
  <si>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</si>
  <si>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</si>
  <si>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</si>
  <si>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</si>
  <si>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</si>
  <si>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</si>
  <si>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</si>
  <si>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</si>
  <si>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</si>
  <si>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</si>
  <si>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</si>
  <si>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</si>
  <si>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</si>
  <si>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</si>
  <si>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</si>
  <si>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</si>
  <si>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</si>
  <si>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</si>
  <si>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</si>
  <si>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</si>
  <si>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</si>
  <si>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</si>
  <si>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</si>
  <si>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</si>
  <si>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</si>
  <si>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</si>
  <si>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58*</t>
  </si>
  <si>
    <t>habitantes</t>
  </si>
  <si>
    <t>Super. Km2</t>
  </si>
  <si>
    <t>radio en m</t>
  </si>
  <si>
    <t>alcala de henares</t>
  </si>
  <si>
    <t>prueba</t>
  </si>
  <si>
    <t>Hospital</t>
  </si>
  <si>
    <t>x2</t>
  </si>
  <si>
    <t>c</t>
  </si>
  <si>
    <t>y</t>
  </si>
  <si>
    <t>x3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</si>
  <si>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</si>
  <si>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</si>
  <si>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</si>
  <si>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</si>
  <si>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</si>
  <si>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</si>
  <si>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</si>
  <si>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</si>
  <si>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Escala</t>
  </si>
  <si>
    <t>Desplazamiento</t>
  </si>
  <si>
    <t>Hasta</t>
  </si>
  <si>
    <t>Máximo</t>
  </si>
  <si>
    <t>EC</t>
  </si>
  <si>
    <t>SEC/N</t>
  </si>
  <si>
    <t>N</t>
  </si>
  <si>
    <t>Desde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</si>
  <si>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</si>
  <si>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</si>
  <si>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</si>
  <si>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</si>
  <si>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</si>
  <si>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</si>
  <si>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</si>
  <si>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</si>
  <si>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cada 0 días, del grupo adulto</t>
  </si>
  <si>
    <t>Radio de contacto</t>
  </si>
  <si>
    <t>Longitud media 10 pasos</t>
  </si>
  <si>
    <t>Número clusters objetivo</t>
  </si>
  <si>
    <t>Número clusters generados</t>
  </si>
  <si>
    <t>con        9.960 individuos,            3 infectados de inicio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</si>
  <si>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</si>
  <si>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</si>
  <si>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</si>
  <si>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</si>
  <si>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</si>
  <si>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</si>
  <si>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</si>
  <si>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</si>
  <si>
    <t>ML</t>
  </si>
  <si>
    <t>Normales</t>
  </si>
  <si>
    <t>Resistentes</t>
  </si>
  <si>
    <t>Homogéneos</t>
  </si>
  <si>
    <t>% sobre Población</t>
  </si>
  <si>
    <t>Tipo</t>
  </si>
  <si>
    <t>Indirectos</t>
  </si>
  <si>
    <t>A</t>
  </si>
  <si>
    <t>B</t>
  </si>
  <si>
    <t>Informe 21</t>
  </si>
  <si>
    <t>Sintomáticos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</si>
</sst>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25">
    <xf numFmtId="0" fontId="0" fillId="0" borderId="0" xfId="0"/>
    <xf numFmtId="3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2" fontId="19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0" fillId="0" borderId="0" xfId="0" applyNumberFormat="1" applyFont="1"/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1" fontId="0" fillId="0" borderId="0" xfId="0" applyNumberFormat="1"/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165" fontId="20" fillId="0" borderId="0" xfId="0" applyNumberFormat="1" applyFont="1"/>
    <xf numFmtId="165" fontId="21" fillId="0" borderId="1" xfId="0" applyNumberFormat="1" applyFont="1" applyBorder="1" applyAlignment="1">
      <alignment horizontal="center"/>
    </xf>
    <xf numFmtId="165" fontId="0" fillId="0" borderId="0" xfId="0" quotePrefix="1" applyNumberFormat="1"/>
    <xf numFmtId="3" fontId="0" fillId="0" borderId="0" xfId="0" applyNumberFormat="1" applyFill="1" applyBorder="1"/>
    <xf numFmtId="3" fontId="22" fillId="0" borderId="0" xfId="0" applyNumberFormat="1" applyFont="1"/>
    <xf numFmtId="0" fontId="18" fillId="0" borderId="0" xfId="0" applyFont="1" applyBorder="1"/>
    <xf numFmtId="3" fontId="22" fillId="0" borderId="0" xfId="0" applyNumberFormat="1" applyFont="1" applyBorder="1"/>
    <xf numFmtId="3" fontId="0" fillId="0" borderId="0" xfId="0" applyNumberFormat="1" applyBorder="1"/>
    <xf numFmtId="0" fontId="0" fillId="0" borderId="0" xfId="0" applyBorder="1"/>
    <xf numFmtId="3" fontId="1" fillId="0" borderId="0" xfId="0" applyNumberFormat="1" applyFont="1" applyBorder="1"/>
    <xf numFmtId="9" fontId="20" fillId="0" borderId="1" xfId="1" applyFont="1" applyBorder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0" xfId="0" quotePrefix="1" applyNumberFormat="1" applyFont="1" applyBorder="1" applyAlignment="1">
      <alignment horizontal="center"/>
    </xf>
    <xf numFmtId="3" fontId="18" fillId="0" borderId="1" xfId="0" quotePrefix="1" applyNumberFormat="1" applyFont="1" applyBorder="1" applyAlignment="1"/>
    <xf numFmtId="2" fontId="0" fillId="0" borderId="0" xfId="0" applyNumberFormat="1"/>
    <xf numFmtId="2" fontId="20" fillId="0" borderId="0" xfId="0" applyNumberFormat="1" applyFont="1"/>
    <xf numFmtId="2" fontId="21" fillId="0" borderId="1" xfId="0" applyNumberFormat="1" applyFont="1" applyBorder="1" applyAlignment="1">
      <alignment horizontal="center"/>
    </xf>
    <xf numFmtId="2" fontId="0" fillId="0" borderId="0" xfId="0" quotePrefix="1" applyNumberFormat="1"/>
    <xf numFmtId="167" fontId="0" fillId="0" borderId="0" xfId="0" applyNumberFormat="1"/>
    <xf numFmtId="166" fontId="1" fillId="0" borderId="1" xfId="0" applyNumberFormat="1" applyFont="1" applyBorder="1" applyAlignment="1">
      <alignment horizontal="center"/>
    </xf>
    <xf numFmtId="2" fontId="2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9" fontId="23" fillId="0" borderId="0" xfId="1" applyFont="1"/>
    <xf numFmtId="9" fontId="23" fillId="0" borderId="1" xfId="1" applyFont="1" applyBorder="1"/>
    <xf numFmtId="9" fontId="27" fillId="0" borderId="0" xfId="1" applyNumberFormat="1" applyFont="1"/>
    <xf numFmtId="9" fontId="27" fillId="0" borderId="1" xfId="1" applyNumberFormat="1" applyFont="1" applyBorder="1"/>
    <xf numFmtId="0" fontId="1" fillId="0" borderId="1" xfId="0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EvolOf!$I$3:$I$55</c:f>
              <c:numCache>
                <c:formatCode>#,##0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  <c:pt idx="40">
                  <c:v>7719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  <c:pt idx="51">
                  <c:v>4167</c:v>
                </c:pt>
                <c:pt idx="52">
                  <c:v>3477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EvolOf!$K$3:$K$55</c:f>
              <c:numCache>
                <c:formatCode>#,##0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  <c:pt idx="40">
                  <c:v>864</c:v>
                </c:pt>
                <c:pt idx="41">
                  <c:v>950</c:v>
                </c:pt>
                <c:pt idx="42">
                  <c:v>932</c:v>
                </c:pt>
                <c:pt idx="43">
                  <c:v>809</c:v>
                </c:pt>
                <c:pt idx="44">
                  <c:v>674</c:v>
                </c:pt>
                <c:pt idx="45">
                  <c:v>637</c:v>
                </c:pt>
                <c:pt idx="46">
                  <c:v>743</c:v>
                </c:pt>
                <c:pt idx="47">
                  <c:v>757</c:v>
                </c:pt>
                <c:pt idx="48">
                  <c:v>683</c:v>
                </c:pt>
                <c:pt idx="49">
                  <c:v>605</c:v>
                </c:pt>
                <c:pt idx="50">
                  <c:v>510</c:v>
                </c:pt>
                <c:pt idx="51">
                  <c:v>619</c:v>
                </c:pt>
                <c:pt idx="52">
                  <c:v>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5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EvolOf!$G$3:$G$32</c:f>
              <c:numCache>
                <c:formatCode>m/d/yyyy</c:formatCode>
                <c:ptCount val="30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</c:numCache>
            </c:numRef>
          </c:xVal>
          <c:yVal>
            <c:numRef>
              <c:f>EvolOf!$H$3:$H$32</c:f>
              <c:numCache>
                <c:formatCode>#,##0</c:formatCode>
                <c:ptCount val="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A-4BC0-9DB3-9F6FC6D87182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4.492168623326416E-2"/>
                  <c:y val="0.458703342611474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EvolOf!$G$32:$G$55</c:f>
              <c:numCache>
                <c:formatCode>m/d/yyyy</c:formatCode>
                <c:ptCount val="24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  <c:pt idx="22">
                  <c:v>43932</c:v>
                </c:pt>
                <c:pt idx="23">
                  <c:v>43933</c:v>
                </c:pt>
              </c:numCache>
            </c:numRef>
          </c:xVal>
          <c:yVal>
            <c:numRef>
              <c:f>EvolOf!$H$32:$H$55</c:f>
              <c:numCache>
                <c:formatCode>#,##0</c:formatCode>
                <c:ptCount val="24"/>
                <c:pt idx="0">
                  <c:v>24926</c:v>
                </c:pt>
                <c:pt idx="1">
                  <c:v>28572</c:v>
                </c:pt>
                <c:pt idx="2">
                  <c:v>33089</c:v>
                </c:pt>
                <c:pt idx="3">
                  <c:v>39673</c:v>
                </c:pt>
                <c:pt idx="4">
                  <c:v>47610</c:v>
                </c:pt>
                <c:pt idx="5">
                  <c:v>56188</c:v>
                </c:pt>
                <c:pt idx="6">
                  <c:v>64059</c:v>
                </c:pt>
                <c:pt idx="7">
                  <c:v>72248</c:v>
                </c:pt>
                <c:pt idx="8">
                  <c:v>78797</c:v>
                </c:pt>
                <c:pt idx="9">
                  <c:v>85195</c:v>
                </c:pt>
                <c:pt idx="10">
                  <c:v>94417</c:v>
                </c:pt>
                <c:pt idx="11">
                  <c:v>102136</c:v>
                </c:pt>
                <c:pt idx="12">
                  <c:v>110238</c:v>
                </c:pt>
                <c:pt idx="13">
                  <c:v>117710</c:v>
                </c:pt>
                <c:pt idx="14">
                  <c:v>124736</c:v>
                </c:pt>
                <c:pt idx="15">
                  <c:v>130759</c:v>
                </c:pt>
                <c:pt idx="16">
                  <c:v>135032</c:v>
                </c:pt>
                <c:pt idx="17">
                  <c:v>140510</c:v>
                </c:pt>
                <c:pt idx="18">
                  <c:v>146690</c:v>
                </c:pt>
                <c:pt idx="19">
                  <c:v>152446</c:v>
                </c:pt>
                <c:pt idx="20">
                  <c:v>157022</c:v>
                </c:pt>
                <c:pt idx="21">
                  <c:v>161852</c:v>
                </c:pt>
                <c:pt idx="22">
                  <c:v>166019</c:v>
                </c:pt>
                <c:pt idx="23">
                  <c:v>169496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18-4439-B264-AAE6DEAD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0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6.9566123729118703E-2"/>
                  <c:y val="0.278194632570739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EvolOf!$G$36:$G$55</c:f>
              <c:numCache>
                <c:formatCode>m/d/yyyy</c:formatCode>
                <c:ptCount val="20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  <c:pt idx="18">
                  <c:v>43932</c:v>
                </c:pt>
                <c:pt idx="19">
                  <c:v>43933</c:v>
                </c:pt>
              </c:numCache>
            </c:numRef>
          </c:xVal>
          <c:yVal>
            <c:numRef>
              <c:f>EvolOf!$H$36:$H$55</c:f>
              <c:numCache>
                <c:formatCode>#,##0</c:formatCode>
                <c:ptCount val="20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78797</c:v>
                </c:pt>
                <c:pt idx="5">
                  <c:v>85195</c:v>
                </c:pt>
                <c:pt idx="6">
                  <c:v>94417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  <c:pt idx="14">
                  <c:v>146690</c:v>
                </c:pt>
                <c:pt idx="15">
                  <c:v>152446</c:v>
                </c:pt>
                <c:pt idx="16">
                  <c:v>157022</c:v>
                </c:pt>
                <c:pt idx="17">
                  <c:v>161852</c:v>
                </c:pt>
                <c:pt idx="18">
                  <c:v>166019</c:v>
                </c:pt>
                <c:pt idx="19">
                  <c:v>169496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EvolOf!$H$3:$H$55</c:f>
              <c:numCache>
                <c:formatCode>#,##0</c:formatCode>
                <c:ptCount val="5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BF0-8D4D-C597D19CFEE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8-4BF0-8D4D-C597D19CFEE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1E-4</c:v>
                </c:pt>
                <c:pt idx="5">
                  <c:v>1E-4</c:v>
                </c:pt>
                <c:pt idx="6">
                  <c:v>2.4000000000000001E-4</c:v>
                </c:pt>
                <c:pt idx="7">
                  <c:v>2.5999999999999998E-4</c:v>
                </c:pt>
                <c:pt idx="8">
                  <c:v>3.4000000000000002E-4</c:v>
                </c:pt>
                <c:pt idx="9">
                  <c:v>5.9999999999999995E-4</c:v>
                </c:pt>
                <c:pt idx="10">
                  <c:v>6.6E-4</c:v>
                </c:pt>
                <c:pt idx="11">
                  <c:v>6.4000000000000005E-4</c:v>
                </c:pt>
                <c:pt idx="12">
                  <c:v>8.0000000000000004E-4</c:v>
                </c:pt>
                <c:pt idx="13">
                  <c:v>7.3999999999999999E-4</c:v>
                </c:pt>
                <c:pt idx="14">
                  <c:v>7.7999999999999999E-4</c:v>
                </c:pt>
                <c:pt idx="15">
                  <c:v>8.1999999999999998E-4</c:v>
                </c:pt>
                <c:pt idx="16">
                  <c:v>8.9999999999999998E-4</c:v>
                </c:pt>
                <c:pt idx="17">
                  <c:v>1.16E-3</c:v>
                </c:pt>
                <c:pt idx="18">
                  <c:v>1.3600000000000001E-3</c:v>
                </c:pt>
                <c:pt idx="19">
                  <c:v>1.48E-3</c:v>
                </c:pt>
                <c:pt idx="20">
                  <c:v>1.6999999999999999E-3</c:v>
                </c:pt>
                <c:pt idx="21">
                  <c:v>1.8600000000000001E-3</c:v>
                </c:pt>
                <c:pt idx="22">
                  <c:v>2.0600000000000002E-3</c:v>
                </c:pt>
                <c:pt idx="23">
                  <c:v>2.32E-3</c:v>
                </c:pt>
                <c:pt idx="24">
                  <c:v>2.7200000000000002E-3</c:v>
                </c:pt>
                <c:pt idx="25">
                  <c:v>3.14E-3</c:v>
                </c:pt>
                <c:pt idx="26">
                  <c:v>3.3800000000000002E-3</c:v>
                </c:pt>
                <c:pt idx="27">
                  <c:v>3.5999999999999999E-3</c:v>
                </c:pt>
                <c:pt idx="28">
                  <c:v>4.1000000000000003E-3</c:v>
                </c:pt>
                <c:pt idx="29">
                  <c:v>4.4400000000000004E-3</c:v>
                </c:pt>
                <c:pt idx="30">
                  <c:v>4.9199999999999999E-3</c:v>
                </c:pt>
                <c:pt idx="31">
                  <c:v>5.1599999999999997E-3</c:v>
                </c:pt>
                <c:pt idx="32">
                  <c:v>5.5399999999999998E-3</c:v>
                </c:pt>
                <c:pt idx="33">
                  <c:v>6.2199999999999998E-3</c:v>
                </c:pt>
                <c:pt idx="34">
                  <c:v>6.5399999999999998E-3</c:v>
                </c:pt>
                <c:pt idx="35">
                  <c:v>6.6600000000000001E-3</c:v>
                </c:pt>
                <c:pt idx="36">
                  <c:v>7.4400000000000004E-3</c:v>
                </c:pt>
                <c:pt idx="37">
                  <c:v>7.7999999999999996E-3</c:v>
                </c:pt>
                <c:pt idx="38">
                  <c:v>8.2000000000000007E-3</c:v>
                </c:pt>
                <c:pt idx="39">
                  <c:v>8.3800000000000003E-3</c:v>
                </c:pt>
                <c:pt idx="40">
                  <c:v>9.2999999999999992E-3</c:v>
                </c:pt>
                <c:pt idx="41">
                  <c:v>9.4599999999999997E-3</c:v>
                </c:pt>
                <c:pt idx="42">
                  <c:v>9.8399999999999998E-3</c:v>
                </c:pt>
                <c:pt idx="43">
                  <c:v>1.0200000000000001E-2</c:v>
                </c:pt>
                <c:pt idx="44">
                  <c:v>1.014E-2</c:v>
                </c:pt>
                <c:pt idx="45">
                  <c:v>1.0059999999999999E-2</c:v>
                </c:pt>
                <c:pt idx="46">
                  <c:v>0.01</c:v>
                </c:pt>
                <c:pt idx="47">
                  <c:v>9.8200000000000006E-3</c:v>
                </c:pt>
                <c:pt idx="48">
                  <c:v>9.6799999999999994E-3</c:v>
                </c:pt>
                <c:pt idx="49">
                  <c:v>9.2999999999999992E-3</c:v>
                </c:pt>
                <c:pt idx="50">
                  <c:v>8.8400000000000006E-3</c:v>
                </c:pt>
                <c:pt idx="51">
                  <c:v>8.6999999999999994E-3</c:v>
                </c:pt>
                <c:pt idx="52">
                  <c:v>8.3199999999999993E-3</c:v>
                </c:pt>
                <c:pt idx="53">
                  <c:v>7.8200000000000006E-3</c:v>
                </c:pt>
                <c:pt idx="54">
                  <c:v>7.6800000000000002E-3</c:v>
                </c:pt>
                <c:pt idx="55">
                  <c:v>7.0800000000000004E-3</c:v>
                </c:pt>
                <c:pt idx="56">
                  <c:v>6.6E-3</c:v>
                </c:pt>
                <c:pt idx="57">
                  <c:v>6.28E-3</c:v>
                </c:pt>
                <c:pt idx="58">
                  <c:v>5.8599999999999998E-3</c:v>
                </c:pt>
                <c:pt idx="59">
                  <c:v>5.3E-3</c:v>
                </c:pt>
                <c:pt idx="60">
                  <c:v>5.0000000000000001E-3</c:v>
                </c:pt>
                <c:pt idx="61">
                  <c:v>4.5999999999999999E-3</c:v>
                </c:pt>
                <c:pt idx="62">
                  <c:v>4.1599999999999996E-3</c:v>
                </c:pt>
                <c:pt idx="63">
                  <c:v>3.7799999999999999E-3</c:v>
                </c:pt>
                <c:pt idx="64">
                  <c:v>3.62E-3</c:v>
                </c:pt>
                <c:pt idx="65">
                  <c:v>3.32E-3</c:v>
                </c:pt>
                <c:pt idx="66">
                  <c:v>3.0999999999999999E-3</c:v>
                </c:pt>
                <c:pt idx="67">
                  <c:v>2.8E-3</c:v>
                </c:pt>
                <c:pt idx="68">
                  <c:v>2.7200000000000002E-3</c:v>
                </c:pt>
                <c:pt idx="69">
                  <c:v>2.3999999999999998E-3</c:v>
                </c:pt>
                <c:pt idx="70">
                  <c:v>2.2399999999999998E-3</c:v>
                </c:pt>
                <c:pt idx="71">
                  <c:v>2.2200000000000002E-3</c:v>
                </c:pt>
                <c:pt idx="72">
                  <c:v>2E-3</c:v>
                </c:pt>
                <c:pt idx="73">
                  <c:v>1.8799999999999999E-3</c:v>
                </c:pt>
                <c:pt idx="74">
                  <c:v>1.72E-3</c:v>
                </c:pt>
                <c:pt idx="75">
                  <c:v>1.6199999999999999E-3</c:v>
                </c:pt>
                <c:pt idx="76">
                  <c:v>1.58E-3</c:v>
                </c:pt>
                <c:pt idx="77">
                  <c:v>1.3799999999999999E-3</c:v>
                </c:pt>
                <c:pt idx="78">
                  <c:v>1.32E-3</c:v>
                </c:pt>
                <c:pt idx="79">
                  <c:v>1.1999999999999999E-3</c:v>
                </c:pt>
                <c:pt idx="80">
                  <c:v>1.14E-3</c:v>
                </c:pt>
                <c:pt idx="81">
                  <c:v>1.1000000000000001E-3</c:v>
                </c:pt>
                <c:pt idx="82">
                  <c:v>1.0200000000000001E-3</c:v>
                </c:pt>
                <c:pt idx="83">
                  <c:v>8.4000000000000003E-4</c:v>
                </c:pt>
                <c:pt idx="84">
                  <c:v>8.1999999999999998E-4</c:v>
                </c:pt>
                <c:pt idx="85">
                  <c:v>7.7999999999999999E-4</c:v>
                </c:pt>
                <c:pt idx="86">
                  <c:v>6.9999999999999999E-4</c:v>
                </c:pt>
                <c:pt idx="87">
                  <c:v>6.6E-4</c:v>
                </c:pt>
                <c:pt idx="88">
                  <c:v>6.2E-4</c:v>
                </c:pt>
                <c:pt idx="89">
                  <c:v>5.9999999999999995E-4</c:v>
                </c:pt>
                <c:pt idx="90">
                  <c:v>5.4000000000000001E-4</c:v>
                </c:pt>
                <c:pt idx="91">
                  <c:v>5.1999999999999995E-4</c:v>
                </c:pt>
                <c:pt idx="92">
                  <c:v>4.6000000000000001E-4</c:v>
                </c:pt>
                <c:pt idx="93">
                  <c:v>4.4000000000000002E-4</c:v>
                </c:pt>
                <c:pt idx="94">
                  <c:v>3.8000000000000002E-4</c:v>
                </c:pt>
                <c:pt idx="95">
                  <c:v>4.6000000000000001E-4</c:v>
                </c:pt>
                <c:pt idx="96">
                  <c:v>3.4000000000000002E-4</c:v>
                </c:pt>
                <c:pt idx="97">
                  <c:v>3.4000000000000002E-4</c:v>
                </c:pt>
                <c:pt idx="98">
                  <c:v>3.2000000000000003E-4</c:v>
                </c:pt>
                <c:pt idx="99">
                  <c:v>2.7999999999999998E-4</c:v>
                </c:pt>
                <c:pt idx="100">
                  <c:v>2.7999999999999998E-4</c:v>
                </c:pt>
                <c:pt idx="101">
                  <c:v>2.7999999999999998E-4</c:v>
                </c:pt>
                <c:pt idx="102">
                  <c:v>2.7999999999999998E-4</c:v>
                </c:pt>
                <c:pt idx="103">
                  <c:v>2.0000000000000001E-4</c:v>
                </c:pt>
                <c:pt idx="104">
                  <c:v>2.5999999999999998E-4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1.8000000000000001E-4</c:v>
                </c:pt>
                <c:pt idx="108">
                  <c:v>1.6000000000000001E-4</c:v>
                </c:pt>
                <c:pt idx="109">
                  <c:v>1.8000000000000001E-4</c:v>
                </c:pt>
                <c:pt idx="110">
                  <c:v>1.6000000000000001E-4</c:v>
                </c:pt>
                <c:pt idx="111">
                  <c:v>1.2E-4</c:v>
                </c:pt>
                <c:pt idx="112">
                  <c:v>1.6000000000000001E-4</c:v>
                </c:pt>
                <c:pt idx="113">
                  <c:v>1.2E-4</c:v>
                </c:pt>
                <c:pt idx="114">
                  <c:v>1.2E-4</c:v>
                </c:pt>
                <c:pt idx="115">
                  <c:v>1.2E-4</c:v>
                </c:pt>
                <c:pt idx="116">
                  <c:v>1.3999999999999999E-4</c:v>
                </c:pt>
                <c:pt idx="117">
                  <c:v>8.0000000000000007E-5</c:v>
                </c:pt>
                <c:pt idx="118">
                  <c:v>1.3999999999999999E-4</c:v>
                </c:pt>
                <c:pt idx="119">
                  <c:v>1E-4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8-4BF0-8D4D-C597D19CFEE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2.0000000000000002E-5</c:v>
                </c:pt>
                <c:pt idx="15">
                  <c:v>2.0000000000000002E-5</c:v>
                </c:pt>
                <c:pt idx="16">
                  <c:v>4.0000000000000003E-5</c:v>
                </c:pt>
                <c:pt idx="17">
                  <c:v>6.0000000000000002E-5</c:v>
                </c:pt>
                <c:pt idx="18">
                  <c:v>8.0000000000000007E-5</c:v>
                </c:pt>
                <c:pt idx="19">
                  <c:v>1E-4</c:v>
                </c:pt>
                <c:pt idx="20">
                  <c:v>1.3999999999999999E-4</c:v>
                </c:pt>
                <c:pt idx="21">
                  <c:v>1.8000000000000001E-4</c:v>
                </c:pt>
                <c:pt idx="22">
                  <c:v>2.4000000000000001E-4</c:v>
                </c:pt>
                <c:pt idx="23">
                  <c:v>2.9999999999999997E-4</c:v>
                </c:pt>
                <c:pt idx="24">
                  <c:v>3.8000000000000002E-4</c:v>
                </c:pt>
                <c:pt idx="25">
                  <c:v>4.8000000000000001E-4</c:v>
                </c:pt>
                <c:pt idx="26">
                  <c:v>6.2E-4</c:v>
                </c:pt>
                <c:pt idx="27">
                  <c:v>7.6000000000000004E-4</c:v>
                </c:pt>
                <c:pt idx="28">
                  <c:v>9.3999999999999997E-4</c:v>
                </c:pt>
                <c:pt idx="29">
                  <c:v>1.1199999999999999E-3</c:v>
                </c:pt>
                <c:pt idx="30">
                  <c:v>1.3799999999999999E-3</c:v>
                </c:pt>
                <c:pt idx="31">
                  <c:v>1.74E-3</c:v>
                </c:pt>
                <c:pt idx="32">
                  <c:v>2.0200000000000001E-3</c:v>
                </c:pt>
                <c:pt idx="33">
                  <c:v>2.3999999999999998E-3</c:v>
                </c:pt>
                <c:pt idx="34">
                  <c:v>2.8600000000000001E-3</c:v>
                </c:pt>
                <c:pt idx="35">
                  <c:v>3.3600000000000001E-3</c:v>
                </c:pt>
                <c:pt idx="36">
                  <c:v>3.96E-3</c:v>
                </c:pt>
                <c:pt idx="37">
                  <c:v>4.6600000000000001E-3</c:v>
                </c:pt>
                <c:pt idx="38">
                  <c:v>5.4200000000000003E-3</c:v>
                </c:pt>
                <c:pt idx="39">
                  <c:v>6.3200000000000001E-3</c:v>
                </c:pt>
                <c:pt idx="40">
                  <c:v>7.3800000000000003E-3</c:v>
                </c:pt>
                <c:pt idx="41">
                  <c:v>8.5599999999999999E-3</c:v>
                </c:pt>
                <c:pt idx="42">
                  <c:v>9.8600000000000007E-3</c:v>
                </c:pt>
                <c:pt idx="43">
                  <c:v>1.1299999999999999E-2</c:v>
                </c:pt>
                <c:pt idx="44">
                  <c:v>1.286E-2</c:v>
                </c:pt>
                <c:pt idx="45">
                  <c:v>1.46E-2</c:v>
                </c:pt>
                <c:pt idx="46">
                  <c:v>1.6459999999999999E-2</c:v>
                </c:pt>
                <c:pt idx="47">
                  <c:v>1.8540000000000001E-2</c:v>
                </c:pt>
                <c:pt idx="48">
                  <c:v>2.086E-2</c:v>
                </c:pt>
                <c:pt idx="49">
                  <c:v>2.3380000000000001E-2</c:v>
                </c:pt>
                <c:pt idx="50">
                  <c:v>2.63E-2</c:v>
                </c:pt>
                <c:pt idx="51">
                  <c:v>2.9360000000000001E-2</c:v>
                </c:pt>
                <c:pt idx="52">
                  <c:v>3.2800000000000003E-2</c:v>
                </c:pt>
                <c:pt idx="53">
                  <c:v>3.6479999999999999E-2</c:v>
                </c:pt>
                <c:pt idx="54">
                  <c:v>4.0460000000000003E-2</c:v>
                </c:pt>
                <c:pt idx="55">
                  <c:v>4.48E-2</c:v>
                </c:pt>
                <c:pt idx="56">
                  <c:v>4.9579999999999999E-2</c:v>
                </c:pt>
                <c:pt idx="57">
                  <c:v>5.4679999999999999E-2</c:v>
                </c:pt>
                <c:pt idx="58">
                  <c:v>6.0060000000000002E-2</c:v>
                </c:pt>
                <c:pt idx="59">
                  <c:v>6.5820000000000004E-2</c:v>
                </c:pt>
                <c:pt idx="60">
                  <c:v>7.1999999999999995E-2</c:v>
                </c:pt>
                <c:pt idx="61">
                  <c:v>7.8439999999999996E-2</c:v>
                </c:pt>
                <c:pt idx="62">
                  <c:v>8.5199999999999998E-2</c:v>
                </c:pt>
                <c:pt idx="63">
                  <c:v>9.2179999999999998E-2</c:v>
                </c:pt>
                <c:pt idx="64">
                  <c:v>9.9580000000000002E-2</c:v>
                </c:pt>
                <c:pt idx="65">
                  <c:v>0.10722</c:v>
                </c:pt>
                <c:pt idx="66">
                  <c:v>0.11504</c:v>
                </c:pt>
                <c:pt idx="67">
                  <c:v>0.12307999999999999</c:v>
                </c:pt>
                <c:pt idx="68">
                  <c:v>0.13136</c:v>
                </c:pt>
                <c:pt idx="69">
                  <c:v>0.13980000000000001</c:v>
                </c:pt>
                <c:pt idx="70">
                  <c:v>0.14829999999999999</c:v>
                </c:pt>
                <c:pt idx="71">
                  <c:v>0.15695999999999999</c:v>
                </c:pt>
                <c:pt idx="72">
                  <c:v>0.16547999999999999</c:v>
                </c:pt>
                <c:pt idx="73">
                  <c:v>0.17418</c:v>
                </c:pt>
                <c:pt idx="74">
                  <c:v>0.18284</c:v>
                </c:pt>
                <c:pt idx="75">
                  <c:v>0.19126000000000001</c:v>
                </c:pt>
                <c:pt idx="76">
                  <c:v>0.19946</c:v>
                </c:pt>
                <c:pt idx="77">
                  <c:v>0.20741999999999999</c:v>
                </c:pt>
                <c:pt idx="78">
                  <c:v>0.21515999999999999</c:v>
                </c:pt>
                <c:pt idx="79">
                  <c:v>0.22259999999999999</c:v>
                </c:pt>
                <c:pt idx="80">
                  <c:v>0.22961999999999999</c:v>
                </c:pt>
                <c:pt idx="81">
                  <c:v>0.23626</c:v>
                </c:pt>
                <c:pt idx="82">
                  <c:v>0.24257999999999999</c:v>
                </c:pt>
                <c:pt idx="83">
                  <c:v>0.24859999999999999</c:v>
                </c:pt>
                <c:pt idx="84">
                  <c:v>0.25424000000000002</c:v>
                </c:pt>
                <c:pt idx="85">
                  <c:v>0.25963999999999998</c:v>
                </c:pt>
                <c:pt idx="86">
                  <c:v>0.26454</c:v>
                </c:pt>
                <c:pt idx="87">
                  <c:v>0.26907999999999999</c:v>
                </c:pt>
                <c:pt idx="88">
                  <c:v>0.27334000000000003</c:v>
                </c:pt>
                <c:pt idx="89">
                  <c:v>0.2772</c:v>
                </c:pt>
                <c:pt idx="90">
                  <c:v>0.28083999999999998</c:v>
                </c:pt>
                <c:pt idx="91">
                  <c:v>0.28427999999999998</c:v>
                </c:pt>
                <c:pt idx="92">
                  <c:v>0.28736</c:v>
                </c:pt>
                <c:pt idx="93">
                  <c:v>0.29021999999999998</c:v>
                </c:pt>
                <c:pt idx="94">
                  <c:v>0.29283999999999999</c:v>
                </c:pt>
                <c:pt idx="95">
                  <c:v>0.29530000000000001</c:v>
                </c:pt>
                <c:pt idx="96">
                  <c:v>0.29758000000000001</c:v>
                </c:pt>
                <c:pt idx="97">
                  <c:v>0.29974000000000001</c:v>
                </c:pt>
                <c:pt idx="98">
                  <c:v>0.30165999999999998</c:v>
                </c:pt>
                <c:pt idx="99">
                  <c:v>0.30353999999999998</c:v>
                </c:pt>
                <c:pt idx="100">
                  <c:v>0.30525999999999998</c:v>
                </c:pt>
                <c:pt idx="101">
                  <c:v>0.30681999999999998</c:v>
                </c:pt>
                <c:pt idx="102">
                  <c:v>0.30828</c:v>
                </c:pt>
                <c:pt idx="103">
                  <c:v>0.30968000000000001</c:v>
                </c:pt>
                <c:pt idx="104">
                  <c:v>0.31096000000000001</c:v>
                </c:pt>
                <c:pt idx="105">
                  <c:v>0.31213999999999997</c:v>
                </c:pt>
                <c:pt idx="106">
                  <c:v>0.31325999999999998</c:v>
                </c:pt>
                <c:pt idx="107">
                  <c:v>0.31431999999999999</c:v>
                </c:pt>
                <c:pt idx="108">
                  <c:v>0.31528</c:v>
                </c:pt>
                <c:pt idx="109">
                  <c:v>0.31618000000000002</c:v>
                </c:pt>
                <c:pt idx="110">
                  <c:v>0.317</c:v>
                </c:pt>
                <c:pt idx="111">
                  <c:v>0.31775999999999999</c:v>
                </c:pt>
                <c:pt idx="112">
                  <c:v>0.31847999999999999</c:v>
                </c:pt>
                <c:pt idx="113">
                  <c:v>0.31918000000000002</c:v>
                </c:pt>
                <c:pt idx="114">
                  <c:v>0.31978000000000001</c:v>
                </c:pt>
                <c:pt idx="115">
                  <c:v>0.32035999999999998</c:v>
                </c:pt>
                <c:pt idx="116">
                  <c:v>0.32088</c:v>
                </c:pt>
                <c:pt idx="117">
                  <c:v>0.32135999999999998</c:v>
                </c:pt>
                <c:pt idx="118">
                  <c:v>0.32184000000000001</c:v>
                </c:pt>
                <c:pt idx="119">
                  <c:v>0.32225999999999999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8-4BF0-8D4D-C597D19CFEEB}"/>
            </c:ext>
          </c:extLst>
        </c:ser>
        <c:ser>
          <c:idx val="1"/>
          <c:order val="4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2.0000000000000002E-5</c:v>
                </c:pt>
                <c:pt idx="29">
                  <c:v>4.0000000000000003E-5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1E-4</c:v>
                </c:pt>
                <c:pt idx="33">
                  <c:v>1.2E-4</c:v>
                </c:pt>
                <c:pt idx="34">
                  <c:v>1.3999999999999999E-4</c:v>
                </c:pt>
                <c:pt idx="35">
                  <c:v>1.8000000000000001E-4</c:v>
                </c:pt>
                <c:pt idx="36">
                  <c:v>2.2000000000000001E-4</c:v>
                </c:pt>
                <c:pt idx="37">
                  <c:v>2.5999999999999998E-4</c:v>
                </c:pt>
                <c:pt idx="38">
                  <c:v>2.9999999999999997E-4</c:v>
                </c:pt>
                <c:pt idx="39">
                  <c:v>3.6000000000000002E-4</c:v>
                </c:pt>
                <c:pt idx="40">
                  <c:v>4.2000000000000002E-4</c:v>
                </c:pt>
                <c:pt idx="41">
                  <c:v>5.0000000000000001E-4</c:v>
                </c:pt>
                <c:pt idx="42">
                  <c:v>5.8E-4</c:v>
                </c:pt>
                <c:pt idx="43">
                  <c:v>6.6E-4</c:v>
                </c:pt>
                <c:pt idx="44">
                  <c:v>7.7999999999999999E-4</c:v>
                </c:pt>
                <c:pt idx="45">
                  <c:v>8.9999999999999998E-4</c:v>
                </c:pt>
                <c:pt idx="46">
                  <c:v>1.0200000000000001E-3</c:v>
                </c:pt>
                <c:pt idx="47">
                  <c:v>1.16E-3</c:v>
                </c:pt>
                <c:pt idx="48">
                  <c:v>1.32E-3</c:v>
                </c:pt>
                <c:pt idx="49">
                  <c:v>1.48E-3</c:v>
                </c:pt>
                <c:pt idx="50">
                  <c:v>1.6800000000000001E-3</c:v>
                </c:pt>
                <c:pt idx="51">
                  <c:v>1.8799999999999999E-3</c:v>
                </c:pt>
                <c:pt idx="52">
                  <c:v>2.0799999999999998E-3</c:v>
                </c:pt>
                <c:pt idx="53">
                  <c:v>2.3E-3</c:v>
                </c:pt>
                <c:pt idx="54">
                  <c:v>2.5200000000000001E-3</c:v>
                </c:pt>
                <c:pt idx="55">
                  <c:v>2.7200000000000002E-3</c:v>
                </c:pt>
                <c:pt idx="56">
                  <c:v>2.96E-3</c:v>
                </c:pt>
                <c:pt idx="57">
                  <c:v>3.2000000000000002E-3</c:v>
                </c:pt>
                <c:pt idx="58">
                  <c:v>3.48E-3</c:v>
                </c:pt>
                <c:pt idx="59">
                  <c:v>3.7399999999999998E-3</c:v>
                </c:pt>
                <c:pt idx="60">
                  <c:v>4.0400000000000002E-3</c:v>
                </c:pt>
                <c:pt idx="61">
                  <c:v>4.3400000000000001E-3</c:v>
                </c:pt>
                <c:pt idx="62">
                  <c:v>4.6600000000000001E-3</c:v>
                </c:pt>
                <c:pt idx="63">
                  <c:v>5.0000000000000001E-3</c:v>
                </c:pt>
                <c:pt idx="64">
                  <c:v>5.3200000000000001E-3</c:v>
                </c:pt>
                <c:pt idx="65">
                  <c:v>5.6800000000000002E-3</c:v>
                </c:pt>
                <c:pt idx="66">
                  <c:v>6.0400000000000002E-3</c:v>
                </c:pt>
                <c:pt idx="67">
                  <c:v>6.4200000000000004E-3</c:v>
                </c:pt>
                <c:pt idx="68">
                  <c:v>6.7799999999999996E-3</c:v>
                </c:pt>
                <c:pt idx="69">
                  <c:v>7.1599999999999997E-3</c:v>
                </c:pt>
                <c:pt idx="70">
                  <c:v>7.5599999999999999E-3</c:v>
                </c:pt>
                <c:pt idx="71">
                  <c:v>7.9399999999999991E-3</c:v>
                </c:pt>
                <c:pt idx="72">
                  <c:v>8.3199999999999993E-3</c:v>
                </c:pt>
                <c:pt idx="73">
                  <c:v>8.7600000000000004E-3</c:v>
                </c:pt>
                <c:pt idx="74">
                  <c:v>9.1199999999999996E-3</c:v>
                </c:pt>
                <c:pt idx="75">
                  <c:v>9.5600000000000008E-3</c:v>
                </c:pt>
                <c:pt idx="76">
                  <c:v>9.9600000000000001E-3</c:v>
                </c:pt>
                <c:pt idx="77">
                  <c:v>1.0359999999999999E-2</c:v>
                </c:pt>
                <c:pt idx="78">
                  <c:v>1.074E-2</c:v>
                </c:pt>
                <c:pt idx="79">
                  <c:v>1.112E-2</c:v>
                </c:pt>
                <c:pt idx="80">
                  <c:v>1.154E-2</c:v>
                </c:pt>
                <c:pt idx="81">
                  <c:v>1.1900000000000001E-2</c:v>
                </c:pt>
                <c:pt idx="82">
                  <c:v>1.226E-2</c:v>
                </c:pt>
                <c:pt idx="83">
                  <c:v>1.2619999999999999E-2</c:v>
                </c:pt>
                <c:pt idx="84">
                  <c:v>1.2959999999999999E-2</c:v>
                </c:pt>
                <c:pt idx="85">
                  <c:v>1.3299999999999999E-2</c:v>
                </c:pt>
                <c:pt idx="86">
                  <c:v>1.366E-2</c:v>
                </c:pt>
                <c:pt idx="87">
                  <c:v>1.396E-2</c:v>
                </c:pt>
                <c:pt idx="88">
                  <c:v>1.4239999999999999E-2</c:v>
                </c:pt>
                <c:pt idx="89">
                  <c:v>1.4540000000000001E-2</c:v>
                </c:pt>
                <c:pt idx="90">
                  <c:v>1.478E-2</c:v>
                </c:pt>
                <c:pt idx="91">
                  <c:v>1.504E-2</c:v>
                </c:pt>
                <c:pt idx="92">
                  <c:v>1.5259999999999999E-2</c:v>
                </c:pt>
                <c:pt idx="93">
                  <c:v>1.5520000000000001E-2</c:v>
                </c:pt>
                <c:pt idx="94">
                  <c:v>1.5720000000000001E-2</c:v>
                </c:pt>
                <c:pt idx="95">
                  <c:v>1.5939999999999999E-2</c:v>
                </c:pt>
                <c:pt idx="96">
                  <c:v>1.6119999999999999E-2</c:v>
                </c:pt>
                <c:pt idx="97">
                  <c:v>1.6279999999999999E-2</c:v>
                </c:pt>
                <c:pt idx="98">
                  <c:v>1.6459999999999999E-2</c:v>
                </c:pt>
                <c:pt idx="99">
                  <c:v>1.6619999999999999E-2</c:v>
                </c:pt>
                <c:pt idx="100">
                  <c:v>1.6760000000000001E-2</c:v>
                </c:pt>
                <c:pt idx="101">
                  <c:v>1.6879999999999999E-2</c:v>
                </c:pt>
                <c:pt idx="102">
                  <c:v>1.7000000000000001E-2</c:v>
                </c:pt>
                <c:pt idx="103">
                  <c:v>1.7100000000000001E-2</c:v>
                </c:pt>
                <c:pt idx="104">
                  <c:v>1.72E-2</c:v>
                </c:pt>
                <c:pt idx="105">
                  <c:v>1.7299999999999999E-2</c:v>
                </c:pt>
                <c:pt idx="106">
                  <c:v>1.736E-2</c:v>
                </c:pt>
                <c:pt idx="107">
                  <c:v>1.7440000000000001E-2</c:v>
                </c:pt>
                <c:pt idx="108">
                  <c:v>1.7520000000000001E-2</c:v>
                </c:pt>
                <c:pt idx="109">
                  <c:v>1.7600000000000001E-2</c:v>
                </c:pt>
                <c:pt idx="110">
                  <c:v>1.7659999999999999E-2</c:v>
                </c:pt>
                <c:pt idx="111">
                  <c:v>1.77E-2</c:v>
                </c:pt>
                <c:pt idx="112">
                  <c:v>1.7760000000000001E-2</c:v>
                </c:pt>
                <c:pt idx="113">
                  <c:v>1.7819999999999999E-2</c:v>
                </c:pt>
                <c:pt idx="114">
                  <c:v>1.7860000000000001E-2</c:v>
                </c:pt>
                <c:pt idx="115">
                  <c:v>1.7899999999999999E-2</c:v>
                </c:pt>
                <c:pt idx="116">
                  <c:v>1.796E-2</c:v>
                </c:pt>
                <c:pt idx="117">
                  <c:v>1.7999999999999999E-2</c:v>
                </c:pt>
                <c:pt idx="118">
                  <c:v>1.804E-2</c:v>
                </c:pt>
                <c:pt idx="119">
                  <c:v>1.8079999999999999E-2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8-4BF0-8D4D-C597D19C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7.0175438596491223E-4</c:v>
                </c:pt>
                <c:pt idx="27">
                  <c:v>6.2305295950155766E-4</c:v>
                </c:pt>
                <c:pt idx="28">
                  <c:v>5.5248618784530391E-4</c:v>
                </c:pt>
                <c:pt idx="29">
                  <c:v>9.8425196850393699E-4</c:v>
                </c:pt>
                <c:pt idx="30">
                  <c:v>1.3169446883230904E-3</c:v>
                </c:pt>
                <c:pt idx="31">
                  <c:v>1.1829652996845426E-3</c:v>
                </c:pt>
                <c:pt idx="32">
                  <c:v>1.7774617845716318E-3</c:v>
                </c:pt>
                <c:pt idx="33">
                  <c:v>1.9206145966709346E-3</c:v>
                </c:pt>
                <c:pt idx="34">
                  <c:v>2.0283975659229209E-3</c:v>
                </c:pt>
                <c:pt idx="35">
                  <c:v>2.3784355179704017E-3</c:v>
                </c:pt>
                <c:pt idx="36">
                  <c:v>2.6467757459095282E-3</c:v>
                </c:pt>
                <c:pt idx="37">
                  <c:v>2.8596568411790586E-3</c:v>
                </c:pt>
                <c:pt idx="38">
                  <c:v>3.0266343825665859E-3</c:v>
                </c:pt>
                <c:pt idx="39">
                  <c:v>3.3488372093023254E-3</c:v>
                </c:pt>
                <c:pt idx="40">
                  <c:v>3.5958904109589041E-3</c:v>
                </c:pt>
                <c:pt idx="41">
                  <c:v>3.9600823697132897E-3</c:v>
                </c:pt>
                <c:pt idx="42">
                  <c:v>4.2615723732549599E-3</c:v>
                </c:pt>
                <c:pt idx="43">
                  <c:v>4.5112781954887221E-3</c:v>
                </c:pt>
                <c:pt idx="44">
                  <c:v>4.9859371004858091E-3</c:v>
                </c:pt>
                <c:pt idx="45">
                  <c:v>5.4054054054054057E-3</c:v>
                </c:pt>
                <c:pt idx="46">
                  <c:v>5.7790368271954671E-3</c:v>
                </c:pt>
                <c:pt idx="47">
                  <c:v>6.2258480034349502E-3</c:v>
                </c:pt>
                <c:pt idx="48">
                  <c:v>6.7346938775510205E-3</c:v>
                </c:pt>
                <c:pt idx="49">
                  <c:v>7.2089624939113495E-3</c:v>
                </c:pt>
                <c:pt idx="50">
                  <c:v>7.845334827682824E-3</c:v>
                </c:pt>
                <c:pt idx="51">
                  <c:v>8.4365464010052061E-3</c:v>
                </c:pt>
                <c:pt idx="52">
                  <c:v>8.9980965564976645E-3</c:v>
                </c:pt>
                <c:pt idx="53">
                  <c:v>9.6242363377688506E-3</c:v>
                </c:pt>
                <c:pt idx="54">
                  <c:v>1.0216492337630747E-2</c:v>
                </c:pt>
                <c:pt idx="55">
                  <c:v>1.0719634271301333E-2</c:v>
                </c:pt>
                <c:pt idx="56">
                  <c:v>1.1369747253591458E-2</c:v>
                </c:pt>
                <c:pt idx="57">
                  <c:v>1.2002100367564324E-2</c:v>
                </c:pt>
                <c:pt idx="58">
                  <c:v>1.2771579565472695E-2</c:v>
                </c:pt>
                <c:pt idx="59">
                  <c:v>1.346389228886169E-2</c:v>
                </c:pt>
                <c:pt idx="60">
                  <c:v>1.4286724662281633E-2</c:v>
                </c:pt>
                <c:pt idx="61">
                  <c:v>1.5101955598858654E-2</c:v>
                </c:pt>
                <c:pt idx="62">
                  <c:v>1.5984084516704397E-2</c:v>
                </c:pt>
                <c:pt idx="63">
                  <c:v>1.6930786942977109E-2</c:v>
                </c:pt>
                <c:pt idx="64">
                  <c:v>1.7796213286947214E-2</c:v>
                </c:pt>
                <c:pt idx="65">
                  <c:v>1.8791768675974325E-2</c:v>
                </c:pt>
                <c:pt idx="66">
                  <c:v>1.977993188367828E-2</c:v>
                </c:pt>
                <c:pt idx="67">
                  <c:v>2.0833333333333332E-2</c:v>
                </c:pt>
                <c:pt idx="68">
                  <c:v>2.1809058157488421E-2</c:v>
                </c:pt>
                <c:pt idx="69">
                  <c:v>2.2854954034729317E-2</c:v>
                </c:pt>
                <c:pt idx="70">
                  <c:v>2.3960446247464504E-2</c:v>
                </c:pt>
                <c:pt idx="71">
                  <c:v>2.4988984704475359E-2</c:v>
                </c:pt>
                <c:pt idx="72">
                  <c:v>2.6021142178019641E-2</c:v>
                </c:pt>
                <c:pt idx="73">
                  <c:v>2.7237112119893041E-2</c:v>
                </c:pt>
                <c:pt idx="74">
                  <c:v>2.820560400816478E-2</c:v>
                </c:pt>
                <c:pt idx="75">
                  <c:v>2.9419005416051205E-2</c:v>
                </c:pt>
                <c:pt idx="76">
                  <c:v>3.0501623078336499E-2</c:v>
                </c:pt>
                <c:pt idx="77">
                  <c:v>3.1593071480848986E-2</c:v>
                </c:pt>
                <c:pt idx="78">
                  <c:v>3.2620580731381361E-2</c:v>
                </c:pt>
                <c:pt idx="79">
                  <c:v>3.3652100229996366E-2</c:v>
                </c:pt>
                <c:pt idx="80">
                  <c:v>3.4803064117256768E-2</c:v>
                </c:pt>
                <c:pt idx="81">
                  <c:v>3.5770109414452328E-2</c:v>
                </c:pt>
                <c:pt idx="82">
                  <c:v>3.6739586454899609E-2</c:v>
                </c:pt>
                <c:pt idx="83">
                  <c:v>3.7723441143062114E-2</c:v>
                </c:pt>
                <c:pt idx="84">
                  <c:v>3.8645038167938933E-2</c:v>
                </c:pt>
                <c:pt idx="85">
                  <c:v>3.9566847147022077E-2</c:v>
                </c:pt>
                <c:pt idx="86">
                  <c:v>4.0553378458615369E-2</c:v>
                </c:pt>
                <c:pt idx="87">
                  <c:v>4.1362962962962962E-2</c:v>
                </c:pt>
                <c:pt idx="88">
                  <c:v>4.2115225363776175E-2</c:v>
                </c:pt>
                <c:pt idx="89">
                  <c:v>4.2926310817194141E-2</c:v>
                </c:pt>
                <c:pt idx="90">
                  <c:v>4.3565407062429992E-2</c:v>
                </c:pt>
                <c:pt idx="91">
                  <c:v>4.4263935487668493E-2</c:v>
                </c:pt>
                <c:pt idx="92">
                  <c:v>4.4850693628027273E-2</c:v>
                </c:pt>
                <c:pt idx="93">
                  <c:v>4.555594692967007E-2</c:v>
                </c:pt>
                <c:pt idx="94">
                  <c:v>4.6091596786489178E-2</c:v>
                </c:pt>
                <c:pt idx="95">
                  <c:v>4.6673694073553526E-2</c:v>
                </c:pt>
                <c:pt idx="96">
                  <c:v>4.7153805651436259E-2</c:v>
                </c:pt>
                <c:pt idx="97">
                  <c:v>4.7574517825832843E-2</c:v>
                </c:pt>
                <c:pt idx="98">
                  <c:v>4.8055587994861614E-2</c:v>
                </c:pt>
                <c:pt idx="99">
                  <c:v>4.8483080513418902E-2</c:v>
                </c:pt>
                <c:pt idx="100">
                  <c:v>4.8851579806459135E-2</c:v>
                </c:pt>
                <c:pt idx="101">
                  <c:v>4.9161230195712953E-2</c:v>
                </c:pt>
                <c:pt idx="102">
                  <c:v>4.9470375974857407E-2</c:v>
                </c:pt>
                <c:pt idx="103">
                  <c:v>4.9732433690088416E-2</c:v>
                </c:pt>
                <c:pt idx="104">
                  <c:v>4.998546934030805E-2</c:v>
                </c:pt>
                <c:pt idx="105">
                  <c:v>5.0246877722916063E-2</c:v>
                </c:pt>
                <c:pt idx="106">
                  <c:v>5.0391872278664734E-2</c:v>
                </c:pt>
                <c:pt idx="107">
                  <c:v>5.0597655796680976E-2</c:v>
                </c:pt>
                <c:pt idx="108">
                  <c:v>5.0806170977844796E-2</c:v>
                </c:pt>
                <c:pt idx="109">
                  <c:v>5.1011535563155762E-2</c:v>
                </c:pt>
                <c:pt idx="110">
                  <c:v>5.1161712729590358E-2</c:v>
                </c:pt>
                <c:pt idx="111">
                  <c:v>5.1259774109470024E-2</c:v>
                </c:pt>
                <c:pt idx="112">
                  <c:v>5.1409714583453947E-2</c:v>
                </c:pt>
                <c:pt idx="113">
                  <c:v>5.1565484113663983E-2</c:v>
                </c:pt>
                <c:pt idx="114">
                  <c:v>5.1663291871564938E-2</c:v>
                </c:pt>
                <c:pt idx="115">
                  <c:v>5.176103175062171E-2</c:v>
                </c:pt>
                <c:pt idx="116">
                  <c:v>5.1913516013411952E-2</c:v>
                </c:pt>
                <c:pt idx="117">
                  <c:v>5.2017107848803604E-2</c:v>
                </c:pt>
                <c:pt idx="118">
                  <c:v>5.2111618233289039E-2</c:v>
                </c:pt>
                <c:pt idx="119">
                  <c:v>5.2212082707635436E-2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9-4685-AFDF-66042126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'50SRantiguo'!$M$14:$M$165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0.59</c:v>
                </c:pt>
                <c:pt idx="9">
                  <c:v>0.66</c:v>
                </c:pt>
                <c:pt idx="10">
                  <c:v>0.45</c:v>
                </c:pt>
                <c:pt idx="11">
                  <c:v>0.59</c:v>
                </c:pt>
                <c:pt idx="12">
                  <c:v>1.41</c:v>
                </c:pt>
                <c:pt idx="13">
                  <c:v>1.87</c:v>
                </c:pt>
                <c:pt idx="14">
                  <c:v>2.13</c:v>
                </c:pt>
                <c:pt idx="15">
                  <c:v>1.81</c:v>
                </c:pt>
                <c:pt idx="16">
                  <c:v>2.2200000000000002</c:v>
                </c:pt>
                <c:pt idx="17">
                  <c:v>2.5299999999999998</c:v>
                </c:pt>
                <c:pt idx="18">
                  <c:v>2.16</c:v>
                </c:pt>
                <c:pt idx="19">
                  <c:v>2.0699999999999998</c:v>
                </c:pt>
                <c:pt idx="20">
                  <c:v>2.0299999999999998</c:v>
                </c:pt>
                <c:pt idx="21">
                  <c:v>2.02</c:v>
                </c:pt>
                <c:pt idx="22">
                  <c:v>1.9</c:v>
                </c:pt>
                <c:pt idx="23">
                  <c:v>1.98</c:v>
                </c:pt>
                <c:pt idx="24">
                  <c:v>2.02</c:v>
                </c:pt>
                <c:pt idx="25">
                  <c:v>1.97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2.11</c:v>
                </c:pt>
                <c:pt idx="29">
                  <c:v>2.12</c:v>
                </c:pt>
                <c:pt idx="30">
                  <c:v>2.08</c:v>
                </c:pt>
                <c:pt idx="31">
                  <c:v>2.0699999999999998</c:v>
                </c:pt>
                <c:pt idx="32">
                  <c:v>2.04</c:v>
                </c:pt>
                <c:pt idx="33">
                  <c:v>2.04</c:v>
                </c:pt>
                <c:pt idx="34">
                  <c:v>2.06</c:v>
                </c:pt>
                <c:pt idx="35">
                  <c:v>2.06</c:v>
                </c:pt>
                <c:pt idx="36">
                  <c:v>2.02</c:v>
                </c:pt>
                <c:pt idx="37">
                  <c:v>1.99</c:v>
                </c:pt>
                <c:pt idx="38">
                  <c:v>1.98</c:v>
                </c:pt>
                <c:pt idx="39">
                  <c:v>1.93</c:v>
                </c:pt>
                <c:pt idx="40">
                  <c:v>1.9</c:v>
                </c:pt>
                <c:pt idx="41">
                  <c:v>1.88</c:v>
                </c:pt>
                <c:pt idx="42">
                  <c:v>1.85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1.77</c:v>
                </c:pt>
                <c:pt idx="50">
                  <c:v>1.74</c:v>
                </c:pt>
                <c:pt idx="51">
                  <c:v>1.73</c:v>
                </c:pt>
                <c:pt idx="52">
                  <c:v>1.72</c:v>
                </c:pt>
                <c:pt idx="53">
                  <c:v>1.71</c:v>
                </c:pt>
                <c:pt idx="54">
                  <c:v>1.69</c:v>
                </c:pt>
                <c:pt idx="55">
                  <c:v>1.68</c:v>
                </c:pt>
                <c:pt idx="56">
                  <c:v>1.66</c:v>
                </c:pt>
                <c:pt idx="57">
                  <c:v>1.64</c:v>
                </c:pt>
                <c:pt idx="58">
                  <c:v>1.62</c:v>
                </c:pt>
                <c:pt idx="59">
                  <c:v>1.6</c:v>
                </c:pt>
                <c:pt idx="60">
                  <c:v>1.58</c:v>
                </c:pt>
                <c:pt idx="61">
                  <c:v>1.57</c:v>
                </c:pt>
                <c:pt idx="62">
                  <c:v>1.54</c:v>
                </c:pt>
                <c:pt idx="63">
                  <c:v>1.52</c:v>
                </c:pt>
                <c:pt idx="64">
                  <c:v>1.5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1.43</c:v>
                </c:pt>
                <c:pt idx="69">
                  <c:v>1.41</c:v>
                </c:pt>
                <c:pt idx="70">
                  <c:v>1.4</c:v>
                </c:pt>
                <c:pt idx="71">
                  <c:v>1.38</c:v>
                </c:pt>
                <c:pt idx="72">
                  <c:v>1.36</c:v>
                </c:pt>
                <c:pt idx="73">
                  <c:v>1.34</c:v>
                </c:pt>
                <c:pt idx="74">
                  <c:v>1.32</c:v>
                </c:pt>
                <c:pt idx="75">
                  <c:v>1.3</c:v>
                </c:pt>
                <c:pt idx="76">
                  <c:v>1.28</c:v>
                </c:pt>
                <c:pt idx="77">
                  <c:v>1.27</c:v>
                </c:pt>
                <c:pt idx="78">
                  <c:v>1.25</c:v>
                </c:pt>
                <c:pt idx="79">
                  <c:v>1.23</c:v>
                </c:pt>
                <c:pt idx="80">
                  <c:v>1.22</c:v>
                </c:pt>
                <c:pt idx="81">
                  <c:v>1.2</c:v>
                </c:pt>
                <c:pt idx="82">
                  <c:v>1.19</c:v>
                </c:pt>
                <c:pt idx="83">
                  <c:v>1.18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1.1200000000000001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1.0900000000000001</c:v>
                </c:pt>
                <c:pt idx="92">
                  <c:v>1.0900000000000001</c:v>
                </c:pt>
                <c:pt idx="93">
                  <c:v>1.08</c:v>
                </c:pt>
                <c:pt idx="94">
                  <c:v>1.07</c:v>
                </c:pt>
                <c:pt idx="95">
                  <c:v>1.07</c:v>
                </c:pt>
                <c:pt idx="96">
                  <c:v>1.06</c:v>
                </c:pt>
                <c:pt idx="97">
                  <c:v>1.06</c:v>
                </c:pt>
                <c:pt idx="98">
                  <c:v>1.05</c:v>
                </c:pt>
                <c:pt idx="99">
                  <c:v>1.05</c:v>
                </c:pt>
                <c:pt idx="100">
                  <c:v>1.05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1.03</c:v>
                </c:pt>
                <c:pt idx="105">
                  <c:v>1.03</c:v>
                </c:pt>
                <c:pt idx="106">
                  <c:v>1.03</c:v>
                </c:pt>
                <c:pt idx="107">
                  <c:v>1.03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5-454E-BB00-18FD17C0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'50SRantiguo'!$BL$14:$BL$88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E-4215-89F5-9123701017A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E-4215-89F5-91237010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'50SRantiguo'!$BR$14:$BR$88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51852.012344707</c:v>
                </c:pt>
                <c:pt idx="20">
                  <c:v>59638.975329336143</c:v>
                </c:pt>
                <c:pt idx="21">
                  <c:v>68158.828947812726</c:v>
                </c:pt>
                <c:pt idx="22">
                  <c:v>77594.795858598634</c:v>
                </c:pt>
                <c:pt idx="23">
                  <c:v>88221.710049386646</c:v>
                </c:pt>
                <c:pt idx="24">
                  <c:v>100680.85082479326</c:v>
                </c:pt>
                <c:pt idx="25">
                  <c:v>115063.82951404944</c:v>
                </c:pt>
                <c:pt idx="26">
                  <c:v>130546.1441540768</c:v>
                </c:pt>
                <c:pt idx="27">
                  <c:v>147036.18341564439</c:v>
                </c:pt>
                <c:pt idx="28">
                  <c:v>165816.50590798527</c:v>
                </c:pt>
                <c:pt idx="29">
                  <c:v>186154.22099725198</c:v>
                </c:pt>
                <c:pt idx="30">
                  <c:v>208690.60798806103</c:v>
                </c:pt>
                <c:pt idx="31">
                  <c:v>232326.33092964123</c:v>
                </c:pt>
                <c:pt idx="32">
                  <c:v>257702.66912660917</c:v>
                </c:pt>
                <c:pt idx="33">
                  <c:v>286193.79251742875</c:v>
                </c:pt>
                <c:pt idx="34">
                  <c:v>316150.69717594318</c:v>
                </c:pt>
                <c:pt idx="35">
                  <c:v>346657.26980984327</c:v>
                </c:pt>
                <c:pt idx="36">
                  <c:v>380736.68428374961</c:v>
                </c:pt>
                <c:pt idx="37">
                  <c:v>416465.10268381273</c:v>
                </c:pt>
                <c:pt idx="38">
                  <c:v>454025.74766849447</c:v>
                </c:pt>
                <c:pt idx="39">
                  <c:v>492410.89461625461</c:v>
                </c:pt>
                <c:pt idx="40">
                  <c:v>535010.16270863754</c:v>
                </c:pt>
                <c:pt idx="41">
                  <c:v>578342.32143486792</c:v>
                </c:pt>
                <c:pt idx="42">
                  <c:v>623415.09541648603</c:v>
                </c:pt>
                <c:pt idx="43">
                  <c:v>670136.87332426093</c:v>
                </c:pt>
                <c:pt idx="44">
                  <c:v>716583.81724434299</c:v>
                </c:pt>
                <c:pt idx="45">
                  <c:v>762664.31584750128</c:v>
                </c:pt>
                <c:pt idx="46">
                  <c:v>808469.98046296684</c:v>
                </c:pt>
                <c:pt idx="47">
                  <c:v>853451.143115354</c:v>
                </c:pt>
                <c:pt idx="48">
                  <c:v>897791.02646312467</c:v>
                </c:pt>
                <c:pt idx="49">
                  <c:v>940390.2945555076</c:v>
                </c:pt>
                <c:pt idx="50">
                  <c:v>980882.50207557913</c:v>
                </c:pt>
                <c:pt idx="51">
                  <c:v>1020733.4302910342</c:v>
                </c:pt>
                <c:pt idx="52">
                  <c:v>1058843.7432511016</c:v>
                </c:pt>
                <c:pt idx="53">
                  <c:v>1094663.7729803957</c:v>
                </c:pt>
                <c:pt idx="54">
                  <c:v>1129842.5234050732</c:v>
                </c:pt>
                <c:pt idx="55">
                  <c:v>1162272.9339528228</c:v>
                </c:pt>
                <c:pt idx="56">
                  <c:v>1192504.67259903</c:v>
                </c:pt>
                <c:pt idx="57">
                  <c:v>1221270.6299775424</c:v>
                </c:pt>
                <c:pt idx="58">
                  <c:v>1248112.7494422051</c:v>
                </c:pt>
                <c:pt idx="59">
                  <c:v>1272389.7516884019</c:v>
                </c:pt>
                <c:pt idx="60">
                  <c:v>1295292.5839961346</c:v>
                </c:pt>
                <c:pt idx="61">
                  <c:v>1316363.1897192488</c:v>
                </c:pt>
                <c:pt idx="62">
                  <c:v>1335418.3461992824</c:v>
                </c:pt>
                <c:pt idx="63">
                  <c:v>1352732.8874239286</c:v>
                </c:pt>
                <c:pt idx="64">
                  <c:v>1369314.5380147269</c:v>
                </c:pt>
                <c:pt idx="65">
                  <c:v>1384522.0186670616</c:v>
                </c:pt>
                <c:pt idx="66">
                  <c:v>1398721.7746978558</c:v>
                </c:pt>
                <c:pt idx="67">
                  <c:v>1411547.3607901863</c:v>
                </c:pt>
                <c:pt idx="68">
                  <c:v>1424006.5015655928</c:v>
                </c:pt>
                <c:pt idx="69">
                  <c:v>1434999.8610733047</c:v>
                </c:pt>
                <c:pt idx="70">
                  <c:v>1445260.3299471689</c:v>
                </c:pt>
                <c:pt idx="71">
                  <c:v>1455429.1874918023</c:v>
                </c:pt>
                <c:pt idx="72">
                  <c:v>1464590.3204148954</c:v>
                </c:pt>
                <c:pt idx="73">
                  <c:v>1473201.7853626029</c:v>
                </c:pt>
                <c:pt idx="74">
                  <c:v>1481080.3596764628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3C1-9836-586D0737F25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'50SRantiguo'!$BS$14:$BS$88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25559.560855429776</c:v>
                </c:pt>
                <c:pt idx="15">
                  <c:v>29315.625353897951</c:v>
                </c:pt>
                <c:pt idx="16">
                  <c:v>33346.523840058915</c:v>
                </c:pt>
                <c:pt idx="17">
                  <c:v>38568.36960622199</c:v>
                </c:pt>
                <c:pt idx="18">
                  <c:v>44706.328664694374</c:v>
                </c:pt>
                <c:pt idx="19">
                  <c:v>51393.955698552345</c:v>
                </c:pt>
                <c:pt idx="20">
                  <c:v>58997.696024719626</c:v>
                </c:pt>
                <c:pt idx="21">
                  <c:v>67334.326984734347</c:v>
                </c:pt>
                <c:pt idx="22">
                  <c:v>76495.459907827462</c:v>
                </c:pt>
                <c:pt idx="23">
                  <c:v>86847.54011092268</c:v>
                </c:pt>
                <c:pt idx="24">
                  <c:v>98940.235569405573</c:v>
                </c:pt>
                <c:pt idx="25">
                  <c:v>112865.1576125071</c:v>
                </c:pt>
                <c:pt idx="26">
                  <c:v>127614.58161868701</c:v>
                </c:pt>
                <c:pt idx="27">
                  <c:v>143463.3415756381</c:v>
                </c:pt>
                <c:pt idx="28">
                  <c:v>161419.16210490058</c:v>
                </c:pt>
                <c:pt idx="29">
                  <c:v>180840.76390185798</c:v>
                </c:pt>
                <c:pt idx="30">
                  <c:v>202094.59228343397</c:v>
                </c:pt>
                <c:pt idx="31">
                  <c:v>224081.31129885744</c:v>
                </c:pt>
                <c:pt idx="32">
                  <c:v>247991.86822813045</c:v>
                </c:pt>
                <c:pt idx="33">
                  <c:v>274650.76503433142</c:v>
                </c:pt>
                <c:pt idx="34">
                  <c:v>302408.99779130355</c:v>
                </c:pt>
                <c:pt idx="35">
                  <c:v>330442.06453596847</c:v>
                </c:pt>
                <c:pt idx="36">
                  <c:v>361589.91647448501</c:v>
                </c:pt>
                <c:pt idx="37">
                  <c:v>393928.71569300367</c:v>
                </c:pt>
                <c:pt idx="38">
                  <c:v>427824.90750844817</c:v>
                </c:pt>
                <c:pt idx="39">
                  <c:v>461812.71065312362</c:v>
                </c:pt>
                <c:pt idx="40">
                  <c:v>499281.74430857442</c:v>
                </c:pt>
                <c:pt idx="41">
                  <c:v>536842.38929325622</c:v>
                </c:pt>
                <c:pt idx="42">
                  <c:v>575593.98155794002</c:v>
                </c:pt>
                <c:pt idx="43">
                  <c:v>615353.2984441641</c:v>
                </c:pt>
                <c:pt idx="44">
                  <c:v>654104.89070884802</c:v>
                </c:pt>
                <c:pt idx="45">
                  <c:v>691665.53569352976</c:v>
                </c:pt>
                <c:pt idx="46">
                  <c:v>728401.67871513311</c:v>
                </c:pt>
                <c:pt idx="47">
                  <c:v>763213.98382288695</c:v>
                </c:pt>
                <c:pt idx="48">
                  <c:v>796194.06234602211</c:v>
                </c:pt>
                <c:pt idx="49">
                  <c:v>826517.41232146032</c:v>
                </c:pt>
                <c:pt idx="50">
                  <c:v>852718.25248150656</c:v>
                </c:pt>
                <c:pt idx="51">
                  <c:v>877636.53403231991</c:v>
                </c:pt>
                <c:pt idx="52">
                  <c:v>899073.58507235767</c:v>
                </c:pt>
                <c:pt idx="53">
                  <c:v>917029.40560162021</c:v>
                </c:pt>
                <c:pt idx="54">
                  <c:v>932969.77688780217</c:v>
                </c:pt>
                <c:pt idx="55">
                  <c:v>944604.41570013051</c:v>
                </c:pt>
                <c:pt idx="56">
                  <c:v>951841.71070937405</c:v>
                </c:pt>
                <c:pt idx="57">
                  <c:v>956147.44318322779</c:v>
                </c:pt>
                <c:pt idx="58">
                  <c:v>957063.55647553713</c:v>
                </c:pt>
                <c:pt idx="59">
                  <c:v>953765.54862322356</c:v>
                </c:pt>
                <c:pt idx="60">
                  <c:v>946986.31026013463</c:v>
                </c:pt>
                <c:pt idx="61">
                  <c:v>937183.89803242509</c:v>
                </c:pt>
                <c:pt idx="62">
                  <c:v>923808.64396470913</c:v>
                </c:pt>
                <c:pt idx="63">
                  <c:v>907593.43869083433</c:v>
                </c:pt>
                <c:pt idx="64">
                  <c:v>888813.1161984934</c:v>
                </c:pt>
                <c:pt idx="65">
                  <c:v>867376.06515845552</c:v>
                </c:pt>
                <c:pt idx="66">
                  <c:v>844106.78753379907</c:v>
                </c:pt>
                <c:pt idx="67">
                  <c:v>818364.00401990744</c:v>
                </c:pt>
                <c:pt idx="68">
                  <c:v>791247.05056755187</c:v>
                </c:pt>
                <c:pt idx="69">
                  <c:v>761839.813884423</c:v>
                </c:pt>
                <c:pt idx="70">
                  <c:v>731333.2412505229</c:v>
                </c:pt>
                <c:pt idx="71">
                  <c:v>700093.77798277535</c:v>
                </c:pt>
                <c:pt idx="72">
                  <c:v>668487.86939810414</c:v>
                </c:pt>
                <c:pt idx="73">
                  <c:v>635232.95688727614</c:v>
                </c:pt>
                <c:pt idx="74">
                  <c:v>601794.82171798637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2-43C1-9836-586D0737F25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2-43C1-9836-586D0737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'50SRantiguo'!$BL$14:$BL$73</c:f>
              <c:numCache>
                <c:formatCode>#,##0</c:formatCode>
                <c:ptCount val="60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1-4FA9-B5C7-F7670F791A69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'50SRantiguo'!$BN$14:$BN$73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1-4FA9-B5C7-F7670F791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'50SRalternativo'!$AK$14:$AK$373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6.2E-4</c:v>
                </c:pt>
                <c:pt idx="6">
                  <c:v>1E-3</c:v>
                </c:pt>
                <c:pt idx="7">
                  <c:v>1.4400000000000001E-3</c:v>
                </c:pt>
                <c:pt idx="8">
                  <c:v>2.0400000000000001E-3</c:v>
                </c:pt>
                <c:pt idx="9">
                  <c:v>2.8999999999999998E-3</c:v>
                </c:pt>
                <c:pt idx="10">
                  <c:v>3.8E-3</c:v>
                </c:pt>
                <c:pt idx="11">
                  <c:v>4.5599999999999998E-3</c:v>
                </c:pt>
                <c:pt idx="12">
                  <c:v>5.3600000000000002E-3</c:v>
                </c:pt>
                <c:pt idx="13">
                  <c:v>6.1599999999999997E-3</c:v>
                </c:pt>
                <c:pt idx="14">
                  <c:v>7.0200000000000002E-3</c:v>
                </c:pt>
                <c:pt idx="15">
                  <c:v>8.2199999999999999E-3</c:v>
                </c:pt>
                <c:pt idx="16">
                  <c:v>9.5600000000000008E-3</c:v>
                </c:pt>
                <c:pt idx="17">
                  <c:v>1.1180000000000001E-2</c:v>
                </c:pt>
                <c:pt idx="18">
                  <c:v>1.3299999999999999E-2</c:v>
                </c:pt>
                <c:pt idx="19">
                  <c:v>1.5599999999999999E-2</c:v>
                </c:pt>
                <c:pt idx="20">
                  <c:v>1.8159999999999999E-2</c:v>
                </c:pt>
                <c:pt idx="21">
                  <c:v>2.112E-2</c:v>
                </c:pt>
                <c:pt idx="22">
                  <c:v>2.4740000000000002E-2</c:v>
                </c:pt>
                <c:pt idx="23">
                  <c:v>2.86E-2</c:v>
                </c:pt>
                <c:pt idx="24">
                  <c:v>3.2759999999999997E-2</c:v>
                </c:pt>
                <c:pt idx="25">
                  <c:v>3.7659999999999999E-2</c:v>
                </c:pt>
                <c:pt idx="26">
                  <c:v>4.2819999999999997E-2</c:v>
                </c:pt>
                <c:pt idx="27">
                  <c:v>4.8340000000000001E-2</c:v>
                </c:pt>
                <c:pt idx="28">
                  <c:v>5.4420000000000003E-2</c:v>
                </c:pt>
                <c:pt idx="29">
                  <c:v>6.1060000000000003E-2</c:v>
                </c:pt>
                <c:pt idx="30">
                  <c:v>6.83E-2</c:v>
                </c:pt>
                <c:pt idx="31">
                  <c:v>7.6039999999999996E-2</c:v>
                </c:pt>
                <c:pt idx="32">
                  <c:v>8.4559999999999996E-2</c:v>
                </c:pt>
                <c:pt idx="33">
                  <c:v>9.3359999999999999E-2</c:v>
                </c:pt>
                <c:pt idx="34">
                  <c:v>0.1026</c:v>
                </c:pt>
                <c:pt idx="35">
                  <c:v>0.112</c:v>
                </c:pt>
                <c:pt idx="36">
                  <c:v>0.12189999999999999</c:v>
                </c:pt>
                <c:pt idx="37">
                  <c:v>0.13194</c:v>
                </c:pt>
                <c:pt idx="38">
                  <c:v>0.14230000000000001</c:v>
                </c:pt>
                <c:pt idx="39">
                  <c:v>0.15276000000000001</c:v>
                </c:pt>
                <c:pt idx="40">
                  <c:v>0.16342000000000001</c:v>
                </c:pt>
                <c:pt idx="41">
                  <c:v>0.17385999999999999</c:v>
                </c:pt>
                <c:pt idx="42">
                  <c:v>0.18365999999999999</c:v>
                </c:pt>
                <c:pt idx="43">
                  <c:v>0.19320000000000001</c:v>
                </c:pt>
                <c:pt idx="44">
                  <c:v>0.20255999999999999</c:v>
                </c:pt>
                <c:pt idx="45">
                  <c:v>0.21162</c:v>
                </c:pt>
                <c:pt idx="46">
                  <c:v>0.22023999999999999</c:v>
                </c:pt>
                <c:pt idx="47">
                  <c:v>0.22832</c:v>
                </c:pt>
                <c:pt idx="48">
                  <c:v>0.23604</c:v>
                </c:pt>
                <c:pt idx="49">
                  <c:v>0.24321999999999999</c:v>
                </c:pt>
                <c:pt idx="50">
                  <c:v>0.25</c:v>
                </c:pt>
                <c:pt idx="51">
                  <c:v>0.25638</c:v>
                </c:pt>
                <c:pt idx="52">
                  <c:v>0.26238</c:v>
                </c:pt>
                <c:pt idx="53">
                  <c:v>0.26806000000000002</c:v>
                </c:pt>
                <c:pt idx="54">
                  <c:v>0.27323999999999998</c:v>
                </c:pt>
                <c:pt idx="55">
                  <c:v>0.27817999999999998</c:v>
                </c:pt>
                <c:pt idx="56">
                  <c:v>0.28261999999999998</c:v>
                </c:pt>
                <c:pt idx="57">
                  <c:v>0.28661999999999999</c:v>
                </c:pt>
                <c:pt idx="58">
                  <c:v>0.29043999999999998</c:v>
                </c:pt>
                <c:pt idx="59">
                  <c:v>0.29404000000000002</c:v>
                </c:pt>
                <c:pt idx="60">
                  <c:v>0.29736000000000001</c:v>
                </c:pt>
                <c:pt idx="61">
                  <c:v>0.30052000000000001</c:v>
                </c:pt>
                <c:pt idx="62">
                  <c:v>0.30342000000000002</c:v>
                </c:pt>
                <c:pt idx="63">
                  <c:v>0.30609999999999998</c:v>
                </c:pt>
                <c:pt idx="64">
                  <c:v>0.30869999999999997</c:v>
                </c:pt>
                <c:pt idx="65">
                  <c:v>0.31112000000000001</c:v>
                </c:pt>
                <c:pt idx="66">
                  <c:v>0.31334000000000001</c:v>
                </c:pt>
                <c:pt idx="67">
                  <c:v>0.31540000000000001</c:v>
                </c:pt>
                <c:pt idx="68">
                  <c:v>0.31740000000000002</c:v>
                </c:pt>
                <c:pt idx="69">
                  <c:v>0.31924000000000002</c:v>
                </c:pt>
                <c:pt idx="70">
                  <c:v>0.32097999999999999</c:v>
                </c:pt>
                <c:pt idx="71">
                  <c:v>0.32262000000000002</c:v>
                </c:pt>
                <c:pt idx="72">
                  <c:v>0.32416</c:v>
                </c:pt>
                <c:pt idx="73">
                  <c:v>0.3256</c:v>
                </c:pt>
                <c:pt idx="74">
                  <c:v>0.32694000000000001</c:v>
                </c:pt>
                <c:pt idx="75">
                  <c:v>0.32816000000000001</c:v>
                </c:pt>
                <c:pt idx="76">
                  <c:v>0.32932</c:v>
                </c:pt>
                <c:pt idx="77">
                  <c:v>0.33041999999999999</c:v>
                </c:pt>
                <c:pt idx="78">
                  <c:v>0.33144000000000001</c:v>
                </c:pt>
                <c:pt idx="79">
                  <c:v>0.33234000000000002</c:v>
                </c:pt>
                <c:pt idx="80">
                  <c:v>0.33323999999999998</c:v>
                </c:pt>
                <c:pt idx="81">
                  <c:v>0.33401999999999998</c:v>
                </c:pt>
                <c:pt idx="82">
                  <c:v>0.33476</c:v>
                </c:pt>
                <c:pt idx="83">
                  <c:v>0.33545999999999998</c:v>
                </c:pt>
                <c:pt idx="84">
                  <c:v>0.33613999999999999</c:v>
                </c:pt>
                <c:pt idx="85">
                  <c:v>0.33679999999999999</c:v>
                </c:pt>
                <c:pt idx="86">
                  <c:v>0.33735999999999999</c:v>
                </c:pt>
                <c:pt idx="87">
                  <c:v>0.33789999999999998</c:v>
                </c:pt>
                <c:pt idx="88">
                  <c:v>0.33842</c:v>
                </c:pt>
                <c:pt idx="89">
                  <c:v>0.33885999999999999</c:v>
                </c:pt>
                <c:pt idx="90">
                  <c:v>0.33928000000000003</c:v>
                </c:pt>
                <c:pt idx="91">
                  <c:v>0.33967999999999998</c:v>
                </c:pt>
                <c:pt idx="92">
                  <c:v>0.34007999999999999</c:v>
                </c:pt>
                <c:pt idx="93">
                  <c:v>0.34048</c:v>
                </c:pt>
                <c:pt idx="94">
                  <c:v>0.34076000000000001</c:v>
                </c:pt>
                <c:pt idx="95">
                  <c:v>0.34110000000000001</c:v>
                </c:pt>
                <c:pt idx="96">
                  <c:v>0.34138000000000002</c:v>
                </c:pt>
                <c:pt idx="97">
                  <c:v>0.34167999999999998</c:v>
                </c:pt>
                <c:pt idx="98">
                  <c:v>0.34195999999999999</c:v>
                </c:pt>
                <c:pt idx="99">
                  <c:v>0.3422</c:v>
                </c:pt>
                <c:pt idx="100">
                  <c:v>0.34244000000000002</c:v>
                </c:pt>
                <c:pt idx="101">
                  <c:v>0.34266000000000002</c:v>
                </c:pt>
                <c:pt idx="102">
                  <c:v>0.34289999999999998</c:v>
                </c:pt>
                <c:pt idx="103">
                  <c:v>0.34310000000000002</c:v>
                </c:pt>
                <c:pt idx="104">
                  <c:v>0.34326000000000001</c:v>
                </c:pt>
                <c:pt idx="105">
                  <c:v>0.34345999999999999</c:v>
                </c:pt>
                <c:pt idx="106">
                  <c:v>0.34361999999999998</c:v>
                </c:pt>
                <c:pt idx="107">
                  <c:v>0.34376000000000001</c:v>
                </c:pt>
                <c:pt idx="108">
                  <c:v>0.34394000000000002</c:v>
                </c:pt>
                <c:pt idx="109">
                  <c:v>0.34408</c:v>
                </c:pt>
                <c:pt idx="110">
                  <c:v>0.34420000000000001</c:v>
                </c:pt>
                <c:pt idx="111">
                  <c:v>0.34432000000000001</c:v>
                </c:pt>
                <c:pt idx="112">
                  <c:v>0.34445999999999999</c:v>
                </c:pt>
                <c:pt idx="113">
                  <c:v>0.34455999999999998</c:v>
                </c:pt>
                <c:pt idx="114">
                  <c:v>0.34467999999999999</c:v>
                </c:pt>
                <c:pt idx="115">
                  <c:v>0.34476000000000001</c:v>
                </c:pt>
                <c:pt idx="116">
                  <c:v>0.34486</c:v>
                </c:pt>
                <c:pt idx="117">
                  <c:v>0.34495999999999999</c:v>
                </c:pt>
                <c:pt idx="118">
                  <c:v>0.34505999999999998</c:v>
                </c:pt>
                <c:pt idx="119">
                  <c:v>0.34514</c:v>
                </c:pt>
                <c:pt idx="120">
                  <c:v>0.34522000000000003</c:v>
                </c:pt>
                <c:pt idx="121">
                  <c:v>0.34532000000000002</c:v>
                </c:pt>
                <c:pt idx="122">
                  <c:v>0.34538000000000002</c:v>
                </c:pt>
                <c:pt idx="123">
                  <c:v>0.34544000000000002</c:v>
                </c:pt>
                <c:pt idx="124">
                  <c:v>0.34549999999999997</c:v>
                </c:pt>
                <c:pt idx="125">
                  <c:v>0.34560000000000002</c:v>
                </c:pt>
                <c:pt idx="126">
                  <c:v>0.34566000000000002</c:v>
                </c:pt>
                <c:pt idx="127">
                  <c:v>0.34572000000000003</c:v>
                </c:pt>
                <c:pt idx="128">
                  <c:v>0.34576000000000001</c:v>
                </c:pt>
                <c:pt idx="129">
                  <c:v>0.34583999999999998</c:v>
                </c:pt>
                <c:pt idx="130">
                  <c:v>0.34588000000000002</c:v>
                </c:pt>
                <c:pt idx="131">
                  <c:v>0.34592000000000001</c:v>
                </c:pt>
                <c:pt idx="132">
                  <c:v>0.34598000000000001</c:v>
                </c:pt>
                <c:pt idx="133">
                  <c:v>0.34604000000000001</c:v>
                </c:pt>
                <c:pt idx="134">
                  <c:v>0.34610000000000002</c:v>
                </c:pt>
                <c:pt idx="135">
                  <c:v>0.34614</c:v>
                </c:pt>
                <c:pt idx="136">
                  <c:v>0.34617999999999999</c:v>
                </c:pt>
                <c:pt idx="137">
                  <c:v>0.34620000000000001</c:v>
                </c:pt>
                <c:pt idx="138">
                  <c:v>0.34622000000000003</c:v>
                </c:pt>
                <c:pt idx="139">
                  <c:v>0.34627999999999998</c:v>
                </c:pt>
                <c:pt idx="140">
                  <c:v>0.34633999999999998</c:v>
                </c:pt>
                <c:pt idx="141">
                  <c:v>0.34638000000000002</c:v>
                </c:pt>
                <c:pt idx="142">
                  <c:v>0.34639999999999999</c:v>
                </c:pt>
                <c:pt idx="143">
                  <c:v>0.34644000000000003</c:v>
                </c:pt>
                <c:pt idx="144">
                  <c:v>0.34645999999999999</c:v>
                </c:pt>
                <c:pt idx="145">
                  <c:v>0.34649999999999997</c:v>
                </c:pt>
                <c:pt idx="146">
                  <c:v>0.34654000000000001</c:v>
                </c:pt>
                <c:pt idx="147">
                  <c:v>0.34654000000000001</c:v>
                </c:pt>
                <c:pt idx="148">
                  <c:v>0.34658</c:v>
                </c:pt>
                <c:pt idx="149">
                  <c:v>0.34658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77-4725-A386-4B2079F54B3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'50SRalternativo'!$AL$14:$AL$373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6.2E-4</c:v>
                </c:pt>
                <c:pt idx="6">
                  <c:v>1E-3</c:v>
                </c:pt>
                <c:pt idx="7">
                  <c:v>1.4400000000000001E-3</c:v>
                </c:pt>
                <c:pt idx="8">
                  <c:v>2.0400000000000001E-3</c:v>
                </c:pt>
                <c:pt idx="9">
                  <c:v>2.8999999999999998E-3</c:v>
                </c:pt>
                <c:pt idx="10">
                  <c:v>3.8E-3</c:v>
                </c:pt>
                <c:pt idx="11">
                  <c:v>4.5599999999999998E-3</c:v>
                </c:pt>
                <c:pt idx="12">
                  <c:v>5.3600000000000002E-3</c:v>
                </c:pt>
                <c:pt idx="13">
                  <c:v>6.1599999999999997E-3</c:v>
                </c:pt>
                <c:pt idx="14">
                  <c:v>7.0200000000000002E-3</c:v>
                </c:pt>
                <c:pt idx="15">
                  <c:v>8.2000000000000007E-3</c:v>
                </c:pt>
                <c:pt idx="16">
                  <c:v>9.5399999999999999E-3</c:v>
                </c:pt>
                <c:pt idx="17">
                  <c:v>1.1140000000000001E-2</c:v>
                </c:pt>
                <c:pt idx="18">
                  <c:v>1.324E-2</c:v>
                </c:pt>
                <c:pt idx="19">
                  <c:v>1.55E-2</c:v>
                </c:pt>
                <c:pt idx="20">
                  <c:v>1.8020000000000001E-2</c:v>
                </c:pt>
                <c:pt idx="21">
                  <c:v>2.0920000000000001E-2</c:v>
                </c:pt>
                <c:pt idx="22">
                  <c:v>2.4479999999999998E-2</c:v>
                </c:pt>
                <c:pt idx="23">
                  <c:v>2.826E-2</c:v>
                </c:pt>
                <c:pt idx="24">
                  <c:v>3.2320000000000002E-2</c:v>
                </c:pt>
                <c:pt idx="25">
                  <c:v>3.7060000000000003E-2</c:v>
                </c:pt>
                <c:pt idx="26">
                  <c:v>4.206E-2</c:v>
                </c:pt>
                <c:pt idx="27">
                  <c:v>4.7379999999999999E-2</c:v>
                </c:pt>
                <c:pt idx="28">
                  <c:v>5.3199999999999997E-2</c:v>
                </c:pt>
                <c:pt idx="29">
                  <c:v>5.9520000000000003E-2</c:v>
                </c:pt>
                <c:pt idx="30">
                  <c:v>6.6439999999999999E-2</c:v>
                </c:pt>
                <c:pt idx="31">
                  <c:v>7.3719999999999994E-2</c:v>
                </c:pt>
                <c:pt idx="32">
                  <c:v>8.1780000000000005E-2</c:v>
                </c:pt>
                <c:pt idx="33">
                  <c:v>0.09</c:v>
                </c:pt>
                <c:pt idx="34">
                  <c:v>9.8540000000000003E-2</c:v>
                </c:pt>
                <c:pt idx="35">
                  <c:v>0.10714</c:v>
                </c:pt>
                <c:pt idx="36">
                  <c:v>0.11612</c:v>
                </c:pt>
                <c:pt idx="37">
                  <c:v>0.12508</c:v>
                </c:pt>
                <c:pt idx="38">
                  <c:v>0.13416</c:v>
                </c:pt>
                <c:pt idx="39">
                  <c:v>0.14319999999999999</c:v>
                </c:pt>
                <c:pt idx="40">
                  <c:v>0.15218000000000001</c:v>
                </c:pt>
                <c:pt idx="41">
                  <c:v>0.1608</c:v>
                </c:pt>
                <c:pt idx="42">
                  <c:v>0.16868</c:v>
                </c:pt>
                <c:pt idx="43">
                  <c:v>0.17605999999999999</c:v>
                </c:pt>
                <c:pt idx="44">
                  <c:v>0.18312</c:v>
                </c:pt>
                <c:pt idx="45">
                  <c:v>0.18953999999999999</c:v>
                </c:pt>
                <c:pt idx="46">
                  <c:v>0.19517999999999999</c:v>
                </c:pt>
                <c:pt idx="47">
                  <c:v>0.19991999999999999</c:v>
                </c:pt>
                <c:pt idx="48">
                  <c:v>0.20388000000000001</c:v>
                </c:pt>
                <c:pt idx="49">
                  <c:v>0.20684</c:v>
                </c:pt>
                <c:pt idx="50">
                  <c:v>0.2092</c:v>
                </c:pt>
                <c:pt idx="51">
                  <c:v>0.21082000000000001</c:v>
                </c:pt>
                <c:pt idx="52">
                  <c:v>0.21142</c:v>
                </c:pt>
                <c:pt idx="53">
                  <c:v>0.21132000000000001</c:v>
                </c:pt>
                <c:pt idx="54">
                  <c:v>0.21049999999999999</c:v>
                </c:pt>
                <c:pt idx="55">
                  <c:v>0.20899999999999999</c:v>
                </c:pt>
                <c:pt idx="56">
                  <c:v>0.20638000000000001</c:v>
                </c:pt>
                <c:pt idx="57">
                  <c:v>0.20318</c:v>
                </c:pt>
                <c:pt idx="58">
                  <c:v>0.19958000000000001</c:v>
                </c:pt>
                <c:pt idx="59">
                  <c:v>0.19528000000000001</c:v>
                </c:pt>
                <c:pt idx="60">
                  <c:v>0.19023999999999999</c:v>
                </c:pt>
                <c:pt idx="61">
                  <c:v>0.18484</c:v>
                </c:pt>
                <c:pt idx="62">
                  <c:v>0.17892</c:v>
                </c:pt>
                <c:pt idx="63">
                  <c:v>0.17263999999999999</c:v>
                </c:pt>
                <c:pt idx="64">
                  <c:v>0.16611999999999999</c:v>
                </c:pt>
                <c:pt idx="65">
                  <c:v>0.1593</c:v>
                </c:pt>
                <c:pt idx="66">
                  <c:v>0.15229999999999999</c:v>
                </c:pt>
                <c:pt idx="67">
                  <c:v>0.14507999999999999</c:v>
                </c:pt>
                <c:pt idx="68">
                  <c:v>0.13794000000000001</c:v>
                </c:pt>
                <c:pt idx="69">
                  <c:v>0.13084000000000001</c:v>
                </c:pt>
                <c:pt idx="70">
                  <c:v>0.1236</c:v>
                </c:pt>
                <c:pt idx="71">
                  <c:v>0.1164</c:v>
                </c:pt>
                <c:pt idx="72">
                  <c:v>0.10947999999999999</c:v>
                </c:pt>
                <c:pt idx="73">
                  <c:v>0.10288</c:v>
                </c:pt>
                <c:pt idx="74">
                  <c:v>9.6500000000000002E-2</c:v>
                </c:pt>
                <c:pt idx="75">
                  <c:v>9.0440000000000006E-2</c:v>
                </c:pt>
                <c:pt idx="76">
                  <c:v>8.4620000000000001E-2</c:v>
                </c:pt>
                <c:pt idx="77">
                  <c:v>7.9100000000000004E-2</c:v>
                </c:pt>
                <c:pt idx="78">
                  <c:v>7.3800000000000004E-2</c:v>
                </c:pt>
                <c:pt idx="79">
                  <c:v>6.8860000000000005E-2</c:v>
                </c:pt>
                <c:pt idx="80">
                  <c:v>6.4360000000000001E-2</c:v>
                </c:pt>
                <c:pt idx="81">
                  <c:v>6.0060000000000002E-2</c:v>
                </c:pt>
                <c:pt idx="82">
                  <c:v>5.5939999999999997E-2</c:v>
                </c:pt>
                <c:pt idx="83">
                  <c:v>5.2200000000000003E-2</c:v>
                </c:pt>
                <c:pt idx="84">
                  <c:v>4.8739999999999999E-2</c:v>
                </c:pt>
                <c:pt idx="85">
                  <c:v>4.5560000000000003E-2</c:v>
                </c:pt>
                <c:pt idx="86">
                  <c:v>4.2520000000000002E-2</c:v>
                </c:pt>
                <c:pt idx="87">
                  <c:v>3.9739999999999998E-2</c:v>
                </c:pt>
                <c:pt idx="88">
                  <c:v>3.7260000000000001E-2</c:v>
                </c:pt>
                <c:pt idx="89">
                  <c:v>3.4880000000000001E-2</c:v>
                </c:pt>
                <c:pt idx="90">
                  <c:v>3.2539999999999999E-2</c:v>
                </c:pt>
                <c:pt idx="91">
                  <c:v>3.0439999999999998E-2</c:v>
                </c:pt>
                <c:pt idx="92">
                  <c:v>2.8500000000000001E-2</c:v>
                </c:pt>
                <c:pt idx="93">
                  <c:v>2.6679999999999999E-2</c:v>
                </c:pt>
                <c:pt idx="94">
                  <c:v>2.496E-2</c:v>
                </c:pt>
                <c:pt idx="95">
                  <c:v>2.3300000000000001E-2</c:v>
                </c:pt>
                <c:pt idx="96">
                  <c:v>2.18E-2</c:v>
                </c:pt>
                <c:pt idx="97">
                  <c:v>2.0400000000000001E-2</c:v>
                </c:pt>
                <c:pt idx="98">
                  <c:v>1.9060000000000001E-2</c:v>
                </c:pt>
                <c:pt idx="99">
                  <c:v>1.7819999999999999E-2</c:v>
                </c:pt>
                <c:pt idx="100">
                  <c:v>1.6719999999999999E-2</c:v>
                </c:pt>
                <c:pt idx="101">
                  <c:v>1.558E-2</c:v>
                </c:pt>
                <c:pt idx="102">
                  <c:v>1.456E-2</c:v>
                </c:pt>
                <c:pt idx="103">
                  <c:v>1.362E-2</c:v>
                </c:pt>
                <c:pt idx="104">
                  <c:v>1.272E-2</c:v>
                </c:pt>
                <c:pt idx="105">
                  <c:v>1.188E-2</c:v>
                </c:pt>
                <c:pt idx="106">
                  <c:v>1.1140000000000001E-2</c:v>
                </c:pt>
                <c:pt idx="107">
                  <c:v>1.0460000000000001E-2</c:v>
                </c:pt>
                <c:pt idx="108">
                  <c:v>9.7999999999999997E-3</c:v>
                </c:pt>
                <c:pt idx="109">
                  <c:v>9.1800000000000007E-3</c:v>
                </c:pt>
                <c:pt idx="110">
                  <c:v>8.5800000000000008E-3</c:v>
                </c:pt>
                <c:pt idx="111">
                  <c:v>8.0400000000000003E-3</c:v>
                </c:pt>
                <c:pt idx="112">
                  <c:v>7.5399999999999998E-3</c:v>
                </c:pt>
                <c:pt idx="113">
                  <c:v>7.1000000000000004E-3</c:v>
                </c:pt>
                <c:pt idx="114">
                  <c:v>6.6800000000000002E-3</c:v>
                </c:pt>
                <c:pt idx="115">
                  <c:v>6.2599999999999999E-3</c:v>
                </c:pt>
                <c:pt idx="116">
                  <c:v>5.8799999999999998E-3</c:v>
                </c:pt>
                <c:pt idx="117">
                  <c:v>5.5399999999999998E-3</c:v>
                </c:pt>
                <c:pt idx="118">
                  <c:v>5.2599999999999999E-3</c:v>
                </c:pt>
                <c:pt idx="119">
                  <c:v>4.96E-3</c:v>
                </c:pt>
                <c:pt idx="120">
                  <c:v>4.7000000000000002E-3</c:v>
                </c:pt>
                <c:pt idx="121">
                  <c:v>4.4400000000000004E-3</c:v>
                </c:pt>
                <c:pt idx="122">
                  <c:v>4.1999999999999997E-3</c:v>
                </c:pt>
                <c:pt idx="123">
                  <c:v>3.96E-3</c:v>
                </c:pt>
                <c:pt idx="124">
                  <c:v>3.7399999999999998E-3</c:v>
                </c:pt>
                <c:pt idx="125">
                  <c:v>3.5599999999999998E-3</c:v>
                </c:pt>
                <c:pt idx="126">
                  <c:v>3.3600000000000001E-3</c:v>
                </c:pt>
                <c:pt idx="127">
                  <c:v>3.2000000000000002E-3</c:v>
                </c:pt>
                <c:pt idx="128">
                  <c:v>3.0000000000000001E-3</c:v>
                </c:pt>
                <c:pt idx="129">
                  <c:v>2.8600000000000001E-3</c:v>
                </c:pt>
                <c:pt idx="130">
                  <c:v>2.7399999999999998E-3</c:v>
                </c:pt>
                <c:pt idx="131">
                  <c:v>2.5799999999999998E-3</c:v>
                </c:pt>
                <c:pt idx="132">
                  <c:v>2.4599999999999999E-3</c:v>
                </c:pt>
                <c:pt idx="133">
                  <c:v>2.3600000000000001E-3</c:v>
                </c:pt>
                <c:pt idx="134">
                  <c:v>2.2599999999999999E-3</c:v>
                </c:pt>
                <c:pt idx="135">
                  <c:v>2.16E-3</c:v>
                </c:pt>
                <c:pt idx="136">
                  <c:v>2.0600000000000002E-3</c:v>
                </c:pt>
                <c:pt idx="137">
                  <c:v>1.9599999999999999E-3</c:v>
                </c:pt>
                <c:pt idx="138">
                  <c:v>1.8799999999999999E-3</c:v>
                </c:pt>
                <c:pt idx="139">
                  <c:v>1.82E-3</c:v>
                </c:pt>
                <c:pt idx="140">
                  <c:v>1.74E-3</c:v>
                </c:pt>
                <c:pt idx="141">
                  <c:v>1.6800000000000001E-3</c:v>
                </c:pt>
                <c:pt idx="142">
                  <c:v>1.6000000000000001E-3</c:v>
                </c:pt>
                <c:pt idx="143">
                  <c:v>1.5399999999999999E-3</c:v>
                </c:pt>
                <c:pt idx="144">
                  <c:v>1.4599999999999999E-3</c:v>
                </c:pt>
                <c:pt idx="145">
                  <c:v>1.4E-3</c:v>
                </c:pt>
                <c:pt idx="146">
                  <c:v>1.3600000000000001E-3</c:v>
                </c:pt>
                <c:pt idx="147">
                  <c:v>1.2999999999999999E-3</c:v>
                </c:pt>
                <c:pt idx="148">
                  <c:v>1.24E-3</c:v>
                </c:pt>
                <c:pt idx="149">
                  <c:v>1.1800000000000001E-3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77-4725-A386-4B2079F54B3E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'50SRalternativo'!$AO$14:$AO$373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1.3999999999999999E-4</c:v>
                </c:pt>
                <c:pt idx="5">
                  <c:v>1.3999999999999999E-4</c:v>
                </c:pt>
                <c:pt idx="6">
                  <c:v>3.8000000000000002E-4</c:v>
                </c:pt>
                <c:pt idx="7">
                  <c:v>4.4000000000000002E-4</c:v>
                </c:pt>
                <c:pt idx="8">
                  <c:v>5.9999999999999995E-4</c:v>
                </c:pt>
                <c:pt idx="9">
                  <c:v>8.5999999999999998E-4</c:v>
                </c:pt>
                <c:pt idx="10">
                  <c:v>8.9999999999999998E-4</c:v>
                </c:pt>
                <c:pt idx="11">
                  <c:v>7.6000000000000004E-4</c:v>
                </c:pt>
                <c:pt idx="12">
                  <c:v>8.0000000000000004E-4</c:v>
                </c:pt>
                <c:pt idx="13">
                  <c:v>8.0000000000000004E-4</c:v>
                </c:pt>
                <c:pt idx="14">
                  <c:v>8.5999999999999998E-4</c:v>
                </c:pt>
                <c:pt idx="15">
                  <c:v>1.1999999999999999E-3</c:v>
                </c:pt>
                <c:pt idx="16">
                  <c:v>1.34E-3</c:v>
                </c:pt>
                <c:pt idx="17">
                  <c:v>1.6199999999999999E-3</c:v>
                </c:pt>
                <c:pt idx="18">
                  <c:v>2.1199999999999999E-3</c:v>
                </c:pt>
                <c:pt idx="19">
                  <c:v>2.3E-3</c:v>
                </c:pt>
                <c:pt idx="20">
                  <c:v>2.5600000000000002E-3</c:v>
                </c:pt>
                <c:pt idx="21">
                  <c:v>2.96E-3</c:v>
                </c:pt>
                <c:pt idx="22">
                  <c:v>3.62E-3</c:v>
                </c:pt>
                <c:pt idx="23">
                  <c:v>3.8600000000000001E-3</c:v>
                </c:pt>
                <c:pt idx="24">
                  <c:v>4.1599999999999996E-3</c:v>
                </c:pt>
                <c:pt idx="25">
                  <c:v>4.8999999999999998E-3</c:v>
                </c:pt>
                <c:pt idx="26">
                  <c:v>5.1599999999999997E-3</c:v>
                </c:pt>
                <c:pt idx="27">
                  <c:v>5.5199999999999997E-3</c:v>
                </c:pt>
                <c:pt idx="28">
                  <c:v>6.0800000000000003E-3</c:v>
                </c:pt>
                <c:pt idx="29">
                  <c:v>6.6400000000000001E-3</c:v>
                </c:pt>
                <c:pt idx="30">
                  <c:v>7.2399999999999999E-3</c:v>
                </c:pt>
                <c:pt idx="31">
                  <c:v>7.7400000000000004E-3</c:v>
                </c:pt>
                <c:pt idx="32">
                  <c:v>8.5199999999999998E-3</c:v>
                </c:pt>
                <c:pt idx="33">
                  <c:v>8.8000000000000005E-3</c:v>
                </c:pt>
                <c:pt idx="34">
                  <c:v>9.2399999999999999E-3</c:v>
                </c:pt>
                <c:pt idx="35">
                  <c:v>9.4000000000000004E-3</c:v>
                </c:pt>
                <c:pt idx="36">
                  <c:v>9.9000000000000008E-3</c:v>
                </c:pt>
                <c:pt idx="37">
                  <c:v>1.004E-2</c:v>
                </c:pt>
                <c:pt idx="38">
                  <c:v>1.0359999999999999E-2</c:v>
                </c:pt>
                <c:pt idx="39">
                  <c:v>1.0460000000000001E-2</c:v>
                </c:pt>
                <c:pt idx="40">
                  <c:v>1.0659999999999999E-2</c:v>
                </c:pt>
                <c:pt idx="41">
                  <c:v>1.044E-2</c:v>
                </c:pt>
                <c:pt idx="42">
                  <c:v>9.7999999999999997E-3</c:v>
                </c:pt>
                <c:pt idx="43">
                  <c:v>9.5399999999999999E-3</c:v>
                </c:pt>
                <c:pt idx="44">
                  <c:v>9.3600000000000003E-3</c:v>
                </c:pt>
                <c:pt idx="45">
                  <c:v>9.0600000000000003E-3</c:v>
                </c:pt>
                <c:pt idx="46">
                  <c:v>8.6199999999999992E-3</c:v>
                </c:pt>
                <c:pt idx="47">
                  <c:v>8.0800000000000004E-3</c:v>
                </c:pt>
                <c:pt idx="48">
                  <c:v>7.7200000000000003E-3</c:v>
                </c:pt>
                <c:pt idx="49">
                  <c:v>7.1799999999999998E-3</c:v>
                </c:pt>
                <c:pt idx="50">
                  <c:v>6.7799999999999996E-3</c:v>
                </c:pt>
                <c:pt idx="51">
                  <c:v>6.3800000000000003E-3</c:v>
                </c:pt>
                <c:pt idx="52">
                  <c:v>6.0000000000000001E-3</c:v>
                </c:pt>
                <c:pt idx="53">
                  <c:v>5.6800000000000002E-3</c:v>
                </c:pt>
                <c:pt idx="54">
                  <c:v>5.1799999999999997E-3</c:v>
                </c:pt>
                <c:pt idx="55">
                  <c:v>4.9399999999999999E-3</c:v>
                </c:pt>
                <c:pt idx="56">
                  <c:v>4.4400000000000004E-3</c:v>
                </c:pt>
                <c:pt idx="57">
                  <c:v>4.0000000000000001E-3</c:v>
                </c:pt>
                <c:pt idx="58">
                  <c:v>3.82E-3</c:v>
                </c:pt>
                <c:pt idx="59">
                  <c:v>3.5999999999999999E-3</c:v>
                </c:pt>
                <c:pt idx="60">
                  <c:v>3.32E-3</c:v>
                </c:pt>
                <c:pt idx="61">
                  <c:v>3.16E-3</c:v>
                </c:pt>
                <c:pt idx="62">
                  <c:v>2.8999999999999998E-3</c:v>
                </c:pt>
                <c:pt idx="63">
                  <c:v>2.6800000000000001E-3</c:v>
                </c:pt>
                <c:pt idx="64">
                  <c:v>2.5999999999999999E-3</c:v>
                </c:pt>
                <c:pt idx="65">
                  <c:v>2.4199999999999998E-3</c:v>
                </c:pt>
                <c:pt idx="66">
                  <c:v>2.2200000000000002E-3</c:v>
                </c:pt>
                <c:pt idx="67">
                  <c:v>2.0600000000000002E-3</c:v>
                </c:pt>
                <c:pt idx="68">
                  <c:v>2E-3</c:v>
                </c:pt>
                <c:pt idx="69">
                  <c:v>1.8400000000000001E-3</c:v>
                </c:pt>
                <c:pt idx="70">
                  <c:v>1.74E-3</c:v>
                </c:pt>
                <c:pt idx="71">
                  <c:v>1.64E-3</c:v>
                </c:pt>
                <c:pt idx="72">
                  <c:v>1.5399999999999999E-3</c:v>
                </c:pt>
                <c:pt idx="73">
                  <c:v>1.4400000000000001E-3</c:v>
                </c:pt>
                <c:pt idx="74">
                  <c:v>1.34E-3</c:v>
                </c:pt>
                <c:pt idx="75">
                  <c:v>1.2199999999999999E-3</c:v>
                </c:pt>
                <c:pt idx="76">
                  <c:v>1.16E-3</c:v>
                </c:pt>
                <c:pt idx="77">
                  <c:v>1.1000000000000001E-3</c:v>
                </c:pt>
                <c:pt idx="78">
                  <c:v>1.0200000000000001E-3</c:v>
                </c:pt>
                <c:pt idx="79">
                  <c:v>8.9999999999999998E-4</c:v>
                </c:pt>
                <c:pt idx="80">
                  <c:v>8.9999999999999998E-4</c:v>
                </c:pt>
                <c:pt idx="81">
                  <c:v>7.7999999999999999E-4</c:v>
                </c:pt>
                <c:pt idx="82">
                  <c:v>7.3999999999999999E-4</c:v>
                </c:pt>
                <c:pt idx="83">
                  <c:v>6.9999999999999999E-4</c:v>
                </c:pt>
                <c:pt idx="84">
                  <c:v>6.8000000000000005E-4</c:v>
                </c:pt>
                <c:pt idx="85">
                  <c:v>6.6E-4</c:v>
                </c:pt>
                <c:pt idx="86">
                  <c:v>5.5999999999999995E-4</c:v>
                </c:pt>
                <c:pt idx="87">
                  <c:v>5.4000000000000001E-4</c:v>
                </c:pt>
                <c:pt idx="88">
                  <c:v>5.1999999999999995E-4</c:v>
                </c:pt>
                <c:pt idx="89">
                  <c:v>4.4000000000000002E-4</c:v>
                </c:pt>
                <c:pt idx="90">
                  <c:v>4.2000000000000002E-4</c:v>
                </c:pt>
                <c:pt idx="91">
                  <c:v>4.0000000000000002E-4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2.7999999999999998E-4</c:v>
                </c:pt>
                <c:pt idx="95">
                  <c:v>3.4000000000000002E-4</c:v>
                </c:pt>
                <c:pt idx="96">
                  <c:v>2.7999999999999998E-4</c:v>
                </c:pt>
                <c:pt idx="97">
                  <c:v>2.9999999999999997E-4</c:v>
                </c:pt>
                <c:pt idx="98">
                  <c:v>2.7999999999999998E-4</c:v>
                </c:pt>
                <c:pt idx="99">
                  <c:v>2.4000000000000001E-4</c:v>
                </c:pt>
                <c:pt idx="100">
                  <c:v>2.4000000000000001E-4</c:v>
                </c:pt>
                <c:pt idx="101">
                  <c:v>2.2000000000000001E-4</c:v>
                </c:pt>
                <c:pt idx="102">
                  <c:v>2.4000000000000001E-4</c:v>
                </c:pt>
                <c:pt idx="103">
                  <c:v>2.0000000000000001E-4</c:v>
                </c:pt>
                <c:pt idx="104">
                  <c:v>1.6000000000000001E-4</c:v>
                </c:pt>
                <c:pt idx="105">
                  <c:v>2.0000000000000001E-4</c:v>
                </c:pt>
                <c:pt idx="106">
                  <c:v>1.6000000000000001E-4</c:v>
                </c:pt>
                <c:pt idx="107">
                  <c:v>1.3999999999999999E-4</c:v>
                </c:pt>
                <c:pt idx="108">
                  <c:v>1.8000000000000001E-4</c:v>
                </c:pt>
                <c:pt idx="109">
                  <c:v>1.3999999999999999E-4</c:v>
                </c:pt>
                <c:pt idx="110">
                  <c:v>1.2E-4</c:v>
                </c:pt>
                <c:pt idx="111">
                  <c:v>1.2E-4</c:v>
                </c:pt>
                <c:pt idx="112">
                  <c:v>1.3999999999999999E-4</c:v>
                </c:pt>
                <c:pt idx="113">
                  <c:v>1E-4</c:v>
                </c:pt>
                <c:pt idx="114">
                  <c:v>1.2E-4</c:v>
                </c:pt>
                <c:pt idx="115">
                  <c:v>8.0000000000000007E-5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8.0000000000000007E-5</c:v>
                </c:pt>
                <c:pt idx="120">
                  <c:v>8.0000000000000007E-5</c:v>
                </c:pt>
                <c:pt idx="121">
                  <c:v>1E-4</c:v>
                </c:pt>
                <c:pt idx="122">
                  <c:v>6.0000000000000002E-5</c:v>
                </c:pt>
                <c:pt idx="123">
                  <c:v>6.0000000000000002E-5</c:v>
                </c:pt>
                <c:pt idx="124">
                  <c:v>6.0000000000000002E-5</c:v>
                </c:pt>
                <c:pt idx="125">
                  <c:v>1E-4</c:v>
                </c:pt>
                <c:pt idx="126">
                  <c:v>6.0000000000000002E-5</c:v>
                </c:pt>
                <c:pt idx="127">
                  <c:v>6.0000000000000002E-5</c:v>
                </c:pt>
                <c:pt idx="128">
                  <c:v>4.0000000000000003E-5</c:v>
                </c:pt>
                <c:pt idx="129">
                  <c:v>8.0000000000000007E-5</c:v>
                </c:pt>
                <c:pt idx="130">
                  <c:v>4.0000000000000003E-5</c:v>
                </c:pt>
                <c:pt idx="131">
                  <c:v>4.0000000000000003E-5</c:v>
                </c:pt>
                <c:pt idx="132">
                  <c:v>6.0000000000000002E-5</c:v>
                </c:pt>
                <c:pt idx="133">
                  <c:v>6.0000000000000002E-5</c:v>
                </c:pt>
                <c:pt idx="134">
                  <c:v>6.0000000000000002E-5</c:v>
                </c:pt>
                <c:pt idx="135">
                  <c:v>4.0000000000000003E-5</c:v>
                </c:pt>
                <c:pt idx="136">
                  <c:v>4.0000000000000003E-5</c:v>
                </c:pt>
                <c:pt idx="137">
                  <c:v>2.0000000000000002E-5</c:v>
                </c:pt>
                <c:pt idx="138">
                  <c:v>2.0000000000000002E-5</c:v>
                </c:pt>
                <c:pt idx="139">
                  <c:v>6.0000000000000002E-5</c:v>
                </c:pt>
                <c:pt idx="140">
                  <c:v>6.0000000000000002E-5</c:v>
                </c:pt>
                <c:pt idx="141">
                  <c:v>4.0000000000000003E-5</c:v>
                </c:pt>
                <c:pt idx="142">
                  <c:v>2.0000000000000002E-5</c:v>
                </c:pt>
                <c:pt idx="143">
                  <c:v>4.0000000000000003E-5</c:v>
                </c:pt>
                <c:pt idx="144">
                  <c:v>2.0000000000000002E-5</c:v>
                </c:pt>
                <c:pt idx="145">
                  <c:v>4.0000000000000003E-5</c:v>
                </c:pt>
                <c:pt idx="146">
                  <c:v>4.0000000000000003E-5</c:v>
                </c:pt>
                <c:pt idx="147">
                  <c:v>0</c:v>
                </c:pt>
                <c:pt idx="148">
                  <c:v>4.0000000000000003E-5</c:v>
                </c:pt>
                <c:pt idx="149">
                  <c:v>0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77-4725-A386-4B2079F54B3E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'50SRalternativo'!$AM$14:$AM$373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2.0000000000000002E-5</c:v>
                </c:pt>
                <c:pt idx="16">
                  <c:v>2.0000000000000002E-5</c:v>
                </c:pt>
                <c:pt idx="17">
                  <c:v>4.0000000000000003E-5</c:v>
                </c:pt>
                <c:pt idx="18">
                  <c:v>6.0000000000000002E-5</c:v>
                </c:pt>
                <c:pt idx="19">
                  <c:v>1E-4</c:v>
                </c:pt>
                <c:pt idx="20">
                  <c:v>1.3999999999999999E-4</c:v>
                </c:pt>
                <c:pt idx="21">
                  <c:v>2.0000000000000001E-4</c:v>
                </c:pt>
                <c:pt idx="22">
                  <c:v>2.5999999999999998E-4</c:v>
                </c:pt>
                <c:pt idx="23">
                  <c:v>3.4000000000000002E-4</c:v>
                </c:pt>
                <c:pt idx="24">
                  <c:v>4.4000000000000002E-4</c:v>
                </c:pt>
                <c:pt idx="25">
                  <c:v>5.8E-4</c:v>
                </c:pt>
                <c:pt idx="26">
                  <c:v>7.3999999999999999E-4</c:v>
                </c:pt>
                <c:pt idx="27">
                  <c:v>9.3999999999999997E-4</c:v>
                </c:pt>
                <c:pt idx="28">
                  <c:v>1.1800000000000001E-3</c:v>
                </c:pt>
                <c:pt idx="29">
                  <c:v>1.48E-3</c:v>
                </c:pt>
                <c:pt idx="30">
                  <c:v>1.8E-3</c:v>
                </c:pt>
                <c:pt idx="31">
                  <c:v>2.2399999999999998E-3</c:v>
                </c:pt>
                <c:pt idx="32">
                  <c:v>2.6800000000000001E-3</c:v>
                </c:pt>
                <c:pt idx="33">
                  <c:v>3.2200000000000002E-3</c:v>
                </c:pt>
                <c:pt idx="34">
                  <c:v>3.8999999999999998E-3</c:v>
                </c:pt>
                <c:pt idx="35">
                  <c:v>4.6600000000000001E-3</c:v>
                </c:pt>
                <c:pt idx="36">
                  <c:v>5.5199999999999997E-3</c:v>
                </c:pt>
                <c:pt idx="37">
                  <c:v>6.5599999999999999E-3</c:v>
                </c:pt>
                <c:pt idx="38">
                  <c:v>7.7799999999999996E-3</c:v>
                </c:pt>
                <c:pt idx="39">
                  <c:v>9.1599999999999997E-3</c:v>
                </c:pt>
                <c:pt idx="40">
                  <c:v>1.076E-2</c:v>
                </c:pt>
                <c:pt idx="41">
                  <c:v>1.248E-2</c:v>
                </c:pt>
                <c:pt idx="42">
                  <c:v>1.4319999999999999E-2</c:v>
                </c:pt>
                <c:pt idx="43">
                  <c:v>1.6379999999999999E-2</c:v>
                </c:pt>
                <c:pt idx="44">
                  <c:v>1.8579999999999999E-2</c:v>
                </c:pt>
                <c:pt idx="45">
                  <c:v>2.1080000000000002E-2</c:v>
                </c:pt>
                <c:pt idx="46">
                  <c:v>2.3900000000000001E-2</c:v>
                </c:pt>
                <c:pt idx="47">
                  <c:v>2.708E-2</c:v>
                </c:pt>
                <c:pt idx="48">
                  <c:v>3.0679999999999999E-2</c:v>
                </c:pt>
                <c:pt idx="49">
                  <c:v>3.4680000000000002E-2</c:v>
                </c:pt>
                <c:pt idx="50">
                  <c:v>3.8940000000000002E-2</c:v>
                </c:pt>
                <c:pt idx="51">
                  <c:v>4.3499999999999997E-2</c:v>
                </c:pt>
                <c:pt idx="52">
                  <c:v>4.8680000000000001E-2</c:v>
                </c:pt>
                <c:pt idx="53">
                  <c:v>5.4219999999999997E-2</c:v>
                </c:pt>
                <c:pt idx="54">
                  <c:v>6.0019999999999997E-2</c:v>
                </c:pt>
                <c:pt idx="55">
                  <c:v>6.6180000000000003E-2</c:v>
                </c:pt>
                <c:pt idx="56">
                  <c:v>7.2999999999999995E-2</c:v>
                </c:pt>
                <c:pt idx="57">
                  <c:v>7.9920000000000005E-2</c:v>
                </c:pt>
                <c:pt idx="58">
                  <c:v>8.7040000000000006E-2</c:v>
                </c:pt>
                <c:pt idx="59">
                  <c:v>9.4619999999999996E-2</c:v>
                </c:pt>
                <c:pt idx="60">
                  <c:v>0.10267999999999999</c:v>
                </c:pt>
                <c:pt idx="61">
                  <c:v>0.1109</c:v>
                </c:pt>
                <c:pt idx="62">
                  <c:v>0.11935999999999999</c:v>
                </c:pt>
                <c:pt idx="63">
                  <c:v>0.12798000000000001</c:v>
                </c:pt>
                <c:pt idx="64">
                  <c:v>0.13674</c:v>
                </c:pt>
                <c:pt idx="65">
                  <c:v>0.14563999999999999</c:v>
                </c:pt>
                <c:pt idx="66">
                  <c:v>0.1545</c:v>
                </c:pt>
                <c:pt idx="67">
                  <c:v>0.16339999999999999</c:v>
                </c:pt>
                <c:pt idx="68">
                  <c:v>0.17218</c:v>
                </c:pt>
                <c:pt idx="69">
                  <c:v>0.18074000000000001</c:v>
                </c:pt>
                <c:pt idx="70">
                  <c:v>0.18936</c:v>
                </c:pt>
                <c:pt idx="71">
                  <c:v>0.19783999999999999</c:v>
                </c:pt>
                <c:pt idx="72">
                  <c:v>0.20596</c:v>
                </c:pt>
                <c:pt idx="73">
                  <c:v>0.21362</c:v>
                </c:pt>
                <c:pt idx="74">
                  <c:v>0.221</c:v>
                </c:pt>
                <c:pt idx="75">
                  <c:v>0.22792000000000001</c:v>
                </c:pt>
                <c:pt idx="76">
                  <c:v>0.23455999999999999</c:v>
                </c:pt>
                <c:pt idx="77">
                  <c:v>0.24088000000000001</c:v>
                </c:pt>
                <c:pt idx="78">
                  <c:v>0.24686</c:v>
                </c:pt>
                <c:pt idx="79">
                  <c:v>0.25237999999999999</c:v>
                </c:pt>
                <c:pt idx="80">
                  <c:v>0.25747999999999999</c:v>
                </c:pt>
                <c:pt idx="81">
                  <c:v>0.26229999999999998</c:v>
                </c:pt>
                <c:pt idx="82">
                  <c:v>0.26691999999999999</c:v>
                </c:pt>
                <c:pt idx="83">
                  <c:v>0.27107999999999999</c:v>
                </c:pt>
                <c:pt idx="84">
                  <c:v>0.27498</c:v>
                </c:pt>
                <c:pt idx="85">
                  <c:v>0.27857999999999999</c:v>
                </c:pt>
                <c:pt idx="86">
                  <c:v>0.28195999999999999</c:v>
                </c:pt>
                <c:pt idx="87">
                  <c:v>0.28505999999999998</c:v>
                </c:pt>
                <c:pt idx="88">
                  <c:v>0.28788000000000002</c:v>
                </c:pt>
                <c:pt idx="89">
                  <c:v>0.29052</c:v>
                </c:pt>
                <c:pt idx="90">
                  <c:v>0.29310000000000003</c:v>
                </c:pt>
                <c:pt idx="91">
                  <c:v>0.29542000000000002</c:v>
                </c:pt>
                <c:pt idx="92">
                  <c:v>0.29759999999999998</c:v>
                </c:pt>
                <c:pt idx="93">
                  <c:v>0.29965999999999998</c:v>
                </c:pt>
                <c:pt idx="94">
                  <c:v>0.30153999999999997</c:v>
                </c:pt>
                <c:pt idx="95">
                  <c:v>0.3034</c:v>
                </c:pt>
                <c:pt idx="96">
                  <c:v>0.30506</c:v>
                </c:pt>
                <c:pt idx="97">
                  <c:v>0.30665999999999999</c:v>
                </c:pt>
                <c:pt idx="98">
                  <c:v>0.30815999999999999</c:v>
                </c:pt>
                <c:pt idx="99">
                  <c:v>0.30956</c:v>
                </c:pt>
                <c:pt idx="100">
                  <c:v>0.31078</c:v>
                </c:pt>
                <c:pt idx="101">
                  <c:v>0.31206</c:v>
                </c:pt>
                <c:pt idx="102">
                  <c:v>0.31324000000000002</c:v>
                </c:pt>
                <c:pt idx="103">
                  <c:v>0.31430000000000002</c:v>
                </c:pt>
                <c:pt idx="104">
                  <c:v>0.31530000000000002</c:v>
                </c:pt>
                <c:pt idx="105">
                  <c:v>0.31625999999999999</c:v>
                </c:pt>
                <c:pt idx="106">
                  <c:v>0.31712000000000001</c:v>
                </c:pt>
                <c:pt idx="107">
                  <c:v>0.31790000000000002</c:v>
                </c:pt>
                <c:pt idx="108">
                  <c:v>0.31868000000000002</c:v>
                </c:pt>
                <c:pt idx="109">
                  <c:v>0.31938</c:v>
                </c:pt>
                <c:pt idx="110">
                  <c:v>0.32006000000000001</c:v>
                </c:pt>
                <c:pt idx="111">
                  <c:v>0.32068000000000002</c:v>
                </c:pt>
                <c:pt idx="112">
                  <c:v>0.32128000000000001</c:v>
                </c:pt>
                <c:pt idx="113">
                  <c:v>0.32178000000000001</c:v>
                </c:pt>
                <c:pt idx="114">
                  <c:v>0.32229999999999998</c:v>
                </c:pt>
                <c:pt idx="115">
                  <c:v>0.32278000000000001</c:v>
                </c:pt>
                <c:pt idx="116">
                  <c:v>0.32322000000000001</c:v>
                </c:pt>
                <c:pt idx="117">
                  <c:v>0.32363999999999998</c:v>
                </c:pt>
                <c:pt idx="118">
                  <c:v>0.32400000000000001</c:v>
                </c:pt>
                <c:pt idx="119">
                  <c:v>0.32435999999999998</c:v>
                </c:pt>
                <c:pt idx="120">
                  <c:v>0.32468000000000002</c:v>
                </c:pt>
                <c:pt idx="121">
                  <c:v>0.32501999999999998</c:v>
                </c:pt>
                <c:pt idx="122">
                  <c:v>0.32529999999999998</c:v>
                </c:pt>
                <c:pt idx="123">
                  <c:v>0.32557999999999998</c:v>
                </c:pt>
                <c:pt idx="124">
                  <c:v>0.32585999999999998</c:v>
                </c:pt>
                <c:pt idx="125">
                  <c:v>0.32612000000000002</c:v>
                </c:pt>
                <c:pt idx="126">
                  <c:v>0.32635999999999998</c:v>
                </c:pt>
                <c:pt idx="127">
                  <c:v>0.32656000000000002</c:v>
                </c:pt>
                <c:pt idx="128">
                  <c:v>0.32679999999999998</c:v>
                </c:pt>
                <c:pt idx="129">
                  <c:v>0.32700000000000001</c:v>
                </c:pt>
                <c:pt idx="130">
                  <c:v>0.32716000000000001</c:v>
                </c:pt>
                <c:pt idx="131">
                  <c:v>0.32734000000000002</c:v>
                </c:pt>
                <c:pt idx="132">
                  <c:v>0.32751999999999998</c:v>
                </c:pt>
                <c:pt idx="133">
                  <c:v>0.32766000000000001</c:v>
                </c:pt>
                <c:pt idx="134">
                  <c:v>0.32782</c:v>
                </c:pt>
                <c:pt idx="135">
                  <c:v>0.32795999999999997</c:v>
                </c:pt>
                <c:pt idx="136">
                  <c:v>0.32807999999999998</c:v>
                </c:pt>
                <c:pt idx="137">
                  <c:v>0.32819999999999999</c:v>
                </c:pt>
                <c:pt idx="138">
                  <c:v>0.32829999999999998</c:v>
                </c:pt>
                <c:pt idx="139">
                  <c:v>0.32841999999999999</c:v>
                </c:pt>
                <c:pt idx="140">
                  <c:v>0.32854</c:v>
                </c:pt>
                <c:pt idx="141">
                  <c:v>0.32863999999999999</c:v>
                </c:pt>
                <c:pt idx="142">
                  <c:v>0.32873999999999998</c:v>
                </c:pt>
                <c:pt idx="143">
                  <c:v>0.32884000000000002</c:v>
                </c:pt>
                <c:pt idx="144">
                  <c:v>0.32891999999999999</c:v>
                </c:pt>
                <c:pt idx="145">
                  <c:v>0.32901999999999998</c:v>
                </c:pt>
                <c:pt idx="146">
                  <c:v>0.3291</c:v>
                </c:pt>
                <c:pt idx="147">
                  <c:v>0.32916000000000001</c:v>
                </c:pt>
                <c:pt idx="148">
                  <c:v>0.32926</c:v>
                </c:pt>
                <c:pt idx="149">
                  <c:v>0.32932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77-4725-A386-4B2079F54B3E}"/>
            </c:ext>
          </c:extLst>
        </c:ser>
        <c:ser>
          <c:idx val="1"/>
          <c:order val="4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'50SRalternativo'!$AN$14:$AN$373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2.0000000000000002E-5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4.0000000000000003E-5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8.0000000000000007E-5</c:v>
                </c:pt>
                <c:pt idx="32">
                  <c:v>1E-4</c:v>
                </c:pt>
                <c:pt idx="33">
                  <c:v>1.3999999999999999E-4</c:v>
                </c:pt>
                <c:pt idx="34">
                  <c:v>1.6000000000000001E-4</c:v>
                </c:pt>
                <c:pt idx="35">
                  <c:v>2.0000000000000001E-4</c:v>
                </c:pt>
                <c:pt idx="36">
                  <c:v>2.5999999999999998E-4</c:v>
                </c:pt>
                <c:pt idx="37">
                  <c:v>2.9999999999999997E-4</c:v>
                </c:pt>
                <c:pt idx="38">
                  <c:v>3.6000000000000002E-4</c:v>
                </c:pt>
                <c:pt idx="39">
                  <c:v>4.0000000000000002E-4</c:v>
                </c:pt>
                <c:pt idx="40">
                  <c:v>4.8000000000000001E-4</c:v>
                </c:pt>
                <c:pt idx="41">
                  <c:v>5.8E-4</c:v>
                </c:pt>
                <c:pt idx="42">
                  <c:v>6.6E-4</c:v>
                </c:pt>
                <c:pt idx="43">
                  <c:v>7.6000000000000004E-4</c:v>
                </c:pt>
                <c:pt idx="44">
                  <c:v>8.5999999999999998E-4</c:v>
                </c:pt>
                <c:pt idx="45">
                  <c:v>1E-3</c:v>
                </c:pt>
                <c:pt idx="46">
                  <c:v>1.16E-3</c:v>
                </c:pt>
                <c:pt idx="47">
                  <c:v>1.32E-3</c:v>
                </c:pt>
                <c:pt idx="48">
                  <c:v>1.48E-3</c:v>
                </c:pt>
                <c:pt idx="49">
                  <c:v>1.6999999999999999E-3</c:v>
                </c:pt>
                <c:pt idx="50">
                  <c:v>1.8600000000000001E-3</c:v>
                </c:pt>
                <c:pt idx="51">
                  <c:v>2.0600000000000002E-3</c:v>
                </c:pt>
                <c:pt idx="52">
                  <c:v>2.2799999999999999E-3</c:v>
                </c:pt>
                <c:pt idx="53">
                  <c:v>2.5200000000000001E-3</c:v>
                </c:pt>
                <c:pt idx="54">
                  <c:v>2.7200000000000002E-3</c:v>
                </c:pt>
                <c:pt idx="55">
                  <c:v>3.0000000000000001E-3</c:v>
                </c:pt>
                <c:pt idx="56">
                  <c:v>3.2399999999999998E-3</c:v>
                </c:pt>
                <c:pt idx="57">
                  <c:v>3.5200000000000001E-3</c:v>
                </c:pt>
                <c:pt idx="58">
                  <c:v>3.82E-3</c:v>
                </c:pt>
                <c:pt idx="59">
                  <c:v>4.1399999999999996E-3</c:v>
                </c:pt>
                <c:pt idx="60">
                  <c:v>4.4400000000000004E-3</c:v>
                </c:pt>
                <c:pt idx="61">
                  <c:v>4.7800000000000004E-3</c:v>
                </c:pt>
                <c:pt idx="62">
                  <c:v>5.1399999999999996E-3</c:v>
                </c:pt>
                <c:pt idx="63">
                  <c:v>5.4799999999999996E-3</c:v>
                </c:pt>
                <c:pt idx="64">
                  <c:v>5.8399999999999997E-3</c:v>
                </c:pt>
                <c:pt idx="65">
                  <c:v>6.1799999999999997E-3</c:v>
                </c:pt>
                <c:pt idx="66">
                  <c:v>6.5399999999999998E-3</c:v>
                </c:pt>
                <c:pt idx="67">
                  <c:v>6.9199999999999999E-3</c:v>
                </c:pt>
                <c:pt idx="68">
                  <c:v>7.28E-3</c:v>
                </c:pt>
                <c:pt idx="69">
                  <c:v>7.6600000000000001E-3</c:v>
                </c:pt>
                <c:pt idx="70">
                  <c:v>8.0199999999999994E-3</c:v>
                </c:pt>
                <c:pt idx="71">
                  <c:v>8.3800000000000003E-3</c:v>
                </c:pt>
                <c:pt idx="72">
                  <c:v>8.7200000000000003E-3</c:v>
                </c:pt>
                <c:pt idx="73">
                  <c:v>9.1000000000000004E-3</c:v>
                </c:pt>
                <c:pt idx="74">
                  <c:v>9.4400000000000005E-3</c:v>
                </c:pt>
                <c:pt idx="75">
                  <c:v>9.7999999999999997E-3</c:v>
                </c:pt>
                <c:pt idx="76">
                  <c:v>1.014E-2</c:v>
                </c:pt>
                <c:pt idx="77">
                  <c:v>1.044E-2</c:v>
                </c:pt>
                <c:pt idx="78">
                  <c:v>1.078E-2</c:v>
                </c:pt>
                <c:pt idx="79">
                  <c:v>1.11E-2</c:v>
                </c:pt>
                <c:pt idx="80">
                  <c:v>1.14E-2</c:v>
                </c:pt>
                <c:pt idx="81">
                  <c:v>1.166E-2</c:v>
                </c:pt>
                <c:pt idx="82">
                  <c:v>1.1900000000000001E-2</c:v>
                </c:pt>
                <c:pt idx="83">
                  <c:v>1.218E-2</c:v>
                </c:pt>
                <c:pt idx="84">
                  <c:v>1.242E-2</c:v>
                </c:pt>
                <c:pt idx="85">
                  <c:v>1.2659999999999999E-2</c:v>
                </c:pt>
                <c:pt idx="86">
                  <c:v>1.2880000000000001E-2</c:v>
                </c:pt>
                <c:pt idx="87">
                  <c:v>1.3100000000000001E-2</c:v>
                </c:pt>
                <c:pt idx="88">
                  <c:v>1.328E-2</c:v>
                </c:pt>
                <c:pt idx="89">
                  <c:v>1.346E-2</c:v>
                </c:pt>
                <c:pt idx="90">
                  <c:v>1.3639999999999999E-2</c:v>
                </c:pt>
                <c:pt idx="91">
                  <c:v>1.3820000000000001E-2</c:v>
                </c:pt>
                <c:pt idx="92">
                  <c:v>1.3979999999999999E-2</c:v>
                </c:pt>
                <c:pt idx="93">
                  <c:v>1.414E-2</c:v>
                </c:pt>
                <c:pt idx="94">
                  <c:v>1.426E-2</c:v>
                </c:pt>
                <c:pt idx="95">
                  <c:v>1.44E-2</c:v>
                </c:pt>
                <c:pt idx="96">
                  <c:v>1.452E-2</c:v>
                </c:pt>
                <c:pt idx="97">
                  <c:v>1.4619999999999999E-2</c:v>
                </c:pt>
                <c:pt idx="98">
                  <c:v>1.474E-2</c:v>
                </c:pt>
                <c:pt idx="99">
                  <c:v>1.482E-2</c:v>
                </c:pt>
                <c:pt idx="100">
                  <c:v>1.494E-2</c:v>
                </c:pt>
                <c:pt idx="101">
                  <c:v>1.502E-2</c:v>
                </c:pt>
                <c:pt idx="102">
                  <c:v>1.5100000000000001E-2</c:v>
                </c:pt>
                <c:pt idx="103">
                  <c:v>1.5180000000000001E-2</c:v>
                </c:pt>
                <c:pt idx="104">
                  <c:v>1.524E-2</c:v>
                </c:pt>
                <c:pt idx="105">
                  <c:v>1.532E-2</c:v>
                </c:pt>
                <c:pt idx="106">
                  <c:v>1.536E-2</c:v>
                </c:pt>
                <c:pt idx="107">
                  <c:v>1.54E-2</c:v>
                </c:pt>
                <c:pt idx="108">
                  <c:v>1.546E-2</c:v>
                </c:pt>
                <c:pt idx="109">
                  <c:v>1.5520000000000001E-2</c:v>
                </c:pt>
                <c:pt idx="110">
                  <c:v>1.5559999999999999E-2</c:v>
                </c:pt>
                <c:pt idx="111">
                  <c:v>1.5599999999999999E-2</c:v>
                </c:pt>
                <c:pt idx="112">
                  <c:v>1.5640000000000001E-2</c:v>
                </c:pt>
                <c:pt idx="113">
                  <c:v>1.5679999999999999E-2</c:v>
                </c:pt>
                <c:pt idx="114">
                  <c:v>1.5699999999999999E-2</c:v>
                </c:pt>
                <c:pt idx="115">
                  <c:v>1.5720000000000001E-2</c:v>
                </c:pt>
                <c:pt idx="116">
                  <c:v>1.576E-2</c:v>
                </c:pt>
                <c:pt idx="117">
                  <c:v>1.5779999999999999E-2</c:v>
                </c:pt>
                <c:pt idx="118">
                  <c:v>1.5800000000000002E-2</c:v>
                </c:pt>
                <c:pt idx="119">
                  <c:v>1.5820000000000001E-2</c:v>
                </c:pt>
                <c:pt idx="120">
                  <c:v>1.584E-2</c:v>
                </c:pt>
                <c:pt idx="121">
                  <c:v>1.5859999999999999E-2</c:v>
                </c:pt>
                <c:pt idx="122">
                  <c:v>1.5879999999999998E-2</c:v>
                </c:pt>
                <c:pt idx="123">
                  <c:v>1.5900000000000001E-2</c:v>
                </c:pt>
                <c:pt idx="124">
                  <c:v>1.5900000000000001E-2</c:v>
                </c:pt>
                <c:pt idx="125">
                  <c:v>1.592E-2</c:v>
                </c:pt>
                <c:pt idx="126">
                  <c:v>1.5939999999999999E-2</c:v>
                </c:pt>
                <c:pt idx="127">
                  <c:v>1.5959999999999998E-2</c:v>
                </c:pt>
                <c:pt idx="128">
                  <c:v>1.5959999999999998E-2</c:v>
                </c:pt>
                <c:pt idx="129">
                  <c:v>1.5980000000000001E-2</c:v>
                </c:pt>
                <c:pt idx="130">
                  <c:v>1.5980000000000001E-2</c:v>
                </c:pt>
                <c:pt idx="131">
                  <c:v>1.6E-2</c:v>
                </c:pt>
                <c:pt idx="132">
                  <c:v>1.6E-2</c:v>
                </c:pt>
                <c:pt idx="133">
                  <c:v>1.602E-2</c:v>
                </c:pt>
                <c:pt idx="134">
                  <c:v>1.602E-2</c:v>
                </c:pt>
                <c:pt idx="135">
                  <c:v>1.602E-2</c:v>
                </c:pt>
                <c:pt idx="136">
                  <c:v>1.6039999999999999E-2</c:v>
                </c:pt>
                <c:pt idx="137">
                  <c:v>1.6039999999999999E-2</c:v>
                </c:pt>
                <c:pt idx="138">
                  <c:v>1.6039999999999999E-2</c:v>
                </c:pt>
                <c:pt idx="139">
                  <c:v>1.6039999999999999E-2</c:v>
                </c:pt>
                <c:pt idx="140">
                  <c:v>1.6060000000000001E-2</c:v>
                </c:pt>
                <c:pt idx="141">
                  <c:v>1.6060000000000001E-2</c:v>
                </c:pt>
                <c:pt idx="142">
                  <c:v>1.6060000000000001E-2</c:v>
                </c:pt>
                <c:pt idx="143">
                  <c:v>1.6060000000000001E-2</c:v>
                </c:pt>
                <c:pt idx="144">
                  <c:v>1.6080000000000001E-2</c:v>
                </c:pt>
                <c:pt idx="145">
                  <c:v>1.6080000000000001E-2</c:v>
                </c:pt>
                <c:pt idx="146">
                  <c:v>1.6080000000000001E-2</c:v>
                </c:pt>
                <c:pt idx="147">
                  <c:v>1.6080000000000001E-2</c:v>
                </c:pt>
                <c:pt idx="148">
                  <c:v>1.6080000000000001E-2</c:v>
                </c:pt>
                <c:pt idx="149">
                  <c:v>1.6080000000000001E-2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77-4725-A386-4B2079F54B3E}"/>
            </c:ext>
          </c:extLst>
        </c:ser>
        <c:ser>
          <c:idx val="4"/>
          <c:order val="5"/>
          <c:tx>
            <c:v>Alternativo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C5-40D6-B923-DBAA3CA2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5.3106744556558679E-4</c:v>
                </c:pt>
                <c:pt idx="26">
                  <c:v>4.6707146193367583E-4</c:v>
                </c:pt>
                <c:pt idx="27">
                  <c:v>4.1373603640877118E-4</c:v>
                </c:pt>
                <c:pt idx="28">
                  <c:v>7.3502388827636903E-4</c:v>
                </c:pt>
                <c:pt idx="29">
                  <c:v>9.8264002620373396E-4</c:v>
                </c:pt>
                <c:pt idx="30">
                  <c:v>8.784773060029283E-4</c:v>
                </c:pt>
                <c:pt idx="31">
                  <c:v>1.0520778537611783E-3</c:v>
                </c:pt>
                <c:pt idx="32">
                  <c:v>1.1825922421948912E-3</c:v>
                </c:pt>
                <c:pt idx="33">
                  <c:v>1.4995715509854327E-3</c:v>
                </c:pt>
                <c:pt idx="34">
                  <c:v>1.5594541910331384E-3</c:v>
                </c:pt>
                <c:pt idx="35">
                  <c:v>1.7857142857142857E-3</c:v>
                </c:pt>
                <c:pt idx="36">
                  <c:v>2.1328958162428221E-3</c:v>
                </c:pt>
                <c:pt idx="37">
                  <c:v>2.2737608003638018E-3</c:v>
                </c:pt>
                <c:pt idx="38">
                  <c:v>2.5298664792691495E-3</c:v>
                </c:pt>
                <c:pt idx="39">
                  <c:v>2.618486514794449E-3</c:v>
                </c:pt>
                <c:pt idx="40">
                  <c:v>2.9372169869049075E-3</c:v>
                </c:pt>
                <c:pt idx="41">
                  <c:v>3.3360174853330265E-3</c:v>
                </c:pt>
                <c:pt idx="42">
                  <c:v>3.5935968637700096E-3</c:v>
                </c:pt>
                <c:pt idx="43">
                  <c:v>3.9337474120082812E-3</c:v>
                </c:pt>
                <c:pt idx="44">
                  <c:v>4.2456556082148501E-3</c:v>
                </c:pt>
                <c:pt idx="45">
                  <c:v>4.7254512805972974E-3</c:v>
                </c:pt>
                <c:pt idx="46">
                  <c:v>5.2669814747548132E-3</c:v>
                </c:pt>
                <c:pt idx="47">
                  <c:v>5.7813594954449895E-3</c:v>
                </c:pt>
                <c:pt idx="48">
                  <c:v>6.2701237078461279E-3</c:v>
                </c:pt>
                <c:pt idx="49">
                  <c:v>6.9895567798700766E-3</c:v>
                </c:pt>
                <c:pt idx="50">
                  <c:v>7.4400000000000004E-3</c:v>
                </c:pt>
                <c:pt idx="51">
                  <c:v>8.0349481238786175E-3</c:v>
                </c:pt>
                <c:pt idx="52">
                  <c:v>8.6896867139263662E-3</c:v>
                </c:pt>
                <c:pt idx="53">
                  <c:v>9.4008803999104679E-3</c:v>
                </c:pt>
                <c:pt idx="54">
                  <c:v>9.9546186502708234E-3</c:v>
                </c:pt>
                <c:pt idx="55">
                  <c:v>1.0784384211661514E-2</c:v>
                </c:pt>
                <c:pt idx="56">
                  <c:v>1.146415681834265E-2</c:v>
                </c:pt>
                <c:pt idx="57">
                  <c:v>1.2281069011234387E-2</c:v>
                </c:pt>
                <c:pt idx="58">
                  <c:v>1.3152458339071754E-2</c:v>
                </c:pt>
                <c:pt idx="59">
                  <c:v>1.4079717045299959E-2</c:v>
                </c:pt>
                <c:pt idx="60">
                  <c:v>1.493139628732849E-2</c:v>
                </c:pt>
                <c:pt idx="61">
                  <c:v>1.5905763343537868E-2</c:v>
                </c:pt>
                <c:pt idx="62">
                  <c:v>1.6940214883659613E-2</c:v>
                </c:pt>
                <c:pt idx="63">
                  <c:v>1.7902646194054232E-2</c:v>
                </c:pt>
                <c:pt idx="64">
                  <c:v>1.8918043407839327E-2</c:v>
                </c:pt>
                <c:pt idx="65">
                  <c:v>1.9863718179480586E-2</c:v>
                </c:pt>
                <c:pt idx="66">
                  <c:v>2.0871896342631008E-2</c:v>
                </c:pt>
                <c:pt idx="67">
                  <c:v>2.1940393151553581E-2</c:v>
                </c:pt>
                <c:pt idx="68">
                  <c:v>2.2936357908002521E-2</c:v>
                </c:pt>
                <c:pt idx="69">
                  <c:v>2.3994486906402705E-2</c:v>
                </c:pt>
                <c:pt idx="70">
                  <c:v>2.4985980434918065E-2</c:v>
                </c:pt>
                <c:pt idx="71">
                  <c:v>2.5974831070609387E-2</c:v>
                </c:pt>
                <c:pt idx="72">
                  <c:v>2.6900296150049359E-2</c:v>
                </c:pt>
                <c:pt idx="73">
                  <c:v>2.7948402948402947E-2</c:v>
                </c:pt>
                <c:pt idx="74">
                  <c:v>2.8873799473909587E-2</c:v>
                </c:pt>
                <c:pt idx="75">
                  <c:v>2.9863481228668942E-2</c:v>
                </c:pt>
                <c:pt idx="76">
                  <c:v>3.0790720272075793E-2</c:v>
                </c:pt>
                <c:pt idx="77">
                  <c:v>3.1596150354094792E-2</c:v>
                </c:pt>
                <c:pt idx="78">
                  <c:v>3.2524740526188749E-2</c:v>
                </c:pt>
                <c:pt idx="79">
                  <c:v>3.3399530601191552E-2</c:v>
                </c:pt>
                <c:pt idx="80">
                  <c:v>3.4209578682030971E-2</c:v>
                </c:pt>
                <c:pt idx="81">
                  <c:v>3.490808933596791E-2</c:v>
                </c:pt>
                <c:pt idx="82">
                  <c:v>3.5547855179830327E-2</c:v>
                </c:pt>
                <c:pt idx="83">
                  <c:v>3.6308352709712034E-2</c:v>
                </c:pt>
                <c:pt idx="84">
                  <c:v>3.6948890343309337E-2</c:v>
                </c:pt>
                <c:pt idx="85">
                  <c:v>3.7589073634204273E-2</c:v>
                </c:pt>
                <c:pt idx="86">
                  <c:v>3.8178800094854165E-2</c:v>
                </c:pt>
                <c:pt idx="87">
                  <c:v>3.8768866528558744E-2</c:v>
                </c:pt>
                <c:pt idx="88">
                  <c:v>3.924117959931446E-2</c:v>
                </c:pt>
                <c:pt idx="89">
                  <c:v>3.9721418875051644E-2</c:v>
                </c:pt>
                <c:pt idx="90">
                  <c:v>4.0202782362650319E-2</c:v>
                </c:pt>
                <c:pt idx="91">
                  <c:v>4.068535091851154E-2</c:v>
                </c:pt>
                <c:pt idx="92">
                  <c:v>4.1107974594213129E-2</c:v>
                </c:pt>
                <c:pt idx="93">
                  <c:v>4.1529605263157895E-2</c:v>
                </c:pt>
                <c:pt idx="94">
                  <c:v>4.1847634698908322E-2</c:v>
                </c:pt>
                <c:pt idx="95">
                  <c:v>4.221635883905013E-2</c:v>
                </c:pt>
                <c:pt idx="96">
                  <c:v>4.2533247407580993E-2</c:v>
                </c:pt>
                <c:pt idx="97">
                  <c:v>4.2788574104425194E-2</c:v>
                </c:pt>
                <c:pt idx="98">
                  <c:v>4.3104456661597845E-2</c:v>
                </c:pt>
                <c:pt idx="99">
                  <c:v>4.330800701344243E-2</c:v>
                </c:pt>
                <c:pt idx="100">
                  <c:v>4.3628080831678545E-2</c:v>
                </c:pt>
                <c:pt idx="101">
                  <c:v>4.3833537617463378E-2</c:v>
                </c:pt>
                <c:pt idx="102">
                  <c:v>4.4036162146398369E-2</c:v>
                </c:pt>
                <c:pt idx="103">
                  <c:v>4.424366074030895E-2</c:v>
                </c:pt>
                <c:pt idx="104">
                  <c:v>4.4397832546757561E-2</c:v>
                </c:pt>
                <c:pt idx="105">
                  <c:v>4.4604903045478365E-2</c:v>
                </c:pt>
                <c:pt idx="106">
                  <c:v>4.4700541295617249E-2</c:v>
                </c:pt>
                <c:pt idx="107">
                  <c:v>4.4798696765185012E-2</c:v>
                </c:pt>
                <c:pt idx="108">
                  <c:v>4.4949700529162064E-2</c:v>
                </c:pt>
                <c:pt idx="109">
                  <c:v>4.5105789351313645E-2</c:v>
                </c:pt>
                <c:pt idx="110">
                  <c:v>4.5206275421266706E-2</c:v>
                </c:pt>
                <c:pt idx="111">
                  <c:v>4.5306691449814127E-2</c:v>
                </c:pt>
                <c:pt idx="112">
                  <c:v>4.5404401091563608E-2</c:v>
                </c:pt>
                <c:pt idx="113">
                  <c:v>4.5507313675412123E-2</c:v>
                </c:pt>
                <c:pt idx="114">
                  <c:v>4.5549495183938728E-2</c:v>
                </c:pt>
                <c:pt idx="115">
                  <c:v>4.5596936999651928E-2</c:v>
                </c:pt>
                <c:pt idx="116">
                  <c:v>4.569970422780259E-2</c:v>
                </c:pt>
                <c:pt idx="117">
                  <c:v>4.5744434137291283E-2</c:v>
                </c:pt>
                <c:pt idx="118">
                  <c:v>4.5789138120906507E-2</c:v>
                </c:pt>
                <c:pt idx="119">
                  <c:v>4.5836472156226458E-2</c:v>
                </c:pt>
                <c:pt idx="120">
                  <c:v>4.5883784253519494E-2</c:v>
                </c:pt>
                <c:pt idx="121">
                  <c:v>4.5928414224487429E-2</c:v>
                </c:pt>
                <c:pt idx="122">
                  <c:v>4.5978342695002603E-2</c:v>
                </c:pt>
                <c:pt idx="123">
                  <c:v>4.6028253821213526E-2</c:v>
                </c:pt>
                <c:pt idx="124">
                  <c:v>4.602026049204052E-2</c:v>
                </c:pt>
                <c:pt idx="125">
                  <c:v>4.6064814814814815E-2</c:v>
                </c:pt>
                <c:pt idx="126">
                  <c:v>4.6114679164496908E-2</c:v>
                </c:pt>
                <c:pt idx="127">
                  <c:v>4.6164526206178412E-2</c:v>
                </c:pt>
                <c:pt idx="128">
                  <c:v>4.6159185562239705E-2</c:v>
                </c:pt>
                <c:pt idx="129">
                  <c:v>4.6206338191071013E-2</c:v>
                </c:pt>
                <c:pt idx="130">
                  <c:v>4.6200994564588878E-2</c:v>
                </c:pt>
                <c:pt idx="131">
                  <c:v>4.6253469010175761E-2</c:v>
                </c:pt>
                <c:pt idx="132">
                  <c:v>4.624544771374068E-2</c:v>
                </c:pt>
                <c:pt idx="133">
                  <c:v>4.6295225985435208E-2</c:v>
                </c:pt>
                <c:pt idx="134">
                  <c:v>4.6287200231147067E-2</c:v>
                </c:pt>
                <c:pt idx="135">
                  <c:v>4.6281851274050961E-2</c:v>
                </c:pt>
                <c:pt idx="136">
                  <c:v>4.6334276965740363E-2</c:v>
                </c:pt>
                <c:pt idx="137">
                  <c:v>4.6331600231080301E-2</c:v>
                </c:pt>
                <c:pt idx="138">
                  <c:v>4.6328923805672696E-2</c:v>
                </c:pt>
                <c:pt idx="139">
                  <c:v>4.6320896384428788E-2</c:v>
                </c:pt>
                <c:pt idx="140">
                  <c:v>4.6370618467401974E-2</c:v>
                </c:pt>
                <c:pt idx="141">
                  <c:v>4.636526358334777E-2</c:v>
                </c:pt>
                <c:pt idx="142">
                  <c:v>4.636258660508083E-2</c:v>
                </c:pt>
                <c:pt idx="143">
                  <c:v>4.6357233575799559E-2</c:v>
                </c:pt>
                <c:pt idx="144">
                  <c:v>4.6412284246377646E-2</c:v>
                </c:pt>
                <c:pt idx="145">
                  <c:v>4.640692640692641E-2</c:v>
                </c:pt>
                <c:pt idx="146">
                  <c:v>4.6401569804351589E-2</c:v>
                </c:pt>
                <c:pt idx="147">
                  <c:v>4.6401569804351589E-2</c:v>
                </c:pt>
                <c:pt idx="148">
                  <c:v>4.6396214438224941E-2</c:v>
                </c:pt>
                <c:pt idx="149">
                  <c:v>4.6396214438224941E-2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3-4A40-8E62-FB94335E5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0.56000000000000005</c:v>
                </c:pt>
                <c:pt idx="11">
                  <c:v>0.43</c:v>
                </c:pt>
                <c:pt idx="12">
                  <c:v>1.98</c:v>
                </c:pt>
                <c:pt idx="13">
                  <c:v>1.88</c:v>
                </c:pt>
                <c:pt idx="14">
                  <c:v>2.4</c:v>
                </c:pt>
                <c:pt idx="15">
                  <c:v>3.07</c:v>
                </c:pt>
                <c:pt idx="16">
                  <c:v>2.4900000000000002</c:v>
                </c:pt>
                <c:pt idx="17">
                  <c:v>2.0299999999999998</c:v>
                </c:pt>
                <c:pt idx="18">
                  <c:v>1.84</c:v>
                </c:pt>
                <c:pt idx="19">
                  <c:v>2.35</c:v>
                </c:pt>
                <c:pt idx="20">
                  <c:v>2.7</c:v>
                </c:pt>
                <c:pt idx="21">
                  <c:v>2.5499999999999998</c:v>
                </c:pt>
                <c:pt idx="22">
                  <c:v>2.39</c:v>
                </c:pt>
                <c:pt idx="23">
                  <c:v>2.4900000000000002</c:v>
                </c:pt>
                <c:pt idx="24">
                  <c:v>2.36</c:v>
                </c:pt>
                <c:pt idx="25">
                  <c:v>2.4500000000000002</c:v>
                </c:pt>
                <c:pt idx="26">
                  <c:v>2.38</c:v>
                </c:pt>
                <c:pt idx="27">
                  <c:v>2.34</c:v>
                </c:pt>
                <c:pt idx="28">
                  <c:v>2.2599999999999998</c:v>
                </c:pt>
                <c:pt idx="29">
                  <c:v>2.25</c:v>
                </c:pt>
                <c:pt idx="30">
                  <c:v>2.33</c:v>
                </c:pt>
                <c:pt idx="31">
                  <c:v>2.29</c:v>
                </c:pt>
                <c:pt idx="32">
                  <c:v>2.23</c:v>
                </c:pt>
                <c:pt idx="33">
                  <c:v>2.13</c:v>
                </c:pt>
                <c:pt idx="34">
                  <c:v>2.13</c:v>
                </c:pt>
                <c:pt idx="35">
                  <c:v>2.13</c:v>
                </c:pt>
                <c:pt idx="36">
                  <c:v>2.1</c:v>
                </c:pt>
                <c:pt idx="37">
                  <c:v>2.08</c:v>
                </c:pt>
                <c:pt idx="38">
                  <c:v>2.02</c:v>
                </c:pt>
                <c:pt idx="39">
                  <c:v>2.0099999999999998</c:v>
                </c:pt>
                <c:pt idx="40">
                  <c:v>1.97</c:v>
                </c:pt>
                <c:pt idx="41">
                  <c:v>1.93</c:v>
                </c:pt>
                <c:pt idx="42">
                  <c:v>1.9</c:v>
                </c:pt>
                <c:pt idx="43">
                  <c:v>1.89</c:v>
                </c:pt>
                <c:pt idx="44">
                  <c:v>1.87</c:v>
                </c:pt>
                <c:pt idx="45">
                  <c:v>1.86</c:v>
                </c:pt>
                <c:pt idx="46">
                  <c:v>1.86</c:v>
                </c:pt>
                <c:pt idx="47">
                  <c:v>1.84</c:v>
                </c:pt>
                <c:pt idx="48">
                  <c:v>1.82</c:v>
                </c:pt>
                <c:pt idx="49">
                  <c:v>1.78</c:v>
                </c:pt>
                <c:pt idx="50">
                  <c:v>1.77</c:v>
                </c:pt>
                <c:pt idx="51">
                  <c:v>1.74</c:v>
                </c:pt>
                <c:pt idx="52">
                  <c:v>1.71</c:v>
                </c:pt>
                <c:pt idx="53">
                  <c:v>1.69</c:v>
                </c:pt>
                <c:pt idx="54">
                  <c:v>1.66</c:v>
                </c:pt>
                <c:pt idx="55">
                  <c:v>1.64</c:v>
                </c:pt>
                <c:pt idx="56">
                  <c:v>1.62</c:v>
                </c:pt>
                <c:pt idx="57">
                  <c:v>1.6</c:v>
                </c:pt>
                <c:pt idx="58">
                  <c:v>1.58</c:v>
                </c:pt>
                <c:pt idx="59">
                  <c:v>1.55</c:v>
                </c:pt>
                <c:pt idx="60">
                  <c:v>1.53</c:v>
                </c:pt>
                <c:pt idx="61">
                  <c:v>1.51</c:v>
                </c:pt>
                <c:pt idx="62">
                  <c:v>1.48</c:v>
                </c:pt>
                <c:pt idx="63">
                  <c:v>1.46</c:v>
                </c:pt>
                <c:pt idx="64">
                  <c:v>1.44</c:v>
                </c:pt>
                <c:pt idx="65">
                  <c:v>1.42</c:v>
                </c:pt>
                <c:pt idx="66">
                  <c:v>1.4</c:v>
                </c:pt>
                <c:pt idx="67">
                  <c:v>1.38</c:v>
                </c:pt>
                <c:pt idx="68">
                  <c:v>1.36</c:v>
                </c:pt>
                <c:pt idx="69">
                  <c:v>1.34</c:v>
                </c:pt>
                <c:pt idx="70">
                  <c:v>1.31</c:v>
                </c:pt>
                <c:pt idx="71">
                  <c:v>1.29</c:v>
                </c:pt>
                <c:pt idx="72">
                  <c:v>1.28</c:v>
                </c:pt>
                <c:pt idx="73">
                  <c:v>1.26</c:v>
                </c:pt>
                <c:pt idx="74">
                  <c:v>1.24</c:v>
                </c:pt>
                <c:pt idx="75">
                  <c:v>1.23</c:v>
                </c:pt>
                <c:pt idx="76">
                  <c:v>1.21</c:v>
                </c:pt>
                <c:pt idx="77">
                  <c:v>1.2</c:v>
                </c:pt>
                <c:pt idx="78">
                  <c:v>1.18</c:v>
                </c:pt>
                <c:pt idx="79">
                  <c:v>1.17</c:v>
                </c:pt>
                <c:pt idx="80">
                  <c:v>1.1599999999999999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1.1200000000000001</c:v>
                </c:pt>
                <c:pt idx="85">
                  <c:v>1.1100000000000001</c:v>
                </c:pt>
                <c:pt idx="86">
                  <c:v>1.1000000000000001</c:v>
                </c:pt>
                <c:pt idx="87">
                  <c:v>1.0900000000000001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5-4E34-9E4C-6B8C028D4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'50SRalternativo'!$BL$14:$BL$88</c:f>
              <c:numCache>
                <c:formatCode>#,##0</c:formatCode>
                <c:ptCount val="75"/>
                <c:pt idx="0">
                  <c:v>694.15377311350255</c:v>
                </c:pt>
                <c:pt idx="1">
                  <c:v>694.15377311350255</c:v>
                </c:pt>
                <c:pt idx="2">
                  <c:v>694.15377311350255</c:v>
                </c:pt>
                <c:pt idx="3">
                  <c:v>1180.0614142929544</c:v>
                </c:pt>
                <c:pt idx="4">
                  <c:v>1665.9690554724061</c:v>
                </c:pt>
                <c:pt idx="5">
                  <c:v>2151.8766966518579</c:v>
                </c:pt>
                <c:pt idx="6">
                  <c:v>3470.7688655675129</c:v>
                </c:pt>
                <c:pt idx="7">
                  <c:v>4997.9071664172188</c:v>
                </c:pt>
                <c:pt idx="8">
                  <c:v>7080.3684857577264</c:v>
                </c:pt>
                <c:pt idx="9">
                  <c:v>10065.229710145786</c:v>
                </c:pt>
                <c:pt idx="10">
                  <c:v>13188.921689156548</c:v>
                </c:pt>
                <c:pt idx="11">
                  <c:v>15826.706026987858</c:v>
                </c:pt>
                <c:pt idx="12">
                  <c:v>18603.321119441869</c:v>
                </c:pt>
                <c:pt idx="13">
                  <c:v>21379.936211895878</c:v>
                </c:pt>
                <c:pt idx="14">
                  <c:v>24364.797436283941</c:v>
                </c:pt>
                <c:pt idx="15">
                  <c:v>28529.720074964956</c:v>
                </c:pt>
                <c:pt idx="16">
                  <c:v>33180.55035482542</c:v>
                </c:pt>
                <c:pt idx="17">
                  <c:v>38803.195917044795</c:v>
                </c:pt>
                <c:pt idx="18">
                  <c:v>46161.225912047921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7-4F3B-9133-8D94AD9F1E3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7-4F3B-9133-8D94AD9F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'50SRalternativo'!$BR$14:$BR$88</c:f>
              <c:numCache>
                <c:formatCode>#,##0</c:formatCode>
                <c:ptCount val="75"/>
                <c:pt idx="0">
                  <c:v>694.15377311350255</c:v>
                </c:pt>
                <c:pt idx="1">
                  <c:v>694.15377311350255</c:v>
                </c:pt>
                <c:pt idx="2">
                  <c:v>694.15377311350255</c:v>
                </c:pt>
                <c:pt idx="3">
                  <c:v>1180.0614142929544</c:v>
                </c:pt>
                <c:pt idx="4">
                  <c:v>1665.9690554724061</c:v>
                </c:pt>
                <c:pt idx="5">
                  <c:v>2151.8766966518579</c:v>
                </c:pt>
                <c:pt idx="6">
                  <c:v>3470.7688655675129</c:v>
                </c:pt>
                <c:pt idx="7">
                  <c:v>4997.9071664172188</c:v>
                </c:pt>
                <c:pt idx="8">
                  <c:v>7080.3684857577264</c:v>
                </c:pt>
                <c:pt idx="9">
                  <c:v>10065.229710145786</c:v>
                </c:pt>
                <c:pt idx="10">
                  <c:v>13188.921689156548</c:v>
                </c:pt>
                <c:pt idx="11">
                  <c:v>15826.706026987858</c:v>
                </c:pt>
                <c:pt idx="12">
                  <c:v>18603.321119441869</c:v>
                </c:pt>
                <c:pt idx="13">
                  <c:v>21379.936211895878</c:v>
                </c:pt>
                <c:pt idx="14">
                  <c:v>24364.797436283941</c:v>
                </c:pt>
                <c:pt idx="15">
                  <c:v>28529.720074964956</c:v>
                </c:pt>
                <c:pt idx="16">
                  <c:v>33180.55035482542</c:v>
                </c:pt>
                <c:pt idx="17">
                  <c:v>38803.195917044795</c:v>
                </c:pt>
                <c:pt idx="18">
                  <c:v>46161.225912047921</c:v>
                </c:pt>
                <c:pt idx="19">
                  <c:v>54143.9943028532</c:v>
                </c:pt>
                <c:pt idx="20">
                  <c:v>63029.162598706032</c:v>
                </c:pt>
                <c:pt idx="21">
                  <c:v>73302.638440785871</c:v>
                </c:pt>
                <c:pt idx="22">
                  <c:v>85866.821734140263</c:v>
                </c:pt>
                <c:pt idx="23">
                  <c:v>99263.989555230859</c:v>
                </c:pt>
                <c:pt idx="24">
                  <c:v>113702.38803599172</c:v>
                </c:pt>
                <c:pt idx="25">
                  <c:v>130709.15547727254</c:v>
                </c:pt>
                <c:pt idx="26">
                  <c:v>148618.3228236009</c:v>
                </c:pt>
                <c:pt idx="27">
                  <c:v>167776.96696153356</c:v>
                </c:pt>
                <c:pt idx="28">
                  <c:v>188879.24166418405</c:v>
                </c:pt>
                <c:pt idx="29">
                  <c:v>211925.14693155233</c:v>
                </c:pt>
                <c:pt idx="30">
                  <c:v>237053.51351826111</c:v>
                </c:pt>
                <c:pt idx="31">
                  <c:v>263917.26453775365</c:v>
                </c:pt>
                <c:pt idx="32">
                  <c:v>293488.21527238889</c:v>
                </c:pt>
                <c:pt idx="33">
                  <c:v>324030.98128938297</c:v>
                </c:pt>
                <c:pt idx="34">
                  <c:v>356100.88560722681</c:v>
                </c:pt>
                <c:pt idx="35">
                  <c:v>388726.11294356146</c:v>
                </c:pt>
                <c:pt idx="36">
                  <c:v>423086.7247126798</c:v>
                </c:pt>
                <c:pt idx="37">
                  <c:v>457933.24412297766</c:v>
                </c:pt>
                <c:pt idx="38">
                  <c:v>493890.40957025706</c:v>
                </c:pt>
                <c:pt idx="39">
                  <c:v>530194.65190409322</c:v>
                </c:pt>
                <c:pt idx="40">
                  <c:v>567193.04801104299</c:v>
                </c:pt>
                <c:pt idx="41">
                  <c:v>603427.87496756774</c:v>
                </c:pt>
                <c:pt idx="42">
                  <c:v>637441.40985012939</c:v>
                </c:pt>
                <c:pt idx="43">
                  <c:v>670552.54482764343</c:v>
                </c:pt>
                <c:pt idx="44">
                  <c:v>703038.94140935538</c:v>
                </c:pt>
                <c:pt idx="45">
                  <c:v>734484.10733139701</c:v>
                </c:pt>
                <c:pt idx="46">
                  <c:v>764402.13495258905</c:v>
                </c:pt>
                <c:pt idx="47">
                  <c:v>792445.94738637446</c:v>
                </c:pt>
                <c:pt idx="48">
                  <c:v>819240.28302855568</c:v>
                </c:pt>
                <c:pt idx="49">
                  <c:v>844160.4034833305</c:v>
                </c:pt>
                <c:pt idx="50">
                  <c:v>867692.2163918782</c:v>
                </c:pt>
                <c:pt idx="51">
                  <c:v>889835.72175419889</c:v>
                </c:pt>
                <c:pt idx="52">
                  <c:v>910660.33494760399</c:v>
                </c:pt>
                <c:pt idx="53">
                  <c:v>930374.30210402748</c:v>
                </c:pt>
                <c:pt idx="54">
                  <c:v>948352.88482766715</c:v>
                </c:pt>
                <c:pt idx="55">
                  <c:v>965498.48302357073</c:v>
                </c:pt>
                <c:pt idx="56">
                  <c:v>980908.6967866905</c:v>
                </c:pt>
                <c:pt idx="57">
                  <c:v>994791.77224896057</c:v>
                </c:pt>
                <c:pt idx="58">
                  <c:v>1008050.1093154284</c:v>
                </c:pt>
                <c:pt idx="59">
                  <c:v>1020544.8772314715</c:v>
                </c:pt>
                <c:pt idx="60">
                  <c:v>1032067.8298651556</c:v>
                </c:pt>
                <c:pt idx="61">
                  <c:v>1043035.459480349</c:v>
                </c:pt>
                <c:pt idx="62">
                  <c:v>1053100.6891904948</c:v>
                </c:pt>
                <c:pt idx="63">
                  <c:v>1062402.3497502157</c:v>
                </c:pt>
                <c:pt idx="64">
                  <c:v>1071426.3488006911</c:v>
                </c:pt>
                <c:pt idx="65">
                  <c:v>1079825.6094553645</c:v>
                </c:pt>
                <c:pt idx="66">
                  <c:v>1087530.7163369243</c:v>
                </c:pt>
                <c:pt idx="67">
                  <c:v>1094680.5001999936</c:v>
                </c:pt>
                <c:pt idx="68">
                  <c:v>1101622.0379311286</c:v>
                </c:pt>
                <c:pt idx="69">
                  <c:v>1108008.2526437729</c:v>
                </c:pt>
                <c:pt idx="70">
                  <c:v>1114047.3904698603</c:v>
                </c:pt>
                <c:pt idx="71">
                  <c:v>1119739.4514093909</c:v>
                </c:pt>
                <c:pt idx="72">
                  <c:v>1125084.4354623649</c:v>
                </c:pt>
                <c:pt idx="73">
                  <c:v>1130082.3426287821</c:v>
                </c:pt>
                <c:pt idx="74">
                  <c:v>1134733.1729086426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74-4E35-9C21-E6C1D98B9342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'50SRalternativo'!$BS$14:$BS$88</c:f>
              <c:numCache>
                <c:formatCode>#,##0</c:formatCode>
                <c:ptCount val="75"/>
                <c:pt idx="0">
                  <c:v>694.15377311350255</c:v>
                </c:pt>
                <c:pt idx="1">
                  <c:v>694.15377311350255</c:v>
                </c:pt>
                <c:pt idx="2">
                  <c:v>694.15377311350255</c:v>
                </c:pt>
                <c:pt idx="3">
                  <c:v>1180.0614142929544</c:v>
                </c:pt>
                <c:pt idx="4">
                  <c:v>1665.9690554724061</c:v>
                </c:pt>
                <c:pt idx="5">
                  <c:v>2151.8766966518579</c:v>
                </c:pt>
                <c:pt idx="6">
                  <c:v>3470.7688655675129</c:v>
                </c:pt>
                <c:pt idx="7">
                  <c:v>4997.9071664172188</c:v>
                </c:pt>
                <c:pt idx="8">
                  <c:v>7080.3684857577264</c:v>
                </c:pt>
                <c:pt idx="9">
                  <c:v>10065.229710145786</c:v>
                </c:pt>
                <c:pt idx="10">
                  <c:v>13188.921689156548</c:v>
                </c:pt>
                <c:pt idx="11">
                  <c:v>15826.706026987858</c:v>
                </c:pt>
                <c:pt idx="12">
                  <c:v>18603.321119441869</c:v>
                </c:pt>
                <c:pt idx="13">
                  <c:v>21379.936211895878</c:v>
                </c:pt>
                <c:pt idx="14">
                  <c:v>24364.797436283941</c:v>
                </c:pt>
                <c:pt idx="15">
                  <c:v>28460.304697653606</c:v>
                </c:pt>
                <c:pt idx="16">
                  <c:v>33111.13497751407</c:v>
                </c:pt>
                <c:pt idx="17">
                  <c:v>38664.365162422095</c:v>
                </c:pt>
                <c:pt idx="18">
                  <c:v>45952.97978011387</c:v>
                </c:pt>
                <c:pt idx="19">
                  <c:v>53796.917416296448</c:v>
                </c:pt>
                <c:pt idx="20">
                  <c:v>62543.25495752658</c:v>
                </c:pt>
                <c:pt idx="21">
                  <c:v>72608.484667672368</c:v>
                </c:pt>
                <c:pt idx="22">
                  <c:v>84964.421829092709</c:v>
                </c:pt>
                <c:pt idx="23">
                  <c:v>98083.928140937904</c:v>
                </c:pt>
                <c:pt idx="24">
                  <c:v>112175.24973514202</c:v>
                </c:pt>
                <c:pt idx="25">
                  <c:v>128626.69415793203</c:v>
                </c:pt>
                <c:pt idx="26">
                  <c:v>145980.53848576959</c:v>
                </c:pt>
                <c:pt idx="27">
                  <c:v>164445.02885058874</c:v>
                </c:pt>
                <c:pt idx="28">
                  <c:v>184644.90364819168</c:v>
                </c:pt>
                <c:pt idx="29">
                  <c:v>206580.16287857835</c:v>
                </c:pt>
                <c:pt idx="30">
                  <c:v>230597.88342830556</c:v>
                </c:pt>
                <c:pt idx="31">
                  <c:v>255865.08076963705</c:v>
                </c:pt>
                <c:pt idx="32">
                  <c:v>283839.47782611119</c:v>
                </c:pt>
                <c:pt idx="33">
                  <c:v>312369.19790107617</c:v>
                </c:pt>
                <c:pt idx="34">
                  <c:v>342009.5640130227</c:v>
                </c:pt>
                <c:pt idx="35">
                  <c:v>371858.17625690333</c:v>
                </c:pt>
                <c:pt idx="36">
                  <c:v>403025.68066969956</c:v>
                </c:pt>
                <c:pt idx="37">
                  <c:v>434123.7697051845</c:v>
                </c:pt>
                <c:pt idx="38">
                  <c:v>465638.35100453749</c:v>
                </c:pt>
                <c:pt idx="39">
                  <c:v>497014.10154926783</c:v>
                </c:pt>
                <c:pt idx="40">
                  <c:v>528181.60596206412</c:v>
                </c:pt>
                <c:pt idx="41">
                  <c:v>558099.63358325604</c:v>
                </c:pt>
                <c:pt idx="42">
                  <c:v>585449.29224392807</c:v>
                </c:pt>
                <c:pt idx="43">
                  <c:v>611063.56647181627</c:v>
                </c:pt>
                <c:pt idx="44">
                  <c:v>635567.19466272299</c:v>
                </c:pt>
                <c:pt idx="45">
                  <c:v>657849.53077966638</c:v>
                </c:pt>
                <c:pt idx="46">
                  <c:v>677424.66718146717</c:v>
                </c:pt>
                <c:pt idx="47">
                  <c:v>693876.11160425714</c:v>
                </c:pt>
                <c:pt idx="48">
                  <c:v>707620.3563119045</c:v>
                </c:pt>
                <c:pt idx="49">
                  <c:v>717893.83215398435</c:v>
                </c:pt>
                <c:pt idx="50">
                  <c:v>726084.84667672368</c:v>
                </c:pt>
                <c:pt idx="51">
                  <c:v>731707.492238943</c:v>
                </c:pt>
                <c:pt idx="52">
                  <c:v>733789.95355828351</c:v>
                </c:pt>
                <c:pt idx="53">
                  <c:v>733442.87667172682</c:v>
                </c:pt>
                <c:pt idx="54">
                  <c:v>730596.84620196139</c:v>
                </c:pt>
                <c:pt idx="55">
                  <c:v>725390.69290361018</c:v>
                </c:pt>
                <c:pt idx="56">
                  <c:v>716297.27847582323</c:v>
                </c:pt>
                <c:pt idx="57">
                  <c:v>705190.8181060073</c:v>
                </c:pt>
                <c:pt idx="58">
                  <c:v>692696.05018996424</c:v>
                </c:pt>
                <c:pt idx="59">
                  <c:v>677771.74406802387</c:v>
                </c:pt>
                <c:pt idx="60">
                  <c:v>660279.06898556359</c:v>
                </c:pt>
                <c:pt idx="61">
                  <c:v>641536.917111499</c:v>
                </c:pt>
                <c:pt idx="62">
                  <c:v>620989.96542733943</c:v>
                </c:pt>
                <c:pt idx="63">
                  <c:v>599193.53695157543</c:v>
                </c:pt>
                <c:pt idx="64">
                  <c:v>576564.12394807523</c:v>
                </c:pt>
                <c:pt idx="65">
                  <c:v>552893.48028490483</c:v>
                </c:pt>
                <c:pt idx="66">
                  <c:v>528598.09822593222</c:v>
                </c:pt>
                <c:pt idx="67">
                  <c:v>503539.14701653476</c:v>
                </c:pt>
                <c:pt idx="68">
                  <c:v>478757.85731638269</c:v>
                </c:pt>
                <c:pt idx="69">
                  <c:v>454115.39837085339</c:v>
                </c:pt>
                <c:pt idx="70">
                  <c:v>428987.03178414458</c:v>
                </c:pt>
                <c:pt idx="71">
                  <c:v>403997.49595205847</c:v>
                </c:pt>
                <c:pt idx="72">
                  <c:v>379979.77540233132</c:v>
                </c:pt>
                <c:pt idx="73">
                  <c:v>357072.70088958571</c:v>
                </c:pt>
                <c:pt idx="74">
                  <c:v>334929.19552726496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74-4E35-9C21-E6C1D98B9342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74-4E35-9C21-E6C1D98B9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'50SRalternativo'!$BL$14:$BL$73</c:f>
              <c:numCache>
                <c:formatCode>#,##0</c:formatCode>
                <c:ptCount val="60"/>
                <c:pt idx="0">
                  <c:v>694.15377311350255</c:v>
                </c:pt>
                <c:pt idx="1">
                  <c:v>694.15377311350255</c:v>
                </c:pt>
                <c:pt idx="2">
                  <c:v>694.15377311350255</c:v>
                </c:pt>
                <c:pt idx="3">
                  <c:v>1180.0614142929544</c:v>
                </c:pt>
                <c:pt idx="4">
                  <c:v>1665.9690554724061</c:v>
                </c:pt>
                <c:pt idx="5">
                  <c:v>2151.8766966518579</c:v>
                </c:pt>
                <c:pt idx="6">
                  <c:v>3470.7688655675129</c:v>
                </c:pt>
                <c:pt idx="7">
                  <c:v>4997.9071664172188</c:v>
                </c:pt>
                <c:pt idx="8">
                  <c:v>7080.3684857577264</c:v>
                </c:pt>
                <c:pt idx="9">
                  <c:v>10065.229710145786</c:v>
                </c:pt>
                <c:pt idx="10">
                  <c:v>13188.921689156548</c:v>
                </c:pt>
                <c:pt idx="11">
                  <c:v>15826.706026987858</c:v>
                </c:pt>
                <c:pt idx="12">
                  <c:v>18603.321119441869</c:v>
                </c:pt>
                <c:pt idx="13">
                  <c:v>21379.936211895878</c:v>
                </c:pt>
                <c:pt idx="14">
                  <c:v>24364.797436283941</c:v>
                </c:pt>
                <c:pt idx="15">
                  <c:v>28529.720074964956</c:v>
                </c:pt>
                <c:pt idx="16">
                  <c:v>33180.55035482542</c:v>
                </c:pt>
                <c:pt idx="17">
                  <c:v>38803.195917044795</c:v>
                </c:pt>
                <c:pt idx="18">
                  <c:v>46161.225912047921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E0-40E7-82E4-137658D2DB3D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'50SRalternativo'!$BK$14:$BK$73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'50SRalternativo'!$BN$14:$BN$73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E0-40E7-82E4-137658D2D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 (2)'!$C$14:$C$133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 (2)'!$AK$14:$AK$373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3.8000000000000002E-4</c:v>
                </c:pt>
                <c:pt idx="4">
                  <c:v>5.1999999999999995E-4</c:v>
                </c:pt>
                <c:pt idx="5">
                  <c:v>6.6E-4</c:v>
                </c:pt>
                <c:pt idx="6">
                  <c:v>9.3999999999999997E-4</c:v>
                </c:pt>
                <c:pt idx="7">
                  <c:v>1.2800000000000001E-3</c:v>
                </c:pt>
                <c:pt idx="8">
                  <c:v>1.72E-3</c:v>
                </c:pt>
                <c:pt idx="9">
                  <c:v>2.4199999999999998E-3</c:v>
                </c:pt>
                <c:pt idx="10">
                  <c:v>3.16E-3</c:v>
                </c:pt>
                <c:pt idx="11">
                  <c:v>3.8400000000000001E-3</c:v>
                </c:pt>
                <c:pt idx="12">
                  <c:v>4.5399999999999998E-3</c:v>
                </c:pt>
                <c:pt idx="13">
                  <c:v>5.1000000000000004E-3</c:v>
                </c:pt>
                <c:pt idx="14">
                  <c:v>5.6800000000000002E-3</c:v>
                </c:pt>
                <c:pt idx="15">
                  <c:v>6.4200000000000004E-3</c:v>
                </c:pt>
                <c:pt idx="16">
                  <c:v>7.2399999999999999E-3</c:v>
                </c:pt>
                <c:pt idx="17">
                  <c:v>8.3400000000000002E-3</c:v>
                </c:pt>
                <c:pt idx="18">
                  <c:v>9.3200000000000002E-3</c:v>
                </c:pt>
                <c:pt idx="19">
                  <c:v>1.04E-2</c:v>
                </c:pt>
                <c:pt idx="20">
                  <c:v>1.174E-2</c:v>
                </c:pt>
                <c:pt idx="21">
                  <c:v>1.304E-2</c:v>
                </c:pt>
                <c:pt idx="22">
                  <c:v>1.4619999999999999E-2</c:v>
                </c:pt>
                <c:pt idx="23">
                  <c:v>1.6539999999999999E-2</c:v>
                </c:pt>
                <c:pt idx="24">
                  <c:v>1.8700000000000001E-2</c:v>
                </c:pt>
                <c:pt idx="25">
                  <c:v>2.0899999999999998E-2</c:v>
                </c:pt>
                <c:pt idx="26">
                  <c:v>2.3380000000000001E-2</c:v>
                </c:pt>
                <c:pt idx="27">
                  <c:v>2.58E-2</c:v>
                </c:pt>
                <c:pt idx="28">
                  <c:v>2.8400000000000002E-2</c:v>
                </c:pt>
                <c:pt idx="29">
                  <c:v>3.124E-2</c:v>
                </c:pt>
                <c:pt idx="30">
                  <c:v>3.422E-2</c:v>
                </c:pt>
                <c:pt idx="31">
                  <c:v>3.7600000000000001E-2</c:v>
                </c:pt>
                <c:pt idx="32">
                  <c:v>4.1300000000000003E-2</c:v>
                </c:pt>
                <c:pt idx="33">
                  <c:v>4.5100000000000001E-2</c:v>
                </c:pt>
                <c:pt idx="34">
                  <c:v>4.9140000000000003E-2</c:v>
                </c:pt>
                <c:pt idx="35">
                  <c:v>5.3319999999999999E-2</c:v>
                </c:pt>
                <c:pt idx="36">
                  <c:v>5.7599999999999998E-2</c:v>
                </c:pt>
                <c:pt idx="37">
                  <c:v>6.234E-2</c:v>
                </c:pt>
                <c:pt idx="38">
                  <c:v>6.726E-2</c:v>
                </c:pt>
                <c:pt idx="39">
                  <c:v>7.2319999999999995E-2</c:v>
                </c:pt>
                <c:pt idx="40">
                  <c:v>7.7560000000000004E-2</c:v>
                </c:pt>
                <c:pt idx="41">
                  <c:v>8.3119999999999999E-2</c:v>
                </c:pt>
                <c:pt idx="42">
                  <c:v>8.8700000000000001E-2</c:v>
                </c:pt>
                <c:pt idx="43">
                  <c:v>9.4439999999999996E-2</c:v>
                </c:pt>
                <c:pt idx="44">
                  <c:v>0.1004</c:v>
                </c:pt>
                <c:pt idx="45">
                  <c:v>0.10644000000000001</c:v>
                </c:pt>
                <c:pt idx="46">
                  <c:v>0.11272</c:v>
                </c:pt>
                <c:pt idx="47">
                  <c:v>0.11924</c:v>
                </c:pt>
                <c:pt idx="48">
                  <c:v>0.12587999999999999</c:v>
                </c:pt>
                <c:pt idx="49">
                  <c:v>0.13783999999999999</c:v>
                </c:pt>
                <c:pt idx="50">
                  <c:v>0.14463999999999999</c:v>
                </c:pt>
                <c:pt idx="51">
                  <c:v>0.1515</c:v>
                </c:pt>
                <c:pt idx="52">
                  <c:v>0.15814</c:v>
                </c:pt>
                <c:pt idx="53">
                  <c:v>0.16475999999999999</c:v>
                </c:pt>
                <c:pt idx="54">
                  <c:v>0.17118</c:v>
                </c:pt>
                <c:pt idx="55">
                  <c:v>0.17727999999999999</c:v>
                </c:pt>
                <c:pt idx="56">
                  <c:v>0.18328</c:v>
                </c:pt>
                <c:pt idx="57">
                  <c:v>0.18898000000000001</c:v>
                </c:pt>
                <c:pt idx="58">
                  <c:v>0.19442000000000001</c:v>
                </c:pt>
                <c:pt idx="59">
                  <c:v>0.19955999999999999</c:v>
                </c:pt>
                <c:pt idx="60">
                  <c:v>0.20455999999999999</c:v>
                </c:pt>
                <c:pt idx="61">
                  <c:v>0.20942</c:v>
                </c:pt>
                <c:pt idx="62">
                  <c:v>0.21421999999999999</c:v>
                </c:pt>
                <c:pt idx="63">
                  <c:v>0.21876000000000001</c:v>
                </c:pt>
                <c:pt idx="64">
                  <c:v>0.22308</c:v>
                </c:pt>
                <c:pt idx="65">
                  <c:v>0.22725999999999999</c:v>
                </c:pt>
                <c:pt idx="66">
                  <c:v>0.23116</c:v>
                </c:pt>
                <c:pt idx="67">
                  <c:v>0.23497999999999999</c:v>
                </c:pt>
                <c:pt idx="68">
                  <c:v>0.23871999999999999</c:v>
                </c:pt>
                <c:pt idx="69">
                  <c:v>0.24207999999999999</c:v>
                </c:pt>
                <c:pt idx="70">
                  <c:v>0.24543999999999999</c:v>
                </c:pt>
                <c:pt idx="71">
                  <c:v>0.24851999999999999</c:v>
                </c:pt>
                <c:pt idx="72">
                  <c:v>0.25140000000000001</c:v>
                </c:pt>
                <c:pt idx="73">
                  <c:v>0.25416</c:v>
                </c:pt>
                <c:pt idx="74">
                  <c:v>0.25659999999999999</c:v>
                </c:pt>
                <c:pt idx="75">
                  <c:v>0.25913999999999998</c:v>
                </c:pt>
                <c:pt idx="76">
                  <c:v>0.26135999999999998</c:v>
                </c:pt>
                <c:pt idx="77">
                  <c:v>0.26340000000000002</c:v>
                </c:pt>
                <c:pt idx="78">
                  <c:v>0.26534000000000002</c:v>
                </c:pt>
                <c:pt idx="79">
                  <c:v>0.26716000000000001</c:v>
                </c:pt>
                <c:pt idx="80">
                  <c:v>0.26879999999999998</c:v>
                </c:pt>
                <c:pt idx="81">
                  <c:v>0.27044000000000001</c:v>
                </c:pt>
                <c:pt idx="82">
                  <c:v>0.27198</c:v>
                </c:pt>
                <c:pt idx="83">
                  <c:v>0.27334000000000003</c:v>
                </c:pt>
                <c:pt idx="84">
                  <c:v>0.27479999999999999</c:v>
                </c:pt>
                <c:pt idx="85">
                  <c:v>0.27614</c:v>
                </c:pt>
                <c:pt idx="86">
                  <c:v>0.27739999999999998</c:v>
                </c:pt>
                <c:pt idx="87">
                  <c:v>0.27855999999999997</c:v>
                </c:pt>
                <c:pt idx="88">
                  <c:v>0.2797</c:v>
                </c:pt>
                <c:pt idx="89">
                  <c:v>0.28072000000000003</c:v>
                </c:pt>
                <c:pt idx="90">
                  <c:v>0.28166000000000002</c:v>
                </c:pt>
                <c:pt idx="91">
                  <c:v>0.28251999999999999</c:v>
                </c:pt>
                <c:pt idx="92">
                  <c:v>0.2833</c:v>
                </c:pt>
                <c:pt idx="93">
                  <c:v>0.28410000000000002</c:v>
                </c:pt>
                <c:pt idx="94">
                  <c:v>0.28489999999999999</c:v>
                </c:pt>
                <c:pt idx="95">
                  <c:v>0.28555999999999998</c:v>
                </c:pt>
                <c:pt idx="96">
                  <c:v>0.28617999999999999</c:v>
                </c:pt>
                <c:pt idx="97">
                  <c:v>0.28673999999999999</c:v>
                </c:pt>
                <c:pt idx="98">
                  <c:v>0.28727999999999998</c:v>
                </c:pt>
                <c:pt idx="99">
                  <c:v>0.28777999999999998</c:v>
                </c:pt>
                <c:pt idx="100">
                  <c:v>0.28820000000000001</c:v>
                </c:pt>
                <c:pt idx="101">
                  <c:v>0.28860000000000002</c:v>
                </c:pt>
                <c:pt idx="102">
                  <c:v>0.28899999999999998</c:v>
                </c:pt>
                <c:pt idx="103">
                  <c:v>0.29058</c:v>
                </c:pt>
                <c:pt idx="104">
                  <c:v>0.29236000000000001</c:v>
                </c:pt>
                <c:pt idx="105">
                  <c:v>0.29252</c:v>
                </c:pt>
                <c:pt idx="106">
                  <c:v>0.29268</c:v>
                </c:pt>
                <c:pt idx="107">
                  <c:v>0.29282000000000002</c:v>
                </c:pt>
                <c:pt idx="108">
                  <c:v>0.29296</c:v>
                </c:pt>
                <c:pt idx="109">
                  <c:v>0.29310000000000003</c:v>
                </c:pt>
                <c:pt idx="110">
                  <c:v>0.29342000000000001</c:v>
                </c:pt>
                <c:pt idx="111">
                  <c:v>0.29354000000000002</c:v>
                </c:pt>
                <c:pt idx="112">
                  <c:v>0.29364000000000001</c:v>
                </c:pt>
                <c:pt idx="113">
                  <c:v>0.29527999999999999</c:v>
                </c:pt>
                <c:pt idx="114">
                  <c:v>0.29537999999999998</c:v>
                </c:pt>
                <c:pt idx="115">
                  <c:v>0.29527999999999999</c:v>
                </c:pt>
                <c:pt idx="116">
                  <c:v>0.29524</c:v>
                </c:pt>
                <c:pt idx="117">
                  <c:v>0.29527999999999999</c:v>
                </c:pt>
                <c:pt idx="118">
                  <c:v>0.29542000000000002</c:v>
                </c:pt>
                <c:pt idx="119">
                  <c:v>0.29564000000000001</c:v>
                </c:pt>
                <c:pt idx="120">
                  <c:v>0.29559999999999997</c:v>
                </c:pt>
                <c:pt idx="121">
                  <c:v>0.29548000000000002</c:v>
                </c:pt>
                <c:pt idx="122">
                  <c:v>0.29552</c:v>
                </c:pt>
                <c:pt idx="123">
                  <c:v>0.29568</c:v>
                </c:pt>
                <c:pt idx="124">
                  <c:v>0.29570000000000002</c:v>
                </c:pt>
                <c:pt idx="125">
                  <c:v>0.29576000000000002</c:v>
                </c:pt>
                <c:pt idx="126">
                  <c:v>0.29582000000000003</c:v>
                </c:pt>
                <c:pt idx="127">
                  <c:v>0.29582000000000003</c:v>
                </c:pt>
                <c:pt idx="128">
                  <c:v>0.29549999999999998</c:v>
                </c:pt>
                <c:pt idx="129">
                  <c:v>0.29549999999999998</c:v>
                </c:pt>
                <c:pt idx="130">
                  <c:v>0.29561999999999999</c:v>
                </c:pt>
                <c:pt idx="131">
                  <c:v>0.29564000000000001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9-42AA-A0ED-23D9D472D074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 (2)'!$C$14:$C$133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 (2)'!$AL$14:$AL$373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3.8000000000000002E-4</c:v>
                </c:pt>
                <c:pt idx="4">
                  <c:v>5.1999999999999995E-4</c:v>
                </c:pt>
                <c:pt idx="5">
                  <c:v>6.6E-4</c:v>
                </c:pt>
                <c:pt idx="6">
                  <c:v>9.3999999999999997E-4</c:v>
                </c:pt>
                <c:pt idx="7">
                  <c:v>1.2800000000000001E-3</c:v>
                </c:pt>
                <c:pt idx="8">
                  <c:v>1.72E-3</c:v>
                </c:pt>
                <c:pt idx="9">
                  <c:v>2.4199999999999998E-3</c:v>
                </c:pt>
                <c:pt idx="10">
                  <c:v>3.16E-3</c:v>
                </c:pt>
                <c:pt idx="11">
                  <c:v>3.8400000000000001E-3</c:v>
                </c:pt>
                <c:pt idx="12">
                  <c:v>4.5399999999999998E-3</c:v>
                </c:pt>
                <c:pt idx="13">
                  <c:v>5.1000000000000004E-3</c:v>
                </c:pt>
                <c:pt idx="14">
                  <c:v>5.6800000000000002E-3</c:v>
                </c:pt>
                <c:pt idx="15">
                  <c:v>6.4000000000000003E-3</c:v>
                </c:pt>
                <c:pt idx="16">
                  <c:v>7.2199999999999999E-3</c:v>
                </c:pt>
                <c:pt idx="17">
                  <c:v>8.3000000000000001E-3</c:v>
                </c:pt>
                <c:pt idx="18">
                  <c:v>9.2399999999999999E-3</c:v>
                </c:pt>
                <c:pt idx="19">
                  <c:v>1.03E-2</c:v>
                </c:pt>
                <c:pt idx="20">
                  <c:v>1.1599999999999999E-2</c:v>
                </c:pt>
                <c:pt idx="21">
                  <c:v>1.286E-2</c:v>
                </c:pt>
                <c:pt idx="22">
                  <c:v>1.438E-2</c:v>
                </c:pt>
                <c:pt idx="23">
                  <c:v>1.6219999999999998E-2</c:v>
                </c:pt>
                <c:pt idx="24">
                  <c:v>1.83E-2</c:v>
                </c:pt>
                <c:pt idx="25">
                  <c:v>2.0400000000000001E-2</c:v>
                </c:pt>
                <c:pt idx="26">
                  <c:v>2.2720000000000001E-2</c:v>
                </c:pt>
                <c:pt idx="27">
                  <c:v>2.5000000000000001E-2</c:v>
                </c:pt>
                <c:pt idx="28">
                  <c:v>2.742E-2</c:v>
                </c:pt>
                <c:pt idx="29">
                  <c:v>3.006E-2</c:v>
                </c:pt>
                <c:pt idx="30">
                  <c:v>3.2779999999999997E-2</c:v>
                </c:pt>
                <c:pt idx="31">
                  <c:v>3.5799999999999998E-2</c:v>
                </c:pt>
                <c:pt idx="32">
                  <c:v>3.916E-2</c:v>
                </c:pt>
                <c:pt idx="33">
                  <c:v>4.258E-2</c:v>
                </c:pt>
                <c:pt idx="34">
                  <c:v>4.6120000000000001E-2</c:v>
                </c:pt>
                <c:pt idx="35">
                  <c:v>4.9799999999999997E-2</c:v>
                </c:pt>
                <c:pt idx="36">
                  <c:v>5.3499999999999999E-2</c:v>
                </c:pt>
                <c:pt idx="37">
                  <c:v>5.7579999999999999E-2</c:v>
                </c:pt>
                <c:pt idx="38">
                  <c:v>6.1740000000000003E-2</c:v>
                </c:pt>
                <c:pt idx="39">
                  <c:v>6.5979999999999997E-2</c:v>
                </c:pt>
                <c:pt idx="40">
                  <c:v>7.0279999999999995E-2</c:v>
                </c:pt>
                <c:pt idx="41">
                  <c:v>7.4779999999999999E-2</c:v>
                </c:pt>
                <c:pt idx="42">
                  <c:v>7.9299999999999995E-2</c:v>
                </c:pt>
                <c:pt idx="43">
                  <c:v>8.3820000000000006E-2</c:v>
                </c:pt>
                <c:pt idx="44">
                  <c:v>8.8539999999999994E-2</c:v>
                </c:pt>
                <c:pt idx="45">
                  <c:v>9.3259999999999996E-2</c:v>
                </c:pt>
                <c:pt idx="46">
                  <c:v>9.8059999999999994E-2</c:v>
                </c:pt>
                <c:pt idx="47">
                  <c:v>0.10299999999999999</c:v>
                </c:pt>
                <c:pt idx="48">
                  <c:v>0.10788</c:v>
                </c:pt>
                <c:pt idx="49">
                  <c:v>0.1171</c:v>
                </c:pt>
                <c:pt idx="50">
                  <c:v>0.12182</c:v>
                </c:pt>
                <c:pt idx="51">
                  <c:v>0.12626000000000001</c:v>
                </c:pt>
                <c:pt idx="52">
                  <c:v>0.13036</c:v>
                </c:pt>
                <c:pt idx="53">
                  <c:v>0.13417999999999999</c:v>
                </c:pt>
                <c:pt idx="54">
                  <c:v>0.13772000000000001</c:v>
                </c:pt>
                <c:pt idx="55">
                  <c:v>0.14063999999999999</c:v>
                </c:pt>
                <c:pt idx="56">
                  <c:v>0.14332</c:v>
                </c:pt>
                <c:pt idx="57">
                  <c:v>0.14546000000000001</c:v>
                </c:pt>
                <c:pt idx="58">
                  <c:v>0.14713999999999999</c:v>
                </c:pt>
                <c:pt idx="59">
                  <c:v>0.14824000000000001</c:v>
                </c:pt>
                <c:pt idx="60">
                  <c:v>0.14918000000000001</c:v>
                </c:pt>
                <c:pt idx="61">
                  <c:v>0.1497</c:v>
                </c:pt>
                <c:pt idx="62">
                  <c:v>0.15010000000000001</c:v>
                </c:pt>
                <c:pt idx="63">
                  <c:v>0.14976</c:v>
                </c:pt>
                <c:pt idx="64">
                  <c:v>0.14915999999999999</c:v>
                </c:pt>
                <c:pt idx="65">
                  <c:v>0.14828</c:v>
                </c:pt>
                <c:pt idx="66">
                  <c:v>0.14685999999999999</c:v>
                </c:pt>
                <c:pt idx="67">
                  <c:v>0.14527999999999999</c:v>
                </c:pt>
                <c:pt idx="68">
                  <c:v>0.14334</c:v>
                </c:pt>
                <c:pt idx="69">
                  <c:v>0.14096</c:v>
                </c:pt>
                <c:pt idx="70">
                  <c:v>0.13841999999999999</c:v>
                </c:pt>
                <c:pt idx="71">
                  <c:v>0.13552</c:v>
                </c:pt>
                <c:pt idx="72">
                  <c:v>0.13224</c:v>
                </c:pt>
                <c:pt idx="73">
                  <c:v>0.12884000000000001</c:v>
                </c:pt>
                <c:pt idx="74">
                  <c:v>0.12514</c:v>
                </c:pt>
                <c:pt idx="75">
                  <c:v>0.12142</c:v>
                </c:pt>
                <c:pt idx="76">
                  <c:v>0.1174</c:v>
                </c:pt>
                <c:pt idx="77">
                  <c:v>0.11316</c:v>
                </c:pt>
                <c:pt idx="78">
                  <c:v>0.10886</c:v>
                </c:pt>
                <c:pt idx="79">
                  <c:v>0.1045</c:v>
                </c:pt>
                <c:pt idx="80">
                  <c:v>0.10009999999999999</c:v>
                </c:pt>
                <c:pt idx="81">
                  <c:v>9.5699999999999993E-2</c:v>
                </c:pt>
                <c:pt idx="82">
                  <c:v>9.1399999999999995E-2</c:v>
                </c:pt>
                <c:pt idx="83">
                  <c:v>8.7179999999999994E-2</c:v>
                </c:pt>
                <c:pt idx="84">
                  <c:v>8.3059999999999995E-2</c:v>
                </c:pt>
                <c:pt idx="85">
                  <c:v>7.918E-2</c:v>
                </c:pt>
                <c:pt idx="86">
                  <c:v>7.528E-2</c:v>
                </c:pt>
                <c:pt idx="87">
                  <c:v>7.1580000000000005E-2</c:v>
                </c:pt>
                <c:pt idx="88">
                  <c:v>6.7919999999999994E-2</c:v>
                </c:pt>
                <c:pt idx="89">
                  <c:v>6.4380000000000007E-2</c:v>
                </c:pt>
                <c:pt idx="90">
                  <c:v>6.0999999999999999E-2</c:v>
                </c:pt>
                <c:pt idx="91">
                  <c:v>5.7840000000000003E-2</c:v>
                </c:pt>
                <c:pt idx="92">
                  <c:v>5.4559999999999997E-2</c:v>
                </c:pt>
                <c:pt idx="93">
                  <c:v>5.142E-2</c:v>
                </c:pt>
                <c:pt idx="94">
                  <c:v>4.8640000000000003E-2</c:v>
                </c:pt>
                <c:pt idx="95">
                  <c:v>4.5780000000000001E-2</c:v>
                </c:pt>
                <c:pt idx="96">
                  <c:v>4.3099999999999999E-2</c:v>
                </c:pt>
                <c:pt idx="97">
                  <c:v>4.0480000000000002E-2</c:v>
                </c:pt>
                <c:pt idx="98">
                  <c:v>3.8080000000000003E-2</c:v>
                </c:pt>
                <c:pt idx="99">
                  <c:v>3.5680000000000003E-2</c:v>
                </c:pt>
                <c:pt idx="100">
                  <c:v>3.3459999999999997E-2</c:v>
                </c:pt>
                <c:pt idx="101">
                  <c:v>3.1359999999999999E-2</c:v>
                </c:pt>
                <c:pt idx="102">
                  <c:v>2.9399999999999999E-2</c:v>
                </c:pt>
                <c:pt idx="103">
                  <c:v>2.266E-2</c:v>
                </c:pt>
                <c:pt idx="104">
                  <c:v>1.8519999999999998E-2</c:v>
                </c:pt>
                <c:pt idx="105">
                  <c:v>1.7139999999999999E-2</c:v>
                </c:pt>
                <c:pt idx="106">
                  <c:v>1.5820000000000001E-2</c:v>
                </c:pt>
                <c:pt idx="107">
                  <c:v>1.46E-2</c:v>
                </c:pt>
                <c:pt idx="108">
                  <c:v>1.354E-2</c:v>
                </c:pt>
                <c:pt idx="109">
                  <c:v>1.252E-2</c:v>
                </c:pt>
                <c:pt idx="110">
                  <c:v>1.108E-2</c:v>
                </c:pt>
                <c:pt idx="111">
                  <c:v>1.026E-2</c:v>
                </c:pt>
                <c:pt idx="112">
                  <c:v>9.4599999999999997E-3</c:v>
                </c:pt>
                <c:pt idx="113">
                  <c:v>8.5400000000000007E-3</c:v>
                </c:pt>
                <c:pt idx="114">
                  <c:v>7.9399999999999991E-3</c:v>
                </c:pt>
                <c:pt idx="115">
                  <c:v>6.9800000000000001E-3</c:v>
                </c:pt>
                <c:pt idx="116">
                  <c:v>6.28E-3</c:v>
                </c:pt>
                <c:pt idx="117">
                  <c:v>5.7200000000000003E-3</c:v>
                </c:pt>
                <c:pt idx="118">
                  <c:v>5.3400000000000001E-3</c:v>
                </c:pt>
                <c:pt idx="119">
                  <c:v>5.1200000000000004E-3</c:v>
                </c:pt>
                <c:pt idx="120">
                  <c:v>4.7600000000000003E-3</c:v>
                </c:pt>
                <c:pt idx="121">
                  <c:v>3.5400000000000002E-3</c:v>
                </c:pt>
                <c:pt idx="122">
                  <c:v>3.2599999999999999E-3</c:v>
                </c:pt>
                <c:pt idx="123">
                  <c:v>2.9399999999999999E-3</c:v>
                </c:pt>
                <c:pt idx="124">
                  <c:v>2.66E-3</c:v>
                </c:pt>
                <c:pt idx="125">
                  <c:v>2.4599999999999999E-3</c:v>
                </c:pt>
                <c:pt idx="126">
                  <c:v>2.2599999999999999E-3</c:v>
                </c:pt>
                <c:pt idx="127">
                  <c:v>1.98E-3</c:v>
                </c:pt>
                <c:pt idx="128">
                  <c:v>1.9E-3</c:v>
                </c:pt>
                <c:pt idx="129">
                  <c:v>1.6999999999999999E-3</c:v>
                </c:pt>
                <c:pt idx="130">
                  <c:v>1.56E-3</c:v>
                </c:pt>
                <c:pt idx="131">
                  <c:v>1.4599999999999999E-3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59-42AA-A0ED-23D9D472D074}"/>
            </c:ext>
          </c:extLst>
        </c:ser>
        <c:ser>
          <c:idx val="4"/>
          <c:order val="5"/>
          <c:tx>
            <c:v>Alternativo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6.2E-4</c:v>
                </c:pt>
                <c:pt idx="6">
                  <c:v>1E-3</c:v>
                </c:pt>
                <c:pt idx="7">
                  <c:v>1.4400000000000001E-3</c:v>
                </c:pt>
                <c:pt idx="8">
                  <c:v>2.0400000000000001E-3</c:v>
                </c:pt>
                <c:pt idx="9">
                  <c:v>2.8999999999999998E-3</c:v>
                </c:pt>
                <c:pt idx="10">
                  <c:v>3.8E-3</c:v>
                </c:pt>
                <c:pt idx="11">
                  <c:v>4.5599999999999998E-3</c:v>
                </c:pt>
                <c:pt idx="12">
                  <c:v>5.3600000000000002E-3</c:v>
                </c:pt>
                <c:pt idx="13">
                  <c:v>6.1599999999999997E-3</c:v>
                </c:pt>
                <c:pt idx="14">
                  <c:v>7.0200000000000002E-3</c:v>
                </c:pt>
                <c:pt idx="15">
                  <c:v>8.2000000000000007E-3</c:v>
                </c:pt>
                <c:pt idx="16">
                  <c:v>9.5399999999999999E-3</c:v>
                </c:pt>
                <c:pt idx="17">
                  <c:v>1.1140000000000001E-2</c:v>
                </c:pt>
                <c:pt idx="18">
                  <c:v>1.324E-2</c:v>
                </c:pt>
                <c:pt idx="19">
                  <c:v>1.55E-2</c:v>
                </c:pt>
                <c:pt idx="20">
                  <c:v>1.8020000000000001E-2</c:v>
                </c:pt>
                <c:pt idx="21">
                  <c:v>2.0920000000000001E-2</c:v>
                </c:pt>
                <c:pt idx="22">
                  <c:v>2.4479999999999998E-2</c:v>
                </c:pt>
                <c:pt idx="23">
                  <c:v>2.826E-2</c:v>
                </c:pt>
                <c:pt idx="24">
                  <c:v>3.2320000000000002E-2</c:v>
                </c:pt>
                <c:pt idx="25">
                  <c:v>3.7060000000000003E-2</c:v>
                </c:pt>
                <c:pt idx="26">
                  <c:v>4.206E-2</c:v>
                </c:pt>
                <c:pt idx="27">
                  <c:v>4.7379999999999999E-2</c:v>
                </c:pt>
                <c:pt idx="28">
                  <c:v>5.3199999999999997E-2</c:v>
                </c:pt>
                <c:pt idx="29">
                  <c:v>5.9520000000000003E-2</c:v>
                </c:pt>
                <c:pt idx="30">
                  <c:v>6.6439999999999999E-2</c:v>
                </c:pt>
                <c:pt idx="31">
                  <c:v>7.3719999999999994E-2</c:v>
                </c:pt>
                <c:pt idx="32">
                  <c:v>8.1780000000000005E-2</c:v>
                </c:pt>
                <c:pt idx="33">
                  <c:v>0.09</c:v>
                </c:pt>
                <c:pt idx="34">
                  <c:v>9.8540000000000003E-2</c:v>
                </c:pt>
                <c:pt idx="35">
                  <c:v>0.10714</c:v>
                </c:pt>
                <c:pt idx="36">
                  <c:v>0.11612</c:v>
                </c:pt>
                <c:pt idx="37">
                  <c:v>0.12508</c:v>
                </c:pt>
                <c:pt idx="38">
                  <c:v>0.13416</c:v>
                </c:pt>
                <c:pt idx="39">
                  <c:v>0.14319999999999999</c:v>
                </c:pt>
                <c:pt idx="40">
                  <c:v>0.15218000000000001</c:v>
                </c:pt>
                <c:pt idx="41">
                  <c:v>0.1608</c:v>
                </c:pt>
                <c:pt idx="42">
                  <c:v>0.16868</c:v>
                </c:pt>
                <c:pt idx="43">
                  <c:v>0.17605999999999999</c:v>
                </c:pt>
                <c:pt idx="44">
                  <c:v>0.18312</c:v>
                </c:pt>
                <c:pt idx="45">
                  <c:v>0.18953999999999999</c:v>
                </c:pt>
                <c:pt idx="46">
                  <c:v>0.19517999999999999</c:v>
                </c:pt>
                <c:pt idx="47">
                  <c:v>0.19991999999999999</c:v>
                </c:pt>
                <c:pt idx="48">
                  <c:v>0.20388000000000001</c:v>
                </c:pt>
                <c:pt idx="49">
                  <c:v>0.20684</c:v>
                </c:pt>
                <c:pt idx="50">
                  <c:v>0.2092</c:v>
                </c:pt>
                <c:pt idx="51">
                  <c:v>0.21082000000000001</c:v>
                </c:pt>
                <c:pt idx="52">
                  <c:v>0.21142</c:v>
                </c:pt>
                <c:pt idx="53">
                  <c:v>0.21132000000000001</c:v>
                </c:pt>
                <c:pt idx="54">
                  <c:v>0.21049999999999999</c:v>
                </c:pt>
                <c:pt idx="55">
                  <c:v>0.20899999999999999</c:v>
                </c:pt>
                <c:pt idx="56">
                  <c:v>0.20638000000000001</c:v>
                </c:pt>
                <c:pt idx="57">
                  <c:v>0.20318</c:v>
                </c:pt>
                <c:pt idx="58">
                  <c:v>0.19958000000000001</c:v>
                </c:pt>
                <c:pt idx="59">
                  <c:v>0.19528000000000001</c:v>
                </c:pt>
                <c:pt idx="60">
                  <c:v>0.19023999999999999</c:v>
                </c:pt>
                <c:pt idx="61">
                  <c:v>0.18484</c:v>
                </c:pt>
                <c:pt idx="62">
                  <c:v>0.17892</c:v>
                </c:pt>
                <c:pt idx="63">
                  <c:v>0.17263999999999999</c:v>
                </c:pt>
                <c:pt idx="64">
                  <c:v>0.16611999999999999</c:v>
                </c:pt>
                <c:pt idx="65">
                  <c:v>0.1593</c:v>
                </c:pt>
                <c:pt idx="66">
                  <c:v>0.15229999999999999</c:v>
                </c:pt>
                <c:pt idx="67">
                  <c:v>0.14507999999999999</c:v>
                </c:pt>
                <c:pt idx="68">
                  <c:v>0.13794000000000001</c:v>
                </c:pt>
                <c:pt idx="69">
                  <c:v>0.13084000000000001</c:v>
                </c:pt>
                <c:pt idx="70">
                  <c:v>0.1236</c:v>
                </c:pt>
                <c:pt idx="71">
                  <c:v>0.1164</c:v>
                </c:pt>
                <c:pt idx="72">
                  <c:v>0.10947999999999999</c:v>
                </c:pt>
                <c:pt idx="73">
                  <c:v>0.10288</c:v>
                </c:pt>
                <c:pt idx="74">
                  <c:v>9.6500000000000002E-2</c:v>
                </c:pt>
                <c:pt idx="75">
                  <c:v>9.0440000000000006E-2</c:v>
                </c:pt>
                <c:pt idx="76">
                  <c:v>8.4620000000000001E-2</c:v>
                </c:pt>
                <c:pt idx="77">
                  <c:v>7.9100000000000004E-2</c:v>
                </c:pt>
                <c:pt idx="78">
                  <c:v>7.3800000000000004E-2</c:v>
                </c:pt>
                <c:pt idx="79">
                  <c:v>6.8860000000000005E-2</c:v>
                </c:pt>
                <c:pt idx="80">
                  <c:v>6.4360000000000001E-2</c:v>
                </c:pt>
                <c:pt idx="81">
                  <c:v>6.0060000000000002E-2</c:v>
                </c:pt>
                <c:pt idx="82">
                  <c:v>5.5939999999999997E-2</c:v>
                </c:pt>
                <c:pt idx="83">
                  <c:v>5.2200000000000003E-2</c:v>
                </c:pt>
                <c:pt idx="84">
                  <c:v>4.8739999999999999E-2</c:v>
                </c:pt>
                <c:pt idx="85">
                  <c:v>4.5560000000000003E-2</c:v>
                </c:pt>
                <c:pt idx="86">
                  <c:v>4.2520000000000002E-2</c:v>
                </c:pt>
                <c:pt idx="87">
                  <c:v>3.9739999999999998E-2</c:v>
                </c:pt>
                <c:pt idx="88">
                  <c:v>3.7260000000000001E-2</c:v>
                </c:pt>
                <c:pt idx="89">
                  <c:v>3.4880000000000001E-2</c:v>
                </c:pt>
                <c:pt idx="90">
                  <c:v>3.2539999999999999E-2</c:v>
                </c:pt>
                <c:pt idx="91">
                  <c:v>3.0439999999999998E-2</c:v>
                </c:pt>
                <c:pt idx="92">
                  <c:v>2.8500000000000001E-2</c:v>
                </c:pt>
                <c:pt idx="93">
                  <c:v>2.6679999999999999E-2</c:v>
                </c:pt>
                <c:pt idx="94">
                  <c:v>2.496E-2</c:v>
                </c:pt>
                <c:pt idx="95">
                  <c:v>2.3300000000000001E-2</c:v>
                </c:pt>
                <c:pt idx="96">
                  <c:v>2.18E-2</c:v>
                </c:pt>
                <c:pt idx="97">
                  <c:v>2.0400000000000001E-2</c:v>
                </c:pt>
                <c:pt idx="98">
                  <c:v>1.9060000000000001E-2</c:v>
                </c:pt>
                <c:pt idx="99">
                  <c:v>1.7819999999999999E-2</c:v>
                </c:pt>
                <c:pt idx="100">
                  <c:v>1.6719999999999999E-2</c:v>
                </c:pt>
                <c:pt idx="101">
                  <c:v>1.558E-2</c:v>
                </c:pt>
                <c:pt idx="102">
                  <c:v>1.456E-2</c:v>
                </c:pt>
                <c:pt idx="103">
                  <c:v>1.362E-2</c:v>
                </c:pt>
                <c:pt idx="104">
                  <c:v>1.272E-2</c:v>
                </c:pt>
                <c:pt idx="105">
                  <c:v>1.188E-2</c:v>
                </c:pt>
                <c:pt idx="106">
                  <c:v>1.1140000000000001E-2</c:v>
                </c:pt>
                <c:pt idx="107">
                  <c:v>1.0460000000000001E-2</c:v>
                </c:pt>
                <c:pt idx="108">
                  <c:v>9.7999999999999997E-3</c:v>
                </c:pt>
                <c:pt idx="109">
                  <c:v>9.1800000000000007E-3</c:v>
                </c:pt>
                <c:pt idx="110">
                  <c:v>8.5800000000000008E-3</c:v>
                </c:pt>
                <c:pt idx="111">
                  <c:v>8.0400000000000003E-3</c:v>
                </c:pt>
                <c:pt idx="112">
                  <c:v>7.5399999999999998E-3</c:v>
                </c:pt>
                <c:pt idx="113">
                  <c:v>7.1000000000000004E-3</c:v>
                </c:pt>
                <c:pt idx="114">
                  <c:v>6.6800000000000002E-3</c:v>
                </c:pt>
                <c:pt idx="115">
                  <c:v>6.2599999999999999E-3</c:v>
                </c:pt>
                <c:pt idx="116">
                  <c:v>5.8799999999999998E-3</c:v>
                </c:pt>
                <c:pt idx="117">
                  <c:v>5.5399999999999998E-3</c:v>
                </c:pt>
                <c:pt idx="118">
                  <c:v>5.2599999999999999E-3</c:v>
                </c:pt>
                <c:pt idx="119">
                  <c:v>4.96E-3</c:v>
                </c:pt>
                <c:pt idx="120">
                  <c:v>4.7000000000000002E-3</c:v>
                </c:pt>
                <c:pt idx="121">
                  <c:v>4.4400000000000004E-3</c:v>
                </c:pt>
                <c:pt idx="122">
                  <c:v>4.1999999999999997E-3</c:v>
                </c:pt>
                <c:pt idx="123">
                  <c:v>3.96E-3</c:v>
                </c:pt>
                <c:pt idx="124">
                  <c:v>3.7399999999999998E-3</c:v>
                </c:pt>
                <c:pt idx="125">
                  <c:v>3.5599999999999998E-3</c:v>
                </c:pt>
                <c:pt idx="126">
                  <c:v>3.3600000000000001E-3</c:v>
                </c:pt>
                <c:pt idx="127">
                  <c:v>3.2000000000000002E-3</c:v>
                </c:pt>
                <c:pt idx="128">
                  <c:v>3.0000000000000001E-3</c:v>
                </c:pt>
                <c:pt idx="129">
                  <c:v>2.8600000000000001E-3</c:v>
                </c:pt>
                <c:pt idx="130">
                  <c:v>2.7399999999999998E-3</c:v>
                </c:pt>
                <c:pt idx="131">
                  <c:v>2.5799999999999998E-3</c:v>
                </c:pt>
                <c:pt idx="132">
                  <c:v>2.4599999999999999E-3</c:v>
                </c:pt>
                <c:pt idx="133">
                  <c:v>2.3600000000000001E-3</c:v>
                </c:pt>
                <c:pt idx="134">
                  <c:v>2.2599999999999999E-3</c:v>
                </c:pt>
                <c:pt idx="135">
                  <c:v>2.16E-3</c:v>
                </c:pt>
                <c:pt idx="136">
                  <c:v>2.0600000000000002E-3</c:v>
                </c:pt>
                <c:pt idx="137">
                  <c:v>1.9599999999999999E-3</c:v>
                </c:pt>
                <c:pt idx="138">
                  <c:v>1.8799999999999999E-3</c:v>
                </c:pt>
                <c:pt idx="139">
                  <c:v>1.82E-3</c:v>
                </c:pt>
                <c:pt idx="140">
                  <c:v>1.74E-3</c:v>
                </c:pt>
                <c:pt idx="141">
                  <c:v>1.6800000000000001E-3</c:v>
                </c:pt>
                <c:pt idx="142">
                  <c:v>1.6000000000000001E-3</c:v>
                </c:pt>
                <c:pt idx="143">
                  <c:v>1.5399999999999999E-3</c:v>
                </c:pt>
                <c:pt idx="144">
                  <c:v>1.4599999999999999E-3</c:v>
                </c:pt>
                <c:pt idx="145">
                  <c:v>1.4E-3</c:v>
                </c:pt>
                <c:pt idx="146">
                  <c:v>1.3600000000000001E-3</c:v>
                </c:pt>
                <c:pt idx="147">
                  <c:v>1.2999999999999999E-3</c:v>
                </c:pt>
                <c:pt idx="148">
                  <c:v>1.24E-3</c:v>
                </c:pt>
                <c:pt idx="149">
                  <c:v>1.1800000000000001E-3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59-42AA-A0ED-23D9D472D074}"/>
            </c:ext>
          </c:extLst>
        </c:ser>
        <c:ser>
          <c:idx val="6"/>
          <c:order val="6"/>
          <c:tx>
            <c:v>Antiguo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4-47E7-A8A1-D125824CE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'50SR (2)'!$C$14:$C$133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'50SR (2)'!$AO$14:$AO$373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1.8000000000000001E-4</c:v>
                      </c:pt>
                      <c:pt idx="4">
                        <c:v>1.3999999999999999E-4</c:v>
                      </c:pt>
                      <c:pt idx="5">
                        <c:v>1.3999999999999999E-4</c:v>
                      </c:pt>
                      <c:pt idx="6">
                        <c:v>2.7999999999999998E-4</c:v>
                      </c:pt>
                      <c:pt idx="7">
                        <c:v>3.4000000000000002E-4</c:v>
                      </c:pt>
                      <c:pt idx="8">
                        <c:v>4.4000000000000002E-4</c:v>
                      </c:pt>
                      <c:pt idx="9">
                        <c:v>6.9999999999999999E-4</c:v>
                      </c:pt>
                      <c:pt idx="10">
                        <c:v>7.3999999999999999E-4</c:v>
                      </c:pt>
                      <c:pt idx="11">
                        <c:v>6.8000000000000005E-4</c:v>
                      </c:pt>
                      <c:pt idx="12">
                        <c:v>6.9999999999999999E-4</c:v>
                      </c:pt>
                      <c:pt idx="13">
                        <c:v>5.5999999999999995E-4</c:v>
                      </c:pt>
                      <c:pt idx="14">
                        <c:v>5.8E-4</c:v>
                      </c:pt>
                      <c:pt idx="15">
                        <c:v>7.3999999999999999E-4</c:v>
                      </c:pt>
                      <c:pt idx="16">
                        <c:v>8.1999999999999998E-4</c:v>
                      </c:pt>
                      <c:pt idx="17">
                        <c:v>1.1000000000000001E-3</c:v>
                      </c:pt>
                      <c:pt idx="18">
                        <c:v>9.7999999999999997E-4</c:v>
                      </c:pt>
                      <c:pt idx="19">
                        <c:v>1.08E-3</c:v>
                      </c:pt>
                      <c:pt idx="20">
                        <c:v>1.34E-3</c:v>
                      </c:pt>
                      <c:pt idx="21">
                        <c:v>1.2999999999999999E-3</c:v>
                      </c:pt>
                      <c:pt idx="22">
                        <c:v>1.58E-3</c:v>
                      </c:pt>
                      <c:pt idx="23">
                        <c:v>1.92E-3</c:v>
                      </c:pt>
                      <c:pt idx="24">
                        <c:v>2.16E-3</c:v>
                      </c:pt>
                      <c:pt idx="25">
                        <c:v>2.2000000000000001E-3</c:v>
                      </c:pt>
                      <c:pt idx="26">
                        <c:v>2.48E-3</c:v>
                      </c:pt>
                      <c:pt idx="27">
                        <c:v>2.4199999999999998E-3</c:v>
                      </c:pt>
                      <c:pt idx="28">
                        <c:v>2.5999999999999999E-3</c:v>
                      </c:pt>
                      <c:pt idx="29">
                        <c:v>2.8400000000000001E-3</c:v>
                      </c:pt>
                      <c:pt idx="30">
                        <c:v>2.98E-3</c:v>
                      </c:pt>
                      <c:pt idx="31">
                        <c:v>3.3800000000000002E-3</c:v>
                      </c:pt>
                      <c:pt idx="32">
                        <c:v>3.7000000000000002E-3</c:v>
                      </c:pt>
                      <c:pt idx="33">
                        <c:v>3.8E-3</c:v>
                      </c:pt>
                      <c:pt idx="34">
                        <c:v>4.0400000000000002E-3</c:v>
                      </c:pt>
                      <c:pt idx="35">
                        <c:v>4.1799999999999997E-3</c:v>
                      </c:pt>
                      <c:pt idx="36">
                        <c:v>4.28E-3</c:v>
                      </c:pt>
                      <c:pt idx="37">
                        <c:v>4.7400000000000003E-3</c:v>
                      </c:pt>
                      <c:pt idx="38">
                        <c:v>4.9199999999999999E-3</c:v>
                      </c:pt>
                      <c:pt idx="39">
                        <c:v>5.0600000000000003E-3</c:v>
                      </c:pt>
                      <c:pt idx="40">
                        <c:v>5.2399999999999999E-3</c:v>
                      </c:pt>
                      <c:pt idx="41">
                        <c:v>5.5599999999999998E-3</c:v>
                      </c:pt>
                      <c:pt idx="42">
                        <c:v>5.5799999999999999E-3</c:v>
                      </c:pt>
                      <c:pt idx="43">
                        <c:v>5.7400000000000003E-3</c:v>
                      </c:pt>
                      <c:pt idx="44">
                        <c:v>5.96E-3</c:v>
                      </c:pt>
                      <c:pt idx="45">
                        <c:v>6.0400000000000002E-3</c:v>
                      </c:pt>
                      <c:pt idx="46">
                        <c:v>6.28E-3</c:v>
                      </c:pt>
                      <c:pt idx="47">
                        <c:v>6.5199999999999998E-3</c:v>
                      </c:pt>
                      <c:pt idx="48">
                        <c:v>6.6400000000000001E-3</c:v>
                      </c:pt>
                      <c:pt idx="49">
                        <c:v>1.196E-2</c:v>
                      </c:pt>
                      <c:pt idx="50">
                        <c:v>6.7999999999999996E-3</c:v>
                      </c:pt>
                      <c:pt idx="51">
                        <c:v>6.8599999999999998E-3</c:v>
                      </c:pt>
                      <c:pt idx="52">
                        <c:v>6.6400000000000001E-3</c:v>
                      </c:pt>
                      <c:pt idx="53">
                        <c:v>6.62E-3</c:v>
                      </c:pt>
                      <c:pt idx="54">
                        <c:v>6.4200000000000004E-3</c:v>
                      </c:pt>
                      <c:pt idx="55">
                        <c:v>6.1000000000000004E-3</c:v>
                      </c:pt>
                      <c:pt idx="56">
                        <c:v>6.0000000000000001E-3</c:v>
                      </c:pt>
                      <c:pt idx="57">
                        <c:v>5.7000000000000002E-3</c:v>
                      </c:pt>
                      <c:pt idx="58">
                        <c:v>5.4400000000000004E-3</c:v>
                      </c:pt>
                      <c:pt idx="59">
                        <c:v>5.1399999999999996E-3</c:v>
                      </c:pt>
                      <c:pt idx="60">
                        <c:v>5.0000000000000001E-3</c:v>
                      </c:pt>
                      <c:pt idx="61">
                        <c:v>4.8599999999999997E-3</c:v>
                      </c:pt>
                      <c:pt idx="62">
                        <c:v>4.7999999999999996E-3</c:v>
                      </c:pt>
                      <c:pt idx="63">
                        <c:v>4.5399999999999998E-3</c:v>
                      </c:pt>
                      <c:pt idx="64">
                        <c:v>4.3200000000000001E-3</c:v>
                      </c:pt>
                      <c:pt idx="65">
                        <c:v>4.1799999999999997E-3</c:v>
                      </c:pt>
                      <c:pt idx="66">
                        <c:v>3.8999999999999998E-3</c:v>
                      </c:pt>
                      <c:pt idx="67">
                        <c:v>3.82E-3</c:v>
                      </c:pt>
                      <c:pt idx="68">
                        <c:v>3.7399999999999998E-3</c:v>
                      </c:pt>
                      <c:pt idx="69">
                        <c:v>3.3600000000000001E-3</c:v>
                      </c:pt>
                      <c:pt idx="70">
                        <c:v>3.3600000000000001E-3</c:v>
                      </c:pt>
                      <c:pt idx="71">
                        <c:v>3.0799999999999998E-3</c:v>
                      </c:pt>
                      <c:pt idx="72">
                        <c:v>2.8800000000000002E-3</c:v>
                      </c:pt>
                      <c:pt idx="73">
                        <c:v>2.7599999999999999E-3</c:v>
                      </c:pt>
                      <c:pt idx="74">
                        <c:v>2.4399999999999999E-3</c:v>
                      </c:pt>
                      <c:pt idx="75">
                        <c:v>2.5400000000000002E-3</c:v>
                      </c:pt>
                      <c:pt idx="76">
                        <c:v>2.2200000000000002E-3</c:v>
                      </c:pt>
                      <c:pt idx="77">
                        <c:v>2.0400000000000001E-3</c:v>
                      </c:pt>
                      <c:pt idx="78">
                        <c:v>1.9400000000000001E-3</c:v>
                      </c:pt>
                      <c:pt idx="79">
                        <c:v>1.82E-3</c:v>
                      </c:pt>
                      <c:pt idx="80">
                        <c:v>1.64E-3</c:v>
                      </c:pt>
                      <c:pt idx="81">
                        <c:v>1.64E-3</c:v>
                      </c:pt>
                      <c:pt idx="82">
                        <c:v>1.5399999999999999E-3</c:v>
                      </c:pt>
                      <c:pt idx="83">
                        <c:v>1.3600000000000001E-3</c:v>
                      </c:pt>
                      <c:pt idx="84">
                        <c:v>1.4599999999999999E-3</c:v>
                      </c:pt>
                      <c:pt idx="85">
                        <c:v>1.34E-3</c:v>
                      </c:pt>
                      <c:pt idx="86">
                        <c:v>1.2600000000000001E-3</c:v>
                      </c:pt>
                      <c:pt idx="87">
                        <c:v>1.16E-3</c:v>
                      </c:pt>
                      <c:pt idx="88">
                        <c:v>1.14E-3</c:v>
                      </c:pt>
                      <c:pt idx="89">
                        <c:v>1.0200000000000001E-3</c:v>
                      </c:pt>
                      <c:pt idx="90">
                        <c:v>9.3999999999999997E-4</c:v>
                      </c:pt>
                      <c:pt idx="91">
                        <c:v>8.5999999999999998E-4</c:v>
                      </c:pt>
                      <c:pt idx="92">
                        <c:v>7.7999999999999999E-4</c:v>
                      </c:pt>
                      <c:pt idx="93">
                        <c:v>8.0000000000000004E-4</c:v>
                      </c:pt>
                      <c:pt idx="94">
                        <c:v>8.0000000000000004E-4</c:v>
                      </c:pt>
                      <c:pt idx="95">
                        <c:v>6.6E-4</c:v>
                      </c:pt>
                      <c:pt idx="96">
                        <c:v>6.2E-4</c:v>
                      </c:pt>
                      <c:pt idx="97">
                        <c:v>5.5999999999999995E-4</c:v>
                      </c:pt>
                      <c:pt idx="98">
                        <c:v>5.4000000000000001E-4</c:v>
                      </c:pt>
                      <c:pt idx="99">
                        <c:v>5.0000000000000001E-4</c:v>
                      </c:pt>
                      <c:pt idx="100">
                        <c:v>4.2000000000000002E-4</c:v>
                      </c:pt>
                      <c:pt idx="101">
                        <c:v>4.0000000000000002E-4</c:v>
                      </c:pt>
                      <c:pt idx="102">
                        <c:v>4.0000000000000002E-4</c:v>
                      </c:pt>
                      <c:pt idx="103">
                        <c:v>1.58E-3</c:v>
                      </c:pt>
                      <c:pt idx="104">
                        <c:v>1.7799999999999999E-3</c:v>
                      </c:pt>
                      <c:pt idx="105">
                        <c:v>1.6000000000000001E-4</c:v>
                      </c:pt>
                      <c:pt idx="106">
                        <c:v>1.6000000000000001E-4</c:v>
                      </c:pt>
                      <c:pt idx="107">
                        <c:v>1.3999999999999999E-4</c:v>
                      </c:pt>
                      <c:pt idx="108">
                        <c:v>1.3999999999999999E-4</c:v>
                      </c:pt>
                      <c:pt idx="109">
                        <c:v>1.3999999999999999E-4</c:v>
                      </c:pt>
                      <c:pt idx="110">
                        <c:v>3.2000000000000003E-4</c:v>
                      </c:pt>
                      <c:pt idx="111">
                        <c:v>1.2E-4</c:v>
                      </c:pt>
                      <c:pt idx="112">
                        <c:v>1E-4</c:v>
                      </c:pt>
                      <c:pt idx="113">
                        <c:v>1.64E-3</c:v>
                      </c:pt>
                      <c:pt idx="114">
                        <c:v>1E-4</c:v>
                      </c:pt>
                      <c:pt idx="115">
                        <c:v>-1E-4</c:v>
                      </c:pt>
                      <c:pt idx="116">
                        <c:v>-4.0000000000000003E-5</c:v>
                      </c:pt>
                      <c:pt idx="117">
                        <c:v>4.0000000000000003E-5</c:v>
                      </c:pt>
                      <c:pt idx="118">
                        <c:v>1.3999999999999999E-4</c:v>
                      </c:pt>
                      <c:pt idx="119">
                        <c:v>2.2000000000000001E-4</c:v>
                      </c:pt>
                      <c:pt idx="120">
                        <c:v>-4.0000000000000003E-5</c:v>
                      </c:pt>
                      <c:pt idx="121">
                        <c:v>-1.2E-4</c:v>
                      </c:pt>
                      <c:pt idx="122">
                        <c:v>4.0000000000000003E-5</c:v>
                      </c:pt>
                      <c:pt idx="123">
                        <c:v>1.6000000000000001E-4</c:v>
                      </c:pt>
                      <c:pt idx="124">
                        <c:v>2.0000000000000002E-5</c:v>
                      </c:pt>
                      <c:pt idx="125">
                        <c:v>6.0000000000000002E-5</c:v>
                      </c:pt>
                      <c:pt idx="126">
                        <c:v>6.0000000000000002E-5</c:v>
                      </c:pt>
                      <c:pt idx="127">
                        <c:v>0</c:v>
                      </c:pt>
                      <c:pt idx="128">
                        <c:v>-3.2000000000000003E-4</c:v>
                      </c:pt>
                      <c:pt idx="129">
                        <c:v>0</c:v>
                      </c:pt>
                      <c:pt idx="130">
                        <c:v>1.2E-4</c:v>
                      </c:pt>
                      <c:pt idx="131">
                        <c:v>2.0000000000000002E-5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C59-42AA-A0ED-23D9D472D074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 (2)'!$C$14:$C$133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 (2)'!$AM$14:$AM$373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2.0000000000000002E-5</c:v>
                      </c:pt>
                      <c:pt idx="16">
                        <c:v>2.0000000000000002E-5</c:v>
                      </c:pt>
                      <c:pt idx="17">
                        <c:v>4.0000000000000003E-5</c:v>
                      </c:pt>
                      <c:pt idx="18">
                        <c:v>8.0000000000000007E-5</c:v>
                      </c:pt>
                      <c:pt idx="19">
                        <c:v>1E-4</c:v>
                      </c:pt>
                      <c:pt idx="20">
                        <c:v>1.3999999999999999E-4</c:v>
                      </c:pt>
                      <c:pt idx="21">
                        <c:v>1.8000000000000001E-4</c:v>
                      </c:pt>
                      <c:pt idx="22">
                        <c:v>2.4000000000000001E-4</c:v>
                      </c:pt>
                      <c:pt idx="23">
                        <c:v>3.2000000000000003E-4</c:v>
                      </c:pt>
                      <c:pt idx="24">
                        <c:v>4.0000000000000002E-4</c:v>
                      </c:pt>
                      <c:pt idx="25">
                        <c:v>5.0000000000000001E-4</c:v>
                      </c:pt>
                      <c:pt idx="26">
                        <c:v>6.4000000000000005E-4</c:v>
                      </c:pt>
                      <c:pt idx="27">
                        <c:v>7.7999999999999999E-4</c:v>
                      </c:pt>
                      <c:pt idx="28">
                        <c:v>9.3999999999999997E-4</c:v>
                      </c:pt>
                      <c:pt idx="29">
                        <c:v>1.14E-3</c:v>
                      </c:pt>
                      <c:pt idx="30">
                        <c:v>1.3799999999999999E-3</c:v>
                      </c:pt>
                      <c:pt idx="31">
                        <c:v>1.74E-3</c:v>
                      </c:pt>
                      <c:pt idx="32">
                        <c:v>2.0600000000000002E-3</c:v>
                      </c:pt>
                      <c:pt idx="33">
                        <c:v>2.4199999999999998E-3</c:v>
                      </c:pt>
                      <c:pt idx="34">
                        <c:v>2.8999999999999998E-3</c:v>
                      </c:pt>
                      <c:pt idx="35">
                        <c:v>3.3800000000000002E-3</c:v>
                      </c:pt>
                      <c:pt idx="36">
                        <c:v>3.9199999999999999E-3</c:v>
                      </c:pt>
                      <c:pt idx="37">
                        <c:v>4.5599999999999998E-3</c:v>
                      </c:pt>
                      <c:pt idx="38">
                        <c:v>5.28E-3</c:v>
                      </c:pt>
                      <c:pt idx="39">
                        <c:v>6.0600000000000003E-3</c:v>
                      </c:pt>
                      <c:pt idx="40">
                        <c:v>6.96E-3</c:v>
                      </c:pt>
                      <c:pt idx="41">
                        <c:v>7.9600000000000001E-3</c:v>
                      </c:pt>
                      <c:pt idx="42">
                        <c:v>8.9800000000000001E-3</c:v>
                      </c:pt>
                      <c:pt idx="43">
                        <c:v>1.014E-2</c:v>
                      </c:pt>
                      <c:pt idx="44">
                        <c:v>1.1299999999999999E-2</c:v>
                      </c:pt>
                      <c:pt idx="45">
                        <c:v>1.256E-2</c:v>
                      </c:pt>
                      <c:pt idx="46">
                        <c:v>1.396E-2</c:v>
                      </c:pt>
                      <c:pt idx="47">
                        <c:v>1.546E-2</c:v>
                      </c:pt>
                      <c:pt idx="48">
                        <c:v>1.7139999999999999E-2</c:v>
                      </c:pt>
                      <c:pt idx="49">
                        <c:v>1.9740000000000001E-2</c:v>
                      </c:pt>
                      <c:pt idx="50">
                        <c:v>2.172E-2</c:v>
                      </c:pt>
                      <c:pt idx="51">
                        <c:v>2.402E-2</c:v>
                      </c:pt>
                      <c:pt idx="52">
                        <c:v>2.6440000000000002E-2</c:v>
                      </c:pt>
                      <c:pt idx="53">
                        <c:v>2.9100000000000001E-2</c:v>
                      </c:pt>
                      <c:pt idx="54">
                        <c:v>3.184E-2</c:v>
                      </c:pt>
                      <c:pt idx="55">
                        <c:v>3.4880000000000001E-2</c:v>
                      </c:pt>
                      <c:pt idx="56">
                        <c:v>3.8039999999999997E-2</c:v>
                      </c:pt>
                      <c:pt idx="57">
                        <c:v>4.1459999999999997E-2</c:v>
                      </c:pt>
                      <c:pt idx="58">
                        <c:v>4.5080000000000002E-2</c:v>
                      </c:pt>
                      <c:pt idx="59">
                        <c:v>4.8959999999999997E-2</c:v>
                      </c:pt>
                      <c:pt idx="60">
                        <c:v>5.2859999999999997E-2</c:v>
                      </c:pt>
                      <c:pt idx="61">
                        <c:v>5.704E-2</c:v>
                      </c:pt>
                      <c:pt idx="62">
                        <c:v>6.1280000000000001E-2</c:v>
                      </c:pt>
                      <c:pt idx="63">
                        <c:v>6.5979999999999997E-2</c:v>
                      </c:pt>
                      <c:pt idx="64">
                        <c:v>7.0739999999999997E-2</c:v>
                      </c:pt>
                      <c:pt idx="65">
                        <c:v>7.5620000000000007E-2</c:v>
                      </c:pt>
                      <c:pt idx="66">
                        <c:v>8.0759999999999998E-2</c:v>
                      </c:pt>
                      <c:pt idx="67">
                        <c:v>8.5980000000000001E-2</c:v>
                      </c:pt>
                      <c:pt idx="68">
                        <c:v>9.146E-2</c:v>
                      </c:pt>
                      <c:pt idx="69">
                        <c:v>9.7019999999999995E-2</c:v>
                      </c:pt>
                      <c:pt idx="70">
                        <c:v>0.1027</c:v>
                      </c:pt>
                      <c:pt idx="71">
                        <c:v>0.10847999999999999</c:v>
                      </c:pt>
                      <c:pt idx="72">
                        <c:v>0.11444</c:v>
                      </c:pt>
                      <c:pt idx="73">
                        <c:v>0.12038</c:v>
                      </c:pt>
                      <c:pt idx="74">
                        <c:v>0.12634000000000001</c:v>
                      </c:pt>
                      <c:pt idx="75">
                        <c:v>0.13236000000000001</c:v>
                      </c:pt>
                      <c:pt idx="76">
                        <c:v>0.13838</c:v>
                      </c:pt>
                      <c:pt idx="77">
                        <c:v>0.14444000000000001</c:v>
                      </c:pt>
                      <c:pt idx="78">
                        <c:v>0.15042</c:v>
                      </c:pt>
                      <c:pt idx="79">
                        <c:v>0.15640000000000001</c:v>
                      </c:pt>
                      <c:pt idx="80">
                        <c:v>0.16222</c:v>
                      </c:pt>
                      <c:pt idx="81">
                        <c:v>0.16803999999999999</c:v>
                      </c:pt>
                      <c:pt idx="82">
                        <c:v>0.17366000000000001</c:v>
                      </c:pt>
                      <c:pt idx="83">
                        <c:v>0.17902000000000001</c:v>
                      </c:pt>
                      <c:pt idx="84">
                        <c:v>0.18440000000000001</c:v>
                      </c:pt>
                      <c:pt idx="85">
                        <c:v>0.18942000000000001</c:v>
                      </c:pt>
                      <c:pt idx="86">
                        <c:v>0.19438</c:v>
                      </c:pt>
                      <c:pt idx="87">
                        <c:v>0.19905999999999999</c:v>
                      </c:pt>
                      <c:pt idx="88">
                        <c:v>0.20363999999999999</c:v>
                      </c:pt>
                      <c:pt idx="89">
                        <c:v>0.20799999999999999</c:v>
                      </c:pt>
                      <c:pt idx="90">
                        <c:v>0.21214</c:v>
                      </c:pt>
                      <c:pt idx="91">
                        <c:v>0.21598000000000001</c:v>
                      </c:pt>
                      <c:pt idx="92">
                        <c:v>0.21986</c:v>
                      </c:pt>
                      <c:pt idx="93">
                        <c:v>0.22359999999999999</c:v>
                      </c:pt>
                      <c:pt idx="94">
                        <c:v>0.22702</c:v>
                      </c:pt>
                      <c:pt idx="95">
                        <c:v>0.23038</c:v>
                      </c:pt>
                      <c:pt idx="96">
                        <c:v>0.23352000000000001</c:v>
                      </c:pt>
                      <c:pt idx="97">
                        <c:v>0.23652000000000001</c:v>
                      </c:pt>
                      <c:pt idx="98">
                        <c:v>0.23932</c:v>
                      </c:pt>
                      <c:pt idx="99">
                        <c:v>0.24206</c:v>
                      </c:pt>
                      <c:pt idx="100">
                        <c:v>0.24457999999999999</c:v>
                      </c:pt>
                      <c:pt idx="101">
                        <c:v>0.24696000000000001</c:v>
                      </c:pt>
                      <c:pt idx="102">
                        <c:v>0.24918000000000001</c:v>
                      </c:pt>
                      <c:pt idx="103">
                        <c:v>0.25712000000000002</c:v>
                      </c:pt>
                      <c:pt idx="104">
                        <c:v>0.26272000000000001</c:v>
                      </c:pt>
                      <c:pt idx="105">
                        <c:v>0.26418000000000003</c:v>
                      </c:pt>
                      <c:pt idx="106">
                        <c:v>0.26556000000000002</c:v>
                      </c:pt>
                      <c:pt idx="107">
                        <c:v>0.26682</c:v>
                      </c:pt>
                      <c:pt idx="108">
                        <c:v>0.26794000000000001</c:v>
                      </c:pt>
                      <c:pt idx="109">
                        <c:v>0.26900000000000002</c:v>
                      </c:pt>
                      <c:pt idx="110">
                        <c:v>0.27063999999999999</c:v>
                      </c:pt>
                      <c:pt idx="111">
                        <c:v>0.27150000000000002</c:v>
                      </c:pt>
                      <c:pt idx="112">
                        <c:v>0.27234000000000003</c:v>
                      </c:pt>
                      <c:pt idx="113">
                        <c:v>0.27472000000000002</c:v>
                      </c:pt>
                      <c:pt idx="114">
                        <c:v>0.27538000000000001</c:v>
                      </c:pt>
                      <c:pt idx="115">
                        <c:v>0.27617999999999998</c:v>
                      </c:pt>
                      <c:pt idx="116">
                        <c:v>0.27682000000000001</c:v>
                      </c:pt>
                      <c:pt idx="117">
                        <c:v>0.27739999999999998</c:v>
                      </c:pt>
                      <c:pt idx="118">
                        <c:v>0.27783999999999998</c:v>
                      </c:pt>
                      <c:pt idx="119">
                        <c:v>0.27833999999999998</c:v>
                      </c:pt>
                      <c:pt idx="120">
                        <c:v>0.27855999999999997</c:v>
                      </c:pt>
                      <c:pt idx="121">
                        <c:v>0.27951999999999999</c:v>
                      </c:pt>
                      <c:pt idx="122">
                        <c:v>0.27982000000000001</c:v>
                      </c:pt>
                      <c:pt idx="123">
                        <c:v>0.28042</c:v>
                      </c:pt>
                      <c:pt idx="124">
                        <c:v>0.28070000000000001</c:v>
                      </c:pt>
                      <c:pt idx="125">
                        <c:v>0.28094000000000002</c:v>
                      </c:pt>
                      <c:pt idx="126">
                        <c:v>0.28116000000000002</c:v>
                      </c:pt>
                      <c:pt idx="127">
                        <c:v>0.28142</c:v>
                      </c:pt>
                      <c:pt idx="128">
                        <c:v>0.28105999999999998</c:v>
                      </c:pt>
                      <c:pt idx="129">
                        <c:v>0.28123999999999999</c:v>
                      </c:pt>
                      <c:pt idx="130">
                        <c:v>0.28098000000000001</c:v>
                      </c:pt>
                      <c:pt idx="131">
                        <c:v>0.28108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59-42AA-A0ED-23D9D472D074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Muertes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 (2)'!$C$14:$C$133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 (2)'!$AN$14:$AN$373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2.0000000000000002E-5</c:v>
                      </c:pt>
                      <c:pt idx="27">
                        <c:v>2.0000000000000002E-5</c:v>
                      </c:pt>
                      <c:pt idx="28">
                        <c:v>4.0000000000000003E-5</c:v>
                      </c:pt>
                      <c:pt idx="29">
                        <c:v>4.0000000000000003E-5</c:v>
                      </c:pt>
                      <c:pt idx="30">
                        <c:v>6.0000000000000002E-5</c:v>
                      </c:pt>
                      <c:pt idx="31">
                        <c:v>6.0000000000000002E-5</c:v>
                      </c:pt>
                      <c:pt idx="32">
                        <c:v>8.0000000000000007E-5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1.3999999999999999E-4</c:v>
                      </c:pt>
                      <c:pt idx="36">
                        <c:v>1.8000000000000001E-4</c:v>
                      </c:pt>
                      <c:pt idx="37">
                        <c:v>2.0000000000000001E-4</c:v>
                      </c:pt>
                      <c:pt idx="38">
                        <c:v>2.4000000000000001E-4</c:v>
                      </c:pt>
                      <c:pt idx="39">
                        <c:v>2.7999999999999998E-4</c:v>
                      </c:pt>
                      <c:pt idx="40">
                        <c:v>3.2000000000000003E-4</c:v>
                      </c:pt>
                      <c:pt idx="41">
                        <c:v>3.8000000000000002E-4</c:v>
                      </c:pt>
                      <c:pt idx="42">
                        <c:v>4.2000000000000002E-4</c:v>
                      </c:pt>
                      <c:pt idx="43">
                        <c:v>4.8000000000000001E-4</c:v>
                      </c:pt>
                      <c:pt idx="44">
                        <c:v>5.5999999999999995E-4</c:v>
                      </c:pt>
                      <c:pt idx="45">
                        <c:v>6.2E-4</c:v>
                      </c:pt>
                      <c:pt idx="46">
                        <c:v>6.9999999999999999E-4</c:v>
                      </c:pt>
                      <c:pt idx="47">
                        <c:v>7.7999999999999999E-4</c:v>
                      </c:pt>
                      <c:pt idx="48">
                        <c:v>8.5999999999999998E-4</c:v>
                      </c:pt>
                      <c:pt idx="49">
                        <c:v>1E-3</c:v>
                      </c:pt>
                      <c:pt idx="50">
                        <c:v>1.1000000000000001E-3</c:v>
                      </c:pt>
                      <c:pt idx="51">
                        <c:v>1.2199999999999999E-3</c:v>
                      </c:pt>
                      <c:pt idx="52">
                        <c:v>1.34E-3</c:v>
                      </c:pt>
                      <c:pt idx="53">
                        <c:v>1.48E-3</c:v>
                      </c:pt>
                      <c:pt idx="54">
                        <c:v>1.6199999999999999E-3</c:v>
                      </c:pt>
                      <c:pt idx="55">
                        <c:v>1.7600000000000001E-3</c:v>
                      </c:pt>
                      <c:pt idx="56">
                        <c:v>1.92E-3</c:v>
                      </c:pt>
                      <c:pt idx="57">
                        <c:v>2.0600000000000002E-3</c:v>
                      </c:pt>
                      <c:pt idx="58">
                        <c:v>2.2000000000000001E-3</c:v>
                      </c:pt>
                      <c:pt idx="59">
                        <c:v>2.3600000000000001E-3</c:v>
                      </c:pt>
                      <c:pt idx="60">
                        <c:v>2.5200000000000001E-3</c:v>
                      </c:pt>
                      <c:pt idx="61">
                        <c:v>2.6800000000000001E-3</c:v>
                      </c:pt>
                      <c:pt idx="62">
                        <c:v>2.8400000000000001E-3</c:v>
                      </c:pt>
                      <c:pt idx="63">
                        <c:v>3.0200000000000001E-3</c:v>
                      </c:pt>
                      <c:pt idx="64">
                        <c:v>3.1800000000000001E-3</c:v>
                      </c:pt>
                      <c:pt idx="65">
                        <c:v>3.3600000000000001E-3</c:v>
                      </c:pt>
                      <c:pt idx="66">
                        <c:v>3.5400000000000002E-3</c:v>
                      </c:pt>
                      <c:pt idx="67">
                        <c:v>3.7200000000000002E-3</c:v>
                      </c:pt>
                      <c:pt idx="68">
                        <c:v>3.9199999999999999E-3</c:v>
                      </c:pt>
                      <c:pt idx="69">
                        <c:v>4.1000000000000003E-3</c:v>
                      </c:pt>
                      <c:pt idx="70">
                        <c:v>4.3200000000000001E-3</c:v>
                      </c:pt>
                      <c:pt idx="71">
                        <c:v>4.5199999999999997E-3</c:v>
                      </c:pt>
                      <c:pt idx="72">
                        <c:v>4.7200000000000002E-3</c:v>
                      </c:pt>
                      <c:pt idx="73">
                        <c:v>4.9399999999999999E-3</c:v>
                      </c:pt>
                      <c:pt idx="74">
                        <c:v>5.1200000000000004E-3</c:v>
                      </c:pt>
                      <c:pt idx="75">
                        <c:v>5.3600000000000002E-3</c:v>
                      </c:pt>
                      <c:pt idx="76">
                        <c:v>5.5799999999999999E-3</c:v>
                      </c:pt>
                      <c:pt idx="77">
                        <c:v>5.7999999999999996E-3</c:v>
                      </c:pt>
                      <c:pt idx="78">
                        <c:v>6.0600000000000003E-3</c:v>
                      </c:pt>
                      <c:pt idx="79">
                        <c:v>6.2599999999999999E-3</c:v>
                      </c:pt>
                      <c:pt idx="80">
                        <c:v>6.4799999999999996E-3</c:v>
                      </c:pt>
                      <c:pt idx="81">
                        <c:v>6.7000000000000002E-3</c:v>
                      </c:pt>
                      <c:pt idx="82">
                        <c:v>6.9199999999999999E-3</c:v>
                      </c:pt>
                      <c:pt idx="83">
                        <c:v>7.1399999999999996E-3</c:v>
                      </c:pt>
                      <c:pt idx="84">
                        <c:v>7.3400000000000002E-3</c:v>
                      </c:pt>
                      <c:pt idx="85">
                        <c:v>7.5399999999999998E-3</c:v>
                      </c:pt>
                      <c:pt idx="86">
                        <c:v>7.7400000000000004E-3</c:v>
                      </c:pt>
                      <c:pt idx="87">
                        <c:v>7.92E-3</c:v>
                      </c:pt>
                      <c:pt idx="88">
                        <c:v>8.1399999999999997E-3</c:v>
                      </c:pt>
                      <c:pt idx="89">
                        <c:v>8.3400000000000002E-3</c:v>
                      </c:pt>
                      <c:pt idx="90">
                        <c:v>8.5199999999999998E-3</c:v>
                      </c:pt>
                      <c:pt idx="91">
                        <c:v>8.6999999999999994E-3</c:v>
                      </c:pt>
                      <c:pt idx="92">
                        <c:v>8.8800000000000007E-3</c:v>
                      </c:pt>
                      <c:pt idx="93">
                        <c:v>9.0799999999999995E-3</c:v>
                      </c:pt>
                      <c:pt idx="94">
                        <c:v>9.2399999999999999E-3</c:v>
                      </c:pt>
                      <c:pt idx="95">
                        <c:v>9.4000000000000004E-3</c:v>
                      </c:pt>
                      <c:pt idx="96">
                        <c:v>9.5600000000000008E-3</c:v>
                      </c:pt>
                      <c:pt idx="97">
                        <c:v>9.7400000000000004E-3</c:v>
                      </c:pt>
                      <c:pt idx="98">
                        <c:v>9.8799999999999999E-3</c:v>
                      </c:pt>
                      <c:pt idx="99">
                        <c:v>1.004E-2</c:v>
                      </c:pt>
                      <c:pt idx="100">
                        <c:v>1.0160000000000001E-2</c:v>
                      </c:pt>
                      <c:pt idx="101">
                        <c:v>1.0279999999999999E-2</c:v>
                      </c:pt>
                      <c:pt idx="102">
                        <c:v>1.042E-2</c:v>
                      </c:pt>
                      <c:pt idx="103">
                        <c:v>1.0800000000000001E-2</c:v>
                      </c:pt>
                      <c:pt idx="104">
                        <c:v>1.112E-2</c:v>
                      </c:pt>
                      <c:pt idx="105">
                        <c:v>1.12E-2</c:v>
                      </c:pt>
                      <c:pt idx="106">
                        <c:v>1.1299999999999999E-2</c:v>
                      </c:pt>
                      <c:pt idx="107">
                        <c:v>1.14E-2</c:v>
                      </c:pt>
                      <c:pt idx="108">
                        <c:v>1.1480000000000001E-2</c:v>
                      </c:pt>
                      <c:pt idx="109">
                        <c:v>1.158E-2</c:v>
                      </c:pt>
                      <c:pt idx="110">
                        <c:v>1.17E-2</c:v>
                      </c:pt>
                      <c:pt idx="111">
                        <c:v>1.1780000000000001E-2</c:v>
                      </c:pt>
                      <c:pt idx="112">
                        <c:v>1.184E-2</c:v>
                      </c:pt>
                      <c:pt idx="113">
                        <c:v>1.2019999999999999E-2</c:v>
                      </c:pt>
                      <c:pt idx="114">
                        <c:v>1.206E-2</c:v>
                      </c:pt>
                      <c:pt idx="115">
                        <c:v>1.2120000000000001E-2</c:v>
                      </c:pt>
                      <c:pt idx="116">
                        <c:v>1.214E-2</c:v>
                      </c:pt>
                      <c:pt idx="117">
                        <c:v>1.2160000000000001E-2</c:v>
                      </c:pt>
                      <c:pt idx="118">
                        <c:v>1.2239999999999999E-2</c:v>
                      </c:pt>
                      <c:pt idx="119">
                        <c:v>1.218E-2</c:v>
                      </c:pt>
                      <c:pt idx="120">
                        <c:v>1.2279999999999999E-2</c:v>
                      </c:pt>
                      <c:pt idx="121">
                        <c:v>1.242E-2</c:v>
                      </c:pt>
                      <c:pt idx="122">
                        <c:v>1.244E-2</c:v>
                      </c:pt>
                      <c:pt idx="123">
                        <c:v>1.2319999999999999E-2</c:v>
                      </c:pt>
                      <c:pt idx="124">
                        <c:v>1.234E-2</c:v>
                      </c:pt>
                      <c:pt idx="125">
                        <c:v>1.2359999999999999E-2</c:v>
                      </c:pt>
                      <c:pt idx="126">
                        <c:v>1.24E-2</c:v>
                      </c:pt>
                      <c:pt idx="127">
                        <c:v>1.242E-2</c:v>
                      </c:pt>
                      <c:pt idx="128">
                        <c:v>1.2540000000000001E-2</c:v>
                      </c:pt>
                      <c:pt idx="129">
                        <c:v>1.256E-2</c:v>
                      </c:pt>
                      <c:pt idx="130">
                        <c:v>1.308E-2</c:v>
                      </c:pt>
                      <c:pt idx="131">
                        <c:v>1.3100000000000001E-2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C59-42AA-A0ED-23D9D472D074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 (2)'!$AJ$14:$AJ$373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8.5543199315654401E-4</c:v>
                </c:pt>
                <c:pt idx="27">
                  <c:v>7.7519379844961239E-4</c:v>
                </c:pt>
                <c:pt idx="28">
                  <c:v>1.4084507042253522E-3</c:v>
                </c:pt>
                <c:pt idx="29">
                  <c:v>1.2804097311139564E-3</c:v>
                </c:pt>
                <c:pt idx="30">
                  <c:v>1.7533606078316774E-3</c:v>
                </c:pt>
                <c:pt idx="31">
                  <c:v>1.5957446808510637E-3</c:v>
                </c:pt>
                <c:pt idx="32">
                  <c:v>1.937046004842615E-3</c:v>
                </c:pt>
                <c:pt idx="33">
                  <c:v>2.2172949002217295E-3</c:v>
                </c:pt>
                <c:pt idx="34">
                  <c:v>2.442002442002442E-3</c:v>
                </c:pt>
                <c:pt idx="35">
                  <c:v>2.6256564141035259E-3</c:v>
                </c:pt>
                <c:pt idx="36">
                  <c:v>3.1250000000000002E-3</c:v>
                </c:pt>
                <c:pt idx="37">
                  <c:v>3.208213025344883E-3</c:v>
                </c:pt>
                <c:pt idx="38">
                  <c:v>3.5682426404995541E-3</c:v>
                </c:pt>
                <c:pt idx="39">
                  <c:v>3.8716814159292035E-3</c:v>
                </c:pt>
                <c:pt idx="40">
                  <c:v>4.1258380608561115E-3</c:v>
                </c:pt>
                <c:pt idx="41">
                  <c:v>4.5717035611164579E-3</c:v>
                </c:pt>
                <c:pt idx="42">
                  <c:v>4.7350620067643746E-3</c:v>
                </c:pt>
                <c:pt idx="43">
                  <c:v>5.0825921219822112E-3</c:v>
                </c:pt>
                <c:pt idx="44">
                  <c:v>5.5776892430278889E-3</c:v>
                </c:pt>
                <c:pt idx="45">
                  <c:v>5.824877865464111E-3</c:v>
                </c:pt>
                <c:pt idx="46">
                  <c:v>6.2100780695528747E-3</c:v>
                </c:pt>
                <c:pt idx="47">
                  <c:v>6.5414290506541429E-3</c:v>
                </c:pt>
                <c:pt idx="48">
                  <c:v>6.8319034000635529E-3</c:v>
                </c:pt>
                <c:pt idx="49">
                  <c:v>7.2547881601857222E-3</c:v>
                </c:pt>
                <c:pt idx="50">
                  <c:v>7.6050884955752209E-3</c:v>
                </c:pt>
                <c:pt idx="51">
                  <c:v>8.0528052805280536E-3</c:v>
                </c:pt>
                <c:pt idx="52">
                  <c:v>8.4735044896926768E-3</c:v>
                </c:pt>
                <c:pt idx="53">
                  <c:v>8.9827628065064329E-3</c:v>
                </c:pt>
                <c:pt idx="54">
                  <c:v>9.4637223974763408E-3</c:v>
                </c:pt>
                <c:pt idx="55">
                  <c:v>9.9277978339350186E-3</c:v>
                </c:pt>
                <c:pt idx="56">
                  <c:v>1.0475774770842427E-2</c:v>
                </c:pt>
                <c:pt idx="57">
                  <c:v>1.0900624404698909E-2</c:v>
                </c:pt>
                <c:pt idx="58">
                  <c:v>1.1315708260467031E-2</c:v>
                </c:pt>
                <c:pt idx="59">
                  <c:v>1.1826017237923432E-2</c:v>
                </c:pt>
                <c:pt idx="60">
                  <c:v>1.2319123973406336E-2</c:v>
                </c:pt>
                <c:pt idx="61">
                  <c:v>1.2797249546366154E-2</c:v>
                </c:pt>
                <c:pt idx="62">
                  <c:v>1.3257398935673606E-2</c:v>
                </c:pt>
                <c:pt idx="63">
                  <c:v>1.3805083196196746E-2</c:v>
                </c:pt>
                <c:pt idx="64">
                  <c:v>1.4254975793437331E-2</c:v>
                </c:pt>
                <c:pt idx="65">
                  <c:v>1.4784827950365221E-2</c:v>
                </c:pt>
                <c:pt idx="66">
                  <c:v>1.5314068177885448E-2</c:v>
                </c:pt>
                <c:pt idx="67">
                  <c:v>1.5831134564643801E-2</c:v>
                </c:pt>
                <c:pt idx="68">
                  <c:v>1.6420911528150135E-2</c:v>
                </c:pt>
                <c:pt idx="69">
                  <c:v>1.6936549900859219E-2</c:v>
                </c:pt>
                <c:pt idx="70">
                  <c:v>1.7601043024771838E-2</c:v>
                </c:pt>
                <c:pt idx="71">
                  <c:v>1.818767101239337E-2</c:v>
                </c:pt>
                <c:pt idx="72">
                  <c:v>1.8774860779634049E-2</c:v>
                </c:pt>
                <c:pt idx="73">
                  <c:v>1.9436575385583885E-2</c:v>
                </c:pt>
                <c:pt idx="74">
                  <c:v>1.9953234606391271E-2</c:v>
                </c:pt>
                <c:pt idx="75">
                  <c:v>2.0683800262406422E-2</c:v>
                </c:pt>
                <c:pt idx="76">
                  <c:v>2.1349862258953169E-2</c:v>
                </c:pt>
                <c:pt idx="77">
                  <c:v>2.2019741837509491E-2</c:v>
                </c:pt>
                <c:pt idx="78">
                  <c:v>2.2838622145172231E-2</c:v>
                </c:pt>
                <c:pt idx="79">
                  <c:v>2.3431651444827069E-2</c:v>
                </c:pt>
                <c:pt idx="80">
                  <c:v>2.4107142857142858E-2</c:v>
                </c:pt>
                <c:pt idx="81">
                  <c:v>2.4774441650643395E-2</c:v>
                </c:pt>
                <c:pt idx="82">
                  <c:v>2.5443047282888449E-2</c:v>
                </c:pt>
                <c:pt idx="83">
                  <c:v>2.6121314114289897E-2</c:v>
                </c:pt>
                <c:pt idx="84">
                  <c:v>2.6710334788937411E-2</c:v>
                </c:pt>
                <c:pt idx="85">
                  <c:v>2.7304990222350983E-2</c:v>
                </c:pt>
                <c:pt idx="86">
                  <c:v>2.7901946647440518E-2</c:v>
                </c:pt>
                <c:pt idx="87">
                  <c:v>2.8431935669155656E-2</c:v>
                </c:pt>
                <c:pt idx="88">
                  <c:v>2.9102609939220595E-2</c:v>
                </c:pt>
                <c:pt idx="89">
                  <c:v>2.9709318894271874E-2</c:v>
                </c:pt>
                <c:pt idx="90">
                  <c:v>3.024923666832351E-2</c:v>
                </c:pt>
                <c:pt idx="91">
                  <c:v>3.0794280050969843E-2</c:v>
                </c:pt>
                <c:pt idx="92">
                  <c:v>3.1344864101659022E-2</c:v>
                </c:pt>
                <c:pt idx="93">
                  <c:v>3.196057726152763E-2</c:v>
                </c:pt>
                <c:pt idx="94">
                  <c:v>3.2432432432432434E-2</c:v>
                </c:pt>
                <c:pt idx="95">
                  <c:v>3.2917775598823362E-2</c:v>
                </c:pt>
                <c:pt idx="96">
                  <c:v>3.3405548955203021E-2</c:v>
                </c:pt>
                <c:pt idx="97">
                  <c:v>3.3968054683685571E-2</c:v>
                </c:pt>
                <c:pt idx="98">
                  <c:v>3.439153439153439E-2</c:v>
                </c:pt>
                <c:pt idx="99">
                  <c:v>3.4887761484467303E-2</c:v>
                </c:pt>
                <c:pt idx="100">
                  <c:v>3.5253296321998612E-2</c:v>
                </c:pt>
                <c:pt idx="101">
                  <c:v>3.562023562023562E-2</c:v>
                </c:pt>
                <c:pt idx="102">
                  <c:v>3.6055363321799309E-2</c:v>
                </c:pt>
                <c:pt idx="103">
                  <c:v>3.7167045219905021E-2</c:v>
                </c:pt>
                <c:pt idx="104">
                  <c:v>3.8035298946504308E-2</c:v>
                </c:pt>
                <c:pt idx="105">
                  <c:v>3.8287980309038697E-2</c:v>
                </c:pt>
                <c:pt idx="106">
                  <c:v>3.8608719420527536E-2</c:v>
                </c:pt>
                <c:pt idx="107">
                  <c:v>3.8931766955809029E-2</c:v>
                </c:pt>
                <c:pt idx="108">
                  <c:v>3.9186237028945928E-2</c:v>
                </c:pt>
                <c:pt idx="109">
                  <c:v>3.9508700102354147E-2</c:v>
                </c:pt>
                <c:pt idx="110">
                  <c:v>3.9874582509713041E-2</c:v>
                </c:pt>
                <c:pt idx="111">
                  <c:v>4.0130816924439601E-2</c:v>
                </c:pt>
                <c:pt idx="112">
                  <c:v>4.0321482086909138E-2</c:v>
                </c:pt>
                <c:pt idx="113">
                  <c:v>4.0707125440260089E-2</c:v>
                </c:pt>
                <c:pt idx="114">
                  <c:v>4.0828762949421088E-2</c:v>
                </c:pt>
                <c:pt idx="115">
                  <c:v>4.1045787049580063E-2</c:v>
                </c:pt>
                <c:pt idx="116">
                  <c:v>4.111908955426094E-2</c:v>
                </c:pt>
                <c:pt idx="117">
                  <c:v>4.1181251693308045E-2</c:v>
                </c:pt>
                <c:pt idx="118">
                  <c:v>4.1432536727371197E-2</c:v>
                </c:pt>
                <c:pt idx="119">
                  <c:v>4.1198755242862942E-2</c:v>
                </c:pt>
                <c:pt idx="120">
                  <c:v>4.1542625169147494E-2</c:v>
                </c:pt>
                <c:pt idx="121">
                  <c:v>4.2033301746311084E-2</c:v>
                </c:pt>
                <c:pt idx="122">
                  <c:v>4.2095289658906333E-2</c:v>
                </c:pt>
                <c:pt idx="123">
                  <c:v>4.1666666666666664E-2</c:v>
                </c:pt>
                <c:pt idx="124">
                  <c:v>4.1731484612783226E-2</c:v>
                </c:pt>
                <c:pt idx="125">
                  <c:v>4.1790641060319177E-2</c:v>
                </c:pt>
                <c:pt idx="126">
                  <c:v>4.1917382191873437E-2</c:v>
                </c:pt>
                <c:pt idx="127">
                  <c:v>4.1984990872828074E-2</c:v>
                </c:pt>
                <c:pt idx="128">
                  <c:v>4.2436548223350253E-2</c:v>
                </c:pt>
                <c:pt idx="129">
                  <c:v>4.2504230118443315E-2</c:v>
                </c:pt>
                <c:pt idx="130">
                  <c:v>4.424599147554293E-2</c:v>
                </c:pt>
                <c:pt idx="131">
                  <c:v>4.4310648085509406E-2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3-492E-9C30-AD70DBAEA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 (2)'!$M$14:$M$165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0.2</c:v>
                </c:pt>
                <c:pt idx="11">
                  <c:v>0.4</c:v>
                </c:pt>
                <c:pt idx="12">
                  <c:v>0.72</c:v>
                </c:pt>
                <c:pt idx="13">
                  <c:v>1</c:v>
                </c:pt>
                <c:pt idx="14">
                  <c:v>1.85</c:v>
                </c:pt>
                <c:pt idx="15">
                  <c:v>1.83</c:v>
                </c:pt>
                <c:pt idx="16">
                  <c:v>2.02</c:v>
                </c:pt>
                <c:pt idx="17">
                  <c:v>2.0699999999999998</c:v>
                </c:pt>
                <c:pt idx="18">
                  <c:v>2.09</c:v>
                </c:pt>
                <c:pt idx="19">
                  <c:v>2.21</c:v>
                </c:pt>
                <c:pt idx="20">
                  <c:v>1.99</c:v>
                </c:pt>
                <c:pt idx="21">
                  <c:v>1.95</c:v>
                </c:pt>
                <c:pt idx="22">
                  <c:v>2.06</c:v>
                </c:pt>
                <c:pt idx="23">
                  <c:v>1.94</c:v>
                </c:pt>
                <c:pt idx="24">
                  <c:v>1.84</c:v>
                </c:pt>
                <c:pt idx="25">
                  <c:v>1.85</c:v>
                </c:pt>
                <c:pt idx="26">
                  <c:v>1.72</c:v>
                </c:pt>
                <c:pt idx="27">
                  <c:v>1.8</c:v>
                </c:pt>
                <c:pt idx="28">
                  <c:v>1.78</c:v>
                </c:pt>
                <c:pt idx="29">
                  <c:v>1.77</c:v>
                </c:pt>
                <c:pt idx="30">
                  <c:v>1.76</c:v>
                </c:pt>
                <c:pt idx="31">
                  <c:v>1.84</c:v>
                </c:pt>
                <c:pt idx="32">
                  <c:v>1.85</c:v>
                </c:pt>
                <c:pt idx="33">
                  <c:v>1.81</c:v>
                </c:pt>
                <c:pt idx="34">
                  <c:v>1.85</c:v>
                </c:pt>
                <c:pt idx="35">
                  <c:v>1.86</c:v>
                </c:pt>
                <c:pt idx="36">
                  <c:v>1.93</c:v>
                </c:pt>
                <c:pt idx="37">
                  <c:v>1.91</c:v>
                </c:pt>
                <c:pt idx="38">
                  <c:v>1.87</c:v>
                </c:pt>
                <c:pt idx="39">
                  <c:v>1.81</c:v>
                </c:pt>
                <c:pt idx="40">
                  <c:v>1.77</c:v>
                </c:pt>
                <c:pt idx="41">
                  <c:v>1.74</c:v>
                </c:pt>
                <c:pt idx="42">
                  <c:v>1.71</c:v>
                </c:pt>
                <c:pt idx="43">
                  <c:v>1.66</c:v>
                </c:pt>
                <c:pt idx="44">
                  <c:v>1.66</c:v>
                </c:pt>
                <c:pt idx="45">
                  <c:v>1.64</c:v>
                </c:pt>
                <c:pt idx="46">
                  <c:v>1.62</c:v>
                </c:pt>
                <c:pt idx="47">
                  <c:v>1.6</c:v>
                </c:pt>
                <c:pt idx="48">
                  <c:v>1.59</c:v>
                </c:pt>
                <c:pt idx="49">
                  <c:v>1.63</c:v>
                </c:pt>
                <c:pt idx="50">
                  <c:v>1.62</c:v>
                </c:pt>
                <c:pt idx="51">
                  <c:v>1.61</c:v>
                </c:pt>
                <c:pt idx="52">
                  <c:v>1.6</c:v>
                </c:pt>
                <c:pt idx="53">
                  <c:v>1.58</c:v>
                </c:pt>
                <c:pt idx="54">
                  <c:v>1.56</c:v>
                </c:pt>
                <c:pt idx="55">
                  <c:v>1.55</c:v>
                </c:pt>
                <c:pt idx="56">
                  <c:v>1.55</c:v>
                </c:pt>
                <c:pt idx="57">
                  <c:v>1.53</c:v>
                </c:pt>
                <c:pt idx="58">
                  <c:v>1.52</c:v>
                </c:pt>
                <c:pt idx="59">
                  <c:v>1.51</c:v>
                </c:pt>
                <c:pt idx="60">
                  <c:v>1.5</c:v>
                </c:pt>
                <c:pt idx="61">
                  <c:v>1.48</c:v>
                </c:pt>
                <c:pt idx="62">
                  <c:v>1.47</c:v>
                </c:pt>
                <c:pt idx="63">
                  <c:v>1.46</c:v>
                </c:pt>
                <c:pt idx="64">
                  <c:v>1.44</c:v>
                </c:pt>
                <c:pt idx="65">
                  <c:v>1.45</c:v>
                </c:pt>
                <c:pt idx="66">
                  <c:v>1.44</c:v>
                </c:pt>
                <c:pt idx="67">
                  <c:v>1.42</c:v>
                </c:pt>
                <c:pt idx="68">
                  <c:v>1.4</c:v>
                </c:pt>
                <c:pt idx="69">
                  <c:v>1.39</c:v>
                </c:pt>
                <c:pt idx="70">
                  <c:v>1.37</c:v>
                </c:pt>
                <c:pt idx="71">
                  <c:v>1.36</c:v>
                </c:pt>
                <c:pt idx="72">
                  <c:v>1.35</c:v>
                </c:pt>
                <c:pt idx="73">
                  <c:v>1.34</c:v>
                </c:pt>
                <c:pt idx="74">
                  <c:v>1.33</c:v>
                </c:pt>
                <c:pt idx="75">
                  <c:v>1.32</c:v>
                </c:pt>
                <c:pt idx="76">
                  <c:v>1.31</c:v>
                </c:pt>
                <c:pt idx="77">
                  <c:v>1.3</c:v>
                </c:pt>
                <c:pt idx="78">
                  <c:v>1.29</c:v>
                </c:pt>
                <c:pt idx="79">
                  <c:v>1.27</c:v>
                </c:pt>
                <c:pt idx="80">
                  <c:v>1.26</c:v>
                </c:pt>
                <c:pt idx="81">
                  <c:v>1.25</c:v>
                </c:pt>
                <c:pt idx="82">
                  <c:v>1.23</c:v>
                </c:pt>
                <c:pt idx="83">
                  <c:v>1.22</c:v>
                </c:pt>
                <c:pt idx="84">
                  <c:v>1.21</c:v>
                </c:pt>
                <c:pt idx="85">
                  <c:v>1.2</c:v>
                </c:pt>
                <c:pt idx="86">
                  <c:v>1.19</c:v>
                </c:pt>
                <c:pt idx="87">
                  <c:v>1.18</c:v>
                </c:pt>
                <c:pt idx="88">
                  <c:v>1.17</c:v>
                </c:pt>
                <c:pt idx="89">
                  <c:v>1.1599999999999999</c:v>
                </c:pt>
                <c:pt idx="90">
                  <c:v>1.1499999999999999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1.1299999999999999</c:v>
                </c:pt>
                <c:pt idx="94">
                  <c:v>1.1200000000000001</c:v>
                </c:pt>
                <c:pt idx="95">
                  <c:v>1.1100000000000001</c:v>
                </c:pt>
                <c:pt idx="96">
                  <c:v>1.1100000000000001</c:v>
                </c:pt>
                <c:pt idx="97">
                  <c:v>1.1000000000000001</c:v>
                </c:pt>
                <c:pt idx="98">
                  <c:v>1.1000000000000001</c:v>
                </c:pt>
                <c:pt idx="99">
                  <c:v>1.0900000000000001</c:v>
                </c:pt>
                <c:pt idx="100">
                  <c:v>1.08</c:v>
                </c:pt>
                <c:pt idx="101">
                  <c:v>1.08</c:v>
                </c:pt>
                <c:pt idx="102">
                  <c:v>1.07</c:v>
                </c:pt>
                <c:pt idx="103">
                  <c:v>1.06</c:v>
                </c:pt>
                <c:pt idx="104">
                  <c:v>1.05</c:v>
                </c:pt>
                <c:pt idx="105">
                  <c:v>1.04</c:v>
                </c:pt>
                <c:pt idx="106">
                  <c:v>1.04</c:v>
                </c:pt>
                <c:pt idx="107">
                  <c:v>1.04</c:v>
                </c:pt>
                <c:pt idx="108">
                  <c:v>1.03</c:v>
                </c:pt>
                <c:pt idx="109">
                  <c:v>1.03</c:v>
                </c:pt>
                <c:pt idx="110">
                  <c:v>1.03</c:v>
                </c:pt>
                <c:pt idx="111">
                  <c:v>1.03</c:v>
                </c:pt>
                <c:pt idx="112">
                  <c:v>1.02</c:v>
                </c:pt>
                <c:pt idx="113">
                  <c:v>1.02</c:v>
                </c:pt>
                <c:pt idx="114">
                  <c:v>1.02</c:v>
                </c:pt>
                <c:pt idx="115">
                  <c:v>1.02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9-4DBD-BE45-442BC2AE55DE}"/>
            </c:ext>
          </c:extLst>
        </c:ser>
        <c:ser>
          <c:idx val="1"/>
          <c:order val="1"/>
          <c:tx>
            <c:v>Antiguo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'50SRantiguo'!$M$14:$M$163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0.59</c:v>
                </c:pt>
                <c:pt idx="9">
                  <c:v>0.66</c:v>
                </c:pt>
                <c:pt idx="10">
                  <c:v>0.45</c:v>
                </c:pt>
                <c:pt idx="11">
                  <c:v>0.59</c:v>
                </c:pt>
                <c:pt idx="12">
                  <c:v>1.41</c:v>
                </c:pt>
                <c:pt idx="13">
                  <c:v>1.87</c:v>
                </c:pt>
                <c:pt idx="14">
                  <c:v>2.13</c:v>
                </c:pt>
                <c:pt idx="15">
                  <c:v>1.81</c:v>
                </c:pt>
                <c:pt idx="16">
                  <c:v>2.2200000000000002</c:v>
                </c:pt>
                <c:pt idx="17">
                  <c:v>2.5299999999999998</c:v>
                </c:pt>
                <c:pt idx="18">
                  <c:v>2.16</c:v>
                </c:pt>
                <c:pt idx="19">
                  <c:v>2.0699999999999998</c:v>
                </c:pt>
                <c:pt idx="20">
                  <c:v>2.0299999999999998</c:v>
                </c:pt>
                <c:pt idx="21">
                  <c:v>2.02</c:v>
                </c:pt>
                <c:pt idx="22">
                  <c:v>1.9</c:v>
                </c:pt>
                <c:pt idx="23">
                  <c:v>1.98</c:v>
                </c:pt>
                <c:pt idx="24">
                  <c:v>2.02</c:v>
                </c:pt>
                <c:pt idx="25">
                  <c:v>1.97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2.11</c:v>
                </c:pt>
                <c:pt idx="29">
                  <c:v>2.12</c:v>
                </c:pt>
                <c:pt idx="30">
                  <c:v>2.08</c:v>
                </c:pt>
                <c:pt idx="31">
                  <c:v>2.0699999999999998</c:v>
                </c:pt>
                <c:pt idx="32">
                  <c:v>2.04</c:v>
                </c:pt>
                <c:pt idx="33">
                  <c:v>2.04</c:v>
                </c:pt>
                <c:pt idx="34">
                  <c:v>2.06</c:v>
                </c:pt>
                <c:pt idx="35">
                  <c:v>2.06</c:v>
                </c:pt>
                <c:pt idx="36">
                  <c:v>2.02</c:v>
                </c:pt>
                <c:pt idx="37">
                  <c:v>1.99</c:v>
                </c:pt>
                <c:pt idx="38">
                  <c:v>1.98</c:v>
                </c:pt>
                <c:pt idx="39">
                  <c:v>1.93</c:v>
                </c:pt>
                <c:pt idx="40">
                  <c:v>1.9</c:v>
                </c:pt>
                <c:pt idx="41">
                  <c:v>1.88</c:v>
                </c:pt>
                <c:pt idx="42">
                  <c:v>1.85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1.77</c:v>
                </c:pt>
                <c:pt idx="50">
                  <c:v>1.74</c:v>
                </c:pt>
                <c:pt idx="51">
                  <c:v>1.73</c:v>
                </c:pt>
                <c:pt idx="52">
                  <c:v>1.72</c:v>
                </c:pt>
                <c:pt idx="53">
                  <c:v>1.71</c:v>
                </c:pt>
                <c:pt idx="54">
                  <c:v>1.69</c:v>
                </c:pt>
                <c:pt idx="55">
                  <c:v>1.68</c:v>
                </c:pt>
                <c:pt idx="56">
                  <c:v>1.66</c:v>
                </c:pt>
                <c:pt idx="57">
                  <c:v>1.64</c:v>
                </c:pt>
                <c:pt idx="58">
                  <c:v>1.62</c:v>
                </c:pt>
                <c:pt idx="59">
                  <c:v>1.6</c:v>
                </c:pt>
                <c:pt idx="60">
                  <c:v>1.58</c:v>
                </c:pt>
                <c:pt idx="61">
                  <c:v>1.57</c:v>
                </c:pt>
                <c:pt idx="62">
                  <c:v>1.54</c:v>
                </c:pt>
                <c:pt idx="63">
                  <c:v>1.52</c:v>
                </c:pt>
                <c:pt idx="64">
                  <c:v>1.5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1.43</c:v>
                </c:pt>
                <c:pt idx="69">
                  <c:v>1.41</c:v>
                </c:pt>
                <c:pt idx="70">
                  <c:v>1.4</c:v>
                </c:pt>
                <c:pt idx="71">
                  <c:v>1.38</c:v>
                </c:pt>
                <c:pt idx="72">
                  <c:v>1.36</c:v>
                </c:pt>
                <c:pt idx="73">
                  <c:v>1.34</c:v>
                </c:pt>
                <c:pt idx="74">
                  <c:v>1.32</c:v>
                </c:pt>
                <c:pt idx="75">
                  <c:v>1.3</c:v>
                </c:pt>
                <c:pt idx="76">
                  <c:v>1.28</c:v>
                </c:pt>
                <c:pt idx="77">
                  <c:v>1.27</c:v>
                </c:pt>
                <c:pt idx="78">
                  <c:v>1.25</c:v>
                </c:pt>
                <c:pt idx="79">
                  <c:v>1.23</c:v>
                </c:pt>
                <c:pt idx="80">
                  <c:v>1.22</c:v>
                </c:pt>
                <c:pt idx="81">
                  <c:v>1.2</c:v>
                </c:pt>
                <c:pt idx="82">
                  <c:v>1.19</c:v>
                </c:pt>
                <c:pt idx="83">
                  <c:v>1.18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1.1200000000000001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1.0900000000000001</c:v>
                </c:pt>
                <c:pt idx="92">
                  <c:v>1.0900000000000001</c:v>
                </c:pt>
                <c:pt idx="93">
                  <c:v>1.08</c:v>
                </c:pt>
                <c:pt idx="94">
                  <c:v>1.07</c:v>
                </c:pt>
                <c:pt idx="95">
                  <c:v>1.07</c:v>
                </c:pt>
                <c:pt idx="96">
                  <c:v>1.06</c:v>
                </c:pt>
                <c:pt idx="97">
                  <c:v>1.06</c:v>
                </c:pt>
                <c:pt idx="98">
                  <c:v>1.05</c:v>
                </c:pt>
                <c:pt idx="99">
                  <c:v>1.05</c:v>
                </c:pt>
                <c:pt idx="100">
                  <c:v>1.05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1.03</c:v>
                </c:pt>
                <c:pt idx="105">
                  <c:v>1.03</c:v>
                </c:pt>
                <c:pt idx="106">
                  <c:v>1.03</c:v>
                </c:pt>
                <c:pt idx="107">
                  <c:v>1.03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B-4108-A49C-51A48B766C92}"/>
            </c:ext>
          </c:extLst>
        </c:ser>
        <c:ser>
          <c:idx val="2"/>
          <c:order val="2"/>
          <c:tx>
            <c:v>Alternativo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'50SRalternativo'!$M$14:$M$163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0.56000000000000005</c:v>
                </c:pt>
                <c:pt idx="11">
                  <c:v>0.43</c:v>
                </c:pt>
                <c:pt idx="12">
                  <c:v>1.98</c:v>
                </c:pt>
                <c:pt idx="13">
                  <c:v>1.88</c:v>
                </c:pt>
                <c:pt idx="14">
                  <c:v>2.4</c:v>
                </c:pt>
                <c:pt idx="15">
                  <c:v>3.07</c:v>
                </c:pt>
                <c:pt idx="16">
                  <c:v>2.4900000000000002</c:v>
                </c:pt>
                <c:pt idx="17">
                  <c:v>2.0299999999999998</c:v>
                </c:pt>
                <c:pt idx="18">
                  <c:v>1.84</c:v>
                </c:pt>
                <c:pt idx="19">
                  <c:v>2.35</c:v>
                </c:pt>
                <c:pt idx="20">
                  <c:v>2.7</c:v>
                </c:pt>
                <c:pt idx="21">
                  <c:v>2.5499999999999998</c:v>
                </c:pt>
                <c:pt idx="22">
                  <c:v>2.39</c:v>
                </c:pt>
                <c:pt idx="23">
                  <c:v>2.4900000000000002</c:v>
                </c:pt>
                <c:pt idx="24">
                  <c:v>2.36</c:v>
                </c:pt>
                <c:pt idx="25">
                  <c:v>2.4500000000000002</c:v>
                </c:pt>
                <c:pt idx="26">
                  <c:v>2.38</c:v>
                </c:pt>
                <c:pt idx="27">
                  <c:v>2.34</c:v>
                </c:pt>
                <c:pt idx="28">
                  <c:v>2.2599999999999998</c:v>
                </c:pt>
                <c:pt idx="29">
                  <c:v>2.25</c:v>
                </c:pt>
                <c:pt idx="30">
                  <c:v>2.33</c:v>
                </c:pt>
                <c:pt idx="31">
                  <c:v>2.29</c:v>
                </c:pt>
                <c:pt idx="32">
                  <c:v>2.23</c:v>
                </c:pt>
                <c:pt idx="33">
                  <c:v>2.13</c:v>
                </c:pt>
                <c:pt idx="34">
                  <c:v>2.13</c:v>
                </c:pt>
                <c:pt idx="35">
                  <c:v>2.13</c:v>
                </c:pt>
                <c:pt idx="36">
                  <c:v>2.1</c:v>
                </c:pt>
                <c:pt idx="37">
                  <c:v>2.08</c:v>
                </c:pt>
                <c:pt idx="38">
                  <c:v>2.02</c:v>
                </c:pt>
                <c:pt idx="39">
                  <c:v>2.0099999999999998</c:v>
                </c:pt>
                <c:pt idx="40">
                  <c:v>1.97</c:v>
                </c:pt>
                <c:pt idx="41">
                  <c:v>1.93</c:v>
                </c:pt>
                <c:pt idx="42">
                  <c:v>1.9</c:v>
                </c:pt>
                <c:pt idx="43">
                  <c:v>1.89</c:v>
                </c:pt>
                <c:pt idx="44">
                  <c:v>1.87</c:v>
                </c:pt>
                <c:pt idx="45">
                  <c:v>1.86</c:v>
                </c:pt>
                <c:pt idx="46">
                  <c:v>1.86</c:v>
                </c:pt>
                <c:pt idx="47">
                  <c:v>1.84</c:v>
                </c:pt>
                <c:pt idx="48">
                  <c:v>1.82</c:v>
                </c:pt>
                <c:pt idx="49">
                  <c:v>1.78</c:v>
                </c:pt>
                <c:pt idx="50">
                  <c:v>1.77</c:v>
                </c:pt>
                <c:pt idx="51">
                  <c:v>1.74</c:v>
                </c:pt>
                <c:pt idx="52">
                  <c:v>1.71</c:v>
                </c:pt>
                <c:pt idx="53">
                  <c:v>1.69</c:v>
                </c:pt>
                <c:pt idx="54">
                  <c:v>1.66</c:v>
                </c:pt>
                <c:pt idx="55">
                  <c:v>1.64</c:v>
                </c:pt>
                <c:pt idx="56">
                  <c:v>1.62</c:v>
                </c:pt>
                <c:pt idx="57">
                  <c:v>1.6</c:v>
                </c:pt>
                <c:pt idx="58">
                  <c:v>1.58</c:v>
                </c:pt>
                <c:pt idx="59">
                  <c:v>1.55</c:v>
                </c:pt>
                <c:pt idx="60">
                  <c:v>1.53</c:v>
                </c:pt>
                <c:pt idx="61">
                  <c:v>1.51</c:v>
                </c:pt>
                <c:pt idx="62">
                  <c:v>1.48</c:v>
                </c:pt>
                <c:pt idx="63">
                  <c:v>1.46</c:v>
                </c:pt>
                <c:pt idx="64">
                  <c:v>1.44</c:v>
                </c:pt>
                <c:pt idx="65">
                  <c:v>1.42</c:v>
                </c:pt>
                <c:pt idx="66">
                  <c:v>1.4</c:v>
                </c:pt>
                <c:pt idx="67">
                  <c:v>1.38</c:v>
                </c:pt>
                <c:pt idx="68">
                  <c:v>1.36</c:v>
                </c:pt>
                <c:pt idx="69">
                  <c:v>1.34</c:v>
                </c:pt>
                <c:pt idx="70">
                  <c:v>1.31</c:v>
                </c:pt>
                <c:pt idx="71">
                  <c:v>1.29</c:v>
                </c:pt>
                <c:pt idx="72">
                  <c:v>1.28</c:v>
                </c:pt>
                <c:pt idx="73">
                  <c:v>1.26</c:v>
                </c:pt>
                <c:pt idx="74">
                  <c:v>1.24</c:v>
                </c:pt>
                <c:pt idx="75">
                  <c:v>1.23</c:v>
                </c:pt>
                <c:pt idx="76">
                  <c:v>1.21</c:v>
                </c:pt>
                <c:pt idx="77">
                  <c:v>1.2</c:v>
                </c:pt>
                <c:pt idx="78">
                  <c:v>1.18</c:v>
                </c:pt>
                <c:pt idx="79">
                  <c:v>1.17</c:v>
                </c:pt>
                <c:pt idx="80">
                  <c:v>1.1599999999999999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1.1200000000000001</c:v>
                </c:pt>
                <c:pt idx="85">
                  <c:v>1.1100000000000001</c:v>
                </c:pt>
                <c:pt idx="86">
                  <c:v>1.1000000000000001</c:v>
                </c:pt>
                <c:pt idx="87">
                  <c:v>1.0900000000000001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1.07</c:v>
                </c:pt>
                <c:pt idx="91">
                  <c:v>1.07</c:v>
                </c:pt>
                <c:pt idx="92">
                  <c:v>1.06</c:v>
                </c:pt>
                <c:pt idx="93">
                  <c:v>1.06</c:v>
                </c:pt>
                <c:pt idx="94">
                  <c:v>1.05</c:v>
                </c:pt>
                <c:pt idx="95">
                  <c:v>1.05</c:v>
                </c:pt>
                <c:pt idx="96">
                  <c:v>1.05</c:v>
                </c:pt>
                <c:pt idx="97">
                  <c:v>1.04</c:v>
                </c:pt>
                <c:pt idx="98">
                  <c:v>1.04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3B-4108-A49C-51A48B76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 (2)'!$BJ$14:$BJ$88</c:f>
              <c:numCache>
                <c:formatCode>General</c:formatCode>
                <c:ptCount val="75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</c:numCache>
            </c:numRef>
          </c:xVal>
          <c:yVal>
            <c:numRef>
              <c:f>'50SR (2)'!$BL$14:$BL$88</c:f>
              <c:numCache>
                <c:formatCode>#,##0</c:formatCode>
                <c:ptCount val="75"/>
                <c:pt idx="0">
                  <c:v>1383.9189042297858</c:v>
                </c:pt>
                <c:pt idx="1">
                  <c:v>1383.9189042297858</c:v>
                </c:pt>
                <c:pt idx="2">
                  <c:v>1383.9189042297858</c:v>
                </c:pt>
                <c:pt idx="3">
                  <c:v>2629.445918036593</c:v>
                </c:pt>
                <c:pt idx="4">
                  <c:v>3598.189150997443</c:v>
                </c:pt>
                <c:pt idx="5">
                  <c:v>4566.932383958293</c:v>
                </c:pt>
                <c:pt idx="6">
                  <c:v>6504.4188498799931</c:v>
                </c:pt>
                <c:pt idx="7">
                  <c:v>8857.0809870706289</c:v>
                </c:pt>
                <c:pt idx="8">
                  <c:v>11901.702576376158</c:v>
                </c:pt>
                <c:pt idx="9">
                  <c:v>16745.418741180409</c:v>
                </c:pt>
                <c:pt idx="10">
                  <c:v>21865.918686830613</c:v>
                </c:pt>
                <c:pt idx="11">
                  <c:v>26571.242961211887</c:v>
                </c:pt>
                <c:pt idx="12">
                  <c:v>31414.959126016136</c:v>
                </c:pt>
                <c:pt idx="13">
                  <c:v>35289.932057859536</c:v>
                </c:pt>
                <c:pt idx="14">
                  <c:v>39303.296880125912</c:v>
                </c:pt>
                <c:pt idx="15">
                  <c:v>44423.796825776124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3E3-9771-88E2C830522A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3-43E3-9771-88E2C8305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 (2)'!$BJ$14:$BJ$88</c:f>
              <c:numCache>
                <c:formatCode>General</c:formatCode>
                <c:ptCount val="75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</c:numCache>
            </c:numRef>
          </c:xVal>
          <c:yVal>
            <c:numRef>
              <c:f>'50SR (2)'!$BR$14:$BR$88</c:f>
              <c:numCache>
                <c:formatCode>#,##0</c:formatCode>
                <c:ptCount val="75"/>
                <c:pt idx="0">
                  <c:v>1383.9189042297858</c:v>
                </c:pt>
                <c:pt idx="1">
                  <c:v>1383.9189042297858</c:v>
                </c:pt>
                <c:pt idx="2">
                  <c:v>1383.9189042297858</c:v>
                </c:pt>
                <c:pt idx="3">
                  <c:v>2629.445918036593</c:v>
                </c:pt>
                <c:pt idx="4">
                  <c:v>3598.189150997443</c:v>
                </c:pt>
                <c:pt idx="5">
                  <c:v>4566.932383958293</c:v>
                </c:pt>
                <c:pt idx="6">
                  <c:v>6504.4188498799931</c:v>
                </c:pt>
                <c:pt idx="7">
                  <c:v>8857.0809870706289</c:v>
                </c:pt>
                <c:pt idx="8">
                  <c:v>11901.702576376158</c:v>
                </c:pt>
                <c:pt idx="9">
                  <c:v>16745.418741180409</c:v>
                </c:pt>
                <c:pt idx="10">
                  <c:v>21865.918686830613</c:v>
                </c:pt>
                <c:pt idx="11">
                  <c:v>26571.242961211887</c:v>
                </c:pt>
                <c:pt idx="12">
                  <c:v>31414.959126016136</c:v>
                </c:pt>
                <c:pt idx="13">
                  <c:v>35289.932057859536</c:v>
                </c:pt>
                <c:pt idx="14">
                  <c:v>39303.296880125912</c:v>
                </c:pt>
                <c:pt idx="15">
                  <c:v>44423.796825776124</c:v>
                </c:pt>
                <c:pt idx="16">
                  <c:v>50097.864333118247</c:v>
                </c:pt>
                <c:pt idx="17">
                  <c:v>57709.418306382067</c:v>
                </c:pt>
                <c:pt idx="18">
                  <c:v>64490.620937108019</c:v>
                </c:pt>
                <c:pt idx="19">
                  <c:v>71963.783019948867</c:v>
                </c:pt>
                <c:pt idx="20">
                  <c:v>81236.03967828842</c:v>
                </c:pt>
                <c:pt idx="21">
                  <c:v>90231.512555782028</c:v>
                </c:pt>
                <c:pt idx="22">
                  <c:v>101164.47189919734</c:v>
                </c:pt>
                <c:pt idx="23">
                  <c:v>114450.09337980328</c:v>
                </c:pt>
                <c:pt idx="24">
                  <c:v>129396.41754548498</c:v>
                </c:pt>
                <c:pt idx="25">
                  <c:v>144619.52549201262</c:v>
                </c:pt>
                <c:pt idx="26">
                  <c:v>161780.11990446196</c:v>
                </c:pt>
                <c:pt idx="27">
                  <c:v>178525.53864564237</c:v>
                </c:pt>
                <c:pt idx="28">
                  <c:v>196516.48440062959</c:v>
                </c:pt>
                <c:pt idx="29">
                  <c:v>216168.13284069253</c:v>
                </c:pt>
                <c:pt idx="30">
                  <c:v>236788.52451371634</c:v>
                </c:pt>
                <c:pt idx="31">
                  <c:v>260176.75399519972</c:v>
                </c:pt>
                <c:pt idx="32">
                  <c:v>285779.25372345076</c:v>
                </c:pt>
                <c:pt idx="33">
                  <c:v>312073.71290381672</c:v>
                </c:pt>
                <c:pt idx="34">
                  <c:v>340028.87476925837</c:v>
                </c:pt>
                <c:pt idx="35">
                  <c:v>368952.77986766089</c:v>
                </c:pt>
                <c:pt idx="36">
                  <c:v>398568.6444181783</c:v>
                </c:pt>
                <c:pt idx="37">
                  <c:v>431367.52244842425</c:v>
                </c:pt>
                <c:pt idx="38">
                  <c:v>465411.92749247694</c:v>
                </c:pt>
                <c:pt idx="39">
                  <c:v>500425.07576949056</c:v>
                </c:pt>
                <c:pt idx="40">
                  <c:v>536683.75106031087</c:v>
                </c:pt>
                <c:pt idx="41">
                  <c:v>575156.69659789896</c:v>
                </c:pt>
                <c:pt idx="42">
                  <c:v>613768.03402590996</c:v>
                </c:pt>
                <c:pt idx="43">
                  <c:v>653486.5065773048</c:v>
                </c:pt>
                <c:pt idx="44">
                  <c:v>694727.28992335242</c:v>
                </c:pt>
                <c:pt idx="45">
                  <c:v>736521.64083109202</c:v>
                </c:pt>
                <c:pt idx="46">
                  <c:v>779976.6944239072</c:v>
                </c:pt>
                <c:pt idx="47">
                  <c:v>825092.45070179831</c:v>
                </c:pt>
                <c:pt idx="48">
                  <c:v>871038.55832222721</c:v>
                </c:pt>
                <c:pt idx="49">
                  <c:v>953796.90879516839</c:v>
                </c:pt>
                <c:pt idx="50">
                  <c:v>1000850.1515389811</c:v>
                </c:pt>
                <c:pt idx="51">
                  <c:v>1048318.5699540627</c:v>
                </c:pt>
                <c:pt idx="52">
                  <c:v>1094264.6775744916</c:v>
                </c:pt>
                <c:pt idx="53">
                  <c:v>1140072.3933044975</c:v>
                </c:pt>
                <c:pt idx="54">
                  <c:v>1184496.1901302736</c:v>
                </c:pt>
                <c:pt idx="55">
                  <c:v>1226705.716709282</c:v>
                </c:pt>
                <c:pt idx="56">
                  <c:v>1268223.2838361757</c:v>
                </c:pt>
                <c:pt idx="57">
                  <c:v>1307664.9726067246</c:v>
                </c:pt>
                <c:pt idx="58">
                  <c:v>1345307.5668017748</c:v>
                </c:pt>
                <c:pt idx="59">
                  <c:v>1380874.2826404802</c:v>
                </c:pt>
                <c:pt idx="60">
                  <c:v>1415472.2552462248</c:v>
                </c:pt>
                <c:pt idx="61">
                  <c:v>1449101.4846190086</c:v>
                </c:pt>
                <c:pt idx="62">
                  <c:v>1482315.5383205235</c:v>
                </c:pt>
                <c:pt idx="63">
                  <c:v>1513730.4974465396</c:v>
                </c:pt>
                <c:pt idx="64">
                  <c:v>1543623.145777903</c:v>
                </c:pt>
                <c:pt idx="65">
                  <c:v>1572547.0508763057</c:v>
                </c:pt>
                <c:pt idx="66">
                  <c:v>1599533.4695087865</c:v>
                </c:pt>
                <c:pt idx="67">
                  <c:v>1625966.3205795754</c:v>
                </c:pt>
                <c:pt idx="68">
                  <c:v>1651845.6040886722</c:v>
                </c:pt>
                <c:pt idx="69">
                  <c:v>1675095.4416797326</c:v>
                </c:pt>
                <c:pt idx="70">
                  <c:v>1698345.2792707931</c:v>
                </c:pt>
                <c:pt idx="71">
                  <c:v>1719657.6303959319</c:v>
                </c:pt>
                <c:pt idx="72">
                  <c:v>1739586.0626168407</c:v>
                </c:pt>
                <c:pt idx="73">
                  <c:v>1758684.1434952118</c:v>
                </c:pt>
                <c:pt idx="74">
                  <c:v>1775567.9541268151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4E-47FE-9895-3B0BE803C23A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 (2)'!$BJ$14:$BJ$88</c:f>
              <c:numCache>
                <c:formatCode>General</c:formatCode>
                <c:ptCount val="75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  <c:pt idx="48">
                  <c:v>67</c:v>
                </c:pt>
                <c:pt idx="49">
                  <c:v>68</c:v>
                </c:pt>
                <c:pt idx="50">
                  <c:v>69</c:v>
                </c:pt>
                <c:pt idx="51">
                  <c:v>70</c:v>
                </c:pt>
                <c:pt idx="52">
                  <c:v>71</c:v>
                </c:pt>
                <c:pt idx="53">
                  <c:v>72</c:v>
                </c:pt>
                <c:pt idx="54">
                  <c:v>73</c:v>
                </c:pt>
                <c:pt idx="55">
                  <c:v>74</c:v>
                </c:pt>
                <c:pt idx="56">
                  <c:v>75</c:v>
                </c:pt>
                <c:pt idx="57">
                  <c:v>76</c:v>
                </c:pt>
                <c:pt idx="58">
                  <c:v>77</c:v>
                </c:pt>
                <c:pt idx="59">
                  <c:v>78</c:v>
                </c:pt>
                <c:pt idx="60">
                  <c:v>79</c:v>
                </c:pt>
                <c:pt idx="61">
                  <c:v>80</c:v>
                </c:pt>
                <c:pt idx="62">
                  <c:v>81</c:v>
                </c:pt>
                <c:pt idx="63">
                  <c:v>82</c:v>
                </c:pt>
                <c:pt idx="64">
                  <c:v>83</c:v>
                </c:pt>
                <c:pt idx="65">
                  <c:v>84</c:v>
                </c:pt>
                <c:pt idx="66">
                  <c:v>85</c:v>
                </c:pt>
                <c:pt idx="67">
                  <c:v>86</c:v>
                </c:pt>
                <c:pt idx="68">
                  <c:v>87</c:v>
                </c:pt>
                <c:pt idx="69">
                  <c:v>88</c:v>
                </c:pt>
                <c:pt idx="70">
                  <c:v>89</c:v>
                </c:pt>
                <c:pt idx="71">
                  <c:v>90</c:v>
                </c:pt>
                <c:pt idx="72">
                  <c:v>91</c:v>
                </c:pt>
                <c:pt idx="73">
                  <c:v>92</c:v>
                </c:pt>
                <c:pt idx="74">
                  <c:v>93</c:v>
                </c:pt>
              </c:numCache>
            </c:numRef>
          </c:xVal>
          <c:yVal>
            <c:numRef>
              <c:f>'50SR (2)'!$BS$14:$BS$88</c:f>
              <c:numCache>
                <c:formatCode>#,##0</c:formatCode>
                <c:ptCount val="75"/>
                <c:pt idx="0">
                  <c:v>1383.9189042297858</c:v>
                </c:pt>
                <c:pt idx="1">
                  <c:v>1383.9189042297858</c:v>
                </c:pt>
                <c:pt idx="2">
                  <c:v>1383.9189042297858</c:v>
                </c:pt>
                <c:pt idx="3">
                  <c:v>2629.445918036593</c:v>
                </c:pt>
                <c:pt idx="4">
                  <c:v>3598.189150997443</c:v>
                </c:pt>
                <c:pt idx="5">
                  <c:v>4566.932383958293</c:v>
                </c:pt>
                <c:pt idx="6">
                  <c:v>6504.4188498799931</c:v>
                </c:pt>
                <c:pt idx="7">
                  <c:v>8857.0809870706289</c:v>
                </c:pt>
                <c:pt idx="8">
                  <c:v>11901.702576376158</c:v>
                </c:pt>
                <c:pt idx="9">
                  <c:v>16745.418741180409</c:v>
                </c:pt>
                <c:pt idx="10">
                  <c:v>21865.918686830613</c:v>
                </c:pt>
                <c:pt idx="11">
                  <c:v>26571.242961211887</c:v>
                </c:pt>
                <c:pt idx="12">
                  <c:v>31414.959126016136</c:v>
                </c:pt>
                <c:pt idx="13">
                  <c:v>35289.932057859536</c:v>
                </c:pt>
                <c:pt idx="14">
                  <c:v>39303.296880125912</c:v>
                </c:pt>
                <c:pt idx="15">
                  <c:v>44285.404935353145</c:v>
                </c:pt>
                <c:pt idx="16">
                  <c:v>49959.472442695267</c:v>
                </c:pt>
                <c:pt idx="17">
                  <c:v>57432.634525536108</c:v>
                </c:pt>
                <c:pt idx="18">
                  <c:v>63937.053375416101</c:v>
                </c:pt>
                <c:pt idx="19">
                  <c:v>71271.82356783397</c:v>
                </c:pt>
                <c:pt idx="20">
                  <c:v>80267.296445327578</c:v>
                </c:pt>
                <c:pt idx="21">
                  <c:v>88985.985541975228</c:v>
                </c:pt>
                <c:pt idx="22">
                  <c:v>99503.769214121596</c:v>
                </c:pt>
                <c:pt idx="23">
                  <c:v>112235.82313303562</c:v>
                </c:pt>
                <c:pt idx="24">
                  <c:v>126628.5797370254</c:v>
                </c:pt>
                <c:pt idx="25">
                  <c:v>141159.72823143814</c:v>
                </c:pt>
                <c:pt idx="26">
                  <c:v>157213.18752050365</c:v>
                </c:pt>
                <c:pt idx="27">
                  <c:v>172989.86302872322</c:v>
                </c:pt>
                <c:pt idx="28">
                  <c:v>189735.28176990364</c:v>
                </c:pt>
                <c:pt idx="29">
                  <c:v>208003.01130573681</c:v>
                </c:pt>
                <c:pt idx="30">
                  <c:v>226824.30840326188</c:v>
                </c:pt>
                <c:pt idx="31">
                  <c:v>247721.48385713165</c:v>
                </c:pt>
                <c:pt idx="32">
                  <c:v>270971.32144819206</c:v>
                </c:pt>
                <c:pt idx="33">
                  <c:v>294636.33471052139</c:v>
                </c:pt>
                <c:pt idx="34">
                  <c:v>319131.69931538857</c:v>
                </c:pt>
                <c:pt idx="35">
                  <c:v>344595.80715321668</c:v>
                </c:pt>
                <c:pt idx="36">
                  <c:v>370198.3068814677</c:v>
                </c:pt>
                <c:pt idx="37">
                  <c:v>398430.25252775534</c:v>
                </c:pt>
                <c:pt idx="38">
                  <c:v>427215.76573573489</c:v>
                </c:pt>
                <c:pt idx="39">
                  <c:v>456554.84650540631</c:v>
                </c:pt>
                <c:pt idx="40">
                  <c:v>486309.10294634674</c:v>
                </c:pt>
                <c:pt idx="41">
                  <c:v>517447.27829151688</c:v>
                </c:pt>
                <c:pt idx="42">
                  <c:v>548723.84552711004</c:v>
                </c:pt>
                <c:pt idx="43">
                  <c:v>580000.41276270326</c:v>
                </c:pt>
                <c:pt idx="44">
                  <c:v>612660.89890252613</c:v>
                </c:pt>
                <c:pt idx="45">
                  <c:v>645321.38504234911</c:v>
                </c:pt>
                <c:pt idx="46">
                  <c:v>678535.43874386395</c:v>
                </c:pt>
                <c:pt idx="47">
                  <c:v>712718.23567833973</c:v>
                </c:pt>
                <c:pt idx="48">
                  <c:v>746485.85694154643</c:v>
                </c:pt>
                <c:pt idx="49">
                  <c:v>810284.51842653961</c:v>
                </c:pt>
                <c:pt idx="50">
                  <c:v>842945.00456636248</c:v>
                </c:pt>
                <c:pt idx="51">
                  <c:v>873668.00424026372</c:v>
                </c:pt>
                <c:pt idx="52">
                  <c:v>902038.34177697438</c:v>
                </c:pt>
                <c:pt idx="53">
                  <c:v>928471.1928477633</c:v>
                </c:pt>
                <c:pt idx="54">
                  <c:v>952966.55745263048</c:v>
                </c:pt>
                <c:pt idx="55">
                  <c:v>973171.77345438534</c:v>
                </c:pt>
                <c:pt idx="56">
                  <c:v>991716.28677106451</c:v>
                </c:pt>
                <c:pt idx="57">
                  <c:v>1006524.2190463232</c:v>
                </c:pt>
                <c:pt idx="58">
                  <c:v>1018149.1378418534</c:v>
                </c:pt>
                <c:pt idx="59">
                  <c:v>1025760.6918151173</c:v>
                </c:pt>
                <c:pt idx="60">
                  <c:v>1032265.1106649972</c:v>
                </c:pt>
                <c:pt idx="61">
                  <c:v>1035863.2998159947</c:v>
                </c:pt>
                <c:pt idx="62">
                  <c:v>1038631.1376244542</c:v>
                </c:pt>
                <c:pt idx="63">
                  <c:v>1036278.4754872636</c:v>
                </c:pt>
                <c:pt idx="64">
                  <c:v>1032126.7187745742</c:v>
                </c:pt>
                <c:pt idx="65">
                  <c:v>1026037.4755959632</c:v>
                </c:pt>
                <c:pt idx="66">
                  <c:v>1016211.6513759317</c:v>
                </c:pt>
                <c:pt idx="67">
                  <c:v>1005278.6920325164</c:v>
                </c:pt>
                <c:pt idx="68">
                  <c:v>991854.67866148741</c:v>
                </c:pt>
                <c:pt idx="69">
                  <c:v>975386.04370115302</c:v>
                </c:pt>
                <c:pt idx="70">
                  <c:v>957810.27361743478</c:v>
                </c:pt>
                <c:pt idx="71">
                  <c:v>937743.44950610283</c:v>
                </c:pt>
                <c:pt idx="72">
                  <c:v>915047.17947673437</c:v>
                </c:pt>
                <c:pt idx="73">
                  <c:v>891520.558104828</c:v>
                </c:pt>
                <c:pt idx="74">
                  <c:v>865918.05837657698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4E-47FE-9895-3B0BE803C23A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4E-47FE-9895-3B0BE803C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 (2)'!$BK$14:$BK$73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 (2)'!$BL$14:$BL$73</c:f>
              <c:numCache>
                <c:formatCode>#,##0</c:formatCode>
                <c:ptCount val="60"/>
                <c:pt idx="0">
                  <c:v>1383.9189042297858</c:v>
                </c:pt>
                <c:pt idx="1">
                  <c:v>1383.9189042297858</c:v>
                </c:pt>
                <c:pt idx="2">
                  <c:v>1383.9189042297858</c:v>
                </c:pt>
                <c:pt idx="3">
                  <c:v>2629.445918036593</c:v>
                </c:pt>
                <c:pt idx="4">
                  <c:v>3598.189150997443</c:v>
                </c:pt>
                <c:pt idx="5">
                  <c:v>4566.932383958293</c:v>
                </c:pt>
                <c:pt idx="6">
                  <c:v>6504.4188498799931</c:v>
                </c:pt>
                <c:pt idx="7">
                  <c:v>8857.0809870706289</c:v>
                </c:pt>
                <c:pt idx="8">
                  <c:v>11901.702576376158</c:v>
                </c:pt>
                <c:pt idx="9">
                  <c:v>16745.418741180409</c:v>
                </c:pt>
                <c:pt idx="10">
                  <c:v>21865.918686830613</c:v>
                </c:pt>
                <c:pt idx="11">
                  <c:v>26571.242961211887</c:v>
                </c:pt>
                <c:pt idx="12">
                  <c:v>31414.959126016136</c:v>
                </c:pt>
                <c:pt idx="13">
                  <c:v>35289.932057859536</c:v>
                </c:pt>
                <c:pt idx="14">
                  <c:v>39303.296880125912</c:v>
                </c:pt>
                <c:pt idx="15">
                  <c:v>44423.796825776124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E-4CF7-A475-AD211D63EDD3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 (2)'!$BK$14:$BK$73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 (2)'!$BN$14:$BN$73</c:f>
              <c:numCache>
                <c:formatCode>#,##0</c:formatCode>
                <c:ptCount val="60"/>
                <c:pt idx="0">
                  <c:v>1606</c:v>
                </c:pt>
                <c:pt idx="1">
                  <c:v>2117</c:v>
                </c:pt>
                <c:pt idx="2">
                  <c:v>2929</c:v>
                </c:pt>
                <c:pt idx="3">
                  <c:v>4130</c:v>
                </c:pt>
                <c:pt idx="4">
                  <c:v>5844</c:v>
                </c:pt>
                <c:pt idx="5">
                  <c:v>7698</c:v>
                </c:pt>
                <c:pt idx="6">
                  <c:v>9149</c:v>
                </c:pt>
                <c:pt idx="7">
                  <c:v>11178</c:v>
                </c:pt>
                <c:pt idx="8">
                  <c:v>13716</c:v>
                </c:pt>
                <c:pt idx="9">
                  <c:v>17147</c:v>
                </c:pt>
                <c:pt idx="10">
                  <c:v>19980</c:v>
                </c:pt>
                <c:pt idx="11">
                  <c:v>24926</c:v>
                </c:pt>
                <c:pt idx="12">
                  <c:v>28572</c:v>
                </c:pt>
                <c:pt idx="13">
                  <c:v>33089</c:v>
                </c:pt>
                <c:pt idx="14">
                  <c:v>39673</c:v>
                </c:pt>
                <c:pt idx="15">
                  <c:v>47610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EE-4CF7-A475-AD211D63E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 con población resistente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'50SR_asin'!$C$14:$C$133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'50SR_asin'!$AK$14:$AK$373</c:f>
              <c:numCache>
                <c:formatCode>0.000%</c:formatCode>
                <c:ptCount val="360"/>
                <c:pt idx="0">
                  <c:v>6.0000000000000002E-5</c:v>
                </c:pt>
                <c:pt idx="1">
                  <c:v>6.0000000000000002E-5</c:v>
                </c:pt>
                <c:pt idx="2">
                  <c:v>6.0000000000000002E-5</c:v>
                </c:pt>
                <c:pt idx="3">
                  <c:v>1.3999999999999999E-4</c:v>
                </c:pt>
                <c:pt idx="4">
                  <c:v>2.0000000000000001E-4</c:v>
                </c:pt>
                <c:pt idx="5">
                  <c:v>2.5999999999999998E-4</c:v>
                </c:pt>
                <c:pt idx="6">
                  <c:v>3.6000000000000002E-4</c:v>
                </c:pt>
                <c:pt idx="7">
                  <c:v>4.2000000000000002E-4</c:v>
                </c:pt>
                <c:pt idx="8">
                  <c:v>5.0000000000000001E-4</c:v>
                </c:pt>
                <c:pt idx="9">
                  <c:v>5.9999999999999995E-4</c:v>
                </c:pt>
                <c:pt idx="10">
                  <c:v>7.6000000000000004E-4</c:v>
                </c:pt>
                <c:pt idx="11">
                  <c:v>1E-3</c:v>
                </c:pt>
                <c:pt idx="12">
                  <c:v>1.2800000000000001E-3</c:v>
                </c:pt>
                <c:pt idx="13">
                  <c:v>1.6000000000000001E-3</c:v>
                </c:pt>
                <c:pt idx="14">
                  <c:v>2.16E-3</c:v>
                </c:pt>
                <c:pt idx="15">
                  <c:v>2.8600000000000001E-3</c:v>
                </c:pt>
                <c:pt idx="16">
                  <c:v>3.7200000000000002E-3</c:v>
                </c:pt>
                <c:pt idx="17">
                  <c:v>4.5999999999999999E-3</c:v>
                </c:pt>
                <c:pt idx="18">
                  <c:v>5.4799999999999996E-3</c:v>
                </c:pt>
                <c:pt idx="19">
                  <c:v>6.5399999999999998E-3</c:v>
                </c:pt>
                <c:pt idx="20">
                  <c:v>7.6600000000000001E-3</c:v>
                </c:pt>
                <c:pt idx="21">
                  <c:v>8.7799999999999996E-3</c:v>
                </c:pt>
                <c:pt idx="22">
                  <c:v>9.8799999999999999E-3</c:v>
                </c:pt>
                <c:pt idx="23">
                  <c:v>1.106E-2</c:v>
                </c:pt>
                <c:pt idx="24">
                  <c:v>1.234E-2</c:v>
                </c:pt>
                <c:pt idx="25">
                  <c:v>1.376E-2</c:v>
                </c:pt>
                <c:pt idx="26">
                  <c:v>1.5339999999999999E-2</c:v>
                </c:pt>
                <c:pt idx="27">
                  <c:v>1.7239999999999998E-2</c:v>
                </c:pt>
                <c:pt idx="28">
                  <c:v>1.9120000000000002E-2</c:v>
                </c:pt>
                <c:pt idx="29">
                  <c:v>2.1000000000000001E-2</c:v>
                </c:pt>
                <c:pt idx="30">
                  <c:v>2.3040000000000001E-2</c:v>
                </c:pt>
                <c:pt idx="31">
                  <c:v>2.5159999999999998E-2</c:v>
                </c:pt>
                <c:pt idx="32">
                  <c:v>2.7359999999999999E-2</c:v>
                </c:pt>
                <c:pt idx="33">
                  <c:v>2.9579999999999999E-2</c:v>
                </c:pt>
                <c:pt idx="34">
                  <c:v>3.1899999999999998E-2</c:v>
                </c:pt>
                <c:pt idx="35">
                  <c:v>3.4520000000000002E-2</c:v>
                </c:pt>
                <c:pt idx="36">
                  <c:v>3.6920000000000001E-2</c:v>
                </c:pt>
                <c:pt idx="37">
                  <c:v>3.9399999999999998E-2</c:v>
                </c:pt>
                <c:pt idx="38">
                  <c:v>4.1980000000000003E-2</c:v>
                </c:pt>
                <c:pt idx="39">
                  <c:v>4.462E-2</c:v>
                </c:pt>
                <c:pt idx="40">
                  <c:v>4.7399999999999998E-2</c:v>
                </c:pt>
                <c:pt idx="41">
                  <c:v>5.0200000000000002E-2</c:v>
                </c:pt>
                <c:pt idx="42">
                  <c:v>5.2979999999999999E-2</c:v>
                </c:pt>
                <c:pt idx="43">
                  <c:v>5.5960000000000003E-2</c:v>
                </c:pt>
                <c:pt idx="44">
                  <c:v>5.8979999999999998E-2</c:v>
                </c:pt>
                <c:pt idx="45">
                  <c:v>6.1920000000000003E-2</c:v>
                </c:pt>
                <c:pt idx="46">
                  <c:v>6.4839999999999995E-2</c:v>
                </c:pt>
                <c:pt idx="47">
                  <c:v>6.7659999999999998E-2</c:v>
                </c:pt>
                <c:pt idx="48">
                  <c:v>7.0519999999999999E-2</c:v>
                </c:pt>
                <c:pt idx="49">
                  <c:v>7.3300000000000004E-2</c:v>
                </c:pt>
                <c:pt idx="50">
                  <c:v>7.596E-2</c:v>
                </c:pt>
                <c:pt idx="51">
                  <c:v>7.8539999999999999E-2</c:v>
                </c:pt>
                <c:pt idx="52">
                  <c:v>8.1000000000000003E-2</c:v>
                </c:pt>
                <c:pt idx="53">
                  <c:v>8.3360000000000004E-2</c:v>
                </c:pt>
                <c:pt idx="54">
                  <c:v>8.5620000000000002E-2</c:v>
                </c:pt>
                <c:pt idx="55">
                  <c:v>8.7660000000000002E-2</c:v>
                </c:pt>
                <c:pt idx="56">
                  <c:v>8.9560000000000001E-2</c:v>
                </c:pt>
                <c:pt idx="57">
                  <c:v>9.1300000000000006E-2</c:v>
                </c:pt>
                <c:pt idx="58">
                  <c:v>9.2899999999999996E-2</c:v>
                </c:pt>
                <c:pt idx="59">
                  <c:v>9.4439999999999996E-2</c:v>
                </c:pt>
                <c:pt idx="60">
                  <c:v>9.5820000000000002E-2</c:v>
                </c:pt>
                <c:pt idx="61">
                  <c:v>9.7140000000000004E-2</c:v>
                </c:pt>
                <c:pt idx="62">
                  <c:v>9.8379999999999995E-2</c:v>
                </c:pt>
                <c:pt idx="63">
                  <c:v>9.9479999999999999E-2</c:v>
                </c:pt>
                <c:pt idx="64">
                  <c:v>0.10045999999999999</c:v>
                </c:pt>
                <c:pt idx="65">
                  <c:v>0.1014</c:v>
                </c:pt>
                <c:pt idx="66">
                  <c:v>0.10228</c:v>
                </c:pt>
                <c:pt idx="67">
                  <c:v>0.10304000000000001</c:v>
                </c:pt>
                <c:pt idx="68">
                  <c:v>0.10378</c:v>
                </c:pt>
                <c:pt idx="69">
                  <c:v>0.10442</c:v>
                </c:pt>
                <c:pt idx="70">
                  <c:v>0.10498</c:v>
                </c:pt>
                <c:pt idx="71">
                  <c:v>0.10552</c:v>
                </c:pt>
                <c:pt idx="72">
                  <c:v>0.106</c:v>
                </c:pt>
                <c:pt idx="73">
                  <c:v>0.10646</c:v>
                </c:pt>
                <c:pt idx="74">
                  <c:v>0.10686</c:v>
                </c:pt>
                <c:pt idx="75">
                  <c:v>0.10725999999999999</c:v>
                </c:pt>
                <c:pt idx="76">
                  <c:v>0.10766000000000001</c:v>
                </c:pt>
                <c:pt idx="77">
                  <c:v>0.10796</c:v>
                </c:pt>
                <c:pt idx="78">
                  <c:v>0.10829999999999999</c:v>
                </c:pt>
                <c:pt idx="79">
                  <c:v>0.10858</c:v>
                </c:pt>
                <c:pt idx="80">
                  <c:v>0.10882</c:v>
                </c:pt>
                <c:pt idx="81">
                  <c:v>0.10908</c:v>
                </c:pt>
                <c:pt idx="82">
                  <c:v>0.10928</c:v>
                </c:pt>
                <c:pt idx="83">
                  <c:v>0.10947999999999999</c:v>
                </c:pt>
                <c:pt idx="84">
                  <c:v>0.10968</c:v>
                </c:pt>
                <c:pt idx="85">
                  <c:v>0.10983999999999999</c:v>
                </c:pt>
                <c:pt idx="86">
                  <c:v>0.10997999999999999</c:v>
                </c:pt>
                <c:pt idx="87">
                  <c:v>0.11012</c:v>
                </c:pt>
                <c:pt idx="88">
                  <c:v>0.11026</c:v>
                </c:pt>
                <c:pt idx="89">
                  <c:v>0.11038000000000001</c:v>
                </c:pt>
                <c:pt idx="90">
                  <c:v>0.11047999999999999</c:v>
                </c:pt>
                <c:pt idx="91">
                  <c:v>0.11058</c:v>
                </c:pt>
                <c:pt idx="92">
                  <c:v>0.11068</c:v>
                </c:pt>
                <c:pt idx="93">
                  <c:v>0.11078</c:v>
                </c:pt>
                <c:pt idx="94">
                  <c:v>0.11088000000000001</c:v>
                </c:pt>
                <c:pt idx="95">
                  <c:v>0.11094</c:v>
                </c:pt>
                <c:pt idx="96">
                  <c:v>0.11101999999999999</c:v>
                </c:pt>
                <c:pt idx="97">
                  <c:v>0.1111</c:v>
                </c:pt>
                <c:pt idx="98">
                  <c:v>0.11115999999999999</c:v>
                </c:pt>
                <c:pt idx="99">
                  <c:v>0.11122</c:v>
                </c:pt>
                <c:pt idx="100">
                  <c:v>0.11126</c:v>
                </c:pt>
                <c:pt idx="101">
                  <c:v>0.11132</c:v>
                </c:pt>
                <c:pt idx="102">
                  <c:v>0.11136</c:v>
                </c:pt>
                <c:pt idx="103">
                  <c:v>0.1114</c:v>
                </c:pt>
                <c:pt idx="104">
                  <c:v>0.11144</c:v>
                </c:pt>
                <c:pt idx="105">
                  <c:v>0.1115</c:v>
                </c:pt>
                <c:pt idx="106">
                  <c:v>0.11154</c:v>
                </c:pt>
                <c:pt idx="107">
                  <c:v>0.11156000000000001</c:v>
                </c:pt>
                <c:pt idx="108">
                  <c:v>0.1116</c:v>
                </c:pt>
                <c:pt idx="109">
                  <c:v>0.11164</c:v>
                </c:pt>
                <c:pt idx="110">
                  <c:v>0.11168</c:v>
                </c:pt>
                <c:pt idx="111">
                  <c:v>0.11169999999999999</c:v>
                </c:pt>
                <c:pt idx="112">
                  <c:v>0.11174000000000001</c:v>
                </c:pt>
                <c:pt idx="113">
                  <c:v>0.11176</c:v>
                </c:pt>
                <c:pt idx="114">
                  <c:v>0.11178</c:v>
                </c:pt>
                <c:pt idx="115">
                  <c:v>0.1118</c:v>
                </c:pt>
                <c:pt idx="116">
                  <c:v>0.11183999999999999</c:v>
                </c:pt>
                <c:pt idx="117">
                  <c:v>0.11183999999999999</c:v>
                </c:pt>
                <c:pt idx="118">
                  <c:v>0.11183999999999999</c:v>
                </c:pt>
                <c:pt idx="119">
                  <c:v>0.11187999999999999</c:v>
                </c:pt>
                <c:pt idx="120">
                  <c:v>0.11187999999999999</c:v>
                </c:pt>
                <c:pt idx="121">
                  <c:v>0.11192000000000001</c:v>
                </c:pt>
                <c:pt idx="122">
                  <c:v>0.11192000000000001</c:v>
                </c:pt>
                <c:pt idx="123">
                  <c:v>0.11196</c:v>
                </c:pt>
                <c:pt idx="124">
                  <c:v>0.11196</c:v>
                </c:pt>
                <c:pt idx="125">
                  <c:v>0.11196</c:v>
                </c:pt>
                <c:pt idx="126">
                  <c:v>0.112</c:v>
                </c:pt>
                <c:pt idx="127">
                  <c:v>0.112</c:v>
                </c:pt>
                <c:pt idx="128">
                  <c:v>0.11201999999999999</c:v>
                </c:pt>
                <c:pt idx="129">
                  <c:v>0.11201999999999999</c:v>
                </c:pt>
                <c:pt idx="130">
                  <c:v>0.11204</c:v>
                </c:pt>
                <c:pt idx="131">
                  <c:v>0.11208</c:v>
                </c:pt>
                <c:pt idx="132">
                  <c:v>0.11208</c:v>
                </c:pt>
                <c:pt idx="133">
                  <c:v>0.11208</c:v>
                </c:pt>
                <c:pt idx="134">
                  <c:v>0.11208</c:v>
                </c:pt>
                <c:pt idx="135">
                  <c:v>0.11212</c:v>
                </c:pt>
                <c:pt idx="136">
                  <c:v>0.11214</c:v>
                </c:pt>
                <c:pt idx="137">
                  <c:v>0.11216</c:v>
                </c:pt>
                <c:pt idx="138">
                  <c:v>0.11216</c:v>
                </c:pt>
                <c:pt idx="139">
                  <c:v>0.11218</c:v>
                </c:pt>
                <c:pt idx="140">
                  <c:v>0.11216</c:v>
                </c:pt>
                <c:pt idx="141">
                  <c:v>0.11219999999999999</c:v>
                </c:pt>
                <c:pt idx="142">
                  <c:v>0.11219999999999999</c:v>
                </c:pt>
                <c:pt idx="143">
                  <c:v>0.11219999999999999</c:v>
                </c:pt>
                <c:pt idx="144">
                  <c:v>0.11219999999999999</c:v>
                </c:pt>
                <c:pt idx="145">
                  <c:v>0.11222</c:v>
                </c:pt>
                <c:pt idx="146">
                  <c:v>0.11222</c:v>
                </c:pt>
                <c:pt idx="147">
                  <c:v>0.11224000000000001</c:v>
                </c:pt>
                <c:pt idx="148">
                  <c:v>0.11224000000000001</c:v>
                </c:pt>
                <c:pt idx="149">
                  <c:v>0.11224000000000001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B-492A-896B-04B68CF564B4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'50SR_asin'!$C$14:$C$133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'50SR_asin'!$AL$14:$AL$373</c:f>
              <c:numCache>
                <c:formatCode>0.000%</c:formatCode>
                <c:ptCount val="360"/>
                <c:pt idx="0">
                  <c:v>6.0000000000000002E-5</c:v>
                </c:pt>
                <c:pt idx="1">
                  <c:v>6.0000000000000002E-5</c:v>
                </c:pt>
                <c:pt idx="2">
                  <c:v>6.0000000000000002E-5</c:v>
                </c:pt>
                <c:pt idx="3">
                  <c:v>1.3999999999999999E-4</c:v>
                </c:pt>
                <c:pt idx="4">
                  <c:v>2.0000000000000001E-4</c:v>
                </c:pt>
                <c:pt idx="5">
                  <c:v>2.5999999999999998E-4</c:v>
                </c:pt>
                <c:pt idx="6">
                  <c:v>3.6000000000000002E-4</c:v>
                </c:pt>
                <c:pt idx="7">
                  <c:v>4.2000000000000002E-4</c:v>
                </c:pt>
                <c:pt idx="8">
                  <c:v>5.0000000000000001E-4</c:v>
                </c:pt>
                <c:pt idx="9">
                  <c:v>5.9999999999999995E-4</c:v>
                </c:pt>
                <c:pt idx="10">
                  <c:v>7.6000000000000004E-4</c:v>
                </c:pt>
                <c:pt idx="11">
                  <c:v>1E-3</c:v>
                </c:pt>
                <c:pt idx="12">
                  <c:v>1.2800000000000001E-3</c:v>
                </c:pt>
                <c:pt idx="13">
                  <c:v>1.6000000000000001E-3</c:v>
                </c:pt>
                <c:pt idx="14">
                  <c:v>2.16E-3</c:v>
                </c:pt>
                <c:pt idx="15">
                  <c:v>2.8600000000000001E-3</c:v>
                </c:pt>
                <c:pt idx="16">
                  <c:v>3.7200000000000002E-3</c:v>
                </c:pt>
                <c:pt idx="17">
                  <c:v>4.5999999999999999E-3</c:v>
                </c:pt>
                <c:pt idx="18">
                  <c:v>5.4799999999999996E-3</c:v>
                </c:pt>
                <c:pt idx="19">
                  <c:v>6.5199999999999998E-3</c:v>
                </c:pt>
                <c:pt idx="20">
                  <c:v>7.6400000000000001E-3</c:v>
                </c:pt>
                <c:pt idx="21">
                  <c:v>8.7399999999999995E-3</c:v>
                </c:pt>
                <c:pt idx="22">
                  <c:v>9.8200000000000006E-3</c:v>
                </c:pt>
                <c:pt idx="23">
                  <c:v>1.098E-2</c:v>
                </c:pt>
                <c:pt idx="24">
                  <c:v>1.222E-2</c:v>
                </c:pt>
                <c:pt idx="25">
                  <c:v>1.3599999999999999E-2</c:v>
                </c:pt>
                <c:pt idx="26">
                  <c:v>1.512E-2</c:v>
                </c:pt>
                <c:pt idx="27">
                  <c:v>1.694E-2</c:v>
                </c:pt>
                <c:pt idx="28">
                  <c:v>1.8720000000000001E-2</c:v>
                </c:pt>
                <c:pt idx="29">
                  <c:v>2.052E-2</c:v>
                </c:pt>
                <c:pt idx="30">
                  <c:v>2.2419999999999999E-2</c:v>
                </c:pt>
                <c:pt idx="31">
                  <c:v>2.4379999999999999E-2</c:v>
                </c:pt>
                <c:pt idx="32">
                  <c:v>2.6419999999999999E-2</c:v>
                </c:pt>
                <c:pt idx="33">
                  <c:v>2.844E-2</c:v>
                </c:pt>
                <c:pt idx="34">
                  <c:v>3.0499999999999999E-2</c:v>
                </c:pt>
                <c:pt idx="35">
                  <c:v>3.2820000000000002E-2</c:v>
                </c:pt>
                <c:pt idx="36">
                  <c:v>3.4880000000000001E-2</c:v>
                </c:pt>
                <c:pt idx="37">
                  <c:v>3.6979999999999999E-2</c:v>
                </c:pt>
                <c:pt idx="38">
                  <c:v>3.9120000000000002E-2</c:v>
                </c:pt>
                <c:pt idx="39">
                  <c:v>4.1300000000000003E-2</c:v>
                </c:pt>
                <c:pt idx="40">
                  <c:v>4.3520000000000003E-2</c:v>
                </c:pt>
                <c:pt idx="41">
                  <c:v>4.5699999999999998E-2</c:v>
                </c:pt>
                <c:pt idx="42">
                  <c:v>4.7800000000000002E-2</c:v>
                </c:pt>
                <c:pt idx="43">
                  <c:v>4.9959999999999997E-2</c:v>
                </c:pt>
                <c:pt idx="44">
                  <c:v>5.21E-2</c:v>
                </c:pt>
                <c:pt idx="45">
                  <c:v>5.3999999999999999E-2</c:v>
                </c:pt>
                <c:pt idx="46">
                  <c:v>5.5800000000000002E-2</c:v>
                </c:pt>
                <c:pt idx="47">
                  <c:v>5.7419999999999999E-2</c:v>
                </c:pt>
                <c:pt idx="48">
                  <c:v>5.9020000000000003E-2</c:v>
                </c:pt>
                <c:pt idx="49">
                  <c:v>6.0440000000000001E-2</c:v>
                </c:pt>
                <c:pt idx="50">
                  <c:v>6.164E-2</c:v>
                </c:pt>
                <c:pt idx="51">
                  <c:v>6.2700000000000006E-2</c:v>
                </c:pt>
                <c:pt idx="52">
                  <c:v>6.3560000000000005E-2</c:v>
                </c:pt>
                <c:pt idx="53">
                  <c:v>6.4280000000000004E-2</c:v>
                </c:pt>
                <c:pt idx="54">
                  <c:v>6.4780000000000004E-2</c:v>
                </c:pt>
                <c:pt idx="55">
                  <c:v>6.5019999999999994E-2</c:v>
                </c:pt>
                <c:pt idx="56">
                  <c:v>6.4979999999999996E-2</c:v>
                </c:pt>
                <c:pt idx="57">
                  <c:v>6.4659999999999995E-2</c:v>
                </c:pt>
                <c:pt idx="58">
                  <c:v>6.4119999999999996E-2</c:v>
                </c:pt>
                <c:pt idx="59">
                  <c:v>6.3420000000000004E-2</c:v>
                </c:pt>
                <c:pt idx="60">
                  <c:v>6.2520000000000006E-2</c:v>
                </c:pt>
                <c:pt idx="61">
                  <c:v>6.148E-2</c:v>
                </c:pt>
                <c:pt idx="62">
                  <c:v>6.0339999999999998E-2</c:v>
                </c:pt>
                <c:pt idx="63">
                  <c:v>5.8860000000000003E-2</c:v>
                </c:pt>
                <c:pt idx="64">
                  <c:v>5.7340000000000002E-2</c:v>
                </c:pt>
                <c:pt idx="65">
                  <c:v>5.5800000000000002E-2</c:v>
                </c:pt>
                <c:pt idx="66">
                  <c:v>5.4039999999999998E-2</c:v>
                </c:pt>
                <c:pt idx="67">
                  <c:v>5.2200000000000003E-2</c:v>
                </c:pt>
                <c:pt idx="68">
                  <c:v>5.0319999999999997E-2</c:v>
                </c:pt>
                <c:pt idx="69">
                  <c:v>4.8280000000000003E-2</c:v>
                </c:pt>
                <c:pt idx="70">
                  <c:v>4.6199999999999998E-2</c:v>
                </c:pt>
                <c:pt idx="71">
                  <c:v>4.4060000000000002E-2</c:v>
                </c:pt>
                <c:pt idx="72">
                  <c:v>4.1840000000000002E-2</c:v>
                </c:pt>
                <c:pt idx="73">
                  <c:v>3.9640000000000002E-2</c:v>
                </c:pt>
                <c:pt idx="74">
                  <c:v>3.7420000000000002E-2</c:v>
                </c:pt>
                <c:pt idx="75">
                  <c:v>3.5200000000000002E-2</c:v>
                </c:pt>
                <c:pt idx="76">
                  <c:v>3.3079999999999998E-2</c:v>
                </c:pt>
                <c:pt idx="77">
                  <c:v>3.092E-2</c:v>
                </c:pt>
                <c:pt idx="78">
                  <c:v>2.896E-2</c:v>
                </c:pt>
                <c:pt idx="79">
                  <c:v>2.6919999999999999E-2</c:v>
                </c:pt>
                <c:pt idx="80">
                  <c:v>2.4979999999999999E-2</c:v>
                </c:pt>
                <c:pt idx="81">
                  <c:v>2.316E-2</c:v>
                </c:pt>
                <c:pt idx="82">
                  <c:v>2.138E-2</c:v>
                </c:pt>
                <c:pt idx="83">
                  <c:v>1.9779999999999999E-2</c:v>
                </c:pt>
                <c:pt idx="84">
                  <c:v>1.8239999999999999E-2</c:v>
                </c:pt>
                <c:pt idx="85">
                  <c:v>1.6799999999999999E-2</c:v>
                </c:pt>
                <c:pt idx="86">
                  <c:v>1.5440000000000001E-2</c:v>
                </c:pt>
                <c:pt idx="87">
                  <c:v>1.422E-2</c:v>
                </c:pt>
                <c:pt idx="88">
                  <c:v>1.306E-2</c:v>
                </c:pt>
                <c:pt idx="89">
                  <c:v>1.204E-2</c:v>
                </c:pt>
                <c:pt idx="90">
                  <c:v>1.11E-2</c:v>
                </c:pt>
                <c:pt idx="91">
                  <c:v>1.0240000000000001E-2</c:v>
                </c:pt>
                <c:pt idx="92">
                  <c:v>9.3799999999999994E-3</c:v>
                </c:pt>
                <c:pt idx="93">
                  <c:v>8.6E-3</c:v>
                </c:pt>
                <c:pt idx="94">
                  <c:v>7.92E-3</c:v>
                </c:pt>
                <c:pt idx="95">
                  <c:v>7.3000000000000001E-3</c:v>
                </c:pt>
                <c:pt idx="96">
                  <c:v>6.7000000000000002E-3</c:v>
                </c:pt>
                <c:pt idx="97">
                  <c:v>6.1599999999999997E-3</c:v>
                </c:pt>
                <c:pt idx="98">
                  <c:v>5.6800000000000002E-3</c:v>
                </c:pt>
                <c:pt idx="99">
                  <c:v>5.2199999999999998E-3</c:v>
                </c:pt>
                <c:pt idx="100">
                  <c:v>4.7600000000000003E-3</c:v>
                </c:pt>
                <c:pt idx="101">
                  <c:v>4.4200000000000003E-3</c:v>
                </c:pt>
                <c:pt idx="102">
                  <c:v>4.0800000000000003E-3</c:v>
                </c:pt>
                <c:pt idx="103">
                  <c:v>3.7799999999999999E-3</c:v>
                </c:pt>
                <c:pt idx="104">
                  <c:v>3.5000000000000001E-3</c:v>
                </c:pt>
                <c:pt idx="105">
                  <c:v>3.2200000000000002E-3</c:v>
                </c:pt>
                <c:pt idx="106">
                  <c:v>2.98E-3</c:v>
                </c:pt>
                <c:pt idx="107">
                  <c:v>2.7399999999999998E-3</c:v>
                </c:pt>
                <c:pt idx="108">
                  <c:v>2.5400000000000002E-3</c:v>
                </c:pt>
                <c:pt idx="109">
                  <c:v>2.3600000000000001E-3</c:v>
                </c:pt>
                <c:pt idx="110">
                  <c:v>2.2200000000000002E-3</c:v>
                </c:pt>
                <c:pt idx="111">
                  <c:v>2.0600000000000002E-3</c:v>
                </c:pt>
                <c:pt idx="112">
                  <c:v>1.9E-3</c:v>
                </c:pt>
                <c:pt idx="113">
                  <c:v>1.7799999999999999E-3</c:v>
                </c:pt>
                <c:pt idx="114">
                  <c:v>1.64E-3</c:v>
                </c:pt>
                <c:pt idx="115">
                  <c:v>1.5200000000000001E-3</c:v>
                </c:pt>
                <c:pt idx="116">
                  <c:v>1.4400000000000001E-3</c:v>
                </c:pt>
                <c:pt idx="117">
                  <c:v>1.34E-3</c:v>
                </c:pt>
                <c:pt idx="118">
                  <c:v>1.24E-3</c:v>
                </c:pt>
                <c:pt idx="119">
                  <c:v>1.16E-3</c:v>
                </c:pt>
                <c:pt idx="120">
                  <c:v>1.08E-3</c:v>
                </c:pt>
                <c:pt idx="121">
                  <c:v>1.0200000000000001E-3</c:v>
                </c:pt>
                <c:pt idx="122">
                  <c:v>9.6000000000000002E-4</c:v>
                </c:pt>
                <c:pt idx="123">
                  <c:v>8.9999999999999998E-4</c:v>
                </c:pt>
                <c:pt idx="124">
                  <c:v>8.5999999999999998E-4</c:v>
                </c:pt>
                <c:pt idx="125">
                  <c:v>8.0000000000000004E-4</c:v>
                </c:pt>
                <c:pt idx="126">
                  <c:v>7.6000000000000004E-4</c:v>
                </c:pt>
                <c:pt idx="127">
                  <c:v>7.2000000000000005E-4</c:v>
                </c:pt>
                <c:pt idx="128">
                  <c:v>6.9999999999999999E-4</c:v>
                </c:pt>
                <c:pt idx="129">
                  <c:v>6.4000000000000005E-4</c:v>
                </c:pt>
                <c:pt idx="130">
                  <c:v>5.9999999999999995E-4</c:v>
                </c:pt>
                <c:pt idx="131">
                  <c:v>5.9999999999999995E-4</c:v>
                </c:pt>
                <c:pt idx="132">
                  <c:v>5.5999999999999995E-4</c:v>
                </c:pt>
                <c:pt idx="133">
                  <c:v>5.4000000000000001E-4</c:v>
                </c:pt>
                <c:pt idx="134">
                  <c:v>5.0000000000000001E-4</c:v>
                </c:pt>
                <c:pt idx="135">
                  <c:v>4.8000000000000001E-4</c:v>
                </c:pt>
                <c:pt idx="136">
                  <c:v>4.8000000000000001E-4</c:v>
                </c:pt>
                <c:pt idx="137">
                  <c:v>4.6000000000000001E-4</c:v>
                </c:pt>
                <c:pt idx="138">
                  <c:v>4.4000000000000002E-4</c:v>
                </c:pt>
                <c:pt idx="139">
                  <c:v>4.4000000000000002E-4</c:v>
                </c:pt>
                <c:pt idx="140">
                  <c:v>4.0000000000000002E-4</c:v>
                </c:pt>
                <c:pt idx="141">
                  <c:v>4.2000000000000002E-4</c:v>
                </c:pt>
                <c:pt idx="142">
                  <c:v>4.0000000000000002E-4</c:v>
                </c:pt>
                <c:pt idx="143">
                  <c:v>3.8000000000000002E-4</c:v>
                </c:pt>
                <c:pt idx="144">
                  <c:v>3.6000000000000002E-4</c:v>
                </c:pt>
                <c:pt idx="145">
                  <c:v>3.6000000000000002E-4</c:v>
                </c:pt>
                <c:pt idx="146">
                  <c:v>3.4000000000000002E-4</c:v>
                </c:pt>
                <c:pt idx="147">
                  <c:v>3.2000000000000003E-4</c:v>
                </c:pt>
                <c:pt idx="148">
                  <c:v>3.2000000000000003E-4</c:v>
                </c:pt>
                <c:pt idx="149">
                  <c:v>2.9999999999999997E-4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B-492A-896B-04B68CF564B4}"/>
            </c:ext>
          </c:extLst>
        </c:ser>
        <c:ser>
          <c:idx val="4"/>
          <c:order val="5"/>
          <c:tx>
            <c:v>Afec RESIS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'50SR_asin'!$AV$14:$AV$373</c:f>
              <c:numCache>
                <c:formatCode>0.000%</c:formatCode>
                <c:ptCount val="360"/>
                <c:pt idx="0">
                  <c:v>1.2E-4</c:v>
                </c:pt>
                <c:pt idx="1">
                  <c:v>1.2E-4</c:v>
                </c:pt>
                <c:pt idx="2">
                  <c:v>1.2E-4</c:v>
                </c:pt>
                <c:pt idx="3">
                  <c:v>2.2000000000000001E-4</c:v>
                </c:pt>
                <c:pt idx="4">
                  <c:v>2.7999999999999998E-4</c:v>
                </c:pt>
                <c:pt idx="5">
                  <c:v>3.6000000000000002E-4</c:v>
                </c:pt>
                <c:pt idx="6">
                  <c:v>5.5999999999999995E-4</c:v>
                </c:pt>
                <c:pt idx="7">
                  <c:v>8.1999999999999998E-4</c:v>
                </c:pt>
                <c:pt idx="8">
                  <c:v>1.1800000000000001E-3</c:v>
                </c:pt>
                <c:pt idx="9">
                  <c:v>1.72E-3</c:v>
                </c:pt>
                <c:pt idx="10">
                  <c:v>2.3400000000000001E-3</c:v>
                </c:pt>
                <c:pt idx="11">
                  <c:v>2.9199999999999999E-3</c:v>
                </c:pt>
                <c:pt idx="12">
                  <c:v>3.5200000000000001E-3</c:v>
                </c:pt>
                <c:pt idx="13">
                  <c:v>4.0000000000000001E-3</c:v>
                </c:pt>
                <c:pt idx="14">
                  <c:v>4.3400000000000001E-3</c:v>
                </c:pt>
                <c:pt idx="15">
                  <c:v>4.62E-3</c:v>
                </c:pt>
                <c:pt idx="16">
                  <c:v>5.0000000000000001E-3</c:v>
                </c:pt>
                <c:pt idx="17">
                  <c:v>5.4200000000000003E-3</c:v>
                </c:pt>
                <c:pt idx="18">
                  <c:v>5.96E-3</c:v>
                </c:pt>
                <c:pt idx="19">
                  <c:v>6.6600000000000001E-3</c:v>
                </c:pt>
                <c:pt idx="20">
                  <c:v>7.5399999999999998E-3</c:v>
                </c:pt>
                <c:pt idx="21">
                  <c:v>8.6800000000000002E-3</c:v>
                </c:pt>
                <c:pt idx="22">
                  <c:v>1.0120000000000001E-2</c:v>
                </c:pt>
                <c:pt idx="23">
                  <c:v>1.184E-2</c:v>
                </c:pt>
                <c:pt idx="24">
                  <c:v>1.3860000000000001E-2</c:v>
                </c:pt>
                <c:pt idx="25">
                  <c:v>1.626E-2</c:v>
                </c:pt>
                <c:pt idx="26">
                  <c:v>1.8939999999999999E-2</c:v>
                </c:pt>
                <c:pt idx="27">
                  <c:v>2.1839999999999998E-2</c:v>
                </c:pt>
                <c:pt idx="28">
                  <c:v>2.5100000000000001E-2</c:v>
                </c:pt>
                <c:pt idx="29">
                  <c:v>2.862E-2</c:v>
                </c:pt>
                <c:pt idx="30">
                  <c:v>3.2379999999999999E-2</c:v>
                </c:pt>
                <c:pt idx="31">
                  <c:v>3.6479999999999999E-2</c:v>
                </c:pt>
                <c:pt idx="32">
                  <c:v>4.1059999999999999E-2</c:v>
                </c:pt>
                <c:pt idx="33">
                  <c:v>4.6059999999999997E-2</c:v>
                </c:pt>
                <c:pt idx="34">
                  <c:v>5.1319999999999998E-2</c:v>
                </c:pt>
                <c:pt idx="35">
                  <c:v>5.7000000000000002E-2</c:v>
                </c:pt>
                <c:pt idx="36">
                  <c:v>6.3299999999999995E-2</c:v>
                </c:pt>
                <c:pt idx="37">
                  <c:v>6.9940000000000002E-2</c:v>
                </c:pt>
                <c:pt idx="38">
                  <c:v>7.6999999999999999E-2</c:v>
                </c:pt>
                <c:pt idx="39">
                  <c:v>8.4360000000000004E-2</c:v>
                </c:pt>
                <c:pt idx="40">
                  <c:v>9.2020000000000005E-2</c:v>
                </c:pt>
                <c:pt idx="41">
                  <c:v>0.10006</c:v>
                </c:pt>
                <c:pt idx="42">
                  <c:v>0.108</c:v>
                </c:pt>
                <c:pt idx="43">
                  <c:v>0.11572</c:v>
                </c:pt>
                <c:pt idx="44">
                  <c:v>0.12348000000000001</c:v>
                </c:pt>
                <c:pt idx="45">
                  <c:v>0.13098000000000001</c:v>
                </c:pt>
                <c:pt idx="46">
                  <c:v>0.13811999999999999</c:v>
                </c:pt>
                <c:pt idx="47">
                  <c:v>0.14502000000000001</c:v>
                </c:pt>
                <c:pt idx="48">
                  <c:v>0.15168000000000001</c:v>
                </c:pt>
                <c:pt idx="49">
                  <c:v>0.15790000000000001</c:v>
                </c:pt>
                <c:pt idx="50">
                  <c:v>0.16367999999999999</c:v>
                </c:pt>
                <c:pt idx="51">
                  <c:v>0.16896</c:v>
                </c:pt>
                <c:pt idx="52">
                  <c:v>0.17369999999999999</c:v>
                </c:pt>
                <c:pt idx="53">
                  <c:v>0.17784</c:v>
                </c:pt>
                <c:pt idx="54">
                  <c:v>0.18182000000000001</c:v>
                </c:pt>
                <c:pt idx="55">
                  <c:v>0.18542</c:v>
                </c:pt>
                <c:pt idx="56">
                  <c:v>0.18859999999999999</c:v>
                </c:pt>
                <c:pt idx="57">
                  <c:v>0.19152</c:v>
                </c:pt>
                <c:pt idx="58">
                  <c:v>0.19406000000000001</c:v>
                </c:pt>
                <c:pt idx="59">
                  <c:v>0.19624</c:v>
                </c:pt>
                <c:pt idx="60">
                  <c:v>0.19818</c:v>
                </c:pt>
                <c:pt idx="61">
                  <c:v>0.19982</c:v>
                </c:pt>
                <c:pt idx="62">
                  <c:v>0.20130000000000001</c:v>
                </c:pt>
                <c:pt idx="63">
                  <c:v>0.20255999999999999</c:v>
                </c:pt>
                <c:pt idx="64">
                  <c:v>0.20362</c:v>
                </c:pt>
                <c:pt idx="65">
                  <c:v>0.20455999999999999</c:v>
                </c:pt>
                <c:pt idx="66">
                  <c:v>0.20541999999999999</c:v>
                </c:pt>
                <c:pt idx="67">
                  <c:v>0.20612</c:v>
                </c:pt>
                <c:pt idx="68">
                  <c:v>0.20677999999999999</c:v>
                </c:pt>
                <c:pt idx="69">
                  <c:v>0.20738000000000001</c:v>
                </c:pt>
                <c:pt idx="70">
                  <c:v>0.20784</c:v>
                </c:pt>
                <c:pt idx="71">
                  <c:v>0.20827999999999999</c:v>
                </c:pt>
                <c:pt idx="72">
                  <c:v>0.20866000000000001</c:v>
                </c:pt>
                <c:pt idx="73">
                  <c:v>0.20902000000000001</c:v>
                </c:pt>
                <c:pt idx="74">
                  <c:v>0.20927999999999999</c:v>
                </c:pt>
                <c:pt idx="75">
                  <c:v>0.20952000000000001</c:v>
                </c:pt>
                <c:pt idx="76">
                  <c:v>0.20976</c:v>
                </c:pt>
                <c:pt idx="77">
                  <c:v>0.20998</c:v>
                </c:pt>
                <c:pt idx="78">
                  <c:v>0.21018000000000001</c:v>
                </c:pt>
                <c:pt idx="79">
                  <c:v>0.21035999999999999</c:v>
                </c:pt>
                <c:pt idx="80">
                  <c:v>0.21056</c:v>
                </c:pt>
                <c:pt idx="81">
                  <c:v>0.21074000000000001</c:v>
                </c:pt>
                <c:pt idx="82">
                  <c:v>0.21088000000000001</c:v>
                </c:pt>
                <c:pt idx="83">
                  <c:v>0.21102000000000001</c:v>
                </c:pt>
                <c:pt idx="84">
                  <c:v>0.21113999999999999</c:v>
                </c:pt>
                <c:pt idx="85">
                  <c:v>0.21128</c:v>
                </c:pt>
                <c:pt idx="86">
                  <c:v>0.21135999999999999</c:v>
                </c:pt>
                <c:pt idx="87">
                  <c:v>0.21143999999999999</c:v>
                </c:pt>
                <c:pt idx="88">
                  <c:v>0.21154000000000001</c:v>
                </c:pt>
                <c:pt idx="89">
                  <c:v>0.21160000000000001</c:v>
                </c:pt>
                <c:pt idx="90">
                  <c:v>0.21165999999999999</c:v>
                </c:pt>
                <c:pt idx="91">
                  <c:v>0.21171999999999999</c:v>
                </c:pt>
                <c:pt idx="92">
                  <c:v>0.21179999999999999</c:v>
                </c:pt>
                <c:pt idx="93">
                  <c:v>0.21184</c:v>
                </c:pt>
                <c:pt idx="94">
                  <c:v>0.21188000000000001</c:v>
                </c:pt>
                <c:pt idx="95">
                  <c:v>0.21193999999999999</c:v>
                </c:pt>
                <c:pt idx="96">
                  <c:v>0.21198</c:v>
                </c:pt>
                <c:pt idx="97">
                  <c:v>0.21201999999999999</c:v>
                </c:pt>
                <c:pt idx="98">
                  <c:v>0.21206</c:v>
                </c:pt>
                <c:pt idx="99">
                  <c:v>0.21210000000000001</c:v>
                </c:pt>
                <c:pt idx="100">
                  <c:v>0.21212</c:v>
                </c:pt>
                <c:pt idx="101">
                  <c:v>0.21214</c:v>
                </c:pt>
                <c:pt idx="102">
                  <c:v>0.21215999999999999</c:v>
                </c:pt>
                <c:pt idx="103">
                  <c:v>0.2122</c:v>
                </c:pt>
                <c:pt idx="104">
                  <c:v>0.2122</c:v>
                </c:pt>
                <c:pt idx="105">
                  <c:v>0.21221999999999999</c:v>
                </c:pt>
                <c:pt idx="106">
                  <c:v>0.21224000000000001</c:v>
                </c:pt>
                <c:pt idx="107">
                  <c:v>0.21226</c:v>
                </c:pt>
                <c:pt idx="108">
                  <c:v>0.21228</c:v>
                </c:pt>
                <c:pt idx="109">
                  <c:v>0.21228</c:v>
                </c:pt>
                <c:pt idx="110">
                  <c:v>0.21229999999999999</c:v>
                </c:pt>
                <c:pt idx="111">
                  <c:v>0.21232000000000001</c:v>
                </c:pt>
                <c:pt idx="112">
                  <c:v>0.21234</c:v>
                </c:pt>
                <c:pt idx="113">
                  <c:v>0.21234</c:v>
                </c:pt>
                <c:pt idx="114">
                  <c:v>0.21234</c:v>
                </c:pt>
                <c:pt idx="115">
                  <c:v>0.21235999999999999</c:v>
                </c:pt>
                <c:pt idx="116">
                  <c:v>0.21235999999999999</c:v>
                </c:pt>
                <c:pt idx="117">
                  <c:v>0.21238000000000001</c:v>
                </c:pt>
                <c:pt idx="118">
                  <c:v>0.21238000000000001</c:v>
                </c:pt>
                <c:pt idx="119">
                  <c:v>0.21238000000000001</c:v>
                </c:pt>
                <c:pt idx="120">
                  <c:v>0.21240000000000001</c:v>
                </c:pt>
                <c:pt idx="121">
                  <c:v>0.21242</c:v>
                </c:pt>
                <c:pt idx="122">
                  <c:v>0.21240000000000001</c:v>
                </c:pt>
                <c:pt idx="123">
                  <c:v>0.21242</c:v>
                </c:pt>
                <c:pt idx="124">
                  <c:v>0.21242</c:v>
                </c:pt>
                <c:pt idx="125">
                  <c:v>0.21242</c:v>
                </c:pt>
                <c:pt idx="126">
                  <c:v>0.21242</c:v>
                </c:pt>
                <c:pt idx="127">
                  <c:v>0.21243999999999999</c:v>
                </c:pt>
                <c:pt idx="128">
                  <c:v>0.21243999999999999</c:v>
                </c:pt>
                <c:pt idx="129">
                  <c:v>0.21243999999999999</c:v>
                </c:pt>
                <c:pt idx="130">
                  <c:v>0.21243999999999999</c:v>
                </c:pt>
                <c:pt idx="131">
                  <c:v>0.21246000000000001</c:v>
                </c:pt>
                <c:pt idx="132">
                  <c:v>0.21246000000000001</c:v>
                </c:pt>
                <c:pt idx="133">
                  <c:v>0.21246000000000001</c:v>
                </c:pt>
                <c:pt idx="134">
                  <c:v>0.21248</c:v>
                </c:pt>
                <c:pt idx="135">
                  <c:v>0.21248</c:v>
                </c:pt>
                <c:pt idx="136">
                  <c:v>0.21246000000000001</c:v>
                </c:pt>
                <c:pt idx="137">
                  <c:v>0.21248</c:v>
                </c:pt>
                <c:pt idx="138">
                  <c:v>0.21248</c:v>
                </c:pt>
                <c:pt idx="139">
                  <c:v>0.21248</c:v>
                </c:pt>
                <c:pt idx="140">
                  <c:v>0.21248</c:v>
                </c:pt>
                <c:pt idx="141">
                  <c:v>0.21246000000000001</c:v>
                </c:pt>
                <c:pt idx="142">
                  <c:v>0.21246000000000001</c:v>
                </c:pt>
                <c:pt idx="143">
                  <c:v>0.21248</c:v>
                </c:pt>
                <c:pt idx="144">
                  <c:v>0.21246000000000001</c:v>
                </c:pt>
                <c:pt idx="145">
                  <c:v>0.21246000000000001</c:v>
                </c:pt>
                <c:pt idx="146">
                  <c:v>0.21246000000000001</c:v>
                </c:pt>
                <c:pt idx="147">
                  <c:v>0.21246000000000001</c:v>
                </c:pt>
                <c:pt idx="148">
                  <c:v>0.21246000000000001</c:v>
                </c:pt>
                <c:pt idx="149">
                  <c:v>0.21246000000000001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4-47CA-A28C-1CACA9B855A3}"/>
            </c:ext>
          </c:extLst>
        </c:ser>
        <c:ser>
          <c:idx val="6"/>
          <c:order val="6"/>
          <c:tx>
            <c:v>Conta RESIS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'50SR_asin'!$AW$14:$AW$373</c:f>
              <c:numCache>
                <c:formatCode>0.000%</c:formatCode>
                <c:ptCount val="360"/>
                <c:pt idx="0">
                  <c:v>1.2E-4</c:v>
                </c:pt>
                <c:pt idx="1">
                  <c:v>1.2E-4</c:v>
                </c:pt>
                <c:pt idx="2">
                  <c:v>1.2E-4</c:v>
                </c:pt>
                <c:pt idx="3">
                  <c:v>2.2000000000000001E-4</c:v>
                </c:pt>
                <c:pt idx="4">
                  <c:v>2.7999999999999998E-4</c:v>
                </c:pt>
                <c:pt idx="5">
                  <c:v>3.6000000000000002E-4</c:v>
                </c:pt>
                <c:pt idx="6">
                  <c:v>5.5999999999999995E-4</c:v>
                </c:pt>
                <c:pt idx="7">
                  <c:v>8.0000000000000004E-4</c:v>
                </c:pt>
                <c:pt idx="8">
                  <c:v>1.1199999999999999E-3</c:v>
                </c:pt>
                <c:pt idx="9">
                  <c:v>1.64E-3</c:v>
                </c:pt>
                <c:pt idx="10">
                  <c:v>2.2000000000000001E-3</c:v>
                </c:pt>
                <c:pt idx="11">
                  <c:v>2.7000000000000001E-3</c:v>
                </c:pt>
                <c:pt idx="12">
                  <c:v>3.2399999999999998E-3</c:v>
                </c:pt>
                <c:pt idx="13">
                  <c:v>3.62E-3</c:v>
                </c:pt>
                <c:pt idx="14">
                  <c:v>3.7799999999999999E-3</c:v>
                </c:pt>
                <c:pt idx="15">
                  <c:v>3.8400000000000001E-3</c:v>
                </c:pt>
                <c:pt idx="16">
                  <c:v>3.9399999999999999E-3</c:v>
                </c:pt>
                <c:pt idx="17">
                  <c:v>4.0200000000000001E-3</c:v>
                </c:pt>
                <c:pt idx="18">
                  <c:v>4.1399999999999996E-3</c:v>
                </c:pt>
                <c:pt idx="19">
                  <c:v>4.3600000000000002E-3</c:v>
                </c:pt>
                <c:pt idx="20">
                  <c:v>4.7000000000000002E-3</c:v>
                </c:pt>
                <c:pt idx="21">
                  <c:v>5.3E-3</c:v>
                </c:pt>
                <c:pt idx="22">
                  <c:v>6.2599999999999999E-3</c:v>
                </c:pt>
                <c:pt idx="23">
                  <c:v>7.4999999999999997E-3</c:v>
                </c:pt>
                <c:pt idx="24">
                  <c:v>9.0799999999999995E-3</c:v>
                </c:pt>
                <c:pt idx="25">
                  <c:v>1.102E-2</c:v>
                </c:pt>
                <c:pt idx="26">
                  <c:v>1.32E-2</c:v>
                </c:pt>
                <c:pt idx="27">
                  <c:v>1.5440000000000001E-2</c:v>
                </c:pt>
                <c:pt idx="28">
                  <c:v>1.7940000000000001E-2</c:v>
                </c:pt>
                <c:pt idx="29">
                  <c:v>2.052E-2</c:v>
                </c:pt>
                <c:pt idx="30">
                  <c:v>2.3019999999999999E-2</c:v>
                </c:pt>
                <c:pt idx="31">
                  <c:v>2.562E-2</c:v>
                </c:pt>
                <c:pt idx="32">
                  <c:v>2.8459999999999999E-2</c:v>
                </c:pt>
                <c:pt idx="33">
                  <c:v>3.1399999999999997E-2</c:v>
                </c:pt>
                <c:pt idx="34">
                  <c:v>3.4299999999999997E-2</c:v>
                </c:pt>
                <c:pt idx="35">
                  <c:v>3.7400000000000003E-2</c:v>
                </c:pt>
                <c:pt idx="36">
                  <c:v>4.0640000000000003E-2</c:v>
                </c:pt>
                <c:pt idx="37">
                  <c:v>4.3999999999999997E-2</c:v>
                </c:pt>
                <c:pt idx="38">
                  <c:v>4.752E-2</c:v>
                </c:pt>
                <c:pt idx="39">
                  <c:v>5.0999999999999997E-2</c:v>
                </c:pt>
                <c:pt idx="40">
                  <c:v>5.4420000000000003E-2</c:v>
                </c:pt>
                <c:pt idx="41">
                  <c:v>5.7779999999999998E-2</c:v>
                </c:pt>
                <c:pt idx="42">
                  <c:v>6.0740000000000002E-2</c:v>
                </c:pt>
                <c:pt idx="43">
                  <c:v>6.3100000000000003E-2</c:v>
                </c:pt>
                <c:pt idx="44">
                  <c:v>6.5100000000000005E-2</c:v>
                </c:pt>
                <c:pt idx="45">
                  <c:v>6.6500000000000004E-2</c:v>
                </c:pt>
                <c:pt idx="46">
                  <c:v>6.7059999999999995E-2</c:v>
                </c:pt>
                <c:pt idx="47">
                  <c:v>6.6919999999999993E-2</c:v>
                </c:pt>
                <c:pt idx="48">
                  <c:v>6.6320000000000004E-2</c:v>
                </c:pt>
                <c:pt idx="49">
                  <c:v>6.5060000000000007E-2</c:v>
                </c:pt>
                <c:pt idx="50">
                  <c:v>6.3200000000000006E-2</c:v>
                </c:pt>
                <c:pt idx="51">
                  <c:v>6.0760000000000002E-2</c:v>
                </c:pt>
                <c:pt idx="52">
                  <c:v>5.7840000000000003E-2</c:v>
                </c:pt>
                <c:pt idx="53">
                  <c:v>5.4379999999999998E-2</c:v>
                </c:pt>
                <c:pt idx="54">
                  <c:v>5.1060000000000001E-2</c:v>
                </c:pt>
                <c:pt idx="55">
                  <c:v>4.752E-2</c:v>
                </c:pt>
                <c:pt idx="56">
                  <c:v>4.3839999999999997E-2</c:v>
                </c:pt>
                <c:pt idx="57">
                  <c:v>4.036E-2</c:v>
                </c:pt>
                <c:pt idx="58">
                  <c:v>3.6799999999999999E-2</c:v>
                </c:pt>
                <c:pt idx="59">
                  <c:v>3.322E-2</c:v>
                </c:pt>
                <c:pt idx="60">
                  <c:v>0.03</c:v>
                </c:pt>
                <c:pt idx="61">
                  <c:v>2.6800000000000001E-2</c:v>
                </c:pt>
                <c:pt idx="62">
                  <c:v>2.392E-2</c:v>
                </c:pt>
                <c:pt idx="63">
                  <c:v>2.1219999999999999E-2</c:v>
                </c:pt>
                <c:pt idx="64">
                  <c:v>1.8759999999999999E-2</c:v>
                </c:pt>
                <c:pt idx="65">
                  <c:v>1.6459999999999999E-2</c:v>
                </c:pt>
                <c:pt idx="66">
                  <c:v>1.444E-2</c:v>
                </c:pt>
                <c:pt idx="67">
                  <c:v>1.26E-2</c:v>
                </c:pt>
                <c:pt idx="68">
                  <c:v>1.0919999999999999E-2</c:v>
                </c:pt>
                <c:pt idx="69">
                  <c:v>9.5999999999999992E-3</c:v>
                </c:pt>
                <c:pt idx="70">
                  <c:v>8.3599999999999994E-3</c:v>
                </c:pt>
                <c:pt idx="71">
                  <c:v>7.26E-3</c:v>
                </c:pt>
                <c:pt idx="72">
                  <c:v>6.3600000000000002E-3</c:v>
                </c:pt>
                <c:pt idx="73">
                  <c:v>5.5999999999999999E-3</c:v>
                </c:pt>
                <c:pt idx="74">
                  <c:v>4.8999999999999998E-3</c:v>
                </c:pt>
                <c:pt idx="75">
                  <c:v>4.28E-3</c:v>
                </c:pt>
                <c:pt idx="76">
                  <c:v>3.7799999999999999E-3</c:v>
                </c:pt>
                <c:pt idx="77">
                  <c:v>3.2799999999999999E-3</c:v>
                </c:pt>
                <c:pt idx="78">
                  <c:v>2.8999999999999998E-3</c:v>
                </c:pt>
                <c:pt idx="79">
                  <c:v>2.5799999999999998E-3</c:v>
                </c:pt>
                <c:pt idx="80">
                  <c:v>2.32E-3</c:v>
                </c:pt>
                <c:pt idx="81">
                  <c:v>2.1199999999999999E-3</c:v>
                </c:pt>
                <c:pt idx="82">
                  <c:v>1.9E-3</c:v>
                </c:pt>
                <c:pt idx="83">
                  <c:v>1.7600000000000001E-3</c:v>
                </c:pt>
                <c:pt idx="84">
                  <c:v>1.6000000000000001E-3</c:v>
                </c:pt>
                <c:pt idx="85">
                  <c:v>1.5E-3</c:v>
                </c:pt>
                <c:pt idx="86">
                  <c:v>1.3799999999999999E-3</c:v>
                </c:pt>
                <c:pt idx="87">
                  <c:v>1.2600000000000001E-3</c:v>
                </c:pt>
                <c:pt idx="88">
                  <c:v>1.16E-3</c:v>
                </c:pt>
                <c:pt idx="89">
                  <c:v>1.0399999999999999E-3</c:v>
                </c:pt>
                <c:pt idx="90">
                  <c:v>9.3999999999999997E-4</c:v>
                </c:pt>
                <c:pt idx="91">
                  <c:v>8.4000000000000003E-4</c:v>
                </c:pt>
                <c:pt idx="92">
                  <c:v>7.7999999999999999E-4</c:v>
                </c:pt>
                <c:pt idx="93">
                  <c:v>6.8000000000000005E-4</c:v>
                </c:pt>
                <c:pt idx="94">
                  <c:v>6.2E-4</c:v>
                </c:pt>
                <c:pt idx="95">
                  <c:v>5.8E-4</c:v>
                </c:pt>
                <c:pt idx="96">
                  <c:v>5.4000000000000001E-4</c:v>
                </c:pt>
                <c:pt idx="97">
                  <c:v>5.0000000000000001E-4</c:v>
                </c:pt>
                <c:pt idx="98">
                  <c:v>4.6000000000000001E-4</c:v>
                </c:pt>
                <c:pt idx="99">
                  <c:v>4.4000000000000002E-4</c:v>
                </c:pt>
                <c:pt idx="100">
                  <c:v>4.0000000000000002E-4</c:v>
                </c:pt>
                <c:pt idx="101">
                  <c:v>3.6000000000000002E-4</c:v>
                </c:pt>
                <c:pt idx="102">
                  <c:v>3.2000000000000003E-4</c:v>
                </c:pt>
                <c:pt idx="103">
                  <c:v>2.9999999999999997E-4</c:v>
                </c:pt>
                <c:pt idx="104">
                  <c:v>2.5999999999999998E-4</c:v>
                </c:pt>
                <c:pt idx="105">
                  <c:v>2.4000000000000001E-4</c:v>
                </c:pt>
                <c:pt idx="106">
                  <c:v>2.2000000000000001E-4</c:v>
                </c:pt>
                <c:pt idx="107">
                  <c:v>2.0000000000000001E-4</c:v>
                </c:pt>
                <c:pt idx="108">
                  <c:v>1.8000000000000001E-4</c:v>
                </c:pt>
                <c:pt idx="109">
                  <c:v>1.3999999999999999E-4</c:v>
                </c:pt>
                <c:pt idx="110">
                  <c:v>1.3999999999999999E-4</c:v>
                </c:pt>
                <c:pt idx="111">
                  <c:v>1.3999999999999999E-4</c:v>
                </c:pt>
                <c:pt idx="112">
                  <c:v>1.3999999999999999E-4</c:v>
                </c:pt>
                <c:pt idx="113">
                  <c:v>1.2E-4</c:v>
                </c:pt>
                <c:pt idx="114">
                  <c:v>1.2E-4</c:v>
                </c:pt>
                <c:pt idx="115">
                  <c:v>1.2E-4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8.0000000000000007E-5</c:v>
                </c:pt>
                <c:pt idx="120">
                  <c:v>8.0000000000000007E-5</c:v>
                </c:pt>
                <c:pt idx="121">
                  <c:v>8.0000000000000007E-5</c:v>
                </c:pt>
                <c:pt idx="122">
                  <c:v>6.0000000000000002E-5</c:v>
                </c:pt>
                <c:pt idx="123">
                  <c:v>6.0000000000000002E-5</c:v>
                </c:pt>
                <c:pt idx="124">
                  <c:v>6.0000000000000002E-5</c:v>
                </c:pt>
                <c:pt idx="125">
                  <c:v>4.0000000000000003E-5</c:v>
                </c:pt>
                <c:pt idx="126">
                  <c:v>4.0000000000000003E-5</c:v>
                </c:pt>
                <c:pt idx="127">
                  <c:v>4.0000000000000003E-5</c:v>
                </c:pt>
                <c:pt idx="128">
                  <c:v>4.0000000000000003E-5</c:v>
                </c:pt>
                <c:pt idx="129">
                  <c:v>4.0000000000000003E-5</c:v>
                </c:pt>
                <c:pt idx="130">
                  <c:v>4.0000000000000003E-5</c:v>
                </c:pt>
                <c:pt idx="131">
                  <c:v>4.0000000000000003E-5</c:v>
                </c:pt>
                <c:pt idx="132">
                  <c:v>4.0000000000000003E-5</c:v>
                </c:pt>
                <c:pt idx="133">
                  <c:v>4.0000000000000003E-5</c:v>
                </c:pt>
                <c:pt idx="134">
                  <c:v>4.0000000000000003E-5</c:v>
                </c:pt>
                <c:pt idx="135">
                  <c:v>4.0000000000000003E-5</c:v>
                </c:pt>
                <c:pt idx="136">
                  <c:v>2.0000000000000002E-5</c:v>
                </c:pt>
                <c:pt idx="137">
                  <c:v>2.0000000000000002E-5</c:v>
                </c:pt>
                <c:pt idx="138">
                  <c:v>2.0000000000000002E-5</c:v>
                </c:pt>
                <c:pt idx="139">
                  <c:v>2.0000000000000002E-5</c:v>
                </c:pt>
                <c:pt idx="140">
                  <c:v>2.0000000000000002E-5</c:v>
                </c:pt>
                <c:pt idx="141">
                  <c:v>2.0000000000000002E-5</c:v>
                </c:pt>
                <c:pt idx="142">
                  <c:v>2.0000000000000002E-5</c:v>
                </c:pt>
                <c:pt idx="143">
                  <c:v>2.0000000000000002E-5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4-47CA-A28C-1CACA9B855A3}"/>
            </c:ext>
          </c:extLst>
        </c:ser>
        <c:ser>
          <c:idx val="7"/>
          <c:order val="7"/>
          <c:tx>
            <c:v>Afec sin RESIS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C8-44DB-92EA-E30DC52320A6}"/>
            </c:ext>
          </c:extLst>
        </c:ser>
        <c:ser>
          <c:idx val="8"/>
          <c:order val="8"/>
          <c:tx>
            <c:v>Conta sin RESIS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C8-44DB-92EA-E30DC5232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'50SR_asin'!$C$14:$C$133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'50SR_asin'!$AO$14:$AO$373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8.0000000000000007E-5</c:v>
                      </c:pt>
                      <c:pt idx="4">
                        <c:v>6.0000000000000002E-5</c:v>
                      </c:pt>
                      <c:pt idx="5">
                        <c:v>6.0000000000000002E-5</c:v>
                      </c:pt>
                      <c:pt idx="6">
                        <c:v>1E-4</c:v>
                      </c:pt>
                      <c:pt idx="7">
                        <c:v>6.0000000000000002E-5</c:v>
                      </c:pt>
                      <c:pt idx="8">
                        <c:v>8.0000000000000007E-5</c:v>
                      </c:pt>
                      <c:pt idx="9">
                        <c:v>1E-4</c:v>
                      </c:pt>
                      <c:pt idx="10">
                        <c:v>1.6000000000000001E-4</c:v>
                      </c:pt>
                      <c:pt idx="11">
                        <c:v>2.4000000000000001E-4</c:v>
                      </c:pt>
                      <c:pt idx="12">
                        <c:v>2.7999999999999998E-4</c:v>
                      </c:pt>
                      <c:pt idx="13">
                        <c:v>3.2000000000000003E-4</c:v>
                      </c:pt>
                      <c:pt idx="14">
                        <c:v>5.5999999999999995E-4</c:v>
                      </c:pt>
                      <c:pt idx="15">
                        <c:v>6.9999999999999999E-4</c:v>
                      </c:pt>
                      <c:pt idx="16">
                        <c:v>8.5999999999999998E-4</c:v>
                      </c:pt>
                      <c:pt idx="17">
                        <c:v>8.8000000000000003E-4</c:v>
                      </c:pt>
                      <c:pt idx="18">
                        <c:v>8.8000000000000003E-4</c:v>
                      </c:pt>
                      <c:pt idx="19">
                        <c:v>1.06E-3</c:v>
                      </c:pt>
                      <c:pt idx="20">
                        <c:v>1.1199999999999999E-3</c:v>
                      </c:pt>
                      <c:pt idx="21">
                        <c:v>1.1199999999999999E-3</c:v>
                      </c:pt>
                      <c:pt idx="22">
                        <c:v>1.1000000000000001E-3</c:v>
                      </c:pt>
                      <c:pt idx="23">
                        <c:v>1.1800000000000001E-3</c:v>
                      </c:pt>
                      <c:pt idx="24">
                        <c:v>1.2800000000000001E-3</c:v>
                      </c:pt>
                      <c:pt idx="25">
                        <c:v>1.42E-3</c:v>
                      </c:pt>
                      <c:pt idx="26">
                        <c:v>1.58E-3</c:v>
                      </c:pt>
                      <c:pt idx="27">
                        <c:v>1.9E-3</c:v>
                      </c:pt>
                      <c:pt idx="28">
                        <c:v>1.8799999999999999E-3</c:v>
                      </c:pt>
                      <c:pt idx="29">
                        <c:v>1.8799999999999999E-3</c:v>
                      </c:pt>
                      <c:pt idx="30">
                        <c:v>2.0400000000000001E-3</c:v>
                      </c:pt>
                      <c:pt idx="31">
                        <c:v>2.1199999999999999E-3</c:v>
                      </c:pt>
                      <c:pt idx="32">
                        <c:v>2.2000000000000001E-3</c:v>
                      </c:pt>
                      <c:pt idx="33">
                        <c:v>2.2200000000000002E-3</c:v>
                      </c:pt>
                      <c:pt idx="34">
                        <c:v>2.32E-3</c:v>
                      </c:pt>
                      <c:pt idx="35">
                        <c:v>2.6199999999999999E-3</c:v>
                      </c:pt>
                      <c:pt idx="36">
                        <c:v>2.3999999999999998E-3</c:v>
                      </c:pt>
                      <c:pt idx="37">
                        <c:v>2.48E-3</c:v>
                      </c:pt>
                      <c:pt idx="38">
                        <c:v>2.5799999999999998E-3</c:v>
                      </c:pt>
                      <c:pt idx="39">
                        <c:v>2.64E-3</c:v>
                      </c:pt>
                      <c:pt idx="40">
                        <c:v>2.7799999999999999E-3</c:v>
                      </c:pt>
                      <c:pt idx="41">
                        <c:v>2.8E-3</c:v>
                      </c:pt>
                      <c:pt idx="42">
                        <c:v>2.7799999999999999E-3</c:v>
                      </c:pt>
                      <c:pt idx="43">
                        <c:v>2.98E-3</c:v>
                      </c:pt>
                      <c:pt idx="44">
                        <c:v>3.0200000000000001E-3</c:v>
                      </c:pt>
                      <c:pt idx="45">
                        <c:v>2.9399999999999999E-3</c:v>
                      </c:pt>
                      <c:pt idx="46">
                        <c:v>2.9199999999999999E-3</c:v>
                      </c:pt>
                      <c:pt idx="47">
                        <c:v>2.82E-3</c:v>
                      </c:pt>
                      <c:pt idx="48">
                        <c:v>2.8600000000000001E-3</c:v>
                      </c:pt>
                      <c:pt idx="49">
                        <c:v>2.7799999999999999E-3</c:v>
                      </c:pt>
                      <c:pt idx="50">
                        <c:v>2.66E-3</c:v>
                      </c:pt>
                      <c:pt idx="51">
                        <c:v>2.5799999999999998E-3</c:v>
                      </c:pt>
                      <c:pt idx="52">
                        <c:v>2.4599999999999999E-3</c:v>
                      </c:pt>
                      <c:pt idx="53">
                        <c:v>2.3600000000000001E-3</c:v>
                      </c:pt>
                      <c:pt idx="54">
                        <c:v>2.2599999999999999E-3</c:v>
                      </c:pt>
                      <c:pt idx="55">
                        <c:v>2.0400000000000001E-3</c:v>
                      </c:pt>
                      <c:pt idx="56">
                        <c:v>1.9E-3</c:v>
                      </c:pt>
                      <c:pt idx="57">
                        <c:v>1.74E-3</c:v>
                      </c:pt>
                      <c:pt idx="58">
                        <c:v>1.6000000000000001E-3</c:v>
                      </c:pt>
                      <c:pt idx="59">
                        <c:v>1.5399999999999999E-3</c:v>
                      </c:pt>
                      <c:pt idx="60">
                        <c:v>1.3799999999999999E-3</c:v>
                      </c:pt>
                      <c:pt idx="61">
                        <c:v>1.32E-3</c:v>
                      </c:pt>
                      <c:pt idx="62">
                        <c:v>1.24E-3</c:v>
                      </c:pt>
                      <c:pt idx="63">
                        <c:v>1.1000000000000001E-3</c:v>
                      </c:pt>
                      <c:pt idx="64">
                        <c:v>9.7999999999999997E-4</c:v>
                      </c:pt>
                      <c:pt idx="65">
                        <c:v>9.3999999999999997E-4</c:v>
                      </c:pt>
                      <c:pt idx="66">
                        <c:v>8.8000000000000003E-4</c:v>
                      </c:pt>
                      <c:pt idx="67">
                        <c:v>7.6000000000000004E-4</c:v>
                      </c:pt>
                      <c:pt idx="68">
                        <c:v>7.3999999999999999E-4</c:v>
                      </c:pt>
                      <c:pt idx="69">
                        <c:v>6.4000000000000005E-4</c:v>
                      </c:pt>
                      <c:pt idx="70">
                        <c:v>5.5999999999999995E-4</c:v>
                      </c:pt>
                      <c:pt idx="71">
                        <c:v>5.4000000000000001E-4</c:v>
                      </c:pt>
                      <c:pt idx="72">
                        <c:v>4.8000000000000001E-4</c:v>
                      </c:pt>
                      <c:pt idx="73">
                        <c:v>4.6000000000000001E-4</c:v>
                      </c:pt>
                      <c:pt idx="74">
                        <c:v>4.0000000000000002E-4</c:v>
                      </c:pt>
                      <c:pt idx="75">
                        <c:v>4.0000000000000002E-4</c:v>
                      </c:pt>
                      <c:pt idx="76">
                        <c:v>4.0000000000000002E-4</c:v>
                      </c:pt>
                      <c:pt idx="77">
                        <c:v>2.9999999999999997E-4</c:v>
                      </c:pt>
                      <c:pt idx="78">
                        <c:v>3.4000000000000002E-4</c:v>
                      </c:pt>
                      <c:pt idx="79">
                        <c:v>2.7999999999999998E-4</c:v>
                      </c:pt>
                      <c:pt idx="80">
                        <c:v>2.4000000000000001E-4</c:v>
                      </c:pt>
                      <c:pt idx="81">
                        <c:v>2.5999999999999998E-4</c:v>
                      </c:pt>
                      <c:pt idx="82">
                        <c:v>2.0000000000000001E-4</c:v>
                      </c:pt>
                      <c:pt idx="83">
                        <c:v>2.0000000000000001E-4</c:v>
                      </c:pt>
                      <c:pt idx="84">
                        <c:v>2.0000000000000001E-4</c:v>
                      </c:pt>
                      <c:pt idx="85">
                        <c:v>1.6000000000000001E-4</c:v>
                      </c:pt>
                      <c:pt idx="86">
                        <c:v>1.3999999999999999E-4</c:v>
                      </c:pt>
                      <c:pt idx="87">
                        <c:v>1.3999999999999999E-4</c:v>
                      </c:pt>
                      <c:pt idx="88">
                        <c:v>1.3999999999999999E-4</c:v>
                      </c:pt>
                      <c:pt idx="89">
                        <c:v>1.2E-4</c:v>
                      </c:pt>
                      <c:pt idx="90">
                        <c:v>1E-4</c:v>
                      </c:pt>
                      <c:pt idx="91">
                        <c:v>1E-4</c:v>
                      </c:pt>
                      <c:pt idx="92">
                        <c:v>1E-4</c:v>
                      </c:pt>
                      <c:pt idx="93">
                        <c:v>1E-4</c:v>
                      </c:pt>
                      <c:pt idx="94">
                        <c:v>1E-4</c:v>
                      </c:pt>
                      <c:pt idx="95">
                        <c:v>6.0000000000000002E-5</c:v>
                      </c:pt>
                      <c:pt idx="96">
                        <c:v>8.0000000000000007E-5</c:v>
                      </c:pt>
                      <c:pt idx="97">
                        <c:v>8.0000000000000007E-5</c:v>
                      </c:pt>
                      <c:pt idx="98">
                        <c:v>6.0000000000000002E-5</c:v>
                      </c:pt>
                      <c:pt idx="99">
                        <c:v>6.0000000000000002E-5</c:v>
                      </c:pt>
                      <c:pt idx="100">
                        <c:v>4.0000000000000003E-5</c:v>
                      </c:pt>
                      <c:pt idx="101">
                        <c:v>6.0000000000000002E-5</c:v>
                      </c:pt>
                      <c:pt idx="102">
                        <c:v>4.0000000000000003E-5</c:v>
                      </c:pt>
                      <c:pt idx="103">
                        <c:v>4.0000000000000003E-5</c:v>
                      </c:pt>
                      <c:pt idx="104">
                        <c:v>4.0000000000000003E-5</c:v>
                      </c:pt>
                      <c:pt idx="105">
                        <c:v>6.0000000000000002E-5</c:v>
                      </c:pt>
                      <c:pt idx="106">
                        <c:v>4.0000000000000003E-5</c:v>
                      </c:pt>
                      <c:pt idx="107">
                        <c:v>2.0000000000000002E-5</c:v>
                      </c:pt>
                      <c:pt idx="108">
                        <c:v>4.0000000000000003E-5</c:v>
                      </c:pt>
                      <c:pt idx="109">
                        <c:v>4.0000000000000003E-5</c:v>
                      </c:pt>
                      <c:pt idx="110">
                        <c:v>4.0000000000000003E-5</c:v>
                      </c:pt>
                      <c:pt idx="111">
                        <c:v>2.0000000000000002E-5</c:v>
                      </c:pt>
                      <c:pt idx="112">
                        <c:v>4.0000000000000003E-5</c:v>
                      </c:pt>
                      <c:pt idx="113">
                        <c:v>2.0000000000000002E-5</c:v>
                      </c:pt>
                      <c:pt idx="114">
                        <c:v>2.0000000000000002E-5</c:v>
                      </c:pt>
                      <c:pt idx="115">
                        <c:v>2.0000000000000002E-5</c:v>
                      </c:pt>
                      <c:pt idx="116">
                        <c:v>4.0000000000000003E-5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4.0000000000000003E-5</c:v>
                      </c:pt>
                      <c:pt idx="120">
                        <c:v>0</c:v>
                      </c:pt>
                      <c:pt idx="121">
                        <c:v>4.0000000000000003E-5</c:v>
                      </c:pt>
                      <c:pt idx="122">
                        <c:v>0</c:v>
                      </c:pt>
                      <c:pt idx="123">
                        <c:v>4.0000000000000003E-5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4.0000000000000003E-5</c:v>
                      </c:pt>
                      <c:pt idx="127">
                        <c:v>0</c:v>
                      </c:pt>
                      <c:pt idx="128">
                        <c:v>2.0000000000000002E-5</c:v>
                      </c:pt>
                      <c:pt idx="129">
                        <c:v>0</c:v>
                      </c:pt>
                      <c:pt idx="130">
                        <c:v>2.0000000000000002E-5</c:v>
                      </c:pt>
                      <c:pt idx="131">
                        <c:v>4.0000000000000003E-5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4.0000000000000003E-5</c:v>
                      </c:pt>
                      <c:pt idx="136">
                        <c:v>2.0000000000000002E-5</c:v>
                      </c:pt>
                      <c:pt idx="137">
                        <c:v>2.0000000000000002E-5</c:v>
                      </c:pt>
                      <c:pt idx="138">
                        <c:v>0</c:v>
                      </c:pt>
                      <c:pt idx="139">
                        <c:v>2.0000000000000002E-5</c:v>
                      </c:pt>
                      <c:pt idx="140">
                        <c:v>-2.0000000000000002E-5</c:v>
                      </c:pt>
                      <c:pt idx="141">
                        <c:v>4.0000000000000003E-5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2.0000000000000002E-5</c:v>
                      </c:pt>
                      <c:pt idx="146">
                        <c:v>0</c:v>
                      </c:pt>
                      <c:pt idx="147">
                        <c:v>2.0000000000000002E-5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52B-492A-896B-04B68CF564B4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'50SR_asin'!$C$14:$C$133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'50SR_asin'!$AM$14:$AM$373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2.0000000000000002E-5</c:v>
                      </c:pt>
                      <c:pt idx="20">
                        <c:v>2.0000000000000002E-5</c:v>
                      </c:pt>
                      <c:pt idx="21">
                        <c:v>4.0000000000000003E-5</c:v>
                      </c:pt>
                      <c:pt idx="22">
                        <c:v>6.0000000000000002E-5</c:v>
                      </c:pt>
                      <c:pt idx="23">
                        <c:v>8.0000000000000007E-5</c:v>
                      </c:pt>
                      <c:pt idx="24">
                        <c:v>1E-4</c:v>
                      </c:pt>
                      <c:pt idx="25">
                        <c:v>1.3999999999999999E-4</c:v>
                      </c:pt>
                      <c:pt idx="26">
                        <c:v>2.0000000000000001E-4</c:v>
                      </c:pt>
                      <c:pt idx="27">
                        <c:v>2.5999999999999998E-4</c:v>
                      </c:pt>
                      <c:pt idx="28">
                        <c:v>3.4000000000000002E-4</c:v>
                      </c:pt>
                      <c:pt idx="29">
                        <c:v>4.2000000000000002E-4</c:v>
                      </c:pt>
                      <c:pt idx="30">
                        <c:v>5.4000000000000001E-4</c:v>
                      </c:pt>
                      <c:pt idx="31">
                        <c:v>6.8000000000000005E-4</c:v>
                      </c:pt>
                      <c:pt idx="32">
                        <c:v>8.4000000000000003E-4</c:v>
                      </c:pt>
                      <c:pt idx="33">
                        <c:v>1.0200000000000001E-3</c:v>
                      </c:pt>
                      <c:pt idx="34">
                        <c:v>1.24E-3</c:v>
                      </c:pt>
                      <c:pt idx="35">
                        <c:v>1.5E-3</c:v>
                      </c:pt>
                      <c:pt idx="36">
                        <c:v>1.8E-3</c:v>
                      </c:pt>
                      <c:pt idx="37">
                        <c:v>2.14E-3</c:v>
                      </c:pt>
                      <c:pt idx="38">
                        <c:v>2.5400000000000002E-3</c:v>
                      </c:pt>
                      <c:pt idx="39">
                        <c:v>2.9399999999999999E-3</c:v>
                      </c:pt>
                      <c:pt idx="40">
                        <c:v>3.4399999999999999E-3</c:v>
                      </c:pt>
                      <c:pt idx="41">
                        <c:v>4.0000000000000001E-3</c:v>
                      </c:pt>
                      <c:pt idx="42">
                        <c:v>4.5999999999999999E-3</c:v>
                      </c:pt>
                      <c:pt idx="43">
                        <c:v>5.3E-3</c:v>
                      </c:pt>
                      <c:pt idx="44">
                        <c:v>6.0800000000000003E-3</c:v>
                      </c:pt>
                      <c:pt idx="45">
                        <c:v>7.0000000000000001E-3</c:v>
                      </c:pt>
                      <c:pt idx="46">
                        <c:v>8.0000000000000002E-3</c:v>
                      </c:pt>
                      <c:pt idx="47">
                        <c:v>9.0600000000000003E-3</c:v>
                      </c:pt>
                      <c:pt idx="48">
                        <c:v>1.018E-2</c:v>
                      </c:pt>
                      <c:pt idx="49">
                        <c:v>1.1379999999999999E-2</c:v>
                      </c:pt>
                      <c:pt idx="50">
                        <c:v>1.268E-2</c:v>
                      </c:pt>
                      <c:pt idx="51">
                        <c:v>1.4019999999999999E-2</c:v>
                      </c:pt>
                      <c:pt idx="52">
                        <c:v>1.542E-2</c:v>
                      </c:pt>
                      <c:pt idx="53">
                        <c:v>1.686E-2</c:v>
                      </c:pt>
                      <c:pt idx="54">
                        <c:v>1.8419999999999999E-2</c:v>
                      </c:pt>
                      <c:pt idx="55">
                        <c:v>2.002E-2</c:v>
                      </c:pt>
                      <c:pt idx="56">
                        <c:v>2.1739999999999999E-2</c:v>
                      </c:pt>
                      <c:pt idx="57">
                        <c:v>2.3560000000000001E-2</c:v>
                      </c:pt>
                      <c:pt idx="58">
                        <c:v>2.546E-2</c:v>
                      </c:pt>
                      <c:pt idx="59">
                        <c:v>2.7439999999999999E-2</c:v>
                      </c:pt>
                      <c:pt idx="60">
                        <c:v>2.9440000000000001E-2</c:v>
                      </c:pt>
                      <c:pt idx="61">
                        <c:v>3.1519999999999999E-2</c:v>
                      </c:pt>
                      <c:pt idx="62">
                        <c:v>3.3599999999999998E-2</c:v>
                      </c:pt>
                      <c:pt idx="63">
                        <c:v>3.5880000000000002E-2</c:v>
                      </c:pt>
                      <c:pt idx="64">
                        <c:v>3.8059999999999997E-2</c:v>
                      </c:pt>
                      <c:pt idx="65">
                        <c:v>4.0259999999999997E-2</c:v>
                      </c:pt>
                      <c:pt idx="66">
                        <c:v>4.2599999999999999E-2</c:v>
                      </c:pt>
                      <c:pt idx="67">
                        <c:v>4.4880000000000003E-2</c:v>
                      </c:pt>
                      <c:pt idx="68">
                        <c:v>4.7199999999999999E-2</c:v>
                      </c:pt>
                      <c:pt idx="69">
                        <c:v>4.9579999999999999E-2</c:v>
                      </c:pt>
                      <c:pt idx="70">
                        <c:v>5.1900000000000002E-2</c:v>
                      </c:pt>
                      <c:pt idx="71">
                        <c:v>5.4280000000000002E-2</c:v>
                      </c:pt>
                      <c:pt idx="72">
                        <c:v>5.6660000000000002E-2</c:v>
                      </c:pt>
                      <c:pt idx="73">
                        <c:v>5.8999999999999997E-2</c:v>
                      </c:pt>
                      <c:pt idx="74">
                        <c:v>6.13E-2</c:v>
                      </c:pt>
                      <c:pt idx="75">
                        <c:v>6.3600000000000004E-2</c:v>
                      </c:pt>
                      <c:pt idx="76">
                        <c:v>6.5799999999999997E-2</c:v>
                      </c:pt>
                      <c:pt idx="77">
                        <c:v>6.7979999999999999E-2</c:v>
                      </c:pt>
                      <c:pt idx="78">
                        <c:v>7.0000000000000007E-2</c:v>
                      </c:pt>
                      <c:pt idx="79">
                        <c:v>7.2020000000000001E-2</c:v>
                      </c:pt>
                      <c:pt idx="80">
                        <c:v>7.3899999999999993E-2</c:v>
                      </c:pt>
                      <c:pt idx="81">
                        <c:v>7.5740000000000002E-2</c:v>
                      </c:pt>
                      <c:pt idx="82">
                        <c:v>7.7479999999999993E-2</c:v>
                      </c:pt>
                      <c:pt idx="83">
                        <c:v>7.9079999999999998E-2</c:v>
                      </c:pt>
                      <c:pt idx="84">
                        <c:v>8.0600000000000005E-2</c:v>
                      </c:pt>
                      <c:pt idx="85">
                        <c:v>8.2019999999999996E-2</c:v>
                      </c:pt>
                      <c:pt idx="86">
                        <c:v>8.3339999999999997E-2</c:v>
                      </c:pt>
                      <c:pt idx="87">
                        <c:v>8.4540000000000004E-2</c:v>
                      </c:pt>
                      <c:pt idx="88">
                        <c:v>8.5680000000000006E-2</c:v>
                      </c:pt>
                      <c:pt idx="89">
                        <c:v>8.6660000000000001E-2</c:v>
                      </c:pt>
                      <c:pt idx="90">
                        <c:v>8.7580000000000005E-2</c:v>
                      </c:pt>
                      <c:pt idx="91">
                        <c:v>8.8419999999999999E-2</c:v>
                      </c:pt>
                      <c:pt idx="92">
                        <c:v>8.9260000000000006E-2</c:v>
                      </c:pt>
                      <c:pt idx="93">
                        <c:v>9.0039999999999995E-2</c:v>
                      </c:pt>
                      <c:pt idx="94">
                        <c:v>9.0719999999999995E-2</c:v>
                      </c:pt>
                      <c:pt idx="95">
                        <c:v>9.1319999999999998E-2</c:v>
                      </c:pt>
                      <c:pt idx="96">
                        <c:v>9.1920000000000002E-2</c:v>
                      </c:pt>
                      <c:pt idx="97">
                        <c:v>9.2460000000000001E-2</c:v>
                      </c:pt>
                      <c:pt idx="98">
                        <c:v>9.2939999999999995E-2</c:v>
                      </c:pt>
                      <c:pt idx="99">
                        <c:v>9.3399999999999997E-2</c:v>
                      </c:pt>
                      <c:pt idx="100">
                        <c:v>9.3840000000000007E-2</c:v>
                      </c:pt>
                      <c:pt idx="101">
                        <c:v>9.4200000000000006E-2</c:v>
                      </c:pt>
                      <c:pt idx="102">
                        <c:v>9.4539999999999999E-2</c:v>
                      </c:pt>
                      <c:pt idx="103">
                        <c:v>9.4839999999999994E-2</c:v>
                      </c:pt>
                      <c:pt idx="104">
                        <c:v>9.5119999999999996E-2</c:v>
                      </c:pt>
                      <c:pt idx="105">
                        <c:v>9.5420000000000005E-2</c:v>
                      </c:pt>
                      <c:pt idx="106">
                        <c:v>9.5680000000000001E-2</c:v>
                      </c:pt>
                      <c:pt idx="107">
                        <c:v>9.5899999999999999E-2</c:v>
                      </c:pt>
                      <c:pt idx="108">
                        <c:v>9.6119999999999997E-2</c:v>
                      </c:pt>
                      <c:pt idx="109">
                        <c:v>9.6299999999999997E-2</c:v>
                      </c:pt>
                      <c:pt idx="110">
                        <c:v>9.6460000000000004E-2</c:v>
                      </c:pt>
                      <c:pt idx="111">
                        <c:v>9.6619999999999998E-2</c:v>
                      </c:pt>
                      <c:pt idx="112">
                        <c:v>9.6799999999999997E-2</c:v>
                      </c:pt>
                      <c:pt idx="113">
                        <c:v>9.6939999999999998E-2</c:v>
                      </c:pt>
                      <c:pt idx="114">
                        <c:v>9.708E-2</c:v>
                      </c:pt>
                      <c:pt idx="115">
                        <c:v>9.7199999999999995E-2</c:v>
                      </c:pt>
                      <c:pt idx="116">
                        <c:v>9.7299999999999998E-2</c:v>
                      </c:pt>
                      <c:pt idx="117">
                        <c:v>9.74E-2</c:v>
                      </c:pt>
                      <c:pt idx="118">
                        <c:v>9.7479999999999997E-2</c:v>
                      </c:pt>
                      <c:pt idx="119">
                        <c:v>9.758E-2</c:v>
                      </c:pt>
                      <c:pt idx="120">
                        <c:v>9.7659999999999997E-2</c:v>
                      </c:pt>
                      <c:pt idx="121">
                        <c:v>9.7739999999999994E-2</c:v>
                      </c:pt>
                      <c:pt idx="122">
                        <c:v>9.7799999999999998E-2</c:v>
                      </c:pt>
                      <c:pt idx="123">
                        <c:v>9.7879999999999995E-2</c:v>
                      </c:pt>
                      <c:pt idx="124">
                        <c:v>9.7919999999999993E-2</c:v>
                      </c:pt>
                      <c:pt idx="125">
                        <c:v>9.7979999999999998E-2</c:v>
                      </c:pt>
                      <c:pt idx="126">
                        <c:v>9.8040000000000002E-2</c:v>
                      </c:pt>
                      <c:pt idx="127">
                        <c:v>9.8080000000000001E-2</c:v>
                      </c:pt>
                      <c:pt idx="128">
                        <c:v>9.8119999999999999E-2</c:v>
                      </c:pt>
                      <c:pt idx="129">
                        <c:v>9.8180000000000003E-2</c:v>
                      </c:pt>
                      <c:pt idx="130">
                        <c:v>9.8220000000000002E-2</c:v>
                      </c:pt>
                      <c:pt idx="131">
                        <c:v>9.826E-2</c:v>
                      </c:pt>
                      <c:pt idx="132">
                        <c:v>9.8299999999999998E-2</c:v>
                      </c:pt>
                      <c:pt idx="133">
                        <c:v>9.8320000000000005E-2</c:v>
                      </c:pt>
                      <c:pt idx="134">
                        <c:v>9.8360000000000003E-2</c:v>
                      </c:pt>
                      <c:pt idx="135">
                        <c:v>9.8400000000000001E-2</c:v>
                      </c:pt>
                      <c:pt idx="136">
                        <c:v>9.8419999999999994E-2</c:v>
                      </c:pt>
                      <c:pt idx="137">
                        <c:v>9.8460000000000006E-2</c:v>
                      </c:pt>
                      <c:pt idx="138">
                        <c:v>9.8479999999999998E-2</c:v>
                      </c:pt>
                      <c:pt idx="139">
                        <c:v>9.8500000000000004E-2</c:v>
                      </c:pt>
                      <c:pt idx="140">
                        <c:v>9.8519999999999996E-2</c:v>
                      </c:pt>
                      <c:pt idx="141">
                        <c:v>9.8540000000000003E-2</c:v>
                      </c:pt>
                      <c:pt idx="142">
                        <c:v>9.8559999999999995E-2</c:v>
                      </c:pt>
                      <c:pt idx="143">
                        <c:v>9.8580000000000001E-2</c:v>
                      </c:pt>
                      <c:pt idx="144">
                        <c:v>9.8599999999999993E-2</c:v>
                      </c:pt>
                      <c:pt idx="145">
                        <c:v>9.8619999999999999E-2</c:v>
                      </c:pt>
                      <c:pt idx="146">
                        <c:v>9.8640000000000005E-2</c:v>
                      </c:pt>
                      <c:pt idx="147">
                        <c:v>9.8659999999999998E-2</c:v>
                      </c:pt>
                      <c:pt idx="148">
                        <c:v>9.8659999999999998E-2</c:v>
                      </c:pt>
                      <c:pt idx="149">
                        <c:v>9.8680000000000004E-2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2B-492A-896B-04B68CF564B4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Muertes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'50SR_asin'!$C$14:$C$133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'50SR_asin'!$AN$14:$AN$373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2.0000000000000002E-5</c:v>
                      </c:pt>
                      <c:pt idx="25">
                        <c:v>2.0000000000000002E-5</c:v>
                      </c:pt>
                      <c:pt idx="26">
                        <c:v>2.0000000000000002E-5</c:v>
                      </c:pt>
                      <c:pt idx="27">
                        <c:v>4.0000000000000003E-5</c:v>
                      </c:pt>
                      <c:pt idx="28">
                        <c:v>6.0000000000000002E-5</c:v>
                      </c:pt>
                      <c:pt idx="29">
                        <c:v>6.0000000000000002E-5</c:v>
                      </c:pt>
                      <c:pt idx="30">
                        <c:v>8.0000000000000007E-5</c:v>
                      </c:pt>
                      <c:pt idx="31">
                        <c:v>1E-4</c:v>
                      </c:pt>
                      <c:pt idx="32">
                        <c:v>1E-4</c:v>
                      </c:pt>
                      <c:pt idx="33">
                        <c:v>1.2E-4</c:v>
                      </c:pt>
                      <c:pt idx="34">
                        <c:v>1.6000000000000001E-4</c:v>
                      </c:pt>
                      <c:pt idx="35">
                        <c:v>2.0000000000000001E-4</c:v>
                      </c:pt>
                      <c:pt idx="36">
                        <c:v>2.4000000000000001E-4</c:v>
                      </c:pt>
                      <c:pt idx="37">
                        <c:v>2.7999999999999998E-4</c:v>
                      </c:pt>
                      <c:pt idx="38">
                        <c:v>3.2000000000000003E-4</c:v>
                      </c:pt>
                      <c:pt idx="39">
                        <c:v>3.8000000000000002E-4</c:v>
                      </c:pt>
                      <c:pt idx="40">
                        <c:v>4.4000000000000002E-4</c:v>
                      </c:pt>
                      <c:pt idx="41">
                        <c:v>5.0000000000000001E-4</c:v>
                      </c:pt>
                      <c:pt idx="42">
                        <c:v>5.8E-4</c:v>
                      </c:pt>
                      <c:pt idx="43">
                        <c:v>6.9999999999999999E-4</c:v>
                      </c:pt>
                      <c:pt idx="44">
                        <c:v>8.0000000000000004E-4</c:v>
                      </c:pt>
                      <c:pt idx="45">
                        <c:v>9.2000000000000003E-4</c:v>
                      </c:pt>
                      <c:pt idx="46">
                        <c:v>1.0399999999999999E-3</c:v>
                      </c:pt>
                      <c:pt idx="47">
                        <c:v>1.1800000000000001E-3</c:v>
                      </c:pt>
                      <c:pt idx="48">
                        <c:v>1.32E-3</c:v>
                      </c:pt>
                      <c:pt idx="49">
                        <c:v>1.48E-3</c:v>
                      </c:pt>
                      <c:pt idx="50">
                        <c:v>1.64E-3</c:v>
                      </c:pt>
                      <c:pt idx="51">
                        <c:v>1.82E-3</c:v>
                      </c:pt>
                      <c:pt idx="52">
                        <c:v>2.0200000000000001E-3</c:v>
                      </c:pt>
                      <c:pt idx="53">
                        <c:v>2.2200000000000002E-3</c:v>
                      </c:pt>
                      <c:pt idx="54">
                        <c:v>2.4199999999999998E-3</c:v>
                      </c:pt>
                      <c:pt idx="55">
                        <c:v>2.6199999999999999E-3</c:v>
                      </c:pt>
                      <c:pt idx="56">
                        <c:v>2.8400000000000001E-3</c:v>
                      </c:pt>
                      <c:pt idx="57">
                        <c:v>3.0799999999999998E-3</c:v>
                      </c:pt>
                      <c:pt idx="58">
                        <c:v>3.32E-3</c:v>
                      </c:pt>
                      <c:pt idx="59">
                        <c:v>3.5799999999999998E-3</c:v>
                      </c:pt>
                      <c:pt idx="60">
                        <c:v>3.8600000000000001E-3</c:v>
                      </c:pt>
                      <c:pt idx="61">
                        <c:v>4.1399999999999996E-3</c:v>
                      </c:pt>
                      <c:pt idx="62">
                        <c:v>4.4400000000000004E-3</c:v>
                      </c:pt>
                      <c:pt idx="63">
                        <c:v>4.7400000000000003E-3</c:v>
                      </c:pt>
                      <c:pt idx="64">
                        <c:v>5.0600000000000003E-3</c:v>
                      </c:pt>
                      <c:pt idx="65">
                        <c:v>5.3400000000000001E-3</c:v>
                      </c:pt>
                      <c:pt idx="66">
                        <c:v>5.64E-3</c:v>
                      </c:pt>
                      <c:pt idx="67">
                        <c:v>5.96E-3</c:v>
                      </c:pt>
                      <c:pt idx="68">
                        <c:v>6.2599999999999999E-3</c:v>
                      </c:pt>
                      <c:pt idx="69">
                        <c:v>6.5599999999999999E-3</c:v>
                      </c:pt>
                      <c:pt idx="70">
                        <c:v>6.8799999999999998E-3</c:v>
                      </c:pt>
                      <c:pt idx="71">
                        <c:v>7.1799999999999998E-3</c:v>
                      </c:pt>
                      <c:pt idx="72">
                        <c:v>7.4999999999999997E-3</c:v>
                      </c:pt>
                      <c:pt idx="73">
                        <c:v>7.8200000000000006E-3</c:v>
                      </c:pt>
                      <c:pt idx="74">
                        <c:v>8.1399999999999997E-3</c:v>
                      </c:pt>
                      <c:pt idx="75">
                        <c:v>8.4600000000000005E-3</c:v>
                      </c:pt>
                      <c:pt idx="76">
                        <c:v>8.7799999999999996E-3</c:v>
                      </c:pt>
                      <c:pt idx="77">
                        <c:v>9.0600000000000003E-3</c:v>
                      </c:pt>
                      <c:pt idx="78">
                        <c:v>9.3399999999999993E-3</c:v>
                      </c:pt>
                      <c:pt idx="79">
                        <c:v>9.6399999999999993E-3</c:v>
                      </c:pt>
                      <c:pt idx="80">
                        <c:v>9.9399999999999992E-3</c:v>
                      </c:pt>
                      <c:pt idx="81">
                        <c:v>1.018E-2</c:v>
                      </c:pt>
                      <c:pt idx="82">
                        <c:v>1.042E-2</c:v>
                      </c:pt>
                      <c:pt idx="83">
                        <c:v>1.0619999999999999E-2</c:v>
                      </c:pt>
                      <c:pt idx="84">
                        <c:v>1.0840000000000001E-2</c:v>
                      </c:pt>
                      <c:pt idx="85">
                        <c:v>1.102E-2</c:v>
                      </c:pt>
                      <c:pt idx="86">
                        <c:v>1.12E-2</c:v>
                      </c:pt>
                      <c:pt idx="87">
                        <c:v>1.136E-2</c:v>
                      </c:pt>
                      <c:pt idx="88">
                        <c:v>1.1520000000000001E-2</c:v>
                      </c:pt>
                      <c:pt idx="89">
                        <c:v>1.1679999999999999E-2</c:v>
                      </c:pt>
                      <c:pt idx="90">
                        <c:v>1.18E-2</c:v>
                      </c:pt>
                      <c:pt idx="91">
                        <c:v>1.192E-2</c:v>
                      </c:pt>
                      <c:pt idx="92">
                        <c:v>1.204E-2</c:v>
                      </c:pt>
                      <c:pt idx="93">
                        <c:v>1.214E-2</c:v>
                      </c:pt>
                      <c:pt idx="94">
                        <c:v>1.2239999999999999E-2</c:v>
                      </c:pt>
                      <c:pt idx="95">
                        <c:v>1.2319999999999999E-2</c:v>
                      </c:pt>
                      <c:pt idx="96">
                        <c:v>1.24E-2</c:v>
                      </c:pt>
                      <c:pt idx="97">
                        <c:v>1.248E-2</c:v>
                      </c:pt>
                      <c:pt idx="98">
                        <c:v>1.2540000000000001E-2</c:v>
                      </c:pt>
                      <c:pt idx="99">
                        <c:v>1.26E-2</c:v>
                      </c:pt>
                      <c:pt idx="100">
                        <c:v>1.2659999999999999E-2</c:v>
                      </c:pt>
                      <c:pt idx="101">
                        <c:v>1.2699999999999999E-2</c:v>
                      </c:pt>
                      <c:pt idx="102">
                        <c:v>1.274E-2</c:v>
                      </c:pt>
                      <c:pt idx="103">
                        <c:v>1.278E-2</c:v>
                      </c:pt>
                      <c:pt idx="104">
                        <c:v>1.282E-2</c:v>
                      </c:pt>
                      <c:pt idx="105">
                        <c:v>1.286E-2</c:v>
                      </c:pt>
                      <c:pt idx="106">
                        <c:v>1.2880000000000001E-2</c:v>
                      </c:pt>
                      <c:pt idx="107">
                        <c:v>1.2919999999999999E-2</c:v>
                      </c:pt>
                      <c:pt idx="108">
                        <c:v>1.294E-2</c:v>
                      </c:pt>
                      <c:pt idx="109">
                        <c:v>1.298E-2</c:v>
                      </c:pt>
                      <c:pt idx="110">
                        <c:v>1.2999999999999999E-2</c:v>
                      </c:pt>
                      <c:pt idx="111">
                        <c:v>1.302E-2</c:v>
                      </c:pt>
                      <c:pt idx="112">
                        <c:v>1.304E-2</c:v>
                      </c:pt>
                      <c:pt idx="113">
                        <c:v>1.304E-2</c:v>
                      </c:pt>
                      <c:pt idx="114">
                        <c:v>1.306E-2</c:v>
                      </c:pt>
                      <c:pt idx="115">
                        <c:v>1.308E-2</c:v>
                      </c:pt>
                      <c:pt idx="116">
                        <c:v>1.3100000000000001E-2</c:v>
                      </c:pt>
                      <c:pt idx="117">
                        <c:v>1.3100000000000001E-2</c:v>
                      </c:pt>
                      <c:pt idx="118">
                        <c:v>1.312E-2</c:v>
                      </c:pt>
                      <c:pt idx="119">
                        <c:v>1.3140000000000001E-2</c:v>
                      </c:pt>
                      <c:pt idx="120">
                        <c:v>1.3140000000000001E-2</c:v>
                      </c:pt>
                      <c:pt idx="121">
                        <c:v>1.316E-2</c:v>
                      </c:pt>
                      <c:pt idx="122">
                        <c:v>1.316E-2</c:v>
                      </c:pt>
                      <c:pt idx="123">
                        <c:v>1.3180000000000001E-2</c:v>
                      </c:pt>
                      <c:pt idx="124">
                        <c:v>1.3180000000000001E-2</c:v>
                      </c:pt>
                      <c:pt idx="125">
                        <c:v>1.3180000000000001E-2</c:v>
                      </c:pt>
                      <c:pt idx="126">
                        <c:v>1.32E-2</c:v>
                      </c:pt>
                      <c:pt idx="127">
                        <c:v>1.32E-2</c:v>
                      </c:pt>
                      <c:pt idx="128">
                        <c:v>1.32E-2</c:v>
                      </c:pt>
                      <c:pt idx="129">
                        <c:v>1.32E-2</c:v>
                      </c:pt>
                      <c:pt idx="130">
                        <c:v>1.3220000000000001E-2</c:v>
                      </c:pt>
                      <c:pt idx="131">
                        <c:v>1.3220000000000001E-2</c:v>
                      </c:pt>
                      <c:pt idx="132">
                        <c:v>1.3220000000000001E-2</c:v>
                      </c:pt>
                      <c:pt idx="133">
                        <c:v>1.3220000000000001E-2</c:v>
                      </c:pt>
                      <c:pt idx="134">
                        <c:v>1.3220000000000001E-2</c:v>
                      </c:pt>
                      <c:pt idx="135">
                        <c:v>1.324E-2</c:v>
                      </c:pt>
                      <c:pt idx="136">
                        <c:v>1.324E-2</c:v>
                      </c:pt>
                      <c:pt idx="137">
                        <c:v>1.324E-2</c:v>
                      </c:pt>
                      <c:pt idx="138">
                        <c:v>1.324E-2</c:v>
                      </c:pt>
                      <c:pt idx="139">
                        <c:v>1.324E-2</c:v>
                      </c:pt>
                      <c:pt idx="140">
                        <c:v>1.324E-2</c:v>
                      </c:pt>
                      <c:pt idx="141">
                        <c:v>1.324E-2</c:v>
                      </c:pt>
                      <c:pt idx="142">
                        <c:v>1.324E-2</c:v>
                      </c:pt>
                      <c:pt idx="143">
                        <c:v>1.324E-2</c:v>
                      </c:pt>
                      <c:pt idx="144">
                        <c:v>1.324E-2</c:v>
                      </c:pt>
                      <c:pt idx="145">
                        <c:v>1.324E-2</c:v>
                      </c:pt>
                      <c:pt idx="146">
                        <c:v>1.324E-2</c:v>
                      </c:pt>
                      <c:pt idx="147">
                        <c:v>1.3259999999999999E-2</c:v>
                      </c:pt>
                      <c:pt idx="148">
                        <c:v>1.3259999999999999E-2</c:v>
                      </c:pt>
                      <c:pt idx="149">
                        <c:v>1.3259999999999999E-2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2B-492A-896B-04B68CF564B4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'50SR_asin'!$AJ$14:$AJ$373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1.6207455429497568E-3</c:v>
                </c:pt>
                <c:pt idx="25">
                  <c:v>1.4534883720930232E-3</c:v>
                </c:pt>
                <c:pt idx="26">
                  <c:v>1.3037809647979139E-3</c:v>
                </c:pt>
                <c:pt idx="27">
                  <c:v>2.3201856148491878E-3</c:v>
                </c:pt>
                <c:pt idx="28">
                  <c:v>3.1380753138075313E-3</c:v>
                </c:pt>
                <c:pt idx="29">
                  <c:v>2.8571428571428571E-3</c:v>
                </c:pt>
                <c:pt idx="30">
                  <c:v>3.472222222222222E-3</c:v>
                </c:pt>
                <c:pt idx="31">
                  <c:v>3.9745627980922096E-3</c:v>
                </c:pt>
                <c:pt idx="32">
                  <c:v>3.6549707602339179E-3</c:v>
                </c:pt>
                <c:pt idx="33">
                  <c:v>4.0567951318458417E-3</c:v>
                </c:pt>
                <c:pt idx="34">
                  <c:v>5.0156739811912229E-3</c:v>
                </c:pt>
                <c:pt idx="35">
                  <c:v>5.7937427578215531E-3</c:v>
                </c:pt>
                <c:pt idx="36">
                  <c:v>6.5005417118093175E-3</c:v>
                </c:pt>
                <c:pt idx="37">
                  <c:v>7.1065989847715737E-3</c:v>
                </c:pt>
                <c:pt idx="38">
                  <c:v>7.6226774654597424E-3</c:v>
                </c:pt>
                <c:pt idx="39">
                  <c:v>8.5163603765127747E-3</c:v>
                </c:pt>
                <c:pt idx="40">
                  <c:v>9.282700421940928E-3</c:v>
                </c:pt>
                <c:pt idx="41">
                  <c:v>9.9601593625498006E-3</c:v>
                </c:pt>
                <c:pt idx="42">
                  <c:v>1.0947527368818422E-2</c:v>
                </c:pt>
                <c:pt idx="43">
                  <c:v>1.2508934953538241E-2</c:v>
                </c:pt>
                <c:pt idx="44">
                  <c:v>1.356391997287216E-2</c:v>
                </c:pt>
                <c:pt idx="45">
                  <c:v>1.4857881136950904E-2</c:v>
                </c:pt>
                <c:pt idx="46">
                  <c:v>1.6039481801357187E-2</c:v>
                </c:pt>
                <c:pt idx="47">
                  <c:v>1.7440141885900089E-2</c:v>
                </c:pt>
                <c:pt idx="48">
                  <c:v>1.8718094157685761E-2</c:v>
                </c:pt>
                <c:pt idx="49">
                  <c:v>2.0190995907230558E-2</c:v>
                </c:pt>
                <c:pt idx="50">
                  <c:v>2.1590310689836755E-2</c:v>
                </c:pt>
                <c:pt idx="51">
                  <c:v>2.3172905525846704E-2</c:v>
                </c:pt>
                <c:pt idx="52">
                  <c:v>2.4938271604938271E-2</c:v>
                </c:pt>
                <c:pt idx="53">
                  <c:v>2.663147792706334E-2</c:v>
                </c:pt>
                <c:pt idx="54">
                  <c:v>2.8264424199953283E-2</c:v>
                </c:pt>
                <c:pt idx="55">
                  <c:v>2.9888204426192107E-2</c:v>
                </c:pt>
                <c:pt idx="56">
                  <c:v>3.1710585082626169E-2</c:v>
                </c:pt>
                <c:pt idx="57">
                  <c:v>3.3734939759036145E-2</c:v>
                </c:pt>
                <c:pt idx="58">
                  <c:v>3.573735199138859E-2</c:v>
                </c:pt>
                <c:pt idx="59">
                  <c:v>3.7907666243117324E-2</c:v>
                </c:pt>
                <c:pt idx="60">
                  <c:v>4.0283865581298268E-2</c:v>
                </c:pt>
                <c:pt idx="61">
                  <c:v>4.2618900555898703E-2</c:v>
                </c:pt>
                <c:pt idx="62">
                  <c:v>4.5131124212238256E-2</c:v>
                </c:pt>
                <c:pt idx="63">
                  <c:v>4.7647768395657417E-2</c:v>
                </c:pt>
                <c:pt idx="64">
                  <c:v>5.0368305793350589E-2</c:v>
                </c:pt>
                <c:pt idx="65">
                  <c:v>5.2662721893491124E-2</c:v>
                </c:pt>
                <c:pt idx="66">
                  <c:v>5.5142745404771216E-2</c:v>
                </c:pt>
                <c:pt idx="67">
                  <c:v>5.7841614906832296E-2</c:v>
                </c:pt>
                <c:pt idx="68">
                  <c:v>6.0319907496627481E-2</c:v>
                </c:pt>
                <c:pt idx="69">
                  <c:v>6.2823213943688949E-2</c:v>
                </c:pt>
                <c:pt idx="70">
                  <c:v>6.5536292627167078E-2</c:v>
                </c:pt>
                <c:pt idx="71">
                  <c:v>6.8043972706595901E-2</c:v>
                </c:pt>
                <c:pt idx="72">
                  <c:v>7.0754716981132074E-2</c:v>
                </c:pt>
                <c:pt idx="73">
                  <c:v>7.3454818711253048E-2</c:v>
                </c:pt>
                <c:pt idx="74">
                  <c:v>7.6174433838667413E-2</c:v>
                </c:pt>
                <c:pt idx="75">
                  <c:v>7.8873764683945552E-2</c:v>
                </c:pt>
                <c:pt idx="76">
                  <c:v>8.1553037339773357E-2</c:v>
                </c:pt>
                <c:pt idx="77">
                  <c:v>8.3919970359392373E-2</c:v>
                </c:pt>
                <c:pt idx="78">
                  <c:v>8.6241920590951066E-2</c:v>
                </c:pt>
                <c:pt idx="79">
                  <c:v>8.8782464542272982E-2</c:v>
                </c:pt>
                <c:pt idx="80">
                  <c:v>9.134350303253079E-2</c:v>
                </c:pt>
                <c:pt idx="81">
                  <c:v>9.3325999266593324E-2</c:v>
                </c:pt>
                <c:pt idx="82">
                  <c:v>9.5351390922401177E-2</c:v>
                </c:pt>
                <c:pt idx="83">
                  <c:v>9.7004018998903915E-2</c:v>
                </c:pt>
                <c:pt idx="84">
                  <c:v>9.8832968636032095E-2</c:v>
                </c:pt>
                <c:pt idx="85">
                  <c:v>0.10032774945375091</c:v>
                </c:pt>
                <c:pt idx="86">
                  <c:v>0.10183669758137844</c:v>
                </c:pt>
                <c:pt idx="87">
                  <c:v>0.10316018888485289</c:v>
                </c:pt>
                <c:pt idx="88">
                  <c:v>0.10448031924541992</c:v>
                </c:pt>
                <c:pt idx="89">
                  <c:v>0.10581627106359848</c:v>
                </c:pt>
                <c:pt idx="90">
                  <c:v>0.10680666183924692</c:v>
                </c:pt>
                <c:pt idx="91">
                  <c:v>0.10779526134924941</c:v>
                </c:pt>
                <c:pt idx="92">
                  <c:v>0.10878207444886158</c:v>
                </c:pt>
                <c:pt idx="93">
                  <c:v>0.10958656797255822</c:v>
                </c:pt>
                <c:pt idx="94">
                  <c:v>0.11038961038961038</c:v>
                </c:pt>
                <c:pt idx="95">
                  <c:v>0.11105101856859564</c:v>
                </c:pt>
                <c:pt idx="96">
                  <c:v>0.11169158710142317</c:v>
                </c:pt>
                <c:pt idx="97">
                  <c:v>0.11233123312331234</c:v>
                </c:pt>
                <c:pt idx="98">
                  <c:v>0.11281036344008637</c:v>
                </c:pt>
                <c:pt idx="99">
                  <c:v>0.11328897680273332</c:v>
                </c:pt>
                <c:pt idx="100">
                  <c:v>0.11378752471687938</c:v>
                </c:pt>
                <c:pt idx="101">
                  <c:v>0.11408551922385915</c:v>
                </c:pt>
                <c:pt idx="102">
                  <c:v>0.11440373563218391</c:v>
                </c:pt>
                <c:pt idx="103">
                  <c:v>0.11472172351885099</c:v>
                </c:pt>
                <c:pt idx="104">
                  <c:v>0.11503948312993539</c:v>
                </c:pt>
                <c:pt idx="105">
                  <c:v>0.11533632286995515</c:v>
                </c:pt>
                <c:pt idx="106">
                  <c:v>0.11547426932042316</c:v>
                </c:pt>
                <c:pt idx="107">
                  <c:v>0.1158121190390821</c:v>
                </c:pt>
                <c:pt idx="108">
                  <c:v>0.11594982078853047</c:v>
                </c:pt>
                <c:pt idx="109">
                  <c:v>0.11626657112146184</c:v>
                </c:pt>
                <c:pt idx="110">
                  <c:v>0.11640401146131805</c:v>
                </c:pt>
                <c:pt idx="111">
                  <c:v>0.11656222023276634</c:v>
                </c:pt>
                <c:pt idx="112">
                  <c:v>0.11669948093789154</c:v>
                </c:pt>
                <c:pt idx="113">
                  <c:v>0.11667859699355762</c:v>
                </c:pt>
                <c:pt idx="114">
                  <c:v>0.11683664340669171</c:v>
                </c:pt>
                <c:pt idx="115">
                  <c:v>0.11699463327370305</c:v>
                </c:pt>
                <c:pt idx="116">
                  <c:v>0.11713161659513591</c:v>
                </c:pt>
                <c:pt idx="117">
                  <c:v>0.11713161659513591</c:v>
                </c:pt>
                <c:pt idx="118">
                  <c:v>0.11731044349070101</c:v>
                </c:pt>
                <c:pt idx="119">
                  <c:v>0.11744726492670719</c:v>
                </c:pt>
                <c:pt idx="120">
                  <c:v>0.11744726492670719</c:v>
                </c:pt>
                <c:pt idx="121">
                  <c:v>0.11758398856325947</c:v>
                </c:pt>
                <c:pt idx="122">
                  <c:v>0.11758398856325947</c:v>
                </c:pt>
                <c:pt idx="123">
                  <c:v>0.11772061450518043</c:v>
                </c:pt>
                <c:pt idx="124">
                  <c:v>0.11772061450518043</c:v>
                </c:pt>
                <c:pt idx="125">
                  <c:v>0.11772061450518043</c:v>
                </c:pt>
                <c:pt idx="126">
                  <c:v>0.11785714285714285</c:v>
                </c:pt>
                <c:pt idx="127">
                  <c:v>0.11785714285714285</c:v>
                </c:pt>
                <c:pt idx="128">
                  <c:v>0.11783610069630424</c:v>
                </c:pt>
                <c:pt idx="129">
                  <c:v>0.11783610069630424</c:v>
                </c:pt>
                <c:pt idx="130">
                  <c:v>0.11799357372367011</c:v>
                </c:pt>
                <c:pt idx="131">
                  <c:v>0.11795146324054247</c:v>
                </c:pt>
                <c:pt idx="132">
                  <c:v>0.11795146324054247</c:v>
                </c:pt>
                <c:pt idx="133">
                  <c:v>0.11795146324054247</c:v>
                </c:pt>
                <c:pt idx="134">
                  <c:v>0.11795146324054247</c:v>
                </c:pt>
                <c:pt idx="135">
                  <c:v>0.11808776311095255</c:v>
                </c:pt>
                <c:pt idx="136">
                  <c:v>0.11806670233636526</c:v>
                </c:pt>
                <c:pt idx="137">
                  <c:v>0.11804564907275321</c:v>
                </c:pt>
                <c:pt idx="138">
                  <c:v>0.11804564907275321</c:v>
                </c:pt>
                <c:pt idx="139">
                  <c:v>0.11802460331609912</c:v>
                </c:pt>
                <c:pt idx="140">
                  <c:v>0.11804564907275321</c:v>
                </c:pt>
                <c:pt idx="141">
                  <c:v>0.11800356506238859</c:v>
                </c:pt>
                <c:pt idx="142">
                  <c:v>0.11800356506238859</c:v>
                </c:pt>
                <c:pt idx="143">
                  <c:v>0.11800356506238859</c:v>
                </c:pt>
                <c:pt idx="144">
                  <c:v>0.11800356506238859</c:v>
                </c:pt>
                <c:pt idx="145">
                  <c:v>0.11798253430761005</c:v>
                </c:pt>
                <c:pt idx="146">
                  <c:v>0.11798253430761005</c:v>
                </c:pt>
                <c:pt idx="147">
                  <c:v>0.11813970064148253</c:v>
                </c:pt>
                <c:pt idx="148">
                  <c:v>0.11813970064148253</c:v>
                </c:pt>
                <c:pt idx="149">
                  <c:v>0.11813970064148253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4-4D93-B476-D6FED011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'50SR_asin'!$M$14:$M$165</c:f>
              <c:numCache>
                <c:formatCode>0.00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0.39</c:v>
                </c:pt>
                <c:pt idx="6">
                  <c:v>0.68</c:v>
                </c:pt>
                <c:pt idx="7">
                  <c:v>1.53</c:v>
                </c:pt>
                <c:pt idx="8">
                  <c:v>2.2400000000000002</c:v>
                </c:pt>
                <c:pt idx="9">
                  <c:v>2.79</c:v>
                </c:pt>
                <c:pt idx="10">
                  <c:v>3.1</c:v>
                </c:pt>
                <c:pt idx="11">
                  <c:v>3.28</c:v>
                </c:pt>
                <c:pt idx="12">
                  <c:v>3.36</c:v>
                </c:pt>
                <c:pt idx="13">
                  <c:v>3.23</c:v>
                </c:pt>
                <c:pt idx="14">
                  <c:v>3.2</c:v>
                </c:pt>
                <c:pt idx="15">
                  <c:v>3.06</c:v>
                </c:pt>
                <c:pt idx="16">
                  <c:v>2.73</c:v>
                </c:pt>
                <c:pt idx="17">
                  <c:v>2.57</c:v>
                </c:pt>
                <c:pt idx="18">
                  <c:v>2.35</c:v>
                </c:pt>
                <c:pt idx="19">
                  <c:v>2.12</c:v>
                </c:pt>
                <c:pt idx="20">
                  <c:v>1.96</c:v>
                </c:pt>
                <c:pt idx="21">
                  <c:v>1.87</c:v>
                </c:pt>
                <c:pt idx="22">
                  <c:v>1.78</c:v>
                </c:pt>
                <c:pt idx="23">
                  <c:v>1.75</c:v>
                </c:pt>
                <c:pt idx="24">
                  <c:v>1.76</c:v>
                </c:pt>
                <c:pt idx="25">
                  <c:v>1.8</c:v>
                </c:pt>
                <c:pt idx="26">
                  <c:v>1.84</c:v>
                </c:pt>
                <c:pt idx="27">
                  <c:v>1.87</c:v>
                </c:pt>
                <c:pt idx="28">
                  <c:v>1.94</c:v>
                </c:pt>
                <c:pt idx="29">
                  <c:v>1.97</c:v>
                </c:pt>
                <c:pt idx="30">
                  <c:v>2</c:v>
                </c:pt>
                <c:pt idx="31">
                  <c:v>1.99</c:v>
                </c:pt>
                <c:pt idx="32">
                  <c:v>2</c:v>
                </c:pt>
                <c:pt idx="33">
                  <c:v>1.99</c:v>
                </c:pt>
                <c:pt idx="34">
                  <c:v>1.97</c:v>
                </c:pt>
                <c:pt idx="35">
                  <c:v>1.93</c:v>
                </c:pt>
                <c:pt idx="36">
                  <c:v>1.89</c:v>
                </c:pt>
                <c:pt idx="37">
                  <c:v>1.85</c:v>
                </c:pt>
                <c:pt idx="38">
                  <c:v>1.81</c:v>
                </c:pt>
                <c:pt idx="39">
                  <c:v>1.79</c:v>
                </c:pt>
                <c:pt idx="40">
                  <c:v>1.77</c:v>
                </c:pt>
                <c:pt idx="41">
                  <c:v>1.76</c:v>
                </c:pt>
                <c:pt idx="42">
                  <c:v>1.73</c:v>
                </c:pt>
                <c:pt idx="43">
                  <c:v>1.71</c:v>
                </c:pt>
                <c:pt idx="44">
                  <c:v>1.69</c:v>
                </c:pt>
                <c:pt idx="45">
                  <c:v>1.66</c:v>
                </c:pt>
                <c:pt idx="46">
                  <c:v>1.64</c:v>
                </c:pt>
                <c:pt idx="47">
                  <c:v>1.62</c:v>
                </c:pt>
                <c:pt idx="48">
                  <c:v>1.59</c:v>
                </c:pt>
                <c:pt idx="49">
                  <c:v>1.57</c:v>
                </c:pt>
                <c:pt idx="50">
                  <c:v>1.54</c:v>
                </c:pt>
                <c:pt idx="51">
                  <c:v>1.5</c:v>
                </c:pt>
                <c:pt idx="52">
                  <c:v>1.48</c:v>
                </c:pt>
                <c:pt idx="53">
                  <c:v>1.45</c:v>
                </c:pt>
                <c:pt idx="54">
                  <c:v>1.42</c:v>
                </c:pt>
                <c:pt idx="55">
                  <c:v>1.39</c:v>
                </c:pt>
                <c:pt idx="56">
                  <c:v>1.37</c:v>
                </c:pt>
                <c:pt idx="57">
                  <c:v>1.34</c:v>
                </c:pt>
                <c:pt idx="58">
                  <c:v>1.32</c:v>
                </c:pt>
                <c:pt idx="59">
                  <c:v>1.3</c:v>
                </c:pt>
                <c:pt idx="60">
                  <c:v>1.28</c:v>
                </c:pt>
                <c:pt idx="61">
                  <c:v>1.26</c:v>
                </c:pt>
                <c:pt idx="62">
                  <c:v>1.24</c:v>
                </c:pt>
                <c:pt idx="63">
                  <c:v>1.23</c:v>
                </c:pt>
                <c:pt idx="64">
                  <c:v>1.21</c:v>
                </c:pt>
                <c:pt idx="65">
                  <c:v>1.2</c:v>
                </c:pt>
                <c:pt idx="66">
                  <c:v>1.19</c:v>
                </c:pt>
                <c:pt idx="67">
                  <c:v>1.17</c:v>
                </c:pt>
                <c:pt idx="68">
                  <c:v>1.1599999999999999</c:v>
                </c:pt>
                <c:pt idx="69">
                  <c:v>1.1499999999999999</c:v>
                </c:pt>
                <c:pt idx="70">
                  <c:v>1.1399999999999999</c:v>
                </c:pt>
                <c:pt idx="71">
                  <c:v>1.1299999999999999</c:v>
                </c:pt>
                <c:pt idx="72">
                  <c:v>1.1200000000000001</c:v>
                </c:pt>
                <c:pt idx="73">
                  <c:v>1.1100000000000001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1.0900000000000001</c:v>
                </c:pt>
                <c:pt idx="77">
                  <c:v>1.08</c:v>
                </c:pt>
                <c:pt idx="78">
                  <c:v>1.08</c:v>
                </c:pt>
                <c:pt idx="79">
                  <c:v>1.07</c:v>
                </c:pt>
                <c:pt idx="80">
                  <c:v>1.06</c:v>
                </c:pt>
                <c:pt idx="81">
                  <c:v>1.06</c:v>
                </c:pt>
                <c:pt idx="82">
                  <c:v>1.05</c:v>
                </c:pt>
                <c:pt idx="83">
                  <c:v>1.05</c:v>
                </c:pt>
                <c:pt idx="84">
                  <c:v>1.05</c:v>
                </c:pt>
                <c:pt idx="85">
                  <c:v>1.04</c:v>
                </c:pt>
                <c:pt idx="86">
                  <c:v>1.04</c:v>
                </c:pt>
                <c:pt idx="87">
                  <c:v>1.03</c:v>
                </c:pt>
                <c:pt idx="88">
                  <c:v>1.03</c:v>
                </c:pt>
                <c:pt idx="89">
                  <c:v>1.03</c:v>
                </c:pt>
                <c:pt idx="90">
                  <c:v>1.03</c:v>
                </c:pt>
                <c:pt idx="91">
                  <c:v>1.02</c:v>
                </c:pt>
                <c:pt idx="92">
                  <c:v>1.02</c:v>
                </c:pt>
                <c:pt idx="93">
                  <c:v>1.02</c:v>
                </c:pt>
                <c:pt idx="94">
                  <c:v>1.02</c:v>
                </c:pt>
                <c:pt idx="95">
                  <c:v>1.02</c:v>
                </c:pt>
                <c:pt idx="96">
                  <c:v>1.02</c:v>
                </c:pt>
                <c:pt idx="97">
                  <c:v>1.01</c:v>
                </c:pt>
                <c:pt idx="98">
                  <c:v>1.01</c:v>
                </c:pt>
                <c:pt idx="99">
                  <c:v>1.01</c:v>
                </c:pt>
                <c:pt idx="100">
                  <c:v>1.01</c:v>
                </c:pt>
                <c:pt idx="101">
                  <c:v>1.01</c:v>
                </c:pt>
                <c:pt idx="102">
                  <c:v>1.01</c:v>
                </c:pt>
                <c:pt idx="103">
                  <c:v>1.01</c:v>
                </c:pt>
                <c:pt idx="104">
                  <c:v>1.01</c:v>
                </c:pt>
                <c:pt idx="105">
                  <c:v>1.01</c:v>
                </c:pt>
                <c:pt idx="106">
                  <c:v>1.01</c:v>
                </c:pt>
                <c:pt idx="107">
                  <c:v>1.01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DE-43E2-8BDD-3ECF9AF7E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'50SR_asin'!$BL$14:$BL$88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916.11329230931096</c:v>
                </c:pt>
                <c:pt idx="5">
                  <c:v>1190.9472800021042</c:v>
                </c:pt>
                <c:pt idx="6">
                  <c:v>1649.0039261567597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3481.2305107753814</c:v>
                </c:pt>
                <c:pt idx="11">
                  <c:v>4580.5664615465548</c:v>
                </c:pt>
                <c:pt idx="12">
                  <c:v>5863.1250707795898</c:v>
                </c:pt>
                <c:pt idx="13">
                  <c:v>7328.9063384744877</c:v>
                </c:pt>
                <c:pt idx="14">
                  <c:v>9894.0235569405577</c:v>
                </c:pt>
                <c:pt idx="15">
                  <c:v>13100.420080023147</c:v>
                </c:pt>
                <c:pt idx="16">
                  <c:v>17039.707236953182</c:v>
                </c:pt>
                <c:pt idx="17">
                  <c:v>21070.605723114149</c:v>
                </c:pt>
                <c:pt idx="18">
                  <c:v>25101.504209275117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6-4669-8E96-032DF4101AA1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06-4669-8E96-032DF4101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'50SR_asin'!$BR$14:$BR$88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916.11329230931096</c:v>
                </c:pt>
                <c:pt idx="5">
                  <c:v>1190.9472800021042</c:v>
                </c:pt>
                <c:pt idx="6">
                  <c:v>1649.0039261567597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3481.2305107753814</c:v>
                </c:pt>
                <c:pt idx="11">
                  <c:v>4580.5664615465548</c:v>
                </c:pt>
                <c:pt idx="12">
                  <c:v>5863.1250707795898</c:v>
                </c:pt>
                <c:pt idx="13">
                  <c:v>7328.9063384744877</c:v>
                </c:pt>
                <c:pt idx="14">
                  <c:v>9894.0235569405577</c:v>
                </c:pt>
                <c:pt idx="15">
                  <c:v>13100.420080023147</c:v>
                </c:pt>
                <c:pt idx="16">
                  <c:v>17039.707236953182</c:v>
                </c:pt>
                <c:pt idx="17">
                  <c:v>21070.605723114149</c:v>
                </c:pt>
                <c:pt idx="18">
                  <c:v>25101.504209275117</c:v>
                </c:pt>
                <c:pt idx="19">
                  <c:v>29956.904658514468</c:v>
                </c:pt>
                <c:pt idx="20">
                  <c:v>35087.139095446604</c:v>
                </c:pt>
                <c:pt idx="21">
                  <c:v>40217.373532378748</c:v>
                </c:pt>
                <c:pt idx="22">
                  <c:v>45255.99664007996</c:v>
                </c:pt>
                <c:pt idx="23">
                  <c:v>50661.06506470489</c:v>
                </c:pt>
                <c:pt idx="24">
                  <c:v>56524.190135484481</c:v>
                </c:pt>
                <c:pt idx="25">
                  <c:v>63028.59451088059</c:v>
                </c:pt>
                <c:pt idx="26">
                  <c:v>70265.889520124139</c:v>
                </c:pt>
                <c:pt idx="27">
                  <c:v>78968.965797062599</c:v>
                </c:pt>
                <c:pt idx="28">
                  <c:v>87580.430744770129</c:v>
                </c:pt>
                <c:pt idx="29">
                  <c:v>96191.895692477643</c:v>
                </c:pt>
                <c:pt idx="30">
                  <c:v>105536.25127403262</c:v>
                </c:pt>
                <c:pt idx="31">
                  <c:v>115247.05217251131</c:v>
                </c:pt>
                <c:pt idx="32">
                  <c:v>125324.29838791373</c:v>
                </c:pt>
                <c:pt idx="33">
                  <c:v>135493.15593254709</c:v>
                </c:pt>
                <c:pt idx="34">
                  <c:v>146120.07012333508</c:v>
                </c:pt>
                <c:pt idx="35">
                  <c:v>158121.15425258706</c:v>
                </c:pt>
                <c:pt idx="36">
                  <c:v>169114.51376029878</c:v>
                </c:pt>
                <c:pt idx="37">
                  <c:v>180474.31858493426</c:v>
                </c:pt>
                <c:pt idx="38">
                  <c:v>192292.18005572437</c:v>
                </c:pt>
                <c:pt idx="39">
                  <c:v>204384.87551420726</c:v>
                </c:pt>
                <c:pt idx="40">
                  <c:v>217118.85027730669</c:v>
                </c:pt>
                <c:pt idx="41">
                  <c:v>229944.43636963703</c:v>
                </c:pt>
                <c:pt idx="42">
                  <c:v>242678.41113273645</c:v>
                </c:pt>
                <c:pt idx="43">
                  <c:v>256328.49918814519</c:v>
                </c:pt>
                <c:pt idx="44">
                  <c:v>270161.80990201578</c:v>
                </c:pt>
                <c:pt idx="45">
                  <c:v>283628.67529896268</c:v>
                </c:pt>
                <c:pt idx="46">
                  <c:v>297003.92936667858</c:v>
                </c:pt>
                <c:pt idx="47">
                  <c:v>309921.12678823987</c:v>
                </c:pt>
                <c:pt idx="48">
                  <c:v>323021.54686826305</c:v>
                </c:pt>
                <c:pt idx="49">
                  <c:v>335755.52163136244</c:v>
                </c:pt>
                <c:pt idx="50">
                  <c:v>347939.82841907628</c:v>
                </c:pt>
                <c:pt idx="51">
                  <c:v>359757.68988986639</c:v>
                </c:pt>
                <c:pt idx="52">
                  <c:v>371025.88338527089</c:v>
                </c:pt>
                <c:pt idx="53">
                  <c:v>381836.02023452078</c:v>
                </c:pt>
                <c:pt idx="54">
                  <c:v>392188.100437616</c:v>
                </c:pt>
                <c:pt idx="55">
                  <c:v>401532.45601917099</c:v>
                </c:pt>
                <c:pt idx="56">
                  <c:v>410235.53229610942</c:v>
                </c:pt>
                <c:pt idx="57">
                  <c:v>418205.7179392004</c:v>
                </c:pt>
                <c:pt idx="58">
                  <c:v>425534.62427767494</c:v>
                </c:pt>
                <c:pt idx="59">
                  <c:v>432588.69662845659</c:v>
                </c:pt>
                <c:pt idx="60">
                  <c:v>438909.87834539084</c:v>
                </c:pt>
                <c:pt idx="61">
                  <c:v>444956.22607463232</c:v>
                </c:pt>
                <c:pt idx="62">
                  <c:v>450636.12848695001</c:v>
                </c:pt>
                <c:pt idx="63">
                  <c:v>455674.75159465126</c:v>
                </c:pt>
                <c:pt idx="64">
                  <c:v>460163.70672696689</c:v>
                </c:pt>
                <c:pt idx="65">
                  <c:v>464469.43920082063</c:v>
                </c:pt>
                <c:pt idx="66">
                  <c:v>468500.3376869816</c:v>
                </c:pt>
                <c:pt idx="67">
                  <c:v>471981.56819775701</c:v>
                </c:pt>
                <c:pt idx="68">
                  <c:v>475371.18737930141</c:v>
                </c:pt>
                <c:pt idx="69">
                  <c:v>478302.7499146912</c:v>
                </c:pt>
                <c:pt idx="70">
                  <c:v>480867.86713315727</c:v>
                </c:pt>
                <c:pt idx="71">
                  <c:v>483341.37302239245</c:v>
                </c:pt>
                <c:pt idx="72">
                  <c:v>485540.04492393479</c:v>
                </c:pt>
                <c:pt idx="73">
                  <c:v>487647.10549624619</c:v>
                </c:pt>
                <c:pt idx="74">
                  <c:v>489479.33208086481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8-4BE1-8D0C-2C208AA9B24C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'50SR_asin'!$BS$14:$BS$88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916.11329230931096</c:v>
                </c:pt>
                <c:pt idx="5">
                  <c:v>1190.9472800021042</c:v>
                </c:pt>
                <c:pt idx="6">
                  <c:v>1649.0039261567597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3481.2305107753814</c:v>
                </c:pt>
                <c:pt idx="11">
                  <c:v>4580.5664615465548</c:v>
                </c:pt>
                <c:pt idx="12">
                  <c:v>5863.1250707795898</c:v>
                </c:pt>
                <c:pt idx="13">
                  <c:v>7328.9063384744877</c:v>
                </c:pt>
                <c:pt idx="14">
                  <c:v>9894.0235569405577</c:v>
                </c:pt>
                <c:pt idx="15">
                  <c:v>13100.420080023147</c:v>
                </c:pt>
                <c:pt idx="16">
                  <c:v>17039.707236953182</c:v>
                </c:pt>
                <c:pt idx="17">
                  <c:v>21070.605723114149</c:v>
                </c:pt>
                <c:pt idx="18">
                  <c:v>25101.504209275117</c:v>
                </c:pt>
                <c:pt idx="19">
                  <c:v>29865.293329283537</c:v>
                </c:pt>
                <c:pt idx="20">
                  <c:v>34995.527766215673</c:v>
                </c:pt>
                <c:pt idx="21">
                  <c:v>40034.150873916886</c:v>
                </c:pt>
                <c:pt idx="22">
                  <c:v>44981.162652387167</c:v>
                </c:pt>
                <c:pt idx="23">
                  <c:v>50294.619747781166</c:v>
                </c:pt>
                <c:pt idx="24">
                  <c:v>55974.522160098895</c:v>
                </c:pt>
                <c:pt idx="25">
                  <c:v>62295.703877033142</c:v>
                </c:pt>
                <c:pt idx="26">
                  <c:v>69258.164898583898</c:v>
                </c:pt>
                <c:pt idx="27">
                  <c:v>77594.795858598634</c:v>
                </c:pt>
                <c:pt idx="28">
                  <c:v>85748.204160151494</c:v>
                </c:pt>
                <c:pt idx="29">
                  <c:v>93993.223790935299</c:v>
                </c:pt>
                <c:pt idx="30">
                  <c:v>102696.30006787376</c:v>
                </c:pt>
                <c:pt idx="31">
                  <c:v>111674.210332505</c:v>
                </c:pt>
                <c:pt idx="32">
                  <c:v>121018.56591405997</c:v>
                </c:pt>
                <c:pt idx="33">
                  <c:v>130271.31016638401</c:v>
                </c:pt>
                <c:pt idx="34">
                  <c:v>139707.27707716991</c:v>
                </c:pt>
                <c:pt idx="35">
                  <c:v>150334.19126795791</c:v>
                </c:pt>
                <c:pt idx="36">
                  <c:v>159770.15817874382</c:v>
                </c:pt>
                <c:pt idx="37">
                  <c:v>169389.34774799159</c:v>
                </c:pt>
                <c:pt idx="38">
                  <c:v>179191.75997570122</c:v>
                </c:pt>
                <c:pt idx="39">
                  <c:v>189177.39486187272</c:v>
                </c:pt>
                <c:pt idx="40">
                  <c:v>199346.25240650604</c:v>
                </c:pt>
                <c:pt idx="41">
                  <c:v>209331.88729267754</c:v>
                </c:pt>
                <c:pt idx="42">
                  <c:v>218951.07686192531</c:v>
                </c:pt>
                <c:pt idx="43">
                  <c:v>228845.10041886586</c:v>
                </c:pt>
                <c:pt idx="44">
                  <c:v>238647.51264657549</c:v>
                </c:pt>
                <c:pt idx="45">
                  <c:v>247350.58892351395</c:v>
                </c:pt>
                <c:pt idx="46">
                  <c:v>255595.60855429774</c:v>
                </c:pt>
                <c:pt idx="47">
                  <c:v>263016.12622200313</c:v>
                </c:pt>
                <c:pt idx="48">
                  <c:v>270345.03256047767</c:v>
                </c:pt>
                <c:pt idx="49">
                  <c:v>276849.43693587376</c:v>
                </c:pt>
                <c:pt idx="50">
                  <c:v>282346.11668972962</c:v>
                </c:pt>
                <c:pt idx="51">
                  <c:v>287201.51713896898</c:v>
                </c:pt>
                <c:pt idx="52">
                  <c:v>291140.804295899</c:v>
                </c:pt>
                <c:pt idx="53">
                  <c:v>294438.81214821251</c:v>
                </c:pt>
                <c:pt idx="54">
                  <c:v>296729.0953789858</c:v>
                </c:pt>
                <c:pt idx="55">
                  <c:v>297828.43132975698</c:v>
                </c:pt>
                <c:pt idx="56">
                  <c:v>297645.20867129514</c:v>
                </c:pt>
                <c:pt idx="57">
                  <c:v>296179.42740360019</c:v>
                </c:pt>
                <c:pt idx="58">
                  <c:v>293705.92151436507</c:v>
                </c:pt>
                <c:pt idx="59">
                  <c:v>290499.52499128249</c:v>
                </c:pt>
                <c:pt idx="60">
                  <c:v>286377.01517589058</c:v>
                </c:pt>
                <c:pt idx="61">
                  <c:v>281613.22605588217</c:v>
                </c:pt>
                <c:pt idx="62">
                  <c:v>276391.38028971909</c:v>
                </c:pt>
                <c:pt idx="63">
                  <c:v>269612.14192663023</c:v>
                </c:pt>
                <c:pt idx="64">
                  <c:v>262649.68090507941</c:v>
                </c:pt>
                <c:pt idx="65">
                  <c:v>255595.60855429774</c:v>
                </c:pt>
                <c:pt idx="66">
                  <c:v>247533.81158197581</c:v>
                </c:pt>
                <c:pt idx="67">
                  <c:v>239105.56929273016</c:v>
                </c:pt>
                <c:pt idx="68">
                  <c:v>230494.10434502261</c:v>
                </c:pt>
                <c:pt idx="69">
                  <c:v>221149.74876346765</c:v>
                </c:pt>
                <c:pt idx="70">
                  <c:v>211622.17052345083</c:v>
                </c:pt>
                <c:pt idx="71">
                  <c:v>201819.75829574119</c:v>
                </c:pt>
                <c:pt idx="72">
                  <c:v>191650.90075110784</c:v>
                </c:pt>
                <c:pt idx="73">
                  <c:v>181573.65453570543</c:v>
                </c:pt>
                <c:pt idx="74">
                  <c:v>171404.79699107207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48-4BE1-8D0C-2C208AA9B24C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48-4BE1-8D0C-2C208AA9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'50SR_asin'!$BK$14:$BK$73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'50SR_asin'!$BL$14:$BL$73</c:f>
              <c:numCache>
                <c:formatCode>#,##0</c:formatCode>
                <c:ptCount val="60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916.11329230931096</c:v>
                </c:pt>
                <c:pt idx="5">
                  <c:v>1190.9472800021042</c:v>
                </c:pt>
                <c:pt idx="6">
                  <c:v>1649.0039261567597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3481.2305107753814</c:v>
                </c:pt>
                <c:pt idx="11">
                  <c:v>4580.5664615465548</c:v>
                </c:pt>
                <c:pt idx="12">
                  <c:v>5863.1250707795898</c:v>
                </c:pt>
                <c:pt idx="13">
                  <c:v>7328.9063384744877</c:v>
                </c:pt>
                <c:pt idx="14">
                  <c:v>9894.0235569405577</c:v>
                </c:pt>
                <c:pt idx="15">
                  <c:v>13100.420080023147</c:v>
                </c:pt>
                <c:pt idx="16">
                  <c:v>17039.707236953182</c:v>
                </c:pt>
                <c:pt idx="17">
                  <c:v>21070.605723114149</c:v>
                </c:pt>
                <c:pt idx="18">
                  <c:v>25101.504209275117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A6-4BF0-9772-C3A71FFB9C93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'50SR_asin'!$BK$14:$BK$73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'50SR_asin'!$BN$14:$BN$73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6-4BF0-9772-C3A71FFB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Simulación BASE (resistentes) con restricciones a los 30 días durante 40 días</a:t>
            </a:r>
            <a:endParaRPr lang="es-E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'50CR_asin'!$C$14:$C$163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'50CR_asin'!$AK$14:$AK$373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4.6666666666666666E-4</c:v>
                </c:pt>
                <c:pt idx="4">
                  <c:v>7.3333333333333334E-4</c:v>
                </c:pt>
                <c:pt idx="5">
                  <c:v>8.6666666666666663E-4</c:v>
                </c:pt>
                <c:pt idx="6">
                  <c:v>1.2666666666666666E-3</c:v>
                </c:pt>
                <c:pt idx="7">
                  <c:v>1.4E-3</c:v>
                </c:pt>
                <c:pt idx="8">
                  <c:v>1.6666666666666668E-3</c:v>
                </c:pt>
                <c:pt idx="9">
                  <c:v>2E-3</c:v>
                </c:pt>
                <c:pt idx="10">
                  <c:v>2.3333333333333335E-3</c:v>
                </c:pt>
                <c:pt idx="11">
                  <c:v>2.8E-3</c:v>
                </c:pt>
                <c:pt idx="12">
                  <c:v>3.4666666666666665E-3</c:v>
                </c:pt>
                <c:pt idx="13">
                  <c:v>4.3333333333333331E-3</c:v>
                </c:pt>
                <c:pt idx="14">
                  <c:v>5.5999999999999999E-3</c:v>
                </c:pt>
                <c:pt idx="15">
                  <c:v>7.0666666666666664E-3</c:v>
                </c:pt>
                <c:pt idx="16">
                  <c:v>8.6666666666666663E-3</c:v>
                </c:pt>
                <c:pt idx="17">
                  <c:v>1.0666666666666666E-2</c:v>
                </c:pt>
                <c:pt idx="18">
                  <c:v>1.34E-2</c:v>
                </c:pt>
                <c:pt idx="19">
                  <c:v>1.6E-2</c:v>
                </c:pt>
                <c:pt idx="20">
                  <c:v>1.8800000000000001E-2</c:v>
                </c:pt>
                <c:pt idx="21">
                  <c:v>2.1666666666666667E-2</c:v>
                </c:pt>
                <c:pt idx="22">
                  <c:v>2.4733333333333333E-2</c:v>
                </c:pt>
                <c:pt idx="23">
                  <c:v>2.7799999999999998E-2</c:v>
                </c:pt>
                <c:pt idx="24">
                  <c:v>3.1199999999999999E-2</c:v>
                </c:pt>
                <c:pt idx="25">
                  <c:v>3.5266666666666668E-2</c:v>
                </c:pt>
                <c:pt idx="26">
                  <c:v>3.9066666666666666E-2</c:v>
                </c:pt>
                <c:pt idx="27">
                  <c:v>4.306666666666667E-2</c:v>
                </c:pt>
                <c:pt idx="28">
                  <c:v>4.7733333333333336E-2</c:v>
                </c:pt>
                <c:pt idx="29">
                  <c:v>5.2400000000000002E-2</c:v>
                </c:pt>
                <c:pt idx="30">
                  <c:v>5.4199999999999998E-2</c:v>
                </c:pt>
                <c:pt idx="31">
                  <c:v>5.6399999999999999E-2</c:v>
                </c:pt>
                <c:pt idx="32">
                  <c:v>5.8666666666666666E-2</c:v>
                </c:pt>
                <c:pt idx="33">
                  <c:v>6.0466666666666669E-2</c:v>
                </c:pt>
                <c:pt idx="34">
                  <c:v>6.2E-2</c:v>
                </c:pt>
                <c:pt idx="35">
                  <c:v>6.3200000000000006E-2</c:v>
                </c:pt>
                <c:pt idx="36">
                  <c:v>6.4399999999999999E-2</c:v>
                </c:pt>
                <c:pt idx="37">
                  <c:v>6.5600000000000006E-2</c:v>
                </c:pt>
                <c:pt idx="38">
                  <c:v>6.6666666666666666E-2</c:v>
                </c:pt>
                <c:pt idx="39">
                  <c:v>6.7666666666666667E-2</c:v>
                </c:pt>
                <c:pt idx="40">
                  <c:v>6.8599999999999994E-2</c:v>
                </c:pt>
                <c:pt idx="41">
                  <c:v>6.9400000000000003E-2</c:v>
                </c:pt>
                <c:pt idx="42">
                  <c:v>7.0199999999999999E-2</c:v>
                </c:pt>
                <c:pt idx="43">
                  <c:v>7.1066666666666667E-2</c:v>
                </c:pt>
                <c:pt idx="44">
                  <c:v>7.1999999999999995E-2</c:v>
                </c:pt>
                <c:pt idx="45">
                  <c:v>7.2933333333333336E-2</c:v>
                </c:pt>
                <c:pt idx="46">
                  <c:v>7.3666666666666672E-2</c:v>
                </c:pt>
                <c:pt idx="47">
                  <c:v>7.4399999999999994E-2</c:v>
                </c:pt>
                <c:pt idx="48">
                  <c:v>7.5200000000000003E-2</c:v>
                </c:pt>
                <c:pt idx="49">
                  <c:v>7.5733333333333333E-2</c:v>
                </c:pt>
                <c:pt idx="50">
                  <c:v>7.6399999999999996E-2</c:v>
                </c:pt>
                <c:pt idx="51">
                  <c:v>7.6866666666666666E-2</c:v>
                </c:pt>
                <c:pt idx="52">
                  <c:v>7.7333333333333337E-2</c:v>
                </c:pt>
                <c:pt idx="53">
                  <c:v>7.7733333333333335E-2</c:v>
                </c:pt>
                <c:pt idx="54">
                  <c:v>7.8333333333333338E-2</c:v>
                </c:pt>
                <c:pt idx="55">
                  <c:v>7.8666666666666663E-2</c:v>
                </c:pt>
                <c:pt idx="56">
                  <c:v>7.906666666666666E-2</c:v>
                </c:pt>
                <c:pt idx="57">
                  <c:v>7.9466666666666672E-2</c:v>
                </c:pt>
                <c:pt idx="58">
                  <c:v>7.9733333333333337E-2</c:v>
                </c:pt>
                <c:pt idx="59">
                  <c:v>8.0066666666666661E-2</c:v>
                </c:pt>
                <c:pt idx="60">
                  <c:v>8.033333333333334E-2</c:v>
                </c:pt>
                <c:pt idx="61">
                  <c:v>8.0533333333333332E-2</c:v>
                </c:pt>
                <c:pt idx="62">
                  <c:v>8.0799999999999997E-2</c:v>
                </c:pt>
                <c:pt idx="63">
                  <c:v>8.1066666666666662E-2</c:v>
                </c:pt>
                <c:pt idx="64">
                  <c:v>8.1333333333333327E-2</c:v>
                </c:pt>
                <c:pt idx="65">
                  <c:v>8.1600000000000006E-2</c:v>
                </c:pt>
                <c:pt idx="66">
                  <c:v>8.1733333333333338E-2</c:v>
                </c:pt>
                <c:pt idx="67">
                  <c:v>8.1866666666666671E-2</c:v>
                </c:pt>
                <c:pt idx="68">
                  <c:v>8.2066666666666663E-2</c:v>
                </c:pt>
                <c:pt idx="69">
                  <c:v>8.2133333333333336E-2</c:v>
                </c:pt>
                <c:pt idx="70">
                  <c:v>8.426666666666667E-2</c:v>
                </c:pt>
                <c:pt idx="71">
                  <c:v>8.5800000000000001E-2</c:v>
                </c:pt>
                <c:pt idx="72">
                  <c:v>8.7133333333333327E-2</c:v>
                </c:pt>
                <c:pt idx="73">
                  <c:v>9.2200000000000004E-2</c:v>
                </c:pt>
                <c:pt idx="74">
                  <c:v>9.3533333333333329E-2</c:v>
                </c:pt>
                <c:pt idx="75">
                  <c:v>9.4399999999999998E-2</c:v>
                </c:pt>
                <c:pt idx="76">
                  <c:v>9.5399999999999999E-2</c:v>
                </c:pt>
                <c:pt idx="77">
                  <c:v>9.633333333333334E-2</c:v>
                </c:pt>
                <c:pt idx="78">
                  <c:v>9.7600000000000006E-2</c:v>
                </c:pt>
                <c:pt idx="79">
                  <c:v>9.8866666666666672E-2</c:v>
                </c:pt>
                <c:pt idx="80">
                  <c:v>0.10013333333333334</c:v>
                </c:pt>
                <c:pt idx="81">
                  <c:v>0.10193333333333333</c:v>
                </c:pt>
                <c:pt idx="82">
                  <c:v>0.1036</c:v>
                </c:pt>
                <c:pt idx="83">
                  <c:v>0.1052</c:v>
                </c:pt>
                <c:pt idx="84">
                  <c:v>0.10713333333333333</c:v>
                </c:pt>
                <c:pt idx="85">
                  <c:v>0.10886666666666667</c:v>
                </c:pt>
                <c:pt idx="86">
                  <c:v>0.11086666666666667</c:v>
                </c:pt>
                <c:pt idx="87">
                  <c:v>0.11766666666666667</c:v>
                </c:pt>
                <c:pt idx="88">
                  <c:v>0.12</c:v>
                </c:pt>
                <c:pt idx="89">
                  <c:v>0.123</c:v>
                </c:pt>
                <c:pt idx="90">
                  <c:v>0.12586666666666665</c:v>
                </c:pt>
                <c:pt idx="91">
                  <c:v>0.12893333333333334</c:v>
                </c:pt>
                <c:pt idx="92">
                  <c:v>0.13233333333333333</c:v>
                </c:pt>
                <c:pt idx="93">
                  <c:v>0.13586666666666666</c:v>
                </c:pt>
                <c:pt idx="94">
                  <c:v>0.13966666666666666</c:v>
                </c:pt>
                <c:pt idx="95">
                  <c:v>0.14360000000000001</c:v>
                </c:pt>
                <c:pt idx="96">
                  <c:v>0.1474</c:v>
                </c:pt>
                <c:pt idx="97">
                  <c:v>0.15153333333333333</c:v>
                </c:pt>
                <c:pt idx="98">
                  <c:v>0.15586666666666665</c:v>
                </c:pt>
                <c:pt idx="99">
                  <c:v>0.16033333333333333</c:v>
                </c:pt>
                <c:pt idx="100">
                  <c:v>0.1648</c:v>
                </c:pt>
                <c:pt idx="101">
                  <c:v>0.16926666666666668</c:v>
                </c:pt>
                <c:pt idx="102">
                  <c:v>0.17346666666666666</c:v>
                </c:pt>
                <c:pt idx="103">
                  <c:v>0.17780000000000001</c:v>
                </c:pt>
                <c:pt idx="104">
                  <c:v>0.18213333333333334</c:v>
                </c:pt>
                <c:pt idx="105">
                  <c:v>0.18633333333333332</c:v>
                </c:pt>
                <c:pt idx="106">
                  <c:v>0.19059999999999999</c:v>
                </c:pt>
                <c:pt idx="107">
                  <c:v>0.19506666666666667</c:v>
                </c:pt>
                <c:pt idx="108">
                  <c:v>0.1996</c:v>
                </c:pt>
                <c:pt idx="109">
                  <c:v>0.20413333333333333</c:v>
                </c:pt>
                <c:pt idx="110">
                  <c:v>0.20873333333333333</c:v>
                </c:pt>
                <c:pt idx="111">
                  <c:v>0.21333333333333335</c:v>
                </c:pt>
                <c:pt idx="112">
                  <c:v>0.21773333333333333</c:v>
                </c:pt>
                <c:pt idx="113">
                  <c:v>0.22220000000000001</c:v>
                </c:pt>
                <c:pt idx="114">
                  <c:v>0.22639999999999999</c:v>
                </c:pt>
                <c:pt idx="115">
                  <c:v>0.23080000000000001</c:v>
                </c:pt>
                <c:pt idx="116">
                  <c:v>0.2346</c:v>
                </c:pt>
                <c:pt idx="117">
                  <c:v>0.2384</c:v>
                </c:pt>
                <c:pt idx="118">
                  <c:v>0.2422</c:v>
                </c:pt>
                <c:pt idx="119">
                  <c:v>0.24586666666666668</c:v>
                </c:pt>
                <c:pt idx="120">
                  <c:v>0.24966666666666668</c:v>
                </c:pt>
                <c:pt idx="121">
                  <c:v>0.253</c:v>
                </c:pt>
                <c:pt idx="122">
                  <c:v>0.25640000000000002</c:v>
                </c:pt>
                <c:pt idx="123">
                  <c:v>0.25966666666666666</c:v>
                </c:pt>
                <c:pt idx="124">
                  <c:v>0.26240000000000002</c:v>
                </c:pt>
                <c:pt idx="125">
                  <c:v>0.26533333333333331</c:v>
                </c:pt>
                <c:pt idx="126">
                  <c:v>0.26806666666666668</c:v>
                </c:pt>
                <c:pt idx="127">
                  <c:v>0.27060000000000001</c:v>
                </c:pt>
                <c:pt idx="128">
                  <c:v>0.27286666666666665</c:v>
                </c:pt>
                <c:pt idx="129">
                  <c:v>0.27513333333333334</c:v>
                </c:pt>
                <c:pt idx="130">
                  <c:v>0.27713333333333334</c:v>
                </c:pt>
                <c:pt idx="131">
                  <c:v>0.27913333333333334</c:v>
                </c:pt>
                <c:pt idx="132">
                  <c:v>0.28100000000000003</c:v>
                </c:pt>
                <c:pt idx="133">
                  <c:v>0.28293333333333331</c:v>
                </c:pt>
                <c:pt idx="134">
                  <c:v>0.28473333333333334</c:v>
                </c:pt>
                <c:pt idx="135">
                  <c:v>0.28633333333333333</c:v>
                </c:pt>
                <c:pt idx="136">
                  <c:v>0.28786666666666666</c:v>
                </c:pt>
                <c:pt idx="137">
                  <c:v>0.28939999999999999</c:v>
                </c:pt>
                <c:pt idx="138">
                  <c:v>0.29046666666666665</c:v>
                </c:pt>
                <c:pt idx="139">
                  <c:v>0.29160000000000003</c:v>
                </c:pt>
                <c:pt idx="140">
                  <c:v>0.29260000000000003</c:v>
                </c:pt>
                <c:pt idx="141">
                  <c:v>0.29373333333333335</c:v>
                </c:pt>
                <c:pt idx="142">
                  <c:v>0.29466666666666669</c:v>
                </c:pt>
                <c:pt idx="143">
                  <c:v>0.29559999999999997</c:v>
                </c:pt>
                <c:pt idx="144">
                  <c:v>0.2964</c:v>
                </c:pt>
                <c:pt idx="145">
                  <c:v>0.29726666666666668</c:v>
                </c:pt>
                <c:pt idx="146">
                  <c:v>0.29793333333333333</c:v>
                </c:pt>
                <c:pt idx="147">
                  <c:v>0.29873333333333335</c:v>
                </c:pt>
                <c:pt idx="148">
                  <c:v>0.2994</c:v>
                </c:pt>
                <c:pt idx="149">
                  <c:v>0.30006666666666665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20-42F2-BEAB-7A566B19FA4C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'50CR_asin'!$C$14:$C$163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'50CR_asin'!$AL$14:$AL$373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4.6666666666666666E-4</c:v>
                </c:pt>
                <c:pt idx="4">
                  <c:v>7.3333333333333334E-4</c:v>
                </c:pt>
                <c:pt idx="5">
                  <c:v>8.6666666666666663E-4</c:v>
                </c:pt>
                <c:pt idx="6">
                  <c:v>1.2666666666666666E-3</c:v>
                </c:pt>
                <c:pt idx="7">
                  <c:v>1.4E-3</c:v>
                </c:pt>
                <c:pt idx="8">
                  <c:v>1.6666666666666668E-3</c:v>
                </c:pt>
                <c:pt idx="9">
                  <c:v>2E-3</c:v>
                </c:pt>
                <c:pt idx="10">
                  <c:v>2.3333333333333335E-3</c:v>
                </c:pt>
                <c:pt idx="11">
                  <c:v>2.8E-3</c:v>
                </c:pt>
                <c:pt idx="12">
                  <c:v>3.4666666666666665E-3</c:v>
                </c:pt>
                <c:pt idx="13">
                  <c:v>4.3333333333333331E-3</c:v>
                </c:pt>
                <c:pt idx="14">
                  <c:v>5.5999999999999999E-3</c:v>
                </c:pt>
                <c:pt idx="15">
                  <c:v>7.0666666666666664E-3</c:v>
                </c:pt>
                <c:pt idx="16">
                  <c:v>8.6666666666666663E-3</c:v>
                </c:pt>
                <c:pt idx="17">
                  <c:v>1.0666666666666666E-2</c:v>
                </c:pt>
                <c:pt idx="18">
                  <c:v>1.3333333333333334E-2</c:v>
                </c:pt>
                <c:pt idx="19">
                  <c:v>1.5933333333333334E-2</c:v>
                </c:pt>
                <c:pt idx="20">
                  <c:v>1.8666666666666668E-2</c:v>
                </c:pt>
                <c:pt idx="21">
                  <c:v>2.1466666666666665E-2</c:v>
                </c:pt>
                <c:pt idx="22">
                  <c:v>2.4533333333333334E-2</c:v>
                </c:pt>
                <c:pt idx="23">
                  <c:v>2.7466666666666667E-2</c:v>
                </c:pt>
                <c:pt idx="24">
                  <c:v>3.0800000000000001E-2</c:v>
                </c:pt>
                <c:pt idx="25">
                  <c:v>3.4666666666666665E-2</c:v>
                </c:pt>
                <c:pt idx="26">
                  <c:v>3.833333333333333E-2</c:v>
                </c:pt>
                <c:pt idx="27">
                  <c:v>4.2200000000000001E-2</c:v>
                </c:pt>
                <c:pt idx="28">
                  <c:v>4.6600000000000003E-2</c:v>
                </c:pt>
                <c:pt idx="29">
                  <c:v>5.106666666666667E-2</c:v>
                </c:pt>
                <c:pt idx="30">
                  <c:v>5.2600000000000001E-2</c:v>
                </c:pt>
                <c:pt idx="31">
                  <c:v>5.4399999999999997E-2</c:v>
                </c:pt>
                <c:pt idx="32">
                  <c:v>5.62E-2</c:v>
                </c:pt>
                <c:pt idx="33">
                  <c:v>5.7533333333333332E-2</c:v>
                </c:pt>
                <c:pt idx="34">
                  <c:v>5.8333333333333334E-2</c:v>
                </c:pt>
                <c:pt idx="35">
                  <c:v>5.8799999999999998E-2</c:v>
                </c:pt>
                <c:pt idx="36">
                  <c:v>5.9133333333333336E-2</c:v>
                </c:pt>
                <c:pt idx="37">
                  <c:v>5.9400000000000001E-2</c:v>
                </c:pt>
                <c:pt idx="38">
                  <c:v>5.9333333333333335E-2</c:v>
                </c:pt>
                <c:pt idx="39">
                  <c:v>5.9200000000000003E-2</c:v>
                </c:pt>
                <c:pt idx="40">
                  <c:v>5.8799999999999998E-2</c:v>
                </c:pt>
                <c:pt idx="41">
                  <c:v>5.8066666666666669E-2</c:v>
                </c:pt>
                <c:pt idx="42">
                  <c:v>5.7266666666666667E-2</c:v>
                </c:pt>
                <c:pt idx="43">
                  <c:v>5.6266666666666666E-2</c:v>
                </c:pt>
                <c:pt idx="44">
                  <c:v>5.5066666666666667E-2</c:v>
                </c:pt>
                <c:pt idx="45">
                  <c:v>5.3800000000000001E-2</c:v>
                </c:pt>
                <c:pt idx="46">
                  <c:v>5.2066666666666664E-2</c:v>
                </c:pt>
                <c:pt idx="47">
                  <c:v>5.04E-2</c:v>
                </c:pt>
                <c:pt idx="48">
                  <c:v>4.8533333333333331E-2</c:v>
                </c:pt>
                <c:pt idx="49">
                  <c:v>4.6266666666666664E-2</c:v>
                </c:pt>
                <c:pt idx="50">
                  <c:v>4.3999999999999997E-2</c:v>
                </c:pt>
                <c:pt idx="51">
                  <c:v>4.1533333333333332E-2</c:v>
                </c:pt>
                <c:pt idx="52">
                  <c:v>3.9199999999999999E-2</c:v>
                </c:pt>
                <c:pt idx="53">
                  <c:v>3.6533333333333334E-2</c:v>
                </c:pt>
                <c:pt idx="54">
                  <c:v>3.4266666666666667E-2</c:v>
                </c:pt>
                <c:pt idx="55">
                  <c:v>3.1866666666666668E-2</c:v>
                </c:pt>
                <c:pt idx="56">
                  <c:v>2.9399999999999999E-2</c:v>
                </c:pt>
                <c:pt idx="57">
                  <c:v>2.7066666666666666E-2</c:v>
                </c:pt>
                <c:pt idx="58">
                  <c:v>2.4799999999999999E-2</c:v>
                </c:pt>
                <c:pt idx="59">
                  <c:v>2.2533333333333332E-2</c:v>
                </c:pt>
                <c:pt idx="60">
                  <c:v>2.0266666666666665E-2</c:v>
                </c:pt>
                <c:pt idx="61">
                  <c:v>1.9133333333333332E-2</c:v>
                </c:pt>
                <c:pt idx="62">
                  <c:v>1.7733333333333334E-2</c:v>
                </c:pt>
                <c:pt idx="63">
                  <c:v>1.6533333333333334E-2</c:v>
                </c:pt>
                <c:pt idx="64">
                  <c:v>1.54E-2</c:v>
                </c:pt>
                <c:pt idx="65">
                  <c:v>1.44E-2</c:v>
                </c:pt>
                <c:pt idx="66">
                  <c:v>1.3599999999999999E-2</c:v>
                </c:pt>
                <c:pt idx="67">
                  <c:v>1.2733333333333333E-2</c:v>
                </c:pt>
                <c:pt idx="68">
                  <c:v>1.1933333333333334E-2</c:v>
                </c:pt>
                <c:pt idx="69">
                  <c:v>1.12E-2</c:v>
                </c:pt>
                <c:pt idx="70">
                  <c:v>1.26E-2</c:v>
                </c:pt>
                <c:pt idx="71">
                  <c:v>1.34E-2</c:v>
                </c:pt>
                <c:pt idx="72">
                  <c:v>1.4066666666666667E-2</c:v>
                </c:pt>
                <c:pt idx="73">
                  <c:v>1.84E-2</c:v>
                </c:pt>
                <c:pt idx="74">
                  <c:v>1.9E-2</c:v>
                </c:pt>
                <c:pt idx="75">
                  <c:v>1.9066666666666666E-2</c:v>
                </c:pt>
                <c:pt idx="76">
                  <c:v>1.9466666666666667E-2</c:v>
                </c:pt>
                <c:pt idx="77">
                  <c:v>1.9800000000000002E-2</c:v>
                </c:pt>
                <c:pt idx="78">
                  <c:v>2.0466666666666668E-2</c:v>
                </c:pt>
                <c:pt idx="79">
                  <c:v>2.1266666666666666E-2</c:v>
                </c:pt>
                <c:pt idx="80">
                  <c:v>2.2066666666666665E-2</c:v>
                </c:pt>
                <c:pt idx="81">
                  <c:v>2.3400000000000001E-2</c:v>
                </c:pt>
                <c:pt idx="82">
                  <c:v>2.4666666666666667E-2</c:v>
                </c:pt>
                <c:pt idx="83">
                  <c:v>2.58E-2</c:v>
                </c:pt>
                <c:pt idx="84">
                  <c:v>2.7266666666666668E-2</c:v>
                </c:pt>
                <c:pt idx="85">
                  <c:v>2.86E-2</c:v>
                </c:pt>
                <c:pt idx="86">
                  <c:v>3.0066666666666665E-2</c:v>
                </c:pt>
                <c:pt idx="87">
                  <c:v>3.3133333333333334E-2</c:v>
                </c:pt>
                <c:pt idx="88">
                  <c:v>3.506666666666667E-2</c:v>
                </c:pt>
                <c:pt idx="89">
                  <c:v>3.7466666666666669E-2</c:v>
                </c:pt>
                <c:pt idx="90">
                  <c:v>3.9800000000000002E-2</c:v>
                </c:pt>
                <c:pt idx="91">
                  <c:v>4.2266666666666668E-2</c:v>
                </c:pt>
                <c:pt idx="92">
                  <c:v>4.5066666666666665E-2</c:v>
                </c:pt>
                <c:pt idx="93">
                  <c:v>4.7933333333333335E-2</c:v>
                </c:pt>
                <c:pt idx="94">
                  <c:v>5.0866666666666664E-2</c:v>
                </c:pt>
                <c:pt idx="95">
                  <c:v>5.3933333333333333E-2</c:v>
                </c:pt>
                <c:pt idx="96">
                  <c:v>5.673333333333333E-2</c:v>
                </c:pt>
                <c:pt idx="97">
                  <c:v>5.9933333333333332E-2</c:v>
                </c:pt>
                <c:pt idx="98">
                  <c:v>6.3133333333333333E-2</c:v>
                </c:pt>
                <c:pt idx="99">
                  <c:v>6.6533333333333333E-2</c:v>
                </c:pt>
                <c:pt idx="100">
                  <c:v>6.9733333333333328E-2</c:v>
                </c:pt>
                <c:pt idx="101">
                  <c:v>7.2266666666666673E-2</c:v>
                </c:pt>
                <c:pt idx="102">
                  <c:v>7.4800000000000005E-2</c:v>
                </c:pt>
                <c:pt idx="103">
                  <c:v>7.746666666666667E-2</c:v>
                </c:pt>
                <c:pt idx="104">
                  <c:v>7.8933333333333328E-2</c:v>
                </c:pt>
                <c:pt idx="105">
                  <c:v>8.1466666666666673E-2</c:v>
                </c:pt>
                <c:pt idx="106">
                  <c:v>8.426666666666667E-2</c:v>
                </c:pt>
                <c:pt idx="107">
                  <c:v>8.7066666666666667E-2</c:v>
                </c:pt>
                <c:pt idx="108">
                  <c:v>8.9800000000000005E-2</c:v>
                </c:pt>
                <c:pt idx="109">
                  <c:v>9.2466666666666669E-2</c:v>
                </c:pt>
                <c:pt idx="110">
                  <c:v>9.5000000000000001E-2</c:v>
                </c:pt>
                <c:pt idx="111">
                  <c:v>9.7266666666666668E-2</c:v>
                </c:pt>
                <c:pt idx="112">
                  <c:v>9.9333333333333329E-2</c:v>
                </c:pt>
                <c:pt idx="113">
                  <c:v>0.10126666666666667</c:v>
                </c:pt>
                <c:pt idx="114">
                  <c:v>0.10293333333333334</c:v>
                </c:pt>
                <c:pt idx="115">
                  <c:v>0.10466666666666667</c:v>
                </c:pt>
                <c:pt idx="116">
                  <c:v>0.10566666666666667</c:v>
                </c:pt>
                <c:pt idx="117">
                  <c:v>0.10633333333333334</c:v>
                </c:pt>
                <c:pt idx="118">
                  <c:v>0.10693333333333334</c:v>
                </c:pt>
                <c:pt idx="119">
                  <c:v>0.1072</c:v>
                </c:pt>
                <c:pt idx="120">
                  <c:v>0.10746666666666667</c:v>
                </c:pt>
                <c:pt idx="121">
                  <c:v>0.10713333333333333</c:v>
                </c:pt>
                <c:pt idx="122">
                  <c:v>0.10680000000000001</c:v>
                </c:pt>
                <c:pt idx="123">
                  <c:v>0.1062</c:v>
                </c:pt>
                <c:pt idx="124">
                  <c:v>0.10493333333333334</c:v>
                </c:pt>
                <c:pt idx="125">
                  <c:v>0.1038</c:v>
                </c:pt>
                <c:pt idx="126">
                  <c:v>0.1024</c:v>
                </c:pt>
                <c:pt idx="127">
                  <c:v>0.1008</c:v>
                </c:pt>
                <c:pt idx="128">
                  <c:v>9.873333333333334E-2</c:v>
                </c:pt>
                <c:pt idx="129">
                  <c:v>9.6600000000000005E-2</c:v>
                </c:pt>
                <c:pt idx="130">
                  <c:v>9.4266666666666665E-2</c:v>
                </c:pt>
                <c:pt idx="131">
                  <c:v>9.1933333333333339E-2</c:v>
                </c:pt>
                <c:pt idx="132">
                  <c:v>8.9666666666666672E-2</c:v>
                </c:pt>
                <c:pt idx="133">
                  <c:v>8.7400000000000005E-2</c:v>
                </c:pt>
                <c:pt idx="134">
                  <c:v>8.48E-2</c:v>
                </c:pt>
                <c:pt idx="135">
                  <c:v>8.2400000000000001E-2</c:v>
                </c:pt>
                <c:pt idx="136">
                  <c:v>7.9666666666666663E-2</c:v>
                </c:pt>
                <c:pt idx="137">
                  <c:v>7.6999999999999999E-2</c:v>
                </c:pt>
                <c:pt idx="138">
                  <c:v>7.3866666666666664E-2</c:v>
                </c:pt>
                <c:pt idx="139">
                  <c:v>7.0733333333333329E-2</c:v>
                </c:pt>
                <c:pt idx="140">
                  <c:v>6.7799999999999999E-2</c:v>
                </c:pt>
                <c:pt idx="141">
                  <c:v>6.4799999999999996E-2</c:v>
                </c:pt>
                <c:pt idx="142">
                  <c:v>6.1600000000000002E-2</c:v>
                </c:pt>
                <c:pt idx="143">
                  <c:v>5.8866666666666664E-2</c:v>
                </c:pt>
                <c:pt idx="144">
                  <c:v>5.5733333333333336E-2</c:v>
                </c:pt>
                <c:pt idx="145">
                  <c:v>5.2866666666666666E-2</c:v>
                </c:pt>
                <c:pt idx="146">
                  <c:v>5.0066666666666669E-2</c:v>
                </c:pt>
                <c:pt idx="147">
                  <c:v>4.753333333333333E-2</c:v>
                </c:pt>
                <c:pt idx="148">
                  <c:v>4.5199999999999997E-2</c:v>
                </c:pt>
                <c:pt idx="149">
                  <c:v>4.2733333333333332E-2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20-42F2-BEAB-7A566B19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'50CR_asin'!$AJ$14:$AJ$373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1.890359168241966E-3</c:v>
                </c:pt>
                <c:pt idx="26">
                  <c:v>1.7064846416382253E-3</c:v>
                </c:pt>
                <c:pt idx="27">
                  <c:v>1.5479876160990713E-3</c:v>
                </c:pt>
                <c:pt idx="28">
                  <c:v>2.7932960893854749E-3</c:v>
                </c:pt>
                <c:pt idx="29">
                  <c:v>2.5445292620865142E-3</c:v>
                </c:pt>
                <c:pt idx="30">
                  <c:v>3.6900369003690036E-3</c:v>
                </c:pt>
                <c:pt idx="31">
                  <c:v>3.5460992907801418E-3</c:v>
                </c:pt>
                <c:pt idx="32">
                  <c:v>4.5454545454545452E-3</c:v>
                </c:pt>
                <c:pt idx="33">
                  <c:v>5.512679162072767E-3</c:v>
                </c:pt>
                <c:pt idx="34">
                  <c:v>6.4516129032258064E-3</c:v>
                </c:pt>
                <c:pt idx="35">
                  <c:v>7.3839662447257384E-3</c:v>
                </c:pt>
                <c:pt idx="36">
                  <c:v>9.316770186335404E-3</c:v>
                </c:pt>
                <c:pt idx="37">
                  <c:v>1.016260162601626E-2</c:v>
                </c:pt>
                <c:pt idx="38">
                  <c:v>1.2999999999999999E-2</c:v>
                </c:pt>
                <c:pt idx="39">
                  <c:v>1.4778325123152709E-2</c:v>
                </c:pt>
                <c:pt idx="40">
                  <c:v>1.6520894071914479E-2</c:v>
                </c:pt>
                <c:pt idx="41">
                  <c:v>1.921229586935639E-2</c:v>
                </c:pt>
                <c:pt idx="42">
                  <c:v>2.0892687559354226E-2</c:v>
                </c:pt>
                <c:pt idx="43">
                  <c:v>2.3452157598499061E-2</c:v>
                </c:pt>
                <c:pt idx="44">
                  <c:v>2.6851851851851852E-2</c:v>
                </c:pt>
                <c:pt idx="45">
                  <c:v>2.9250457038391225E-2</c:v>
                </c:pt>
                <c:pt idx="46">
                  <c:v>3.2579185520361993E-2</c:v>
                </c:pt>
                <c:pt idx="47">
                  <c:v>3.5842293906810034E-2</c:v>
                </c:pt>
                <c:pt idx="48">
                  <c:v>3.9893617021276598E-2</c:v>
                </c:pt>
                <c:pt idx="49">
                  <c:v>4.3133802816901406E-2</c:v>
                </c:pt>
                <c:pt idx="50">
                  <c:v>4.7993019197207679E-2</c:v>
                </c:pt>
                <c:pt idx="51">
                  <c:v>5.2038161318300087E-2</c:v>
                </c:pt>
                <c:pt idx="52">
                  <c:v>5.5172413793103448E-2</c:v>
                </c:pt>
                <c:pt idx="53">
                  <c:v>6.0034305317324184E-2</c:v>
                </c:pt>
                <c:pt idx="54">
                  <c:v>6.4680851063829786E-2</c:v>
                </c:pt>
                <c:pt idx="55">
                  <c:v>6.7796610169491525E-2</c:v>
                </c:pt>
                <c:pt idx="56">
                  <c:v>7.1669477234401355E-2</c:v>
                </c:pt>
                <c:pt idx="57">
                  <c:v>7.5503355704697989E-2</c:v>
                </c:pt>
                <c:pt idx="58">
                  <c:v>7.8595317725752512E-2</c:v>
                </c:pt>
                <c:pt idx="59">
                  <c:v>8.1598667776852624E-2</c:v>
                </c:pt>
                <c:pt idx="60">
                  <c:v>8.5477178423236516E-2</c:v>
                </c:pt>
                <c:pt idx="61">
                  <c:v>8.6920529801324503E-2</c:v>
                </c:pt>
                <c:pt idx="62">
                  <c:v>8.9108910891089105E-2</c:v>
                </c:pt>
                <c:pt idx="63">
                  <c:v>9.0460526315789477E-2</c:v>
                </c:pt>
                <c:pt idx="64">
                  <c:v>9.2622950819672131E-2</c:v>
                </c:pt>
                <c:pt idx="65">
                  <c:v>9.4771241830065356E-2</c:v>
                </c:pt>
                <c:pt idx="66">
                  <c:v>9.543230016313213E-2</c:v>
                </c:pt>
                <c:pt idx="67">
                  <c:v>9.6905537459283389E-2</c:v>
                </c:pt>
                <c:pt idx="68">
                  <c:v>9.9106417546709985E-2</c:v>
                </c:pt>
                <c:pt idx="69">
                  <c:v>9.9837662337662336E-2</c:v>
                </c:pt>
                <c:pt idx="70">
                  <c:v>9.8892405063291139E-2</c:v>
                </c:pt>
                <c:pt idx="71">
                  <c:v>9.7902097902097904E-2</c:v>
                </c:pt>
                <c:pt idx="72">
                  <c:v>9.7169089517980103E-2</c:v>
                </c:pt>
                <c:pt idx="73">
                  <c:v>9.2552422270426607E-2</c:v>
                </c:pt>
                <c:pt idx="74">
                  <c:v>9.2658588738417674E-2</c:v>
                </c:pt>
                <c:pt idx="75">
                  <c:v>9.3220338983050849E-2</c:v>
                </c:pt>
                <c:pt idx="76">
                  <c:v>9.2941998602375966E-2</c:v>
                </c:pt>
                <c:pt idx="77">
                  <c:v>9.2733564013840836E-2</c:v>
                </c:pt>
                <c:pt idx="78">
                  <c:v>9.2213114754098366E-2</c:v>
                </c:pt>
                <c:pt idx="79">
                  <c:v>9.1706001348617672E-2</c:v>
                </c:pt>
                <c:pt idx="80">
                  <c:v>9.1211717709720377E-2</c:v>
                </c:pt>
                <c:pt idx="81">
                  <c:v>9.0255068672334862E-2</c:v>
                </c:pt>
                <c:pt idx="82">
                  <c:v>8.9446589446589453E-2</c:v>
                </c:pt>
                <c:pt idx="83">
                  <c:v>8.8719898605830169E-2</c:v>
                </c:pt>
                <c:pt idx="84">
                  <c:v>8.7741132545115119E-2</c:v>
                </c:pt>
                <c:pt idx="85">
                  <c:v>8.6344151867728106E-2</c:v>
                </c:pt>
                <c:pt idx="86">
                  <c:v>8.5387853277209866E-2</c:v>
                </c:pt>
                <c:pt idx="87">
                  <c:v>8.4419263456090646E-2</c:v>
                </c:pt>
                <c:pt idx="88">
                  <c:v>8.3333333333333329E-2</c:v>
                </c:pt>
                <c:pt idx="89">
                  <c:v>8.1842818428184277E-2</c:v>
                </c:pt>
                <c:pt idx="90">
                  <c:v>8.050847457627118E-2</c:v>
                </c:pt>
                <c:pt idx="91">
                  <c:v>7.9110651499482931E-2</c:v>
                </c:pt>
                <c:pt idx="92">
                  <c:v>7.758186397984887E-2</c:v>
                </c:pt>
                <c:pt idx="93">
                  <c:v>7.60549558390579E-2</c:v>
                </c:pt>
                <c:pt idx="94">
                  <c:v>7.494033412887828E-2</c:v>
                </c:pt>
                <c:pt idx="95">
                  <c:v>7.3816155988857934E-2</c:v>
                </c:pt>
                <c:pt idx="96">
                  <c:v>7.2365445499773862E-2</c:v>
                </c:pt>
                <c:pt idx="97">
                  <c:v>7.1271447426308837E-2</c:v>
                </c:pt>
                <c:pt idx="98">
                  <c:v>7.0145423438836618E-2</c:v>
                </c:pt>
                <c:pt idx="99">
                  <c:v>6.8607068607068611E-2</c:v>
                </c:pt>
                <c:pt idx="100">
                  <c:v>6.7556634304207122E-2</c:v>
                </c:pt>
                <c:pt idx="101">
                  <c:v>6.6955494289090187E-2</c:v>
                </c:pt>
                <c:pt idx="102">
                  <c:v>6.6487317448116839E-2</c:v>
                </c:pt>
                <c:pt idx="103">
                  <c:v>6.5991751031121107E-2</c:v>
                </c:pt>
                <c:pt idx="104">
                  <c:v>6.6251830161054168E-2</c:v>
                </c:pt>
                <c:pt idx="105">
                  <c:v>6.5831842576028629E-2</c:v>
                </c:pt>
                <c:pt idx="106">
                  <c:v>6.5407485134662463E-2</c:v>
                </c:pt>
                <c:pt idx="107">
                  <c:v>6.4935064935064929E-2</c:v>
                </c:pt>
                <c:pt idx="108">
                  <c:v>6.4462257849031396E-2</c:v>
                </c:pt>
                <c:pt idx="109">
                  <c:v>6.4337034617896804E-2</c:v>
                </c:pt>
                <c:pt idx="110">
                  <c:v>6.387735547748323E-2</c:v>
                </c:pt>
                <c:pt idx="111">
                  <c:v>6.3750000000000001E-2</c:v>
                </c:pt>
                <c:pt idx="112">
                  <c:v>6.3686466625842014E-2</c:v>
                </c:pt>
                <c:pt idx="113">
                  <c:v>6.3906390639063906E-2</c:v>
                </c:pt>
                <c:pt idx="114">
                  <c:v>6.3898704358068312E-2</c:v>
                </c:pt>
                <c:pt idx="115">
                  <c:v>6.4124783362218371E-2</c:v>
                </c:pt>
                <c:pt idx="116">
                  <c:v>6.4506962205171922E-2</c:v>
                </c:pt>
                <c:pt idx="117">
                  <c:v>6.4876957494407153E-2</c:v>
                </c:pt>
                <c:pt idx="118">
                  <c:v>6.5510597302504817E-2</c:v>
                </c:pt>
                <c:pt idx="119">
                  <c:v>6.6160520607375276E-2</c:v>
                </c:pt>
                <c:pt idx="120">
                  <c:v>6.6755674232309742E-2</c:v>
                </c:pt>
                <c:pt idx="121">
                  <c:v>6.7720685111989462E-2</c:v>
                </c:pt>
                <c:pt idx="122">
                  <c:v>6.8642745709828396E-2</c:v>
                </c:pt>
                <c:pt idx="123">
                  <c:v>6.9576379974326058E-2</c:v>
                </c:pt>
                <c:pt idx="124">
                  <c:v>7.0630081300813011E-2</c:v>
                </c:pt>
                <c:pt idx="125">
                  <c:v>7.160804020100503E-2</c:v>
                </c:pt>
                <c:pt idx="126">
                  <c:v>7.2618751554339722E-2</c:v>
                </c:pt>
                <c:pt idx="127">
                  <c:v>7.3663463907366347E-2</c:v>
                </c:pt>
                <c:pt idx="128">
                  <c:v>7.4761788419252379E-2</c:v>
                </c:pt>
                <c:pt idx="129">
                  <c:v>7.5842015992246187E-2</c:v>
                </c:pt>
                <c:pt idx="130">
                  <c:v>7.7219148424344478E-2</c:v>
                </c:pt>
                <c:pt idx="131">
                  <c:v>7.8337711965607834E-2</c:v>
                </c:pt>
                <c:pt idx="132">
                  <c:v>7.9240806642941877E-2</c:v>
                </c:pt>
                <c:pt idx="133">
                  <c:v>8.0348727615457111E-2</c:v>
                </c:pt>
                <c:pt idx="134">
                  <c:v>8.1713884336221024E-2</c:v>
                </c:pt>
                <c:pt idx="135">
                  <c:v>8.2654249126891732E-2</c:v>
                </c:pt>
                <c:pt idx="136">
                  <c:v>8.4066697545159802E-2</c:v>
                </c:pt>
                <c:pt idx="137">
                  <c:v>8.5464178760654222E-2</c:v>
                </c:pt>
                <c:pt idx="138">
                  <c:v>8.6986458572412204E-2</c:v>
                </c:pt>
                <c:pt idx="139">
                  <c:v>8.8477366255144033E-2</c:v>
                </c:pt>
                <c:pt idx="140">
                  <c:v>8.9769879243563458E-2</c:v>
                </c:pt>
                <c:pt idx="141">
                  <c:v>9.1239219246482067E-2</c:v>
                </c:pt>
                <c:pt idx="142">
                  <c:v>9.2533936651583715E-2</c:v>
                </c:pt>
                <c:pt idx="143">
                  <c:v>9.3594948128101041E-2</c:v>
                </c:pt>
                <c:pt idx="144">
                  <c:v>9.4916779127305437E-2</c:v>
                </c:pt>
                <c:pt idx="145">
                  <c:v>9.5985647006055164E-2</c:v>
                </c:pt>
                <c:pt idx="146">
                  <c:v>9.7113448198702171E-2</c:v>
                </c:pt>
                <c:pt idx="147">
                  <c:v>9.8192367775050207E-2</c:v>
                </c:pt>
                <c:pt idx="148">
                  <c:v>9.9087063014918722E-2</c:v>
                </c:pt>
                <c:pt idx="149">
                  <c:v>9.9977782714952237E-2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1-4A04-A9FC-AB663684C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'50CR_asin'!$M$14:$M$165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0.34</c:v>
                </c:pt>
                <c:pt idx="5">
                  <c:v>1.0900000000000001</c:v>
                </c:pt>
                <c:pt idx="6">
                  <c:v>1.41</c:v>
                </c:pt>
                <c:pt idx="7">
                  <c:v>1.79</c:v>
                </c:pt>
                <c:pt idx="8">
                  <c:v>2.08</c:v>
                </c:pt>
                <c:pt idx="9">
                  <c:v>2.2799999999999998</c:v>
                </c:pt>
                <c:pt idx="10">
                  <c:v>2.57</c:v>
                </c:pt>
                <c:pt idx="11">
                  <c:v>2.83</c:v>
                </c:pt>
                <c:pt idx="12">
                  <c:v>2.84</c:v>
                </c:pt>
                <c:pt idx="13">
                  <c:v>2.61</c:v>
                </c:pt>
                <c:pt idx="14">
                  <c:v>2.46</c:v>
                </c:pt>
                <c:pt idx="15">
                  <c:v>2.25</c:v>
                </c:pt>
                <c:pt idx="16">
                  <c:v>1.99</c:v>
                </c:pt>
                <c:pt idx="17">
                  <c:v>1.81</c:v>
                </c:pt>
                <c:pt idx="18">
                  <c:v>1.69</c:v>
                </c:pt>
                <c:pt idx="19">
                  <c:v>1.6</c:v>
                </c:pt>
                <c:pt idx="20">
                  <c:v>1.56</c:v>
                </c:pt>
                <c:pt idx="21">
                  <c:v>1.57</c:v>
                </c:pt>
                <c:pt idx="22">
                  <c:v>1.6</c:v>
                </c:pt>
                <c:pt idx="23">
                  <c:v>1.64</c:v>
                </c:pt>
                <c:pt idx="24">
                  <c:v>1.68</c:v>
                </c:pt>
                <c:pt idx="25">
                  <c:v>1.71</c:v>
                </c:pt>
                <c:pt idx="26">
                  <c:v>1.73</c:v>
                </c:pt>
                <c:pt idx="27">
                  <c:v>1.73</c:v>
                </c:pt>
                <c:pt idx="28">
                  <c:v>1.76</c:v>
                </c:pt>
                <c:pt idx="29">
                  <c:v>1.73</c:v>
                </c:pt>
                <c:pt idx="30">
                  <c:v>1.69</c:v>
                </c:pt>
                <c:pt idx="31">
                  <c:v>1.63</c:v>
                </c:pt>
                <c:pt idx="32">
                  <c:v>1.56</c:v>
                </c:pt>
                <c:pt idx="33">
                  <c:v>1.49</c:v>
                </c:pt>
                <c:pt idx="34">
                  <c:v>1.41</c:v>
                </c:pt>
                <c:pt idx="35">
                  <c:v>1.34</c:v>
                </c:pt>
                <c:pt idx="36">
                  <c:v>1.3</c:v>
                </c:pt>
                <c:pt idx="37">
                  <c:v>1.27</c:v>
                </c:pt>
                <c:pt idx="38">
                  <c:v>1.27</c:v>
                </c:pt>
                <c:pt idx="39">
                  <c:v>1.25</c:v>
                </c:pt>
                <c:pt idx="40">
                  <c:v>1.25</c:v>
                </c:pt>
                <c:pt idx="41">
                  <c:v>1.25</c:v>
                </c:pt>
                <c:pt idx="42">
                  <c:v>1.25</c:v>
                </c:pt>
                <c:pt idx="43">
                  <c:v>1.24</c:v>
                </c:pt>
                <c:pt idx="44">
                  <c:v>1.23</c:v>
                </c:pt>
                <c:pt idx="45">
                  <c:v>1.23</c:v>
                </c:pt>
                <c:pt idx="46">
                  <c:v>1.21</c:v>
                </c:pt>
                <c:pt idx="47">
                  <c:v>1.2</c:v>
                </c:pt>
                <c:pt idx="48">
                  <c:v>1.19</c:v>
                </c:pt>
                <c:pt idx="49">
                  <c:v>1.19</c:v>
                </c:pt>
                <c:pt idx="50">
                  <c:v>1.17</c:v>
                </c:pt>
                <c:pt idx="51">
                  <c:v>1.1599999999999999</c:v>
                </c:pt>
                <c:pt idx="52">
                  <c:v>1.17</c:v>
                </c:pt>
                <c:pt idx="53">
                  <c:v>1.1599999999999999</c:v>
                </c:pt>
                <c:pt idx="54">
                  <c:v>1.1499999999999999</c:v>
                </c:pt>
                <c:pt idx="55">
                  <c:v>1.1399999999999999</c:v>
                </c:pt>
                <c:pt idx="56">
                  <c:v>1.1299999999999999</c:v>
                </c:pt>
                <c:pt idx="57">
                  <c:v>1.1200000000000001</c:v>
                </c:pt>
                <c:pt idx="58">
                  <c:v>1.1100000000000001</c:v>
                </c:pt>
                <c:pt idx="59">
                  <c:v>1.1000000000000001</c:v>
                </c:pt>
                <c:pt idx="60">
                  <c:v>1.0900000000000001</c:v>
                </c:pt>
                <c:pt idx="61">
                  <c:v>1.08</c:v>
                </c:pt>
                <c:pt idx="62">
                  <c:v>1.08</c:v>
                </c:pt>
                <c:pt idx="63">
                  <c:v>1.07</c:v>
                </c:pt>
                <c:pt idx="64">
                  <c:v>1.07</c:v>
                </c:pt>
                <c:pt idx="65">
                  <c:v>1.06</c:v>
                </c:pt>
                <c:pt idx="66">
                  <c:v>1.06</c:v>
                </c:pt>
                <c:pt idx="67">
                  <c:v>1.05</c:v>
                </c:pt>
                <c:pt idx="68">
                  <c:v>1.05</c:v>
                </c:pt>
                <c:pt idx="69">
                  <c:v>1.05</c:v>
                </c:pt>
                <c:pt idx="70">
                  <c:v>1.04</c:v>
                </c:pt>
                <c:pt idx="71">
                  <c:v>1.04</c:v>
                </c:pt>
                <c:pt idx="72">
                  <c:v>1.04</c:v>
                </c:pt>
                <c:pt idx="73">
                  <c:v>1.04</c:v>
                </c:pt>
                <c:pt idx="74">
                  <c:v>1.04</c:v>
                </c:pt>
                <c:pt idx="75">
                  <c:v>1.04</c:v>
                </c:pt>
                <c:pt idx="76">
                  <c:v>1.04</c:v>
                </c:pt>
                <c:pt idx="77">
                  <c:v>1.04</c:v>
                </c:pt>
                <c:pt idx="78">
                  <c:v>1.04</c:v>
                </c:pt>
                <c:pt idx="79">
                  <c:v>1.05</c:v>
                </c:pt>
                <c:pt idx="80">
                  <c:v>1.05</c:v>
                </c:pt>
                <c:pt idx="81">
                  <c:v>1.05</c:v>
                </c:pt>
                <c:pt idx="82">
                  <c:v>1.06</c:v>
                </c:pt>
                <c:pt idx="83">
                  <c:v>1.07</c:v>
                </c:pt>
                <c:pt idx="84">
                  <c:v>1.08</c:v>
                </c:pt>
                <c:pt idx="85">
                  <c:v>1.08</c:v>
                </c:pt>
                <c:pt idx="86">
                  <c:v>1.0900000000000001</c:v>
                </c:pt>
                <c:pt idx="87">
                  <c:v>1.1200000000000001</c:v>
                </c:pt>
                <c:pt idx="88">
                  <c:v>1.1299999999999999</c:v>
                </c:pt>
                <c:pt idx="89">
                  <c:v>1.1399999999999999</c:v>
                </c:pt>
                <c:pt idx="90">
                  <c:v>1.1499999999999999</c:v>
                </c:pt>
                <c:pt idx="91">
                  <c:v>1.1599999999999999</c:v>
                </c:pt>
                <c:pt idx="92">
                  <c:v>1.1599999999999999</c:v>
                </c:pt>
                <c:pt idx="93">
                  <c:v>1.17</c:v>
                </c:pt>
                <c:pt idx="94">
                  <c:v>1.18</c:v>
                </c:pt>
                <c:pt idx="95">
                  <c:v>1.18</c:v>
                </c:pt>
                <c:pt idx="96">
                  <c:v>1.19</c:v>
                </c:pt>
                <c:pt idx="97">
                  <c:v>1.19</c:v>
                </c:pt>
                <c:pt idx="98">
                  <c:v>1.2</c:v>
                </c:pt>
                <c:pt idx="99">
                  <c:v>1.2</c:v>
                </c:pt>
                <c:pt idx="100">
                  <c:v>1.21</c:v>
                </c:pt>
                <c:pt idx="101">
                  <c:v>1.22</c:v>
                </c:pt>
                <c:pt idx="102">
                  <c:v>1.22</c:v>
                </c:pt>
                <c:pt idx="103">
                  <c:v>1.22</c:v>
                </c:pt>
                <c:pt idx="104">
                  <c:v>1.22</c:v>
                </c:pt>
                <c:pt idx="105">
                  <c:v>1.22</c:v>
                </c:pt>
                <c:pt idx="106">
                  <c:v>1.22</c:v>
                </c:pt>
                <c:pt idx="107">
                  <c:v>1.22</c:v>
                </c:pt>
                <c:pt idx="108">
                  <c:v>1.22</c:v>
                </c:pt>
                <c:pt idx="109">
                  <c:v>1.22</c:v>
                </c:pt>
                <c:pt idx="110">
                  <c:v>1.21</c:v>
                </c:pt>
                <c:pt idx="111">
                  <c:v>1.21</c:v>
                </c:pt>
                <c:pt idx="112">
                  <c:v>1.2</c:v>
                </c:pt>
                <c:pt idx="113">
                  <c:v>1.2</c:v>
                </c:pt>
                <c:pt idx="114">
                  <c:v>1.19</c:v>
                </c:pt>
                <c:pt idx="115">
                  <c:v>1.19</c:v>
                </c:pt>
                <c:pt idx="116">
                  <c:v>1.18</c:v>
                </c:pt>
                <c:pt idx="117">
                  <c:v>1.18</c:v>
                </c:pt>
                <c:pt idx="118">
                  <c:v>1.17</c:v>
                </c:pt>
                <c:pt idx="119">
                  <c:v>1.17</c:v>
                </c:pt>
                <c:pt idx="120">
                  <c:v>1.1599999999999999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1.1399999999999999</c:v>
                </c:pt>
                <c:pt idx="124">
                  <c:v>1.1399999999999999</c:v>
                </c:pt>
                <c:pt idx="125">
                  <c:v>1.1299999999999999</c:v>
                </c:pt>
                <c:pt idx="126">
                  <c:v>1.1200000000000001</c:v>
                </c:pt>
                <c:pt idx="127">
                  <c:v>1.1200000000000001</c:v>
                </c:pt>
                <c:pt idx="128">
                  <c:v>1.1100000000000001</c:v>
                </c:pt>
                <c:pt idx="129">
                  <c:v>1.1100000000000001</c:v>
                </c:pt>
                <c:pt idx="130">
                  <c:v>1.1000000000000001</c:v>
                </c:pt>
                <c:pt idx="131">
                  <c:v>1.1000000000000001</c:v>
                </c:pt>
                <c:pt idx="132">
                  <c:v>1.0900000000000001</c:v>
                </c:pt>
                <c:pt idx="133">
                  <c:v>1.0900000000000001</c:v>
                </c:pt>
                <c:pt idx="134">
                  <c:v>1.08</c:v>
                </c:pt>
                <c:pt idx="135">
                  <c:v>1.08</c:v>
                </c:pt>
                <c:pt idx="136">
                  <c:v>1.07</c:v>
                </c:pt>
                <c:pt idx="137">
                  <c:v>1.07</c:v>
                </c:pt>
                <c:pt idx="138">
                  <c:v>1.07</c:v>
                </c:pt>
                <c:pt idx="139">
                  <c:v>1.06</c:v>
                </c:pt>
                <c:pt idx="140">
                  <c:v>1.06</c:v>
                </c:pt>
                <c:pt idx="141">
                  <c:v>1.06</c:v>
                </c:pt>
                <c:pt idx="142">
                  <c:v>1.05</c:v>
                </c:pt>
                <c:pt idx="143">
                  <c:v>1.05</c:v>
                </c:pt>
                <c:pt idx="144">
                  <c:v>1.05</c:v>
                </c:pt>
                <c:pt idx="145">
                  <c:v>1.04</c:v>
                </c:pt>
                <c:pt idx="146">
                  <c:v>1.04</c:v>
                </c:pt>
                <c:pt idx="147">
                  <c:v>1.04</c:v>
                </c:pt>
                <c:pt idx="148">
                  <c:v>1.04</c:v>
                </c:pt>
                <c:pt idx="149">
                  <c:v>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82-4BA5-A4E4-6981124CE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'50CR_asin'!$BL$14:$BL$88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1007.724621540242</c:v>
                </c:pt>
                <c:pt idx="5">
                  <c:v>1190.9472800021042</c:v>
                </c:pt>
                <c:pt idx="6">
                  <c:v>1740.6152553876907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3206.3965230825884</c:v>
                </c:pt>
                <c:pt idx="11">
                  <c:v>3847.6758276991059</c:v>
                </c:pt>
                <c:pt idx="12">
                  <c:v>4763.7891200084168</c:v>
                </c:pt>
                <c:pt idx="13">
                  <c:v>5954.7364000105208</c:v>
                </c:pt>
                <c:pt idx="14">
                  <c:v>7695.3516553982117</c:v>
                </c:pt>
                <c:pt idx="15">
                  <c:v>9710.8008984786957</c:v>
                </c:pt>
                <c:pt idx="16">
                  <c:v>11909.472800021042</c:v>
                </c:pt>
                <c:pt idx="17">
                  <c:v>14657.812676948975</c:v>
                </c:pt>
                <c:pt idx="18">
                  <c:v>18413.87717541715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2-4287-B4A5-834A5479373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2-4287-B4A5-834A54793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'50CR_asin'!$BR$14:$BR$88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1007.724621540242</c:v>
                </c:pt>
                <c:pt idx="5">
                  <c:v>1190.9472800021042</c:v>
                </c:pt>
                <c:pt idx="6">
                  <c:v>1740.6152553876907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3206.3965230825884</c:v>
                </c:pt>
                <c:pt idx="11">
                  <c:v>3847.6758276991059</c:v>
                </c:pt>
                <c:pt idx="12">
                  <c:v>4763.7891200084168</c:v>
                </c:pt>
                <c:pt idx="13">
                  <c:v>5954.7364000105208</c:v>
                </c:pt>
                <c:pt idx="14">
                  <c:v>7695.3516553982117</c:v>
                </c:pt>
                <c:pt idx="15">
                  <c:v>9710.8008984786957</c:v>
                </c:pt>
                <c:pt idx="16">
                  <c:v>11909.472800021042</c:v>
                </c:pt>
                <c:pt idx="17">
                  <c:v>14657.812676948975</c:v>
                </c:pt>
                <c:pt idx="18">
                  <c:v>18413.87717541715</c:v>
                </c:pt>
                <c:pt idx="19">
                  <c:v>21986.719015423463</c:v>
                </c:pt>
                <c:pt idx="20">
                  <c:v>25834.394843122569</c:v>
                </c:pt>
                <c:pt idx="21">
                  <c:v>29773.682000052606</c:v>
                </c:pt>
                <c:pt idx="22">
                  <c:v>33987.803144675432</c:v>
                </c:pt>
                <c:pt idx="23">
                  <c:v>38201.924289298266</c:v>
                </c:pt>
                <c:pt idx="24">
                  <c:v>42874.102080075747</c:v>
                </c:pt>
                <c:pt idx="25">
                  <c:v>48462.393163162546</c:v>
                </c:pt>
                <c:pt idx="26">
                  <c:v>53684.23892932562</c:v>
                </c:pt>
                <c:pt idx="27">
                  <c:v>59180.918683181488</c:v>
                </c:pt>
                <c:pt idx="28">
                  <c:v>65593.711729346658</c:v>
                </c:pt>
                <c:pt idx="29">
                  <c:v>72006.504775511843</c:v>
                </c:pt>
                <c:pt idx="30">
                  <c:v>74480.01066474698</c:v>
                </c:pt>
                <c:pt idx="31">
                  <c:v>77503.184529367703</c:v>
                </c:pt>
                <c:pt idx="32">
                  <c:v>80617.969723219358</c:v>
                </c:pt>
                <c:pt idx="33">
                  <c:v>83091.475612454495</c:v>
                </c:pt>
                <c:pt idx="34">
                  <c:v>85198.536184765908</c:v>
                </c:pt>
                <c:pt idx="35">
                  <c:v>86847.54011092268</c:v>
                </c:pt>
                <c:pt idx="36">
                  <c:v>88496.544037079439</c:v>
                </c:pt>
                <c:pt idx="37">
                  <c:v>90145.547963236197</c:v>
                </c:pt>
                <c:pt idx="38">
                  <c:v>91611.329230931093</c:v>
                </c:pt>
                <c:pt idx="39">
                  <c:v>92985.499169395058</c:v>
                </c:pt>
                <c:pt idx="40">
                  <c:v>94268.057778628092</c:v>
                </c:pt>
                <c:pt idx="41">
                  <c:v>95367.393729399264</c:v>
                </c:pt>
                <c:pt idx="42">
                  <c:v>96466.729680170436</c:v>
                </c:pt>
                <c:pt idx="43">
                  <c:v>97657.676960172539</c:v>
                </c:pt>
                <c:pt idx="44">
                  <c:v>98940.235569405573</c:v>
                </c:pt>
                <c:pt idx="45">
                  <c:v>100222.79417863861</c:v>
                </c:pt>
                <c:pt idx="46">
                  <c:v>101230.51880017885</c:v>
                </c:pt>
                <c:pt idx="47">
                  <c:v>102238.2434217191</c:v>
                </c:pt>
                <c:pt idx="48">
                  <c:v>103337.57937249028</c:v>
                </c:pt>
                <c:pt idx="49">
                  <c:v>104070.47000633772</c:v>
                </c:pt>
                <c:pt idx="50">
                  <c:v>104986.58329864703</c:v>
                </c:pt>
                <c:pt idx="51">
                  <c:v>105627.86260326355</c:v>
                </c:pt>
                <c:pt idx="52">
                  <c:v>106269.14190788007</c:v>
                </c:pt>
                <c:pt idx="53">
                  <c:v>106818.80988326565</c:v>
                </c:pt>
                <c:pt idx="54">
                  <c:v>107643.31184634403</c:v>
                </c:pt>
                <c:pt idx="55">
                  <c:v>108101.36849249869</c:v>
                </c:pt>
                <c:pt idx="56">
                  <c:v>108651.03646788427</c:v>
                </c:pt>
                <c:pt idx="57">
                  <c:v>109200.70444326986</c:v>
                </c:pt>
                <c:pt idx="58">
                  <c:v>109567.14976019358</c:v>
                </c:pt>
                <c:pt idx="59">
                  <c:v>110025.20640634824</c:v>
                </c:pt>
                <c:pt idx="60">
                  <c:v>110391.65172327196</c:v>
                </c:pt>
                <c:pt idx="61">
                  <c:v>110666.48571096476</c:v>
                </c:pt>
                <c:pt idx="62">
                  <c:v>111032.93102788848</c:v>
                </c:pt>
                <c:pt idx="63">
                  <c:v>111399.3763448122</c:v>
                </c:pt>
                <c:pt idx="64">
                  <c:v>111765.82166173593</c:v>
                </c:pt>
                <c:pt idx="65">
                  <c:v>112132.26697865965</c:v>
                </c:pt>
                <c:pt idx="66">
                  <c:v>112315.48963712151</c:v>
                </c:pt>
                <c:pt idx="67">
                  <c:v>112498.71229558338</c:v>
                </c:pt>
                <c:pt idx="68">
                  <c:v>112773.54628327617</c:v>
                </c:pt>
                <c:pt idx="69">
                  <c:v>112865.1576125071</c:v>
                </c:pt>
                <c:pt idx="70">
                  <c:v>115796.72014789689</c:v>
                </c:pt>
                <c:pt idx="71">
                  <c:v>117903.78072020832</c:v>
                </c:pt>
                <c:pt idx="72">
                  <c:v>119736.00730482694</c:v>
                </c:pt>
                <c:pt idx="73">
                  <c:v>126698.4683263777</c:v>
                </c:pt>
                <c:pt idx="74">
                  <c:v>128530.69491099632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E-4EF1-AC2C-8B5A03CC8092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'50CR_asin'!$BJ$14:$BJ$88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'50CR_asin'!$BS$14:$BS$88</c:f>
              <c:numCache>
                <c:formatCode>#,##0</c:formatCode>
                <c:ptCount val="75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1007.724621540242</c:v>
                </c:pt>
                <c:pt idx="5">
                  <c:v>1190.9472800021042</c:v>
                </c:pt>
                <c:pt idx="6">
                  <c:v>1740.6152553876907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3206.3965230825884</c:v>
                </c:pt>
                <c:pt idx="11">
                  <c:v>3847.6758276991059</c:v>
                </c:pt>
                <c:pt idx="12">
                  <c:v>4763.7891200084168</c:v>
                </c:pt>
                <c:pt idx="13">
                  <c:v>5954.7364000105208</c:v>
                </c:pt>
                <c:pt idx="14">
                  <c:v>7695.3516553982117</c:v>
                </c:pt>
                <c:pt idx="15">
                  <c:v>9710.8008984786957</c:v>
                </c:pt>
                <c:pt idx="16">
                  <c:v>11909.472800021042</c:v>
                </c:pt>
                <c:pt idx="17">
                  <c:v>14657.812676948975</c:v>
                </c:pt>
                <c:pt idx="18">
                  <c:v>18322.265846186219</c:v>
                </c:pt>
                <c:pt idx="19">
                  <c:v>21895.107686192532</c:v>
                </c:pt>
                <c:pt idx="20">
                  <c:v>25651.172184660707</c:v>
                </c:pt>
                <c:pt idx="21">
                  <c:v>29498.848012359813</c:v>
                </c:pt>
                <c:pt idx="22">
                  <c:v>33712.969156982639</c:v>
                </c:pt>
                <c:pt idx="23">
                  <c:v>37743.867643143611</c:v>
                </c:pt>
                <c:pt idx="24">
                  <c:v>42324.434104690161</c:v>
                </c:pt>
                <c:pt idx="25">
                  <c:v>47637.891200084166</c:v>
                </c:pt>
                <c:pt idx="26">
                  <c:v>52676.514307785379</c:v>
                </c:pt>
                <c:pt idx="27">
                  <c:v>57989.971403179377</c:v>
                </c:pt>
                <c:pt idx="28">
                  <c:v>64036.319132420831</c:v>
                </c:pt>
                <c:pt idx="29">
                  <c:v>70174.278190893208</c:v>
                </c:pt>
                <c:pt idx="30">
                  <c:v>72281.338763204636</c:v>
                </c:pt>
                <c:pt idx="31">
                  <c:v>74754.844652439773</c:v>
                </c:pt>
                <c:pt idx="32">
                  <c:v>77228.35054167491</c:v>
                </c:pt>
                <c:pt idx="33">
                  <c:v>79060.57712629353</c:v>
                </c:pt>
                <c:pt idx="34">
                  <c:v>80159.913077064703</c:v>
                </c:pt>
                <c:pt idx="35">
                  <c:v>80801.19238168122</c:v>
                </c:pt>
                <c:pt idx="36">
                  <c:v>81259.249027835875</c:v>
                </c:pt>
                <c:pt idx="37">
                  <c:v>81625.694344759599</c:v>
                </c:pt>
                <c:pt idx="38">
                  <c:v>81534.083015528668</c:v>
                </c:pt>
                <c:pt idx="39">
                  <c:v>81350.860357066806</c:v>
                </c:pt>
                <c:pt idx="40">
                  <c:v>80801.19238168122</c:v>
                </c:pt>
                <c:pt idx="41">
                  <c:v>79793.467760140978</c:v>
                </c:pt>
                <c:pt idx="42">
                  <c:v>78694.131809369806</c:v>
                </c:pt>
                <c:pt idx="43">
                  <c:v>77319.961870905841</c:v>
                </c:pt>
                <c:pt idx="44">
                  <c:v>75670.957944749083</c:v>
                </c:pt>
                <c:pt idx="45">
                  <c:v>73930.342689361394</c:v>
                </c:pt>
                <c:pt idx="46">
                  <c:v>71548.448129357188</c:v>
                </c:pt>
                <c:pt idx="47">
                  <c:v>69258.164898583898</c:v>
                </c:pt>
                <c:pt idx="48">
                  <c:v>66693.04768011783</c:v>
                </c:pt>
                <c:pt idx="49">
                  <c:v>63578.262486266176</c:v>
                </c:pt>
                <c:pt idx="50">
                  <c:v>60463.477292414522</c:v>
                </c:pt>
                <c:pt idx="51">
                  <c:v>57073.858110870067</c:v>
                </c:pt>
                <c:pt idx="52">
                  <c:v>53867.461587787482</c:v>
                </c:pt>
                <c:pt idx="53">
                  <c:v>50203.008418550235</c:v>
                </c:pt>
                <c:pt idx="54">
                  <c:v>47088.22322469858</c:v>
                </c:pt>
                <c:pt idx="55">
                  <c:v>43790.215372385064</c:v>
                </c:pt>
                <c:pt idx="56">
                  <c:v>40400.59619084061</c:v>
                </c:pt>
                <c:pt idx="57">
                  <c:v>37194.199667758025</c:v>
                </c:pt>
                <c:pt idx="58">
                  <c:v>34079.414473906363</c:v>
                </c:pt>
                <c:pt idx="59">
                  <c:v>30964.629280054709</c:v>
                </c:pt>
                <c:pt idx="60">
                  <c:v>27849.844086203051</c:v>
                </c:pt>
                <c:pt idx="61">
                  <c:v>26292.451489277224</c:v>
                </c:pt>
                <c:pt idx="62">
                  <c:v>24368.613575427669</c:v>
                </c:pt>
                <c:pt idx="63">
                  <c:v>22719.609649270911</c:v>
                </c:pt>
                <c:pt idx="64">
                  <c:v>21162.21705234508</c:v>
                </c:pt>
                <c:pt idx="65">
                  <c:v>19788.047113881115</c:v>
                </c:pt>
                <c:pt idx="66">
                  <c:v>18688.711163109943</c:v>
                </c:pt>
                <c:pt idx="67">
                  <c:v>17497.763883107837</c:v>
                </c:pt>
                <c:pt idx="68">
                  <c:v>16398.427932336665</c:v>
                </c:pt>
                <c:pt idx="69">
                  <c:v>15390.703310796423</c:v>
                </c:pt>
                <c:pt idx="70">
                  <c:v>17314.541224645975</c:v>
                </c:pt>
                <c:pt idx="71">
                  <c:v>18413.87717541715</c:v>
                </c:pt>
                <c:pt idx="72">
                  <c:v>19329.99046772646</c:v>
                </c:pt>
                <c:pt idx="73">
                  <c:v>25284.726867736979</c:v>
                </c:pt>
                <c:pt idx="74">
                  <c:v>26109.228830815362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AE-4EF1-AC2C-8B5A03CC8092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AE-4EF1-AC2C-8B5A03CC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'50CR_asin'!$BK$14:$BK$73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'50CR_asin'!$BL$14:$BL$73</c:f>
              <c:numCache>
                <c:formatCode>#,##0</c:formatCode>
                <c:ptCount val="60"/>
                <c:pt idx="0">
                  <c:v>274.83398769279324</c:v>
                </c:pt>
                <c:pt idx="1">
                  <c:v>274.83398769279324</c:v>
                </c:pt>
                <c:pt idx="2">
                  <c:v>274.83398769279324</c:v>
                </c:pt>
                <c:pt idx="3">
                  <c:v>641.27930461651761</c:v>
                </c:pt>
                <c:pt idx="4">
                  <c:v>1007.724621540242</c:v>
                </c:pt>
                <c:pt idx="5">
                  <c:v>1190.9472800021042</c:v>
                </c:pt>
                <c:pt idx="6">
                  <c:v>1740.6152553876907</c:v>
                </c:pt>
                <c:pt idx="7">
                  <c:v>1923.8379138495529</c:v>
                </c:pt>
                <c:pt idx="8">
                  <c:v>2290.2832307732774</c:v>
                </c:pt>
                <c:pt idx="9">
                  <c:v>2748.3398769279329</c:v>
                </c:pt>
                <c:pt idx="10">
                  <c:v>3206.3965230825884</c:v>
                </c:pt>
                <c:pt idx="11">
                  <c:v>3847.6758276991059</c:v>
                </c:pt>
                <c:pt idx="12">
                  <c:v>4763.7891200084168</c:v>
                </c:pt>
                <c:pt idx="13">
                  <c:v>5954.7364000105208</c:v>
                </c:pt>
                <c:pt idx="14">
                  <c:v>7695.3516553982117</c:v>
                </c:pt>
                <c:pt idx="15">
                  <c:v>9710.8008984786957</c:v>
                </c:pt>
                <c:pt idx="16">
                  <c:v>11909.472800021042</c:v>
                </c:pt>
                <c:pt idx="17">
                  <c:v>14657.812676948975</c:v>
                </c:pt>
                <c:pt idx="18">
                  <c:v>18413.87717541715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0-4A37-9060-4D28A9040D7C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'50CR_asin'!$BK$14:$BK$73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'50CR_asin'!$BN$14:$BN$73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A0-4A37-9060-4D28A9040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 restricciones a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'50CR30'!$C$14:$C$133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'50CR30'!$AK$14:$AK$373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5.3200000000000001E-3</c:v>
                </c:pt>
                <c:pt idx="15">
                  <c:v>6.1199999999999996E-3</c:v>
                </c:pt>
                <c:pt idx="16">
                  <c:v>6.96E-3</c:v>
                </c:pt>
                <c:pt idx="17">
                  <c:v>8.0800000000000004E-3</c:v>
                </c:pt>
                <c:pt idx="18">
                  <c:v>9.3399999999999993E-3</c:v>
                </c:pt>
                <c:pt idx="19">
                  <c:v>1.072E-2</c:v>
                </c:pt>
                <c:pt idx="20">
                  <c:v>1.2319999999999999E-2</c:v>
                </c:pt>
                <c:pt idx="21">
                  <c:v>1.404E-2</c:v>
                </c:pt>
                <c:pt idx="22">
                  <c:v>1.602E-2</c:v>
                </c:pt>
                <c:pt idx="23">
                  <c:v>1.8319999999999999E-2</c:v>
                </c:pt>
                <c:pt idx="24">
                  <c:v>2.0920000000000001E-2</c:v>
                </c:pt>
                <c:pt idx="25">
                  <c:v>2.3859999999999999E-2</c:v>
                </c:pt>
                <c:pt idx="26">
                  <c:v>2.7119999999999998E-2</c:v>
                </c:pt>
                <c:pt idx="27">
                  <c:v>3.056E-2</c:v>
                </c:pt>
                <c:pt idx="28">
                  <c:v>3.4520000000000002E-2</c:v>
                </c:pt>
                <c:pt idx="29">
                  <c:v>3.8879999999999998E-2</c:v>
                </c:pt>
                <c:pt idx="30">
                  <c:v>4.0219999999999999E-2</c:v>
                </c:pt>
                <c:pt idx="31">
                  <c:v>4.1700000000000001E-2</c:v>
                </c:pt>
                <c:pt idx="32">
                  <c:v>4.3279999999999999E-2</c:v>
                </c:pt>
                <c:pt idx="33">
                  <c:v>4.4880000000000003E-2</c:v>
                </c:pt>
                <c:pt idx="34">
                  <c:v>4.6399999999999997E-2</c:v>
                </c:pt>
                <c:pt idx="35">
                  <c:v>4.7820000000000001E-2</c:v>
                </c:pt>
                <c:pt idx="36">
                  <c:v>4.9200000000000001E-2</c:v>
                </c:pt>
                <c:pt idx="37">
                  <c:v>5.0540000000000002E-2</c:v>
                </c:pt>
                <c:pt idx="38">
                  <c:v>5.1900000000000002E-2</c:v>
                </c:pt>
                <c:pt idx="39">
                  <c:v>5.3280000000000001E-2</c:v>
                </c:pt>
                <c:pt idx="40">
                  <c:v>5.4719999999999998E-2</c:v>
                </c:pt>
                <c:pt idx="41">
                  <c:v>5.604E-2</c:v>
                </c:pt>
                <c:pt idx="42">
                  <c:v>5.74E-2</c:v>
                </c:pt>
                <c:pt idx="43">
                  <c:v>5.8720000000000001E-2</c:v>
                </c:pt>
                <c:pt idx="44">
                  <c:v>6.0040000000000003E-2</c:v>
                </c:pt>
                <c:pt idx="45">
                  <c:v>6.1280000000000001E-2</c:v>
                </c:pt>
                <c:pt idx="46">
                  <c:v>6.2440000000000002E-2</c:v>
                </c:pt>
                <c:pt idx="47">
                  <c:v>6.3560000000000005E-2</c:v>
                </c:pt>
                <c:pt idx="48">
                  <c:v>6.4619999999999997E-2</c:v>
                </c:pt>
                <c:pt idx="49">
                  <c:v>6.5600000000000006E-2</c:v>
                </c:pt>
                <c:pt idx="50">
                  <c:v>6.6600000000000006E-2</c:v>
                </c:pt>
                <c:pt idx="51">
                  <c:v>6.7540000000000003E-2</c:v>
                </c:pt>
                <c:pt idx="52">
                  <c:v>6.8419999999999995E-2</c:v>
                </c:pt>
                <c:pt idx="53">
                  <c:v>6.9239999999999996E-2</c:v>
                </c:pt>
                <c:pt idx="54">
                  <c:v>7.0059999999999997E-2</c:v>
                </c:pt>
                <c:pt idx="55">
                  <c:v>7.084E-2</c:v>
                </c:pt>
                <c:pt idx="56">
                  <c:v>7.1580000000000005E-2</c:v>
                </c:pt>
                <c:pt idx="57">
                  <c:v>7.2300000000000003E-2</c:v>
                </c:pt>
                <c:pt idx="58">
                  <c:v>7.3039999999999994E-2</c:v>
                </c:pt>
                <c:pt idx="59">
                  <c:v>7.3700000000000002E-2</c:v>
                </c:pt>
                <c:pt idx="60">
                  <c:v>7.4340000000000003E-2</c:v>
                </c:pt>
                <c:pt idx="61">
                  <c:v>7.5020000000000003E-2</c:v>
                </c:pt>
                <c:pt idx="62">
                  <c:v>7.5660000000000005E-2</c:v>
                </c:pt>
                <c:pt idx="63">
                  <c:v>7.6259999999999994E-2</c:v>
                </c:pt>
                <c:pt idx="64">
                  <c:v>7.6799999999999993E-2</c:v>
                </c:pt>
                <c:pt idx="65">
                  <c:v>7.7359999999999998E-2</c:v>
                </c:pt>
                <c:pt idx="66">
                  <c:v>7.7899999999999997E-2</c:v>
                </c:pt>
                <c:pt idx="67">
                  <c:v>7.8340000000000007E-2</c:v>
                </c:pt>
                <c:pt idx="68">
                  <c:v>7.886E-2</c:v>
                </c:pt>
                <c:pt idx="69">
                  <c:v>7.9339999999999994E-2</c:v>
                </c:pt>
                <c:pt idx="70">
                  <c:v>7.9780000000000004E-2</c:v>
                </c:pt>
                <c:pt idx="71">
                  <c:v>8.0180000000000001E-2</c:v>
                </c:pt>
                <c:pt idx="72">
                  <c:v>8.0560000000000007E-2</c:v>
                </c:pt>
                <c:pt idx="73">
                  <c:v>8.0920000000000006E-2</c:v>
                </c:pt>
                <c:pt idx="74">
                  <c:v>8.1220000000000001E-2</c:v>
                </c:pt>
                <c:pt idx="75">
                  <c:v>8.1559999999999994E-2</c:v>
                </c:pt>
                <c:pt idx="76">
                  <c:v>8.1839999999999996E-2</c:v>
                </c:pt>
                <c:pt idx="77">
                  <c:v>8.2140000000000005E-2</c:v>
                </c:pt>
                <c:pt idx="78">
                  <c:v>8.2379999999999995E-2</c:v>
                </c:pt>
                <c:pt idx="79">
                  <c:v>8.2600000000000007E-2</c:v>
                </c:pt>
                <c:pt idx="80">
                  <c:v>8.2820000000000005E-2</c:v>
                </c:pt>
                <c:pt idx="81">
                  <c:v>8.3000000000000004E-2</c:v>
                </c:pt>
                <c:pt idx="82">
                  <c:v>8.3180000000000004E-2</c:v>
                </c:pt>
                <c:pt idx="83">
                  <c:v>8.3360000000000004E-2</c:v>
                </c:pt>
                <c:pt idx="84">
                  <c:v>8.3540000000000003E-2</c:v>
                </c:pt>
                <c:pt idx="85">
                  <c:v>8.3699999999999997E-2</c:v>
                </c:pt>
                <c:pt idx="86">
                  <c:v>8.3860000000000004E-2</c:v>
                </c:pt>
                <c:pt idx="87">
                  <c:v>8.4000000000000005E-2</c:v>
                </c:pt>
                <c:pt idx="88">
                  <c:v>8.412E-2</c:v>
                </c:pt>
                <c:pt idx="89">
                  <c:v>8.4260000000000002E-2</c:v>
                </c:pt>
                <c:pt idx="90">
                  <c:v>8.4400000000000003E-2</c:v>
                </c:pt>
                <c:pt idx="91">
                  <c:v>8.4500000000000006E-2</c:v>
                </c:pt>
                <c:pt idx="92">
                  <c:v>8.4620000000000001E-2</c:v>
                </c:pt>
                <c:pt idx="93">
                  <c:v>8.4699999999999998E-2</c:v>
                </c:pt>
                <c:pt idx="94">
                  <c:v>8.4820000000000007E-2</c:v>
                </c:pt>
                <c:pt idx="95">
                  <c:v>8.4919999999999995E-2</c:v>
                </c:pt>
                <c:pt idx="96">
                  <c:v>8.5000000000000006E-2</c:v>
                </c:pt>
                <c:pt idx="97">
                  <c:v>8.5099999999999995E-2</c:v>
                </c:pt>
                <c:pt idx="98">
                  <c:v>8.5220000000000004E-2</c:v>
                </c:pt>
                <c:pt idx="99">
                  <c:v>8.5319999999999993E-2</c:v>
                </c:pt>
                <c:pt idx="100">
                  <c:v>8.5400000000000004E-2</c:v>
                </c:pt>
                <c:pt idx="101">
                  <c:v>8.5519999999999999E-2</c:v>
                </c:pt>
                <c:pt idx="102">
                  <c:v>8.5599999999999996E-2</c:v>
                </c:pt>
                <c:pt idx="103">
                  <c:v>8.5699999999999998E-2</c:v>
                </c:pt>
                <c:pt idx="104">
                  <c:v>8.5800000000000001E-2</c:v>
                </c:pt>
                <c:pt idx="105">
                  <c:v>8.5919999999999996E-2</c:v>
                </c:pt>
                <c:pt idx="106">
                  <c:v>8.5999999999999993E-2</c:v>
                </c:pt>
                <c:pt idx="107">
                  <c:v>8.6080000000000004E-2</c:v>
                </c:pt>
                <c:pt idx="108">
                  <c:v>8.6139999999999994E-2</c:v>
                </c:pt>
                <c:pt idx="109">
                  <c:v>8.6199999999999999E-2</c:v>
                </c:pt>
                <c:pt idx="110">
                  <c:v>8.6239999999999997E-2</c:v>
                </c:pt>
                <c:pt idx="111">
                  <c:v>8.6279999999999996E-2</c:v>
                </c:pt>
                <c:pt idx="112">
                  <c:v>8.6319999999999994E-2</c:v>
                </c:pt>
                <c:pt idx="113">
                  <c:v>8.634E-2</c:v>
                </c:pt>
                <c:pt idx="114">
                  <c:v>8.6360000000000006E-2</c:v>
                </c:pt>
                <c:pt idx="115">
                  <c:v>8.6400000000000005E-2</c:v>
                </c:pt>
                <c:pt idx="116">
                  <c:v>8.6419999999999997E-2</c:v>
                </c:pt>
                <c:pt idx="117">
                  <c:v>8.6480000000000001E-2</c:v>
                </c:pt>
                <c:pt idx="118">
                  <c:v>8.652E-2</c:v>
                </c:pt>
                <c:pt idx="119">
                  <c:v>8.6540000000000006E-2</c:v>
                </c:pt>
                <c:pt idx="120">
                  <c:v>8.6580000000000004E-2</c:v>
                </c:pt>
                <c:pt idx="121">
                  <c:v>8.6599999999999996E-2</c:v>
                </c:pt>
                <c:pt idx="122">
                  <c:v>8.6660000000000001E-2</c:v>
                </c:pt>
                <c:pt idx="123">
                  <c:v>8.6660000000000001E-2</c:v>
                </c:pt>
                <c:pt idx="124">
                  <c:v>8.6699999999999999E-2</c:v>
                </c:pt>
                <c:pt idx="125">
                  <c:v>8.6720000000000005E-2</c:v>
                </c:pt>
                <c:pt idx="126">
                  <c:v>8.6779999999999996E-2</c:v>
                </c:pt>
                <c:pt idx="127">
                  <c:v>8.6779999999999996E-2</c:v>
                </c:pt>
                <c:pt idx="128">
                  <c:v>8.6800000000000002E-2</c:v>
                </c:pt>
                <c:pt idx="129">
                  <c:v>8.6800000000000002E-2</c:v>
                </c:pt>
                <c:pt idx="130">
                  <c:v>8.6819999999999994E-2</c:v>
                </c:pt>
                <c:pt idx="131">
                  <c:v>8.6860000000000007E-2</c:v>
                </c:pt>
                <c:pt idx="132">
                  <c:v>8.6860000000000007E-2</c:v>
                </c:pt>
                <c:pt idx="133">
                  <c:v>8.6879999999999999E-2</c:v>
                </c:pt>
                <c:pt idx="134">
                  <c:v>8.8260000000000005E-2</c:v>
                </c:pt>
                <c:pt idx="135">
                  <c:v>8.8319999999999996E-2</c:v>
                </c:pt>
                <c:pt idx="136">
                  <c:v>8.8340000000000002E-2</c:v>
                </c:pt>
                <c:pt idx="137">
                  <c:v>8.9639999999999997E-2</c:v>
                </c:pt>
                <c:pt idx="138">
                  <c:v>9.0480000000000005E-2</c:v>
                </c:pt>
                <c:pt idx="139">
                  <c:v>9.1619999999999993E-2</c:v>
                </c:pt>
                <c:pt idx="140">
                  <c:v>9.2660000000000006E-2</c:v>
                </c:pt>
                <c:pt idx="141">
                  <c:v>9.418E-2</c:v>
                </c:pt>
                <c:pt idx="142">
                  <c:v>9.4200000000000006E-2</c:v>
                </c:pt>
                <c:pt idx="143">
                  <c:v>9.5839999999999995E-2</c:v>
                </c:pt>
                <c:pt idx="144">
                  <c:v>9.5820000000000002E-2</c:v>
                </c:pt>
                <c:pt idx="145">
                  <c:v>9.5140000000000002E-2</c:v>
                </c:pt>
                <c:pt idx="146">
                  <c:v>9.4880000000000006E-2</c:v>
                </c:pt>
                <c:pt idx="147">
                  <c:v>0.10076</c:v>
                </c:pt>
                <c:pt idx="148">
                  <c:v>0.10076</c:v>
                </c:pt>
                <c:pt idx="149">
                  <c:v>9.9040000000000003E-2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3-4813-B4AE-5FD240F4B0DE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'50CR30'!$AL$14:$AL$373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4.0000000000000002E-4</c:v>
                </c:pt>
                <c:pt idx="5">
                  <c:v>4.8000000000000001E-4</c:v>
                </c:pt>
                <c:pt idx="6">
                  <c:v>7.2000000000000005E-4</c:v>
                </c:pt>
                <c:pt idx="7">
                  <c:v>9.7999999999999997E-4</c:v>
                </c:pt>
                <c:pt idx="8">
                  <c:v>1.2800000000000001E-3</c:v>
                </c:pt>
                <c:pt idx="9">
                  <c:v>1.8600000000000001E-3</c:v>
                </c:pt>
                <c:pt idx="10">
                  <c:v>2.48E-3</c:v>
                </c:pt>
                <c:pt idx="11">
                  <c:v>3.1199999999999999E-3</c:v>
                </c:pt>
                <c:pt idx="12">
                  <c:v>3.8400000000000001E-3</c:v>
                </c:pt>
                <c:pt idx="13">
                  <c:v>4.5399999999999998E-3</c:v>
                </c:pt>
                <c:pt idx="14">
                  <c:v>5.3E-3</c:v>
                </c:pt>
                <c:pt idx="15">
                  <c:v>6.1000000000000004E-3</c:v>
                </c:pt>
                <c:pt idx="16">
                  <c:v>6.9199999999999999E-3</c:v>
                </c:pt>
                <c:pt idx="17">
                  <c:v>8.0199999999999994E-3</c:v>
                </c:pt>
                <c:pt idx="18">
                  <c:v>9.2599999999999991E-3</c:v>
                </c:pt>
                <c:pt idx="19">
                  <c:v>1.0619999999999999E-2</c:v>
                </c:pt>
                <c:pt idx="20">
                  <c:v>1.218E-2</c:v>
                </c:pt>
                <c:pt idx="21">
                  <c:v>1.388E-2</c:v>
                </c:pt>
                <c:pt idx="22">
                  <c:v>1.5800000000000002E-2</c:v>
                </c:pt>
                <c:pt idx="23">
                  <c:v>1.804E-2</c:v>
                </c:pt>
                <c:pt idx="24">
                  <c:v>2.0559999999999998E-2</c:v>
                </c:pt>
                <c:pt idx="25">
                  <c:v>2.3400000000000001E-2</c:v>
                </c:pt>
                <c:pt idx="26">
                  <c:v>2.6519999999999998E-2</c:v>
                </c:pt>
                <c:pt idx="27">
                  <c:v>2.9819999999999999E-2</c:v>
                </c:pt>
                <c:pt idx="28">
                  <c:v>3.3619999999999997E-2</c:v>
                </c:pt>
                <c:pt idx="29">
                  <c:v>3.7760000000000002E-2</c:v>
                </c:pt>
                <c:pt idx="30">
                  <c:v>3.8879999999999998E-2</c:v>
                </c:pt>
                <c:pt idx="31">
                  <c:v>0.04</c:v>
                </c:pt>
                <c:pt idx="32">
                  <c:v>4.1259999999999998E-2</c:v>
                </c:pt>
                <c:pt idx="33">
                  <c:v>4.2459999999999998E-2</c:v>
                </c:pt>
                <c:pt idx="34">
                  <c:v>4.3520000000000003E-2</c:v>
                </c:pt>
                <c:pt idx="35">
                  <c:v>4.444E-2</c:v>
                </c:pt>
                <c:pt idx="36">
                  <c:v>4.5220000000000003E-2</c:v>
                </c:pt>
                <c:pt idx="37">
                  <c:v>4.5879999999999997E-2</c:v>
                </c:pt>
                <c:pt idx="38">
                  <c:v>4.6440000000000002E-2</c:v>
                </c:pt>
                <c:pt idx="39">
                  <c:v>4.6960000000000002E-2</c:v>
                </c:pt>
                <c:pt idx="40">
                  <c:v>4.7419999999999997E-2</c:v>
                </c:pt>
                <c:pt idx="41">
                  <c:v>4.7579999999999997E-2</c:v>
                </c:pt>
                <c:pt idx="42">
                  <c:v>4.7759999999999997E-2</c:v>
                </c:pt>
                <c:pt idx="43">
                  <c:v>4.7739999999999998E-2</c:v>
                </c:pt>
                <c:pt idx="44">
                  <c:v>4.7719999999999999E-2</c:v>
                </c:pt>
                <c:pt idx="45">
                  <c:v>4.7419999999999997E-2</c:v>
                </c:pt>
                <c:pt idx="46">
                  <c:v>4.6980000000000001E-2</c:v>
                </c:pt>
                <c:pt idx="47">
                  <c:v>4.6460000000000001E-2</c:v>
                </c:pt>
                <c:pt idx="48">
                  <c:v>4.5699999999999998E-2</c:v>
                </c:pt>
                <c:pt idx="49">
                  <c:v>4.4720000000000003E-2</c:v>
                </c:pt>
                <c:pt idx="50">
                  <c:v>4.3779999999999999E-2</c:v>
                </c:pt>
                <c:pt idx="51">
                  <c:v>4.2619999999999998E-2</c:v>
                </c:pt>
                <c:pt idx="52">
                  <c:v>4.138E-2</c:v>
                </c:pt>
                <c:pt idx="53">
                  <c:v>3.9960000000000002E-2</c:v>
                </c:pt>
                <c:pt idx="54">
                  <c:v>3.848E-2</c:v>
                </c:pt>
                <c:pt idx="55">
                  <c:v>3.696E-2</c:v>
                </c:pt>
                <c:pt idx="56">
                  <c:v>3.5319999999999997E-2</c:v>
                </c:pt>
                <c:pt idx="57">
                  <c:v>3.3480000000000003E-2</c:v>
                </c:pt>
                <c:pt idx="58">
                  <c:v>3.1719999999999998E-2</c:v>
                </c:pt>
                <c:pt idx="59">
                  <c:v>2.9919999999999999E-2</c:v>
                </c:pt>
                <c:pt idx="60">
                  <c:v>2.8160000000000001E-2</c:v>
                </c:pt>
                <c:pt idx="61">
                  <c:v>2.7439999999999999E-2</c:v>
                </c:pt>
                <c:pt idx="62">
                  <c:v>2.666E-2</c:v>
                </c:pt>
                <c:pt idx="63">
                  <c:v>2.5839999999999998E-2</c:v>
                </c:pt>
                <c:pt idx="64">
                  <c:v>2.5000000000000001E-2</c:v>
                </c:pt>
                <c:pt idx="65">
                  <c:v>2.4199999999999999E-2</c:v>
                </c:pt>
                <c:pt idx="66">
                  <c:v>2.342E-2</c:v>
                </c:pt>
                <c:pt idx="67">
                  <c:v>2.2620000000000001E-2</c:v>
                </c:pt>
                <c:pt idx="68">
                  <c:v>2.1899999999999999E-2</c:v>
                </c:pt>
                <c:pt idx="69">
                  <c:v>2.1100000000000001E-2</c:v>
                </c:pt>
                <c:pt idx="70">
                  <c:v>2.0299999999999999E-2</c:v>
                </c:pt>
                <c:pt idx="71">
                  <c:v>1.95E-2</c:v>
                </c:pt>
                <c:pt idx="72">
                  <c:v>1.874E-2</c:v>
                </c:pt>
                <c:pt idx="73">
                  <c:v>1.7919999999999998E-2</c:v>
                </c:pt>
                <c:pt idx="74">
                  <c:v>1.7139999999999999E-2</c:v>
                </c:pt>
                <c:pt idx="75">
                  <c:v>1.6420000000000001E-2</c:v>
                </c:pt>
                <c:pt idx="76">
                  <c:v>1.5679999999999999E-2</c:v>
                </c:pt>
                <c:pt idx="77">
                  <c:v>1.4999999999999999E-2</c:v>
                </c:pt>
                <c:pt idx="78">
                  <c:v>1.4319999999999999E-2</c:v>
                </c:pt>
                <c:pt idx="79">
                  <c:v>1.37E-2</c:v>
                </c:pt>
                <c:pt idx="80">
                  <c:v>1.306E-2</c:v>
                </c:pt>
                <c:pt idx="81">
                  <c:v>1.244E-2</c:v>
                </c:pt>
                <c:pt idx="82">
                  <c:v>1.184E-2</c:v>
                </c:pt>
                <c:pt idx="83">
                  <c:v>1.128E-2</c:v>
                </c:pt>
                <c:pt idx="84">
                  <c:v>1.076E-2</c:v>
                </c:pt>
                <c:pt idx="85">
                  <c:v>1.022E-2</c:v>
                </c:pt>
                <c:pt idx="86">
                  <c:v>9.7800000000000005E-3</c:v>
                </c:pt>
                <c:pt idx="87">
                  <c:v>9.2999999999999992E-3</c:v>
                </c:pt>
                <c:pt idx="88">
                  <c:v>8.8199999999999997E-3</c:v>
                </c:pt>
                <c:pt idx="89">
                  <c:v>8.3599999999999994E-3</c:v>
                </c:pt>
                <c:pt idx="90">
                  <c:v>7.9399999999999991E-3</c:v>
                </c:pt>
                <c:pt idx="91">
                  <c:v>7.4999999999999997E-3</c:v>
                </c:pt>
                <c:pt idx="92">
                  <c:v>7.0800000000000004E-3</c:v>
                </c:pt>
                <c:pt idx="93">
                  <c:v>6.6400000000000001E-3</c:v>
                </c:pt>
                <c:pt idx="94">
                  <c:v>6.28E-3</c:v>
                </c:pt>
                <c:pt idx="95">
                  <c:v>5.9199999999999999E-3</c:v>
                </c:pt>
                <c:pt idx="96">
                  <c:v>5.5599999999999998E-3</c:v>
                </c:pt>
                <c:pt idx="97">
                  <c:v>5.2399999999999999E-3</c:v>
                </c:pt>
                <c:pt idx="98">
                  <c:v>4.96E-3</c:v>
                </c:pt>
                <c:pt idx="99">
                  <c:v>4.6800000000000001E-3</c:v>
                </c:pt>
                <c:pt idx="100">
                  <c:v>4.4000000000000003E-3</c:v>
                </c:pt>
                <c:pt idx="101">
                  <c:v>4.1799999999999997E-3</c:v>
                </c:pt>
                <c:pt idx="102">
                  <c:v>3.9399999999999999E-3</c:v>
                </c:pt>
                <c:pt idx="103">
                  <c:v>3.7799999999999999E-3</c:v>
                </c:pt>
                <c:pt idx="104">
                  <c:v>3.62E-3</c:v>
                </c:pt>
                <c:pt idx="105">
                  <c:v>3.48E-3</c:v>
                </c:pt>
                <c:pt idx="106">
                  <c:v>3.3E-3</c:v>
                </c:pt>
                <c:pt idx="107">
                  <c:v>3.1800000000000001E-3</c:v>
                </c:pt>
                <c:pt idx="108">
                  <c:v>3.0400000000000002E-3</c:v>
                </c:pt>
                <c:pt idx="109">
                  <c:v>2.8999999999999998E-3</c:v>
                </c:pt>
                <c:pt idx="110">
                  <c:v>2.7799999999999999E-3</c:v>
                </c:pt>
                <c:pt idx="111">
                  <c:v>2.66E-3</c:v>
                </c:pt>
                <c:pt idx="112">
                  <c:v>2.5400000000000002E-3</c:v>
                </c:pt>
                <c:pt idx="113">
                  <c:v>2.4199999999999998E-3</c:v>
                </c:pt>
                <c:pt idx="114">
                  <c:v>2.32E-3</c:v>
                </c:pt>
                <c:pt idx="115">
                  <c:v>2.2000000000000001E-3</c:v>
                </c:pt>
                <c:pt idx="116">
                  <c:v>2.0799999999999998E-3</c:v>
                </c:pt>
                <c:pt idx="117">
                  <c:v>2E-3</c:v>
                </c:pt>
                <c:pt idx="118">
                  <c:v>1.9400000000000001E-3</c:v>
                </c:pt>
                <c:pt idx="119">
                  <c:v>1.8400000000000001E-3</c:v>
                </c:pt>
                <c:pt idx="120">
                  <c:v>1.7600000000000001E-3</c:v>
                </c:pt>
                <c:pt idx="121">
                  <c:v>1.6800000000000001E-3</c:v>
                </c:pt>
                <c:pt idx="122">
                  <c:v>1.6000000000000001E-3</c:v>
                </c:pt>
                <c:pt idx="123">
                  <c:v>1.5200000000000001E-3</c:v>
                </c:pt>
                <c:pt idx="124">
                  <c:v>1.48E-3</c:v>
                </c:pt>
                <c:pt idx="125">
                  <c:v>1.4E-3</c:v>
                </c:pt>
                <c:pt idx="126">
                  <c:v>1.3600000000000001E-3</c:v>
                </c:pt>
                <c:pt idx="127">
                  <c:v>1.2800000000000001E-3</c:v>
                </c:pt>
                <c:pt idx="128">
                  <c:v>1.2199999999999999E-3</c:v>
                </c:pt>
                <c:pt idx="129">
                  <c:v>1.14E-3</c:v>
                </c:pt>
                <c:pt idx="130">
                  <c:v>1.08E-3</c:v>
                </c:pt>
                <c:pt idx="131">
                  <c:v>1.0200000000000001E-3</c:v>
                </c:pt>
                <c:pt idx="132">
                  <c:v>9.3999999999999997E-4</c:v>
                </c:pt>
                <c:pt idx="133">
                  <c:v>8.9999999999999998E-4</c:v>
                </c:pt>
                <c:pt idx="134">
                  <c:v>6.8000000000000005E-4</c:v>
                </c:pt>
                <c:pt idx="135">
                  <c:v>6.4000000000000005E-4</c:v>
                </c:pt>
                <c:pt idx="136">
                  <c:v>6.2E-4</c:v>
                </c:pt>
                <c:pt idx="137">
                  <c:v>6.4000000000000005E-4</c:v>
                </c:pt>
                <c:pt idx="138">
                  <c:v>5.5999999999999995E-4</c:v>
                </c:pt>
                <c:pt idx="139">
                  <c:v>5.5999999999999995E-4</c:v>
                </c:pt>
                <c:pt idx="140">
                  <c:v>4.8000000000000001E-4</c:v>
                </c:pt>
                <c:pt idx="141">
                  <c:v>5.0000000000000001E-4</c:v>
                </c:pt>
                <c:pt idx="142">
                  <c:v>4.8000000000000001E-4</c:v>
                </c:pt>
                <c:pt idx="143">
                  <c:v>3.8000000000000002E-4</c:v>
                </c:pt>
                <c:pt idx="144">
                  <c:v>3.6000000000000002E-4</c:v>
                </c:pt>
                <c:pt idx="145">
                  <c:v>1.8000000000000001E-4</c:v>
                </c:pt>
                <c:pt idx="146">
                  <c:v>2.0000000000000001E-4</c:v>
                </c:pt>
                <c:pt idx="147">
                  <c:v>2.2000000000000001E-4</c:v>
                </c:pt>
                <c:pt idx="148">
                  <c:v>2.0000000000000001E-4</c:v>
                </c:pt>
                <c:pt idx="149">
                  <c:v>2.4000000000000001E-4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23-4813-B4AE-5FD240F4B0DE}"/>
            </c:ext>
          </c:extLst>
        </c:ser>
        <c:ser>
          <c:idx val="4"/>
          <c:order val="5"/>
          <c:tx>
            <c:v>Afectados SR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23-4813-B4AE-5FD240F4B0DE}"/>
            </c:ext>
          </c:extLst>
        </c:ser>
        <c:ser>
          <c:idx val="6"/>
          <c:order val="6"/>
          <c:tx>
            <c:v>Contagiados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23-4813-B4AE-5FD240F4B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'50CR30'!$C$14:$C$133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'50CR30'!$AO$14:$AO$373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1.2E-4</c:v>
                      </c:pt>
                      <c:pt idx="4">
                        <c:v>8.0000000000000007E-5</c:v>
                      </c:pt>
                      <c:pt idx="5">
                        <c:v>8.0000000000000007E-5</c:v>
                      </c:pt>
                      <c:pt idx="6">
                        <c:v>2.4000000000000001E-4</c:v>
                      </c:pt>
                      <c:pt idx="7">
                        <c:v>2.5999999999999998E-4</c:v>
                      </c:pt>
                      <c:pt idx="8">
                        <c:v>2.9999999999999997E-4</c:v>
                      </c:pt>
                      <c:pt idx="9">
                        <c:v>5.8E-4</c:v>
                      </c:pt>
                      <c:pt idx="10">
                        <c:v>6.2E-4</c:v>
                      </c:pt>
                      <c:pt idx="11">
                        <c:v>6.4000000000000005E-4</c:v>
                      </c:pt>
                      <c:pt idx="12">
                        <c:v>7.2000000000000005E-4</c:v>
                      </c:pt>
                      <c:pt idx="13">
                        <c:v>6.9999999999999999E-4</c:v>
                      </c:pt>
                      <c:pt idx="14">
                        <c:v>7.7999999999999999E-4</c:v>
                      </c:pt>
                      <c:pt idx="15">
                        <c:v>8.0000000000000004E-4</c:v>
                      </c:pt>
                      <c:pt idx="16">
                        <c:v>8.4000000000000003E-4</c:v>
                      </c:pt>
                      <c:pt idx="17">
                        <c:v>1.1199999999999999E-3</c:v>
                      </c:pt>
                      <c:pt idx="18">
                        <c:v>1.2600000000000001E-3</c:v>
                      </c:pt>
                      <c:pt idx="19">
                        <c:v>1.3799999999999999E-3</c:v>
                      </c:pt>
                      <c:pt idx="20">
                        <c:v>1.6000000000000001E-3</c:v>
                      </c:pt>
                      <c:pt idx="21">
                        <c:v>1.72E-3</c:v>
                      </c:pt>
                      <c:pt idx="22">
                        <c:v>1.98E-3</c:v>
                      </c:pt>
                      <c:pt idx="23">
                        <c:v>2.3E-3</c:v>
                      </c:pt>
                      <c:pt idx="24">
                        <c:v>2.5999999999999999E-3</c:v>
                      </c:pt>
                      <c:pt idx="25">
                        <c:v>2.9399999999999999E-3</c:v>
                      </c:pt>
                      <c:pt idx="26">
                        <c:v>3.2599999999999999E-3</c:v>
                      </c:pt>
                      <c:pt idx="27">
                        <c:v>3.4399999999999999E-3</c:v>
                      </c:pt>
                      <c:pt idx="28">
                        <c:v>3.96E-3</c:v>
                      </c:pt>
                      <c:pt idx="29">
                        <c:v>4.3600000000000002E-3</c:v>
                      </c:pt>
                      <c:pt idx="30">
                        <c:v>1.34E-3</c:v>
                      </c:pt>
                      <c:pt idx="31">
                        <c:v>1.48E-3</c:v>
                      </c:pt>
                      <c:pt idx="32">
                        <c:v>1.58E-3</c:v>
                      </c:pt>
                      <c:pt idx="33">
                        <c:v>1.6000000000000001E-3</c:v>
                      </c:pt>
                      <c:pt idx="34">
                        <c:v>1.5200000000000001E-3</c:v>
                      </c:pt>
                      <c:pt idx="35">
                        <c:v>1.42E-3</c:v>
                      </c:pt>
                      <c:pt idx="36">
                        <c:v>1.3799999999999999E-3</c:v>
                      </c:pt>
                      <c:pt idx="37">
                        <c:v>1.34E-3</c:v>
                      </c:pt>
                      <c:pt idx="38">
                        <c:v>1.3600000000000001E-3</c:v>
                      </c:pt>
                      <c:pt idx="39">
                        <c:v>1.3799999999999999E-3</c:v>
                      </c:pt>
                      <c:pt idx="40">
                        <c:v>1.4400000000000001E-3</c:v>
                      </c:pt>
                      <c:pt idx="41">
                        <c:v>1.32E-3</c:v>
                      </c:pt>
                      <c:pt idx="42">
                        <c:v>1.3600000000000001E-3</c:v>
                      </c:pt>
                      <c:pt idx="43">
                        <c:v>1.32E-3</c:v>
                      </c:pt>
                      <c:pt idx="44">
                        <c:v>1.32E-3</c:v>
                      </c:pt>
                      <c:pt idx="45">
                        <c:v>1.24E-3</c:v>
                      </c:pt>
                      <c:pt idx="46">
                        <c:v>1.16E-3</c:v>
                      </c:pt>
                      <c:pt idx="47">
                        <c:v>1.1199999999999999E-3</c:v>
                      </c:pt>
                      <c:pt idx="48">
                        <c:v>1.06E-3</c:v>
                      </c:pt>
                      <c:pt idx="49">
                        <c:v>9.7999999999999997E-4</c:v>
                      </c:pt>
                      <c:pt idx="50">
                        <c:v>1E-3</c:v>
                      </c:pt>
                      <c:pt idx="51">
                        <c:v>9.3999999999999997E-4</c:v>
                      </c:pt>
                      <c:pt idx="52">
                        <c:v>8.8000000000000003E-4</c:v>
                      </c:pt>
                      <c:pt idx="53">
                        <c:v>8.1999999999999998E-4</c:v>
                      </c:pt>
                      <c:pt idx="54">
                        <c:v>8.1999999999999998E-4</c:v>
                      </c:pt>
                      <c:pt idx="55">
                        <c:v>7.7999999999999999E-4</c:v>
                      </c:pt>
                      <c:pt idx="56">
                        <c:v>7.3999999999999999E-4</c:v>
                      </c:pt>
                      <c:pt idx="57">
                        <c:v>7.2000000000000005E-4</c:v>
                      </c:pt>
                      <c:pt idx="58">
                        <c:v>7.3999999999999999E-4</c:v>
                      </c:pt>
                      <c:pt idx="59">
                        <c:v>6.6E-4</c:v>
                      </c:pt>
                      <c:pt idx="60">
                        <c:v>6.4000000000000005E-4</c:v>
                      </c:pt>
                      <c:pt idx="61">
                        <c:v>6.8000000000000005E-4</c:v>
                      </c:pt>
                      <c:pt idx="62">
                        <c:v>6.4000000000000005E-4</c:v>
                      </c:pt>
                      <c:pt idx="63">
                        <c:v>5.9999999999999995E-4</c:v>
                      </c:pt>
                      <c:pt idx="64">
                        <c:v>5.4000000000000001E-4</c:v>
                      </c:pt>
                      <c:pt idx="65">
                        <c:v>5.5999999999999995E-4</c:v>
                      </c:pt>
                      <c:pt idx="66">
                        <c:v>5.4000000000000001E-4</c:v>
                      </c:pt>
                      <c:pt idx="67">
                        <c:v>4.4000000000000002E-4</c:v>
                      </c:pt>
                      <c:pt idx="68">
                        <c:v>5.1999999999999995E-4</c:v>
                      </c:pt>
                      <c:pt idx="69">
                        <c:v>4.8000000000000001E-4</c:v>
                      </c:pt>
                      <c:pt idx="70">
                        <c:v>4.4000000000000002E-4</c:v>
                      </c:pt>
                      <c:pt idx="71">
                        <c:v>4.0000000000000002E-4</c:v>
                      </c:pt>
                      <c:pt idx="72">
                        <c:v>3.8000000000000002E-4</c:v>
                      </c:pt>
                      <c:pt idx="73">
                        <c:v>3.6000000000000002E-4</c:v>
                      </c:pt>
                      <c:pt idx="74">
                        <c:v>2.9999999999999997E-4</c:v>
                      </c:pt>
                      <c:pt idx="75">
                        <c:v>3.4000000000000002E-4</c:v>
                      </c:pt>
                      <c:pt idx="76">
                        <c:v>2.7999999999999998E-4</c:v>
                      </c:pt>
                      <c:pt idx="77">
                        <c:v>2.9999999999999997E-4</c:v>
                      </c:pt>
                      <c:pt idx="78">
                        <c:v>2.4000000000000001E-4</c:v>
                      </c:pt>
                      <c:pt idx="79">
                        <c:v>2.2000000000000001E-4</c:v>
                      </c:pt>
                      <c:pt idx="80">
                        <c:v>2.2000000000000001E-4</c:v>
                      </c:pt>
                      <c:pt idx="81">
                        <c:v>1.8000000000000001E-4</c:v>
                      </c:pt>
                      <c:pt idx="82">
                        <c:v>1.8000000000000001E-4</c:v>
                      </c:pt>
                      <c:pt idx="83">
                        <c:v>1.8000000000000001E-4</c:v>
                      </c:pt>
                      <c:pt idx="84">
                        <c:v>1.8000000000000001E-4</c:v>
                      </c:pt>
                      <c:pt idx="85">
                        <c:v>1.6000000000000001E-4</c:v>
                      </c:pt>
                      <c:pt idx="86">
                        <c:v>1.6000000000000001E-4</c:v>
                      </c:pt>
                      <c:pt idx="87">
                        <c:v>1.3999999999999999E-4</c:v>
                      </c:pt>
                      <c:pt idx="88">
                        <c:v>1.2E-4</c:v>
                      </c:pt>
                      <c:pt idx="89">
                        <c:v>1.3999999999999999E-4</c:v>
                      </c:pt>
                      <c:pt idx="90">
                        <c:v>1.3999999999999999E-4</c:v>
                      </c:pt>
                      <c:pt idx="91">
                        <c:v>1E-4</c:v>
                      </c:pt>
                      <c:pt idx="92">
                        <c:v>1.2E-4</c:v>
                      </c:pt>
                      <c:pt idx="93">
                        <c:v>8.0000000000000007E-5</c:v>
                      </c:pt>
                      <c:pt idx="94">
                        <c:v>1.2E-4</c:v>
                      </c:pt>
                      <c:pt idx="95">
                        <c:v>1E-4</c:v>
                      </c:pt>
                      <c:pt idx="96">
                        <c:v>8.0000000000000007E-5</c:v>
                      </c:pt>
                      <c:pt idx="97">
                        <c:v>1E-4</c:v>
                      </c:pt>
                      <c:pt idx="98">
                        <c:v>1.2E-4</c:v>
                      </c:pt>
                      <c:pt idx="99">
                        <c:v>1E-4</c:v>
                      </c:pt>
                      <c:pt idx="100">
                        <c:v>8.0000000000000007E-5</c:v>
                      </c:pt>
                      <c:pt idx="101">
                        <c:v>1.2E-4</c:v>
                      </c:pt>
                      <c:pt idx="102">
                        <c:v>8.0000000000000007E-5</c:v>
                      </c:pt>
                      <c:pt idx="103">
                        <c:v>1E-4</c:v>
                      </c:pt>
                      <c:pt idx="104">
                        <c:v>1E-4</c:v>
                      </c:pt>
                      <c:pt idx="105">
                        <c:v>1.2E-4</c:v>
                      </c:pt>
                      <c:pt idx="106">
                        <c:v>8.0000000000000007E-5</c:v>
                      </c:pt>
                      <c:pt idx="107">
                        <c:v>8.0000000000000007E-5</c:v>
                      </c:pt>
                      <c:pt idx="108">
                        <c:v>6.0000000000000002E-5</c:v>
                      </c:pt>
                      <c:pt idx="109">
                        <c:v>6.0000000000000002E-5</c:v>
                      </c:pt>
                      <c:pt idx="110">
                        <c:v>4.0000000000000003E-5</c:v>
                      </c:pt>
                      <c:pt idx="111">
                        <c:v>4.0000000000000003E-5</c:v>
                      </c:pt>
                      <c:pt idx="112">
                        <c:v>4.0000000000000003E-5</c:v>
                      </c:pt>
                      <c:pt idx="113">
                        <c:v>2.0000000000000002E-5</c:v>
                      </c:pt>
                      <c:pt idx="114">
                        <c:v>2.0000000000000002E-5</c:v>
                      </c:pt>
                      <c:pt idx="115">
                        <c:v>4.0000000000000003E-5</c:v>
                      </c:pt>
                      <c:pt idx="116">
                        <c:v>2.0000000000000002E-5</c:v>
                      </c:pt>
                      <c:pt idx="117">
                        <c:v>6.0000000000000002E-5</c:v>
                      </c:pt>
                      <c:pt idx="118">
                        <c:v>4.0000000000000003E-5</c:v>
                      </c:pt>
                      <c:pt idx="119">
                        <c:v>2.0000000000000002E-5</c:v>
                      </c:pt>
                      <c:pt idx="120">
                        <c:v>4.0000000000000003E-5</c:v>
                      </c:pt>
                      <c:pt idx="121">
                        <c:v>2.0000000000000002E-5</c:v>
                      </c:pt>
                      <c:pt idx="122">
                        <c:v>6.0000000000000002E-5</c:v>
                      </c:pt>
                      <c:pt idx="123">
                        <c:v>0</c:v>
                      </c:pt>
                      <c:pt idx="124">
                        <c:v>4.0000000000000003E-5</c:v>
                      </c:pt>
                      <c:pt idx="125">
                        <c:v>2.0000000000000002E-5</c:v>
                      </c:pt>
                      <c:pt idx="126">
                        <c:v>6.0000000000000002E-5</c:v>
                      </c:pt>
                      <c:pt idx="127">
                        <c:v>0</c:v>
                      </c:pt>
                      <c:pt idx="128">
                        <c:v>2.0000000000000002E-5</c:v>
                      </c:pt>
                      <c:pt idx="129">
                        <c:v>0</c:v>
                      </c:pt>
                      <c:pt idx="130">
                        <c:v>2.0000000000000002E-5</c:v>
                      </c:pt>
                      <c:pt idx="131">
                        <c:v>4.0000000000000003E-5</c:v>
                      </c:pt>
                      <c:pt idx="132">
                        <c:v>0</c:v>
                      </c:pt>
                      <c:pt idx="133">
                        <c:v>2.0000000000000002E-5</c:v>
                      </c:pt>
                      <c:pt idx="134">
                        <c:v>1.3799999999999999E-3</c:v>
                      </c:pt>
                      <c:pt idx="135">
                        <c:v>6.0000000000000002E-5</c:v>
                      </c:pt>
                      <c:pt idx="136">
                        <c:v>2.0000000000000002E-5</c:v>
                      </c:pt>
                      <c:pt idx="137">
                        <c:v>1.2999999999999999E-3</c:v>
                      </c:pt>
                      <c:pt idx="138">
                        <c:v>8.4000000000000003E-4</c:v>
                      </c:pt>
                      <c:pt idx="139">
                        <c:v>1.14E-3</c:v>
                      </c:pt>
                      <c:pt idx="140">
                        <c:v>1.0399999999999999E-3</c:v>
                      </c:pt>
                      <c:pt idx="141">
                        <c:v>1.5200000000000001E-3</c:v>
                      </c:pt>
                      <c:pt idx="142">
                        <c:v>2.0000000000000002E-5</c:v>
                      </c:pt>
                      <c:pt idx="143">
                        <c:v>1.64E-3</c:v>
                      </c:pt>
                      <c:pt idx="144">
                        <c:v>-2.0000000000000002E-5</c:v>
                      </c:pt>
                      <c:pt idx="145">
                        <c:v>-6.8000000000000005E-4</c:v>
                      </c:pt>
                      <c:pt idx="146">
                        <c:v>-2.5999999999999998E-4</c:v>
                      </c:pt>
                      <c:pt idx="147">
                        <c:v>5.8799999999999998E-3</c:v>
                      </c:pt>
                      <c:pt idx="148">
                        <c:v>0</c:v>
                      </c:pt>
                      <c:pt idx="149">
                        <c:v>-1.72E-3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F523-4813-B4AE-5FD240F4B0DE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'50CR30'!$AM$14:$AM$373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1E-4</c:v>
                      </c:pt>
                      <c:pt idx="20">
                        <c:v>1.3999999999999999E-4</c:v>
                      </c:pt>
                      <c:pt idx="21">
                        <c:v>1.6000000000000001E-4</c:v>
                      </c:pt>
                      <c:pt idx="22">
                        <c:v>2.2000000000000001E-4</c:v>
                      </c:pt>
                      <c:pt idx="23">
                        <c:v>2.7999999999999998E-4</c:v>
                      </c:pt>
                      <c:pt idx="24">
                        <c:v>3.6000000000000002E-4</c:v>
                      </c:pt>
                      <c:pt idx="25">
                        <c:v>4.6000000000000001E-4</c:v>
                      </c:pt>
                      <c:pt idx="26">
                        <c:v>5.9999999999999995E-4</c:v>
                      </c:pt>
                      <c:pt idx="27">
                        <c:v>7.2000000000000005E-4</c:v>
                      </c:pt>
                      <c:pt idx="28">
                        <c:v>8.8000000000000003E-4</c:v>
                      </c:pt>
                      <c:pt idx="29">
                        <c:v>1.08E-3</c:v>
                      </c:pt>
                      <c:pt idx="30">
                        <c:v>1.2999999999999999E-3</c:v>
                      </c:pt>
                      <c:pt idx="31">
                        <c:v>1.64E-3</c:v>
                      </c:pt>
                      <c:pt idx="32">
                        <c:v>1.9400000000000001E-3</c:v>
                      </c:pt>
                      <c:pt idx="33">
                        <c:v>2.32E-3</c:v>
                      </c:pt>
                      <c:pt idx="34">
                        <c:v>2.7599999999999999E-3</c:v>
                      </c:pt>
                      <c:pt idx="35">
                        <c:v>3.2200000000000002E-3</c:v>
                      </c:pt>
                      <c:pt idx="36">
                        <c:v>3.7799999999999999E-3</c:v>
                      </c:pt>
                      <c:pt idx="37">
                        <c:v>4.4200000000000003E-3</c:v>
                      </c:pt>
                      <c:pt idx="38">
                        <c:v>5.1799999999999997E-3</c:v>
                      </c:pt>
                      <c:pt idx="39">
                        <c:v>5.9800000000000001E-3</c:v>
                      </c:pt>
                      <c:pt idx="40">
                        <c:v>6.9199999999999999E-3</c:v>
                      </c:pt>
                      <c:pt idx="41">
                        <c:v>8.0000000000000002E-3</c:v>
                      </c:pt>
                      <c:pt idx="42">
                        <c:v>9.1199999999999996E-3</c:v>
                      </c:pt>
                      <c:pt idx="43">
                        <c:v>1.038E-2</c:v>
                      </c:pt>
                      <c:pt idx="44">
                        <c:v>1.1639999999999999E-2</c:v>
                      </c:pt>
                      <c:pt idx="45">
                        <c:v>1.308E-2</c:v>
                      </c:pt>
                      <c:pt idx="46">
                        <c:v>1.456E-2</c:v>
                      </c:pt>
                      <c:pt idx="47">
                        <c:v>1.6119999999999999E-2</c:v>
                      </c:pt>
                      <c:pt idx="48">
                        <c:v>1.7819999999999999E-2</c:v>
                      </c:pt>
                      <c:pt idx="49">
                        <c:v>1.966E-2</c:v>
                      </c:pt>
                      <c:pt idx="50">
                        <c:v>2.1479999999999999E-2</c:v>
                      </c:pt>
                      <c:pt idx="51">
                        <c:v>2.3439999999999999E-2</c:v>
                      </c:pt>
                      <c:pt idx="52">
                        <c:v>2.5440000000000001E-2</c:v>
                      </c:pt>
                      <c:pt idx="53">
                        <c:v>2.7539999999999999E-2</c:v>
                      </c:pt>
                      <c:pt idx="54">
                        <c:v>2.972E-2</c:v>
                      </c:pt>
                      <c:pt idx="55">
                        <c:v>3.1899999999999998E-2</c:v>
                      </c:pt>
                      <c:pt idx="56">
                        <c:v>3.4139999999999997E-2</c:v>
                      </c:pt>
                      <c:pt idx="57">
                        <c:v>3.6560000000000002E-2</c:v>
                      </c:pt>
                      <c:pt idx="58">
                        <c:v>3.8940000000000002E-2</c:v>
                      </c:pt>
                      <c:pt idx="59">
                        <c:v>4.1279999999999997E-2</c:v>
                      </c:pt>
                      <c:pt idx="60">
                        <c:v>4.3540000000000002E-2</c:v>
                      </c:pt>
                      <c:pt idx="61">
                        <c:v>4.4859999999999997E-2</c:v>
                      </c:pt>
                      <c:pt idx="62">
                        <c:v>4.6199999999999998E-2</c:v>
                      </c:pt>
                      <c:pt idx="63">
                        <c:v>4.7539999999999999E-2</c:v>
                      </c:pt>
                      <c:pt idx="64">
                        <c:v>4.8840000000000001E-2</c:v>
                      </c:pt>
                      <c:pt idx="65">
                        <c:v>5.0139999999999997E-2</c:v>
                      </c:pt>
                      <c:pt idx="66">
                        <c:v>5.1380000000000002E-2</c:v>
                      </c:pt>
                      <c:pt idx="67">
                        <c:v>5.2560000000000003E-2</c:v>
                      </c:pt>
                      <c:pt idx="68">
                        <c:v>5.3740000000000003E-2</c:v>
                      </c:pt>
                      <c:pt idx="69">
                        <c:v>5.4960000000000002E-2</c:v>
                      </c:pt>
                      <c:pt idx="70">
                        <c:v>5.6120000000000003E-2</c:v>
                      </c:pt>
                      <c:pt idx="71">
                        <c:v>5.7259999999999998E-2</c:v>
                      </c:pt>
                      <c:pt idx="72">
                        <c:v>5.8340000000000003E-2</c:v>
                      </c:pt>
                      <c:pt idx="73">
                        <c:v>5.9459999999999999E-2</c:v>
                      </c:pt>
                      <c:pt idx="74">
                        <c:v>6.0479999999999999E-2</c:v>
                      </c:pt>
                      <c:pt idx="75">
                        <c:v>6.148E-2</c:v>
                      </c:pt>
                      <c:pt idx="76">
                        <c:v>6.2420000000000003E-2</c:v>
                      </c:pt>
                      <c:pt idx="77">
                        <c:v>6.3339999999999994E-2</c:v>
                      </c:pt>
                      <c:pt idx="78">
                        <c:v>6.4219999999999999E-2</c:v>
                      </c:pt>
                      <c:pt idx="79">
                        <c:v>6.5019999999999994E-2</c:v>
                      </c:pt>
                      <c:pt idx="80">
                        <c:v>6.5820000000000004E-2</c:v>
                      </c:pt>
                      <c:pt idx="81">
                        <c:v>6.658E-2</c:v>
                      </c:pt>
                      <c:pt idx="82">
                        <c:v>6.7299999999999999E-2</c:v>
                      </c:pt>
                      <c:pt idx="83">
                        <c:v>6.8000000000000005E-2</c:v>
                      </c:pt>
                      <c:pt idx="84">
                        <c:v>6.8659999999999999E-2</c:v>
                      </c:pt>
                      <c:pt idx="85">
                        <c:v>6.9320000000000007E-2</c:v>
                      </c:pt>
                      <c:pt idx="86">
                        <c:v>6.9900000000000004E-2</c:v>
                      </c:pt>
                      <c:pt idx="87">
                        <c:v>7.0480000000000001E-2</c:v>
                      </c:pt>
                      <c:pt idx="88">
                        <c:v>7.1040000000000006E-2</c:v>
                      </c:pt>
                      <c:pt idx="89">
                        <c:v>7.1599999999999997E-2</c:v>
                      </c:pt>
                      <c:pt idx="90">
                        <c:v>7.2139999999999996E-2</c:v>
                      </c:pt>
                      <c:pt idx="91">
                        <c:v>7.2660000000000002E-2</c:v>
                      </c:pt>
                      <c:pt idx="92">
                        <c:v>7.3160000000000003E-2</c:v>
                      </c:pt>
                      <c:pt idx="93">
                        <c:v>7.3660000000000003E-2</c:v>
                      </c:pt>
                      <c:pt idx="94">
                        <c:v>7.4120000000000005E-2</c:v>
                      </c:pt>
                      <c:pt idx="95">
                        <c:v>7.4560000000000001E-2</c:v>
                      </c:pt>
                      <c:pt idx="96">
                        <c:v>7.4980000000000005E-2</c:v>
                      </c:pt>
                      <c:pt idx="97">
                        <c:v>7.5359999999999996E-2</c:v>
                      </c:pt>
                      <c:pt idx="98">
                        <c:v>7.5740000000000002E-2</c:v>
                      </c:pt>
                      <c:pt idx="99">
                        <c:v>7.6100000000000001E-2</c:v>
                      </c:pt>
                      <c:pt idx="100">
                        <c:v>7.6439999999999994E-2</c:v>
                      </c:pt>
                      <c:pt idx="101">
                        <c:v>7.6759999999999995E-2</c:v>
                      </c:pt>
                      <c:pt idx="102">
                        <c:v>7.7060000000000003E-2</c:v>
                      </c:pt>
                      <c:pt idx="103">
                        <c:v>7.7299999999999994E-2</c:v>
                      </c:pt>
                      <c:pt idx="104">
                        <c:v>7.7560000000000004E-2</c:v>
                      </c:pt>
                      <c:pt idx="105">
                        <c:v>7.7799999999999994E-2</c:v>
                      </c:pt>
                      <c:pt idx="106">
                        <c:v>7.8039999999999998E-2</c:v>
                      </c:pt>
                      <c:pt idx="107">
                        <c:v>7.8240000000000004E-2</c:v>
                      </c:pt>
                      <c:pt idx="108">
                        <c:v>7.8420000000000004E-2</c:v>
                      </c:pt>
                      <c:pt idx="109">
                        <c:v>7.8600000000000003E-2</c:v>
                      </c:pt>
                      <c:pt idx="110">
                        <c:v>7.8759999999999997E-2</c:v>
                      </c:pt>
                      <c:pt idx="111">
                        <c:v>7.8899999999999998E-2</c:v>
                      </c:pt>
                      <c:pt idx="112">
                        <c:v>7.9060000000000005E-2</c:v>
                      </c:pt>
                      <c:pt idx="113">
                        <c:v>7.918E-2</c:v>
                      </c:pt>
                      <c:pt idx="114">
                        <c:v>7.9299999999999995E-2</c:v>
                      </c:pt>
                      <c:pt idx="115">
                        <c:v>7.9439999999999997E-2</c:v>
                      </c:pt>
                      <c:pt idx="116">
                        <c:v>7.9579999999999998E-2</c:v>
                      </c:pt>
                      <c:pt idx="117">
                        <c:v>7.9699999999999993E-2</c:v>
                      </c:pt>
                      <c:pt idx="118">
                        <c:v>7.9799999999999996E-2</c:v>
                      </c:pt>
                      <c:pt idx="119">
                        <c:v>7.9920000000000005E-2</c:v>
                      </c:pt>
                      <c:pt idx="120">
                        <c:v>8.0019999999999994E-2</c:v>
                      </c:pt>
                      <c:pt idx="121">
                        <c:v>8.0119999999999997E-2</c:v>
                      </c:pt>
                      <c:pt idx="122">
                        <c:v>8.0240000000000006E-2</c:v>
                      </c:pt>
                      <c:pt idx="123">
                        <c:v>8.0320000000000003E-2</c:v>
                      </c:pt>
                      <c:pt idx="124">
                        <c:v>8.0399999999999999E-2</c:v>
                      </c:pt>
                      <c:pt idx="125">
                        <c:v>8.0500000000000002E-2</c:v>
                      </c:pt>
                      <c:pt idx="126">
                        <c:v>8.0579999999999999E-2</c:v>
                      </c:pt>
                      <c:pt idx="127">
                        <c:v>8.0659999999999996E-2</c:v>
                      </c:pt>
                      <c:pt idx="128">
                        <c:v>8.0740000000000006E-2</c:v>
                      </c:pt>
                      <c:pt idx="129">
                        <c:v>8.0820000000000003E-2</c:v>
                      </c:pt>
                      <c:pt idx="130">
                        <c:v>8.09E-2</c:v>
                      </c:pt>
                      <c:pt idx="131">
                        <c:v>8.0979999999999996E-2</c:v>
                      </c:pt>
                      <c:pt idx="132">
                        <c:v>8.1059999999999993E-2</c:v>
                      </c:pt>
                      <c:pt idx="133">
                        <c:v>8.1119999999999998E-2</c:v>
                      </c:pt>
                      <c:pt idx="134">
                        <c:v>8.2619999999999999E-2</c:v>
                      </c:pt>
                      <c:pt idx="135">
                        <c:v>8.2699999999999996E-2</c:v>
                      </c:pt>
                      <c:pt idx="136">
                        <c:v>8.2739999999999994E-2</c:v>
                      </c:pt>
                      <c:pt idx="137">
                        <c:v>8.3979999999999999E-2</c:v>
                      </c:pt>
                      <c:pt idx="138">
                        <c:v>8.4839999999999999E-2</c:v>
                      </c:pt>
                      <c:pt idx="139">
                        <c:v>8.5919999999999996E-2</c:v>
                      </c:pt>
                      <c:pt idx="140">
                        <c:v>8.6980000000000002E-2</c:v>
                      </c:pt>
                      <c:pt idx="141">
                        <c:v>8.8440000000000005E-2</c:v>
                      </c:pt>
                      <c:pt idx="142">
                        <c:v>8.8480000000000003E-2</c:v>
                      </c:pt>
                      <c:pt idx="143">
                        <c:v>9.01E-2</c:v>
                      </c:pt>
                      <c:pt idx="144">
                        <c:v>9.0079999999999993E-2</c:v>
                      </c:pt>
                      <c:pt idx="145">
                        <c:v>8.9539999999999995E-2</c:v>
                      </c:pt>
                      <c:pt idx="146">
                        <c:v>8.9340000000000003E-2</c:v>
                      </c:pt>
                      <c:pt idx="147">
                        <c:v>9.4820000000000002E-2</c:v>
                      </c:pt>
                      <c:pt idx="148">
                        <c:v>9.4839999999999994E-2</c:v>
                      </c:pt>
                      <c:pt idx="149">
                        <c:v>9.3160000000000007E-2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3-4813-B4AE-5FD240F4B0DE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Muertes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4.0000000000000003E-5</c:v>
                      </c:pt>
                      <c:pt idx="31">
                        <c:v>6.0000000000000002E-5</c:v>
                      </c:pt>
                      <c:pt idx="32">
                        <c:v>8.0000000000000007E-5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1.6000000000000001E-4</c:v>
                      </c:pt>
                      <c:pt idx="36">
                        <c:v>2.0000000000000001E-4</c:v>
                      </c:pt>
                      <c:pt idx="37">
                        <c:v>2.4000000000000001E-4</c:v>
                      </c:pt>
                      <c:pt idx="38">
                        <c:v>2.7999999999999998E-4</c:v>
                      </c:pt>
                      <c:pt idx="39">
                        <c:v>3.4000000000000002E-4</c:v>
                      </c:pt>
                      <c:pt idx="40">
                        <c:v>3.8000000000000002E-4</c:v>
                      </c:pt>
                      <c:pt idx="41">
                        <c:v>4.6000000000000001E-4</c:v>
                      </c:pt>
                      <c:pt idx="42">
                        <c:v>5.1999999999999995E-4</c:v>
                      </c:pt>
                      <c:pt idx="43">
                        <c:v>5.9999999999999995E-4</c:v>
                      </c:pt>
                      <c:pt idx="44">
                        <c:v>6.8000000000000005E-4</c:v>
                      </c:pt>
                      <c:pt idx="45">
                        <c:v>7.7999999999999999E-4</c:v>
                      </c:pt>
                      <c:pt idx="46">
                        <c:v>8.9999999999999998E-4</c:v>
                      </c:pt>
                      <c:pt idx="47">
                        <c:v>9.7999999999999997E-4</c:v>
                      </c:pt>
                      <c:pt idx="48">
                        <c:v>1.1000000000000001E-3</c:v>
                      </c:pt>
                      <c:pt idx="49">
                        <c:v>1.2199999999999999E-3</c:v>
                      </c:pt>
                      <c:pt idx="50">
                        <c:v>1.34E-3</c:v>
                      </c:pt>
                      <c:pt idx="51">
                        <c:v>1.48E-3</c:v>
                      </c:pt>
                      <c:pt idx="52">
                        <c:v>1.6000000000000001E-3</c:v>
                      </c:pt>
                      <c:pt idx="53">
                        <c:v>1.74E-3</c:v>
                      </c:pt>
                      <c:pt idx="54">
                        <c:v>1.8600000000000001E-3</c:v>
                      </c:pt>
                      <c:pt idx="55">
                        <c:v>1.98E-3</c:v>
                      </c:pt>
                      <c:pt idx="56">
                        <c:v>2.1199999999999999E-3</c:v>
                      </c:pt>
                      <c:pt idx="57">
                        <c:v>2.2599999999999999E-3</c:v>
                      </c:pt>
                      <c:pt idx="58">
                        <c:v>2.3800000000000002E-3</c:v>
                      </c:pt>
                      <c:pt idx="59">
                        <c:v>2.5000000000000001E-3</c:v>
                      </c:pt>
                      <c:pt idx="60">
                        <c:v>2.64E-3</c:v>
                      </c:pt>
                      <c:pt idx="61">
                        <c:v>2.7200000000000002E-3</c:v>
                      </c:pt>
                      <c:pt idx="62">
                        <c:v>2.8E-3</c:v>
                      </c:pt>
                      <c:pt idx="63">
                        <c:v>2.8800000000000002E-3</c:v>
                      </c:pt>
                      <c:pt idx="64">
                        <c:v>2.96E-3</c:v>
                      </c:pt>
                      <c:pt idx="65">
                        <c:v>3.0200000000000001E-3</c:v>
                      </c:pt>
                      <c:pt idx="66">
                        <c:v>3.0999999999999999E-3</c:v>
                      </c:pt>
                      <c:pt idx="67">
                        <c:v>3.16E-3</c:v>
                      </c:pt>
                      <c:pt idx="68">
                        <c:v>3.2200000000000002E-3</c:v>
                      </c:pt>
                      <c:pt idx="69">
                        <c:v>3.2799999999999999E-3</c:v>
                      </c:pt>
                      <c:pt idx="70">
                        <c:v>3.3600000000000001E-3</c:v>
                      </c:pt>
                      <c:pt idx="71">
                        <c:v>3.4199999999999999E-3</c:v>
                      </c:pt>
                      <c:pt idx="72">
                        <c:v>3.48E-3</c:v>
                      </c:pt>
                      <c:pt idx="73">
                        <c:v>3.5400000000000002E-3</c:v>
                      </c:pt>
                      <c:pt idx="74">
                        <c:v>3.5999999999999999E-3</c:v>
                      </c:pt>
                      <c:pt idx="75">
                        <c:v>3.6600000000000001E-3</c:v>
                      </c:pt>
                      <c:pt idx="76">
                        <c:v>3.7399999999999998E-3</c:v>
                      </c:pt>
                      <c:pt idx="77">
                        <c:v>3.8E-3</c:v>
                      </c:pt>
                      <c:pt idx="78">
                        <c:v>3.8400000000000001E-3</c:v>
                      </c:pt>
                      <c:pt idx="79">
                        <c:v>3.8800000000000002E-3</c:v>
                      </c:pt>
                      <c:pt idx="80">
                        <c:v>3.9399999999999999E-3</c:v>
                      </c:pt>
                      <c:pt idx="81">
                        <c:v>3.98E-3</c:v>
                      </c:pt>
                      <c:pt idx="82">
                        <c:v>4.0400000000000002E-3</c:v>
                      </c:pt>
                      <c:pt idx="83">
                        <c:v>4.0800000000000003E-3</c:v>
                      </c:pt>
                      <c:pt idx="84">
                        <c:v>4.1200000000000004E-3</c:v>
                      </c:pt>
                      <c:pt idx="85">
                        <c:v>4.1599999999999996E-3</c:v>
                      </c:pt>
                      <c:pt idx="86">
                        <c:v>4.1799999999999997E-3</c:v>
                      </c:pt>
                      <c:pt idx="87">
                        <c:v>4.2199999999999998E-3</c:v>
                      </c:pt>
                      <c:pt idx="88">
                        <c:v>4.2599999999999999E-3</c:v>
                      </c:pt>
                      <c:pt idx="89">
                        <c:v>4.3E-3</c:v>
                      </c:pt>
                      <c:pt idx="90">
                        <c:v>4.3200000000000001E-3</c:v>
                      </c:pt>
                      <c:pt idx="91">
                        <c:v>4.3400000000000001E-3</c:v>
                      </c:pt>
                      <c:pt idx="92">
                        <c:v>4.3800000000000002E-3</c:v>
                      </c:pt>
                      <c:pt idx="93">
                        <c:v>4.4000000000000003E-3</c:v>
                      </c:pt>
                      <c:pt idx="94">
                        <c:v>4.4200000000000003E-3</c:v>
                      </c:pt>
                      <c:pt idx="95">
                        <c:v>4.4400000000000004E-3</c:v>
                      </c:pt>
                      <c:pt idx="96">
                        <c:v>4.4600000000000004E-3</c:v>
                      </c:pt>
                      <c:pt idx="97">
                        <c:v>4.4999999999999997E-3</c:v>
                      </c:pt>
                      <c:pt idx="98">
                        <c:v>4.5199999999999997E-3</c:v>
                      </c:pt>
                      <c:pt idx="99">
                        <c:v>4.5399999999999998E-3</c:v>
                      </c:pt>
                      <c:pt idx="100">
                        <c:v>4.5599999999999998E-3</c:v>
                      </c:pt>
                      <c:pt idx="101">
                        <c:v>4.5799999999999999E-3</c:v>
                      </c:pt>
                      <c:pt idx="102">
                        <c:v>4.5999999999999999E-3</c:v>
                      </c:pt>
                      <c:pt idx="103">
                        <c:v>4.62E-3</c:v>
                      </c:pt>
                      <c:pt idx="104">
                        <c:v>4.62E-3</c:v>
                      </c:pt>
                      <c:pt idx="105">
                        <c:v>4.64E-3</c:v>
                      </c:pt>
                      <c:pt idx="106">
                        <c:v>4.6600000000000001E-3</c:v>
                      </c:pt>
                      <c:pt idx="107">
                        <c:v>4.6600000000000001E-3</c:v>
                      </c:pt>
                      <c:pt idx="108">
                        <c:v>4.6800000000000001E-3</c:v>
                      </c:pt>
                      <c:pt idx="109">
                        <c:v>4.7000000000000002E-3</c:v>
                      </c:pt>
                      <c:pt idx="110">
                        <c:v>4.7000000000000002E-3</c:v>
                      </c:pt>
                      <c:pt idx="111">
                        <c:v>4.7200000000000002E-3</c:v>
                      </c:pt>
                      <c:pt idx="112">
                        <c:v>4.7200000000000002E-3</c:v>
                      </c:pt>
                      <c:pt idx="113">
                        <c:v>4.7400000000000003E-3</c:v>
                      </c:pt>
                      <c:pt idx="114">
                        <c:v>4.7400000000000003E-3</c:v>
                      </c:pt>
                      <c:pt idx="115">
                        <c:v>4.7600000000000003E-3</c:v>
                      </c:pt>
                      <c:pt idx="116">
                        <c:v>4.7600000000000003E-3</c:v>
                      </c:pt>
                      <c:pt idx="117">
                        <c:v>4.7800000000000004E-3</c:v>
                      </c:pt>
                      <c:pt idx="118">
                        <c:v>4.7800000000000004E-3</c:v>
                      </c:pt>
                      <c:pt idx="119">
                        <c:v>4.7800000000000004E-3</c:v>
                      </c:pt>
                      <c:pt idx="120">
                        <c:v>4.7999999999999996E-3</c:v>
                      </c:pt>
                      <c:pt idx="121">
                        <c:v>4.7999999999999996E-3</c:v>
                      </c:pt>
                      <c:pt idx="122">
                        <c:v>4.8199999999999996E-3</c:v>
                      </c:pt>
                      <c:pt idx="123">
                        <c:v>4.8199999999999996E-3</c:v>
                      </c:pt>
                      <c:pt idx="124">
                        <c:v>4.8199999999999996E-3</c:v>
                      </c:pt>
                      <c:pt idx="125">
                        <c:v>4.8199999999999996E-3</c:v>
                      </c:pt>
                      <c:pt idx="126">
                        <c:v>4.8399999999999997E-3</c:v>
                      </c:pt>
                      <c:pt idx="127">
                        <c:v>4.8399999999999997E-3</c:v>
                      </c:pt>
                      <c:pt idx="128">
                        <c:v>4.8399999999999997E-3</c:v>
                      </c:pt>
                      <c:pt idx="129">
                        <c:v>4.8399999999999997E-3</c:v>
                      </c:pt>
                      <c:pt idx="130">
                        <c:v>4.8399999999999997E-3</c:v>
                      </c:pt>
                      <c:pt idx="131">
                        <c:v>4.8599999999999997E-3</c:v>
                      </c:pt>
                      <c:pt idx="132">
                        <c:v>4.8599999999999997E-3</c:v>
                      </c:pt>
                      <c:pt idx="133">
                        <c:v>4.8599999999999997E-3</c:v>
                      </c:pt>
                      <c:pt idx="134">
                        <c:v>4.96E-3</c:v>
                      </c:pt>
                      <c:pt idx="135">
                        <c:v>4.9800000000000001E-3</c:v>
                      </c:pt>
                      <c:pt idx="136">
                        <c:v>4.9800000000000001E-3</c:v>
                      </c:pt>
                      <c:pt idx="137">
                        <c:v>5.0200000000000002E-3</c:v>
                      </c:pt>
                      <c:pt idx="138">
                        <c:v>5.0800000000000003E-3</c:v>
                      </c:pt>
                      <c:pt idx="139">
                        <c:v>5.1399999999999996E-3</c:v>
                      </c:pt>
                      <c:pt idx="140">
                        <c:v>5.1999999999999998E-3</c:v>
                      </c:pt>
                      <c:pt idx="141">
                        <c:v>5.2399999999999999E-3</c:v>
                      </c:pt>
                      <c:pt idx="142">
                        <c:v>5.2399999999999999E-3</c:v>
                      </c:pt>
                      <c:pt idx="143">
                        <c:v>5.3600000000000002E-3</c:v>
                      </c:pt>
                      <c:pt idx="144">
                        <c:v>5.3800000000000002E-3</c:v>
                      </c:pt>
                      <c:pt idx="145">
                        <c:v>5.4200000000000003E-3</c:v>
                      </c:pt>
                      <c:pt idx="146">
                        <c:v>5.3400000000000001E-3</c:v>
                      </c:pt>
                      <c:pt idx="147">
                        <c:v>5.7200000000000003E-3</c:v>
                      </c:pt>
                      <c:pt idx="148">
                        <c:v>5.7200000000000003E-3</c:v>
                      </c:pt>
                      <c:pt idx="149">
                        <c:v>5.64E-3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3-4813-B4AE-5FD240F4B0DE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'50CR30'!$AJ$14:$AJ$373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6.5445026178010475E-4</c:v>
                </c:pt>
                <c:pt idx="28">
                  <c:v>5.7937427578215526E-4</c:v>
                </c:pt>
                <c:pt idx="29">
                  <c:v>1.02880658436214E-3</c:v>
                </c:pt>
                <c:pt idx="30">
                  <c:v>9.945300845350571E-4</c:v>
                </c:pt>
                <c:pt idx="31">
                  <c:v>1.4388489208633094E-3</c:v>
                </c:pt>
                <c:pt idx="32">
                  <c:v>1.8484288354898336E-3</c:v>
                </c:pt>
                <c:pt idx="33">
                  <c:v>2.2281639928698753E-3</c:v>
                </c:pt>
                <c:pt idx="34">
                  <c:v>2.5862068965517241E-3</c:v>
                </c:pt>
                <c:pt idx="35">
                  <c:v>3.3458803847762441E-3</c:v>
                </c:pt>
                <c:pt idx="36">
                  <c:v>4.0650406504065045E-3</c:v>
                </c:pt>
                <c:pt idx="37">
                  <c:v>4.7487138899881282E-3</c:v>
                </c:pt>
                <c:pt idx="38">
                  <c:v>5.3949903660886322E-3</c:v>
                </c:pt>
                <c:pt idx="39">
                  <c:v>6.3813813813813815E-3</c:v>
                </c:pt>
                <c:pt idx="40">
                  <c:v>6.9444444444444441E-3</c:v>
                </c:pt>
                <c:pt idx="41">
                  <c:v>8.2084225553176304E-3</c:v>
                </c:pt>
                <c:pt idx="42">
                  <c:v>9.0592334494773528E-3</c:v>
                </c:pt>
                <c:pt idx="43">
                  <c:v>1.0217983651226158E-2</c:v>
                </c:pt>
                <c:pt idx="44">
                  <c:v>1.1325782811459028E-2</c:v>
                </c:pt>
                <c:pt idx="45">
                  <c:v>1.2728459530026109E-2</c:v>
                </c:pt>
                <c:pt idx="46">
                  <c:v>1.4413837283792441E-2</c:v>
                </c:pt>
                <c:pt idx="47">
                  <c:v>1.5418502202643172E-2</c:v>
                </c:pt>
                <c:pt idx="48">
                  <c:v>1.7022593624264934E-2</c:v>
                </c:pt>
                <c:pt idx="49">
                  <c:v>1.8597560975609755E-2</c:v>
                </c:pt>
                <c:pt idx="50">
                  <c:v>2.012012012012012E-2</c:v>
                </c:pt>
                <c:pt idx="51">
                  <c:v>2.1912940479715724E-2</c:v>
                </c:pt>
                <c:pt idx="52">
                  <c:v>2.33849751534639E-2</c:v>
                </c:pt>
                <c:pt idx="53">
                  <c:v>2.5129982668977469E-2</c:v>
                </c:pt>
                <c:pt idx="54">
                  <c:v>2.6548672566371681E-2</c:v>
                </c:pt>
                <c:pt idx="55">
                  <c:v>2.7950310559006212E-2</c:v>
                </c:pt>
                <c:pt idx="56">
                  <c:v>2.9617211511595416E-2</c:v>
                </c:pt>
                <c:pt idx="57">
                  <c:v>3.1258644536652835E-2</c:v>
                </c:pt>
                <c:pt idx="58">
                  <c:v>3.2584884994523548E-2</c:v>
                </c:pt>
                <c:pt idx="59">
                  <c:v>3.3921302578018994E-2</c:v>
                </c:pt>
                <c:pt idx="60">
                  <c:v>3.5512510088781278E-2</c:v>
                </c:pt>
                <c:pt idx="61">
                  <c:v>3.625699813383098E-2</c:v>
                </c:pt>
                <c:pt idx="62">
                  <c:v>3.7007665873645255E-2</c:v>
                </c:pt>
                <c:pt idx="63">
                  <c:v>3.7765538945712038E-2</c:v>
                </c:pt>
                <c:pt idx="64">
                  <c:v>3.8541666666666669E-2</c:v>
                </c:pt>
                <c:pt idx="65">
                  <c:v>3.9038262668045505E-2</c:v>
                </c:pt>
                <c:pt idx="66">
                  <c:v>3.9794608472400517E-2</c:v>
                </c:pt>
                <c:pt idx="67">
                  <c:v>4.0336992596374778E-2</c:v>
                </c:pt>
                <c:pt idx="68">
                  <c:v>4.083185391833629E-2</c:v>
                </c:pt>
                <c:pt idx="69">
                  <c:v>4.1341063776153264E-2</c:v>
                </c:pt>
                <c:pt idx="70">
                  <c:v>4.2115818500877415E-2</c:v>
                </c:pt>
                <c:pt idx="71">
                  <c:v>4.2654028436018961E-2</c:v>
                </c:pt>
                <c:pt idx="72">
                  <c:v>4.3197616683217477E-2</c:v>
                </c:pt>
                <c:pt idx="73">
                  <c:v>4.3746910528917451E-2</c:v>
                </c:pt>
                <c:pt idx="74">
                  <c:v>4.432405811376508E-2</c:v>
                </c:pt>
                <c:pt idx="75">
                  <c:v>4.4874938695438939E-2</c:v>
                </c:pt>
                <c:pt idx="76">
                  <c:v>4.5698924731182797E-2</c:v>
                </c:pt>
                <c:pt idx="77">
                  <c:v>4.6262478694911124E-2</c:v>
                </c:pt>
                <c:pt idx="78">
                  <c:v>4.6613255644573928E-2</c:v>
                </c:pt>
                <c:pt idx="79">
                  <c:v>4.6973365617433413E-2</c:v>
                </c:pt>
                <c:pt idx="80">
                  <c:v>4.7573049987925622E-2</c:v>
                </c:pt>
                <c:pt idx="81">
                  <c:v>4.7951807228915663E-2</c:v>
                </c:pt>
                <c:pt idx="82">
                  <c:v>4.8569367636451068E-2</c:v>
                </c:pt>
                <c:pt idx="83">
                  <c:v>4.894433781190019E-2</c:v>
                </c:pt>
                <c:pt idx="84">
                  <c:v>4.9317692123533638E-2</c:v>
                </c:pt>
                <c:pt idx="85">
                  <c:v>4.9701314217443247E-2</c:v>
                </c:pt>
                <c:pt idx="86">
                  <c:v>4.9844979728118292E-2</c:v>
                </c:pt>
                <c:pt idx="87">
                  <c:v>5.0238095238095241E-2</c:v>
                </c:pt>
                <c:pt idx="88">
                  <c:v>5.0641940085592009E-2</c:v>
                </c:pt>
                <c:pt idx="89">
                  <c:v>5.1032518395442678E-2</c:v>
                </c:pt>
                <c:pt idx="90">
                  <c:v>5.118483412322275E-2</c:v>
                </c:pt>
                <c:pt idx="91">
                  <c:v>5.136094674556213E-2</c:v>
                </c:pt>
                <c:pt idx="92">
                  <c:v>5.1760813046561098E-2</c:v>
                </c:pt>
                <c:pt idx="93">
                  <c:v>5.1948051948051951E-2</c:v>
                </c:pt>
                <c:pt idx="94">
                  <c:v>5.2110351332232963E-2</c:v>
                </c:pt>
                <c:pt idx="95">
                  <c:v>5.2284503061705137E-2</c:v>
                </c:pt>
                <c:pt idx="96">
                  <c:v>5.2470588235294116E-2</c:v>
                </c:pt>
                <c:pt idx="97">
                  <c:v>5.2878965922444184E-2</c:v>
                </c:pt>
                <c:pt idx="98">
                  <c:v>5.3039192677775168E-2</c:v>
                </c:pt>
                <c:pt idx="99">
                  <c:v>5.3211439287388654E-2</c:v>
                </c:pt>
                <c:pt idx="100">
                  <c:v>5.3395784543325525E-2</c:v>
                </c:pt>
                <c:pt idx="101">
                  <c:v>5.3554724041159962E-2</c:v>
                </c:pt>
                <c:pt idx="102">
                  <c:v>5.3738317757009345E-2</c:v>
                </c:pt>
                <c:pt idx="103">
                  <c:v>5.3908984830805133E-2</c:v>
                </c:pt>
                <c:pt idx="104">
                  <c:v>5.3846153846153849E-2</c:v>
                </c:pt>
                <c:pt idx="105">
                  <c:v>5.4003724394785846E-2</c:v>
                </c:pt>
                <c:pt idx="106">
                  <c:v>5.4186046511627908E-2</c:v>
                </c:pt>
                <c:pt idx="107">
                  <c:v>5.4135687732342008E-2</c:v>
                </c:pt>
                <c:pt idx="108">
                  <c:v>5.4330160204318551E-2</c:v>
                </c:pt>
                <c:pt idx="109">
                  <c:v>5.4524361948955914E-2</c:v>
                </c:pt>
                <c:pt idx="110">
                  <c:v>5.4499072356215213E-2</c:v>
                </c:pt>
                <c:pt idx="111">
                  <c:v>5.4705609643022714E-2</c:v>
                </c:pt>
                <c:pt idx="112">
                  <c:v>5.4680259499536608E-2</c:v>
                </c:pt>
                <c:pt idx="113">
                  <c:v>5.4899235580264071E-2</c:v>
                </c:pt>
                <c:pt idx="114">
                  <c:v>5.4886521537748957E-2</c:v>
                </c:pt>
                <c:pt idx="115">
                  <c:v>5.5092592592592596E-2</c:v>
                </c:pt>
                <c:pt idx="116">
                  <c:v>5.5079842629021061E-2</c:v>
                </c:pt>
                <c:pt idx="117">
                  <c:v>5.5272895467160035E-2</c:v>
                </c:pt>
                <c:pt idx="118">
                  <c:v>5.5247341655108646E-2</c:v>
                </c:pt>
                <c:pt idx="119">
                  <c:v>5.5234573607580308E-2</c:v>
                </c:pt>
                <c:pt idx="120">
                  <c:v>5.5440055440055439E-2</c:v>
                </c:pt>
                <c:pt idx="121">
                  <c:v>5.5427251732101619E-2</c:v>
                </c:pt>
                <c:pt idx="122">
                  <c:v>5.5619663051003923E-2</c:v>
                </c:pt>
                <c:pt idx="123">
                  <c:v>5.5619663051003923E-2</c:v>
                </c:pt>
                <c:pt idx="124">
                  <c:v>5.5594002306805078E-2</c:v>
                </c:pt>
                <c:pt idx="125">
                  <c:v>5.5581180811808115E-2</c:v>
                </c:pt>
                <c:pt idx="126">
                  <c:v>5.57732196358608E-2</c:v>
                </c:pt>
                <c:pt idx="127">
                  <c:v>5.57732196358608E-2</c:v>
                </c:pt>
                <c:pt idx="128">
                  <c:v>5.5760368663594469E-2</c:v>
                </c:pt>
                <c:pt idx="129">
                  <c:v>5.5760368663594469E-2</c:v>
                </c:pt>
                <c:pt idx="130">
                  <c:v>5.574752361207095E-2</c:v>
                </c:pt>
                <c:pt idx="131">
                  <c:v>5.5952106838590837E-2</c:v>
                </c:pt>
                <c:pt idx="132">
                  <c:v>5.5952106838590837E-2</c:v>
                </c:pt>
                <c:pt idx="133">
                  <c:v>5.5939226519337019E-2</c:v>
                </c:pt>
                <c:pt idx="134">
                  <c:v>5.6197598005891684E-2</c:v>
                </c:pt>
                <c:pt idx="135">
                  <c:v>5.6385869565217392E-2</c:v>
                </c:pt>
                <c:pt idx="136">
                  <c:v>5.6373103916685534E-2</c:v>
                </c:pt>
                <c:pt idx="137">
                  <c:v>5.6001784917447568E-2</c:v>
                </c:pt>
                <c:pt idx="138">
                  <c:v>5.6145004420866493E-2</c:v>
                </c:pt>
                <c:pt idx="139">
                  <c:v>5.6101287928399912E-2</c:v>
                </c:pt>
                <c:pt idx="140">
                  <c:v>5.6119145262249086E-2</c:v>
                </c:pt>
                <c:pt idx="141">
                  <c:v>5.5638139732427268E-2</c:v>
                </c:pt>
                <c:pt idx="142">
                  <c:v>5.5626326963906583E-2</c:v>
                </c:pt>
                <c:pt idx="143">
                  <c:v>5.5926544240400666E-2</c:v>
                </c:pt>
                <c:pt idx="144">
                  <c:v>5.614694218326028E-2</c:v>
                </c:pt>
                <c:pt idx="145">
                  <c:v>5.6968677738070211E-2</c:v>
                </c:pt>
                <c:pt idx="146">
                  <c:v>5.6281618887015175E-2</c:v>
                </c:pt>
                <c:pt idx="147">
                  <c:v>5.6768558951965066E-2</c:v>
                </c:pt>
                <c:pt idx="148">
                  <c:v>5.6768558951965066E-2</c:v>
                </c:pt>
                <c:pt idx="149">
                  <c:v>5.694668820678514E-2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AB-4472-8115-156CF9966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'50CR30'!$M$14:$M$165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0.61</c:v>
                </c:pt>
                <c:pt idx="9">
                  <c:v>0.64</c:v>
                </c:pt>
                <c:pt idx="10">
                  <c:v>0.45</c:v>
                </c:pt>
                <c:pt idx="11">
                  <c:v>0.57999999999999996</c:v>
                </c:pt>
                <c:pt idx="12">
                  <c:v>1.01</c:v>
                </c:pt>
                <c:pt idx="13">
                  <c:v>1.47</c:v>
                </c:pt>
                <c:pt idx="14">
                  <c:v>1.93</c:v>
                </c:pt>
                <c:pt idx="15">
                  <c:v>1.76</c:v>
                </c:pt>
                <c:pt idx="16">
                  <c:v>2.14</c:v>
                </c:pt>
                <c:pt idx="17">
                  <c:v>2.5</c:v>
                </c:pt>
                <c:pt idx="18">
                  <c:v>2.11</c:v>
                </c:pt>
                <c:pt idx="19">
                  <c:v>2.06</c:v>
                </c:pt>
                <c:pt idx="20">
                  <c:v>1.99</c:v>
                </c:pt>
                <c:pt idx="21">
                  <c:v>1.97</c:v>
                </c:pt>
                <c:pt idx="22">
                  <c:v>1.85</c:v>
                </c:pt>
                <c:pt idx="23">
                  <c:v>1.9</c:v>
                </c:pt>
                <c:pt idx="24">
                  <c:v>1.94</c:v>
                </c:pt>
                <c:pt idx="25">
                  <c:v>1.93</c:v>
                </c:pt>
                <c:pt idx="26">
                  <c:v>2.14</c:v>
                </c:pt>
                <c:pt idx="27">
                  <c:v>2.1</c:v>
                </c:pt>
                <c:pt idx="28">
                  <c:v>2.14</c:v>
                </c:pt>
                <c:pt idx="29">
                  <c:v>2.12</c:v>
                </c:pt>
                <c:pt idx="30">
                  <c:v>2.16</c:v>
                </c:pt>
                <c:pt idx="31">
                  <c:v>2.08</c:v>
                </c:pt>
                <c:pt idx="32">
                  <c:v>2.11</c:v>
                </c:pt>
                <c:pt idx="33">
                  <c:v>2.08</c:v>
                </c:pt>
                <c:pt idx="34">
                  <c:v>2.0499999999999998</c:v>
                </c:pt>
                <c:pt idx="35">
                  <c:v>2.0099999999999998</c:v>
                </c:pt>
                <c:pt idx="36">
                  <c:v>1.98</c:v>
                </c:pt>
                <c:pt idx="37">
                  <c:v>1.96</c:v>
                </c:pt>
                <c:pt idx="38">
                  <c:v>1.9</c:v>
                </c:pt>
                <c:pt idx="39">
                  <c:v>1.9</c:v>
                </c:pt>
                <c:pt idx="40">
                  <c:v>1.87</c:v>
                </c:pt>
                <c:pt idx="41">
                  <c:v>1.82</c:v>
                </c:pt>
                <c:pt idx="42">
                  <c:v>1.77</c:v>
                </c:pt>
                <c:pt idx="43">
                  <c:v>1.72</c:v>
                </c:pt>
                <c:pt idx="44">
                  <c:v>1.67</c:v>
                </c:pt>
                <c:pt idx="45">
                  <c:v>1.65</c:v>
                </c:pt>
                <c:pt idx="46">
                  <c:v>1.62</c:v>
                </c:pt>
                <c:pt idx="47">
                  <c:v>1.6</c:v>
                </c:pt>
                <c:pt idx="48">
                  <c:v>1.56</c:v>
                </c:pt>
                <c:pt idx="49">
                  <c:v>1.52</c:v>
                </c:pt>
                <c:pt idx="50">
                  <c:v>1.5</c:v>
                </c:pt>
                <c:pt idx="51">
                  <c:v>1.47</c:v>
                </c:pt>
                <c:pt idx="52">
                  <c:v>1.46</c:v>
                </c:pt>
                <c:pt idx="53">
                  <c:v>1.44</c:v>
                </c:pt>
                <c:pt idx="54">
                  <c:v>1.42</c:v>
                </c:pt>
                <c:pt idx="55">
                  <c:v>1.4</c:v>
                </c:pt>
                <c:pt idx="56">
                  <c:v>1.38</c:v>
                </c:pt>
                <c:pt idx="57">
                  <c:v>1.34</c:v>
                </c:pt>
                <c:pt idx="58">
                  <c:v>1.3</c:v>
                </c:pt>
                <c:pt idx="59">
                  <c:v>1.27</c:v>
                </c:pt>
                <c:pt idx="60">
                  <c:v>1.24</c:v>
                </c:pt>
                <c:pt idx="61">
                  <c:v>1.23</c:v>
                </c:pt>
                <c:pt idx="62">
                  <c:v>1.22</c:v>
                </c:pt>
                <c:pt idx="63">
                  <c:v>1.21</c:v>
                </c:pt>
                <c:pt idx="64">
                  <c:v>1.2</c:v>
                </c:pt>
                <c:pt idx="65">
                  <c:v>1.19</c:v>
                </c:pt>
                <c:pt idx="66">
                  <c:v>1.18</c:v>
                </c:pt>
                <c:pt idx="67">
                  <c:v>1.17</c:v>
                </c:pt>
                <c:pt idx="68">
                  <c:v>1.1599999999999999</c:v>
                </c:pt>
                <c:pt idx="69">
                  <c:v>1.1599999999999999</c:v>
                </c:pt>
                <c:pt idx="70">
                  <c:v>1.1499999999999999</c:v>
                </c:pt>
                <c:pt idx="71">
                  <c:v>1.1399999999999999</c:v>
                </c:pt>
                <c:pt idx="72">
                  <c:v>1.1399999999999999</c:v>
                </c:pt>
                <c:pt idx="73">
                  <c:v>1.1299999999999999</c:v>
                </c:pt>
                <c:pt idx="74">
                  <c:v>1.1200000000000001</c:v>
                </c:pt>
                <c:pt idx="75">
                  <c:v>1.1200000000000001</c:v>
                </c:pt>
                <c:pt idx="76">
                  <c:v>1.1100000000000001</c:v>
                </c:pt>
                <c:pt idx="77">
                  <c:v>1.1000000000000001</c:v>
                </c:pt>
                <c:pt idx="78">
                  <c:v>1.1000000000000001</c:v>
                </c:pt>
                <c:pt idx="79">
                  <c:v>1.0900000000000001</c:v>
                </c:pt>
                <c:pt idx="80">
                  <c:v>1.0900000000000001</c:v>
                </c:pt>
                <c:pt idx="81">
                  <c:v>1.08</c:v>
                </c:pt>
                <c:pt idx="82">
                  <c:v>1.08</c:v>
                </c:pt>
                <c:pt idx="83">
                  <c:v>1.07</c:v>
                </c:pt>
                <c:pt idx="84">
                  <c:v>1.07</c:v>
                </c:pt>
                <c:pt idx="85">
                  <c:v>1.07</c:v>
                </c:pt>
                <c:pt idx="86">
                  <c:v>1.07</c:v>
                </c:pt>
                <c:pt idx="87">
                  <c:v>1.06</c:v>
                </c:pt>
                <c:pt idx="88">
                  <c:v>1.06</c:v>
                </c:pt>
                <c:pt idx="89">
                  <c:v>1.06</c:v>
                </c:pt>
                <c:pt idx="90">
                  <c:v>1.05</c:v>
                </c:pt>
                <c:pt idx="91">
                  <c:v>1.05</c:v>
                </c:pt>
                <c:pt idx="92">
                  <c:v>1.05</c:v>
                </c:pt>
                <c:pt idx="93">
                  <c:v>1.05</c:v>
                </c:pt>
                <c:pt idx="94">
                  <c:v>1.05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1.04</c:v>
                </c:pt>
                <c:pt idx="99">
                  <c:v>1.03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1.02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1.01</c:v>
                </c:pt>
                <c:pt idx="126">
                  <c:v>1.01</c:v>
                </c:pt>
                <c:pt idx="127">
                  <c:v>1.01</c:v>
                </c:pt>
                <c:pt idx="128">
                  <c:v>1.01</c:v>
                </c:pt>
                <c:pt idx="129">
                  <c:v>1.01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C-46CC-8128-0034BA9CF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'50CR30'!$BJ$14:$BJ$88</c:f>
              <c:numCache>
                <c:formatCode>General</c:formatCode>
                <c:ptCount val="75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</c:numCache>
            </c:numRef>
          </c:xVal>
          <c:yVal>
            <c:numRef>
              <c:f>'50CR30'!$BL$14:$BL$88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46710.202517887032</c:v>
                </c:pt>
                <c:pt idx="23">
                  <c:v>53416.411368769688</c:v>
                </c:pt>
                <c:pt idx="24">
                  <c:v>60997.343113245734</c:v>
                </c:pt>
                <c:pt idx="25">
                  <c:v>69569.627470460953</c:v>
                </c:pt>
                <c:pt idx="26">
                  <c:v>79074.949580842469</c:v>
                </c:pt>
                <c:pt idx="27">
                  <c:v>89105.105427379996</c:v>
                </c:pt>
                <c:pt idx="28">
                  <c:v>100651.44762281275</c:v>
                </c:pt>
                <c:pt idx="29">
                  <c:v>113364.08700970335</c:v>
                </c:pt>
                <c:pt idx="30">
                  <c:v>117271.18260108716</c:v>
                </c:pt>
                <c:pt idx="31">
                  <c:v>121586.48220948123</c:v>
                </c:pt>
                <c:pt idx="32">
                  <c:v>126193.35611573975</c:v>
                </c:pt>
                <c:pt idx="33">
                  <c:v>130858.54488157116</c:v>
                </c:pt>
                <c:pt idx="34">
                  <c:v>135290.47420911101</c:v>
                </c:pt>
                <c:pt idx="35">
                  <c:v>139430.82923878639</c:v>
                </c:pt>
                <c:pt idx="36">
                  <c:v>143454.55454931597</c:v>
                </c:pt>
                <c:pt idx="37">
                  <c:v>147361.65014069978</c:v>
                </c:pt>
                <c:pt idx="38">
                  <c:v>151327.06059165648</c:v>
                </c:pt>
                <c:pt idx="39">
                  <c:v>155350.78590218609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5-4AF8-901F-CB0FAF22866E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EvolOf!$H$3:$H$52</c:f>
              <c:numCache>
                <c:formatCode>#,##0</c:formatCode>
                <c:ptCount val="5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D5-4AF8-901F-CB0FAF228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'50CR30'!$BJ$14:$BJ$88</c:f>
              <c:numCache>
                <c:formatCode>General</c:formatCode>
                <c:ptCount val="75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</c:numCache>
            </c:numRef>
          </c:xVal>
          <c:yVal>
            <c:numRef>
              <c:f>'50CR30'!$BR$14:$BR$88</c:f>
              <c:numCache>
                <c:formatCode>#,##0</c:formatCode>
                <c:ptCount val="75"/>
                <c:pt idx="0">
                  <c:v>583.14859572892669</c:v>
                </c:pt>
                <c:pt idx="1">
                  <c:v>583.14859572892669</c:v>
                </c:pt>
                <c:pt idx="2">
                  <c:v>583.14859572892669</c:v>
                </c:pt>
                <c:pt idx="3">
                  <c:v>933.03775316628276</c:v>
                </c:pt>
                <c:pt idx="4">
                  <c:v>1166.2971914578534</c:v>
                </c:pt>
                <c:pt idx="5">
                  <c:v>1399.5566297494242</c:v>
                </c:pt>
                <c:pt idx="6">
                  <c:v>2099.3349446241364</c:v>
                </c:pt>
                <c:pt idx="7">
                  <c:v>2857.4281190717411</c:v>
                </c:pt>
                <c:pt idx="8">
                  <c:v>3732.151012665131</c:v>
                </c:pt>
                <c:pt idx="9">
                  <c:v>5423.2819402790183</c:v>
                </c:pt>
                <c:pt idx="10">
                  <c:v>7231.0425870386916</c:v>
                </c:pt>
                <c:pt idx="11">
                  <c:v>9097.1180933712567</c:v>
                </c:pt>
                <c:pt idx="12">
                  <c:v>11196.453037995394</c:v>
                </c:pt>
                <c:pt idx="13">
                  <c:v>13237.473123046637</c:v>
                </c:pt>
                <c:pt idx="14">
                  <c:v>15511.75264638945</c:v>
                </c:pt>
                <c:pt idx="15">
                  <c:v>17844.347029305158</c:v>
                </c:pt>
                <c:pt idx="16">
                  <c:v>20293.571131366651</c:v>
                </c:pt>
                <c:pt idx="17">
                  <c:v>23559.20326744864</c:v>
                </c:pt>
                <c:pt idx="18">
                  <c:v>27233.039420540877</c:v>
                </c:pt>
                <c:pt idx="19">
                  <c:v>31256.764731070471</c:v>
                </c:pt>
                <c:pt idx="20">
                  <c:v>35921.953496901886</c:v>
                </c:pt>
                <c:pt idx="21">
                  <c:v>40937.031420170657</c:v>
                </c:pt>
                <c:pt idx="22">
                  <c:v>46710.202517887032</c:v>
                </c:pt>
                <c:pt idx="23">
                  <c:v>53416.411368769688</c:v>
                </c:pt>
                <c:pt idx="24">
                  <c:v>60997.343113245734</c:v>
                </c:pt>
                <c:pt idx="25">
                  <c:v>69569.627470460953</c:v>
                </c:pt>
                <c:pt idx="26">
                  <c:v>79074.949580842469</c:v>
                </c:pt>
                <c:pt idx="27">
                  <c:v>89105.105427379996</c:v>
                </c:pt>
                <c:pt idx="28">
                  <c:v>100651.44762281275</c:v>
                </c:pt>
                <c:pt idx="29">
                  <c:v>113364.08700970335</c:v>
                </c:pt>
                <c:pt idx="30">
                  <c:v>117271.18260108716</c:v>
                </c:pt>
                <c:pt idx="31">
                  <c:v>121586.48220948123</c:v>
                </c:pt>
                <c:pt idx="32">
                  <c:v>126193.35611573975</c:v>
                </c:pt>
                <c:pt idx="33">
                  <c:v>130858.54488157116</c:v>
                </c:pt>
                <c:pt idx="34">
                  <c:v>135290.47420911101</c:v>
                </c:pt>
                <c:pt idx="35">
                  <c:v>139430.82923878639</c:v>
                </c:pt>
                <c:pt idx="36">
                  <c:v>143454.55454931597</c:v>
                </c:pt>
                <c:pt idx="37">
                  <c:v>147361.65014069978</c:v>
                </c:pt>
                <c:pt idx="38">
                  <c:v>151327.06059165648</c:v>
                </c:pt>
                <c:pt idx="39">
                  <c:v>155350.78590218609</c:v>
                </c:pt>
                <c:pt idx="40">
                  <c:v>159549.45579143436</c:v>
                </c:pt>
                <c:pt idx="41">
                  <c:v>163398.23652324526</c:v>
                </c:pt>
                <c:pt idx="42">
                  <c:v>167363.64697420198</c:v>
                </c:pt>
                <c:pt idx="43">
                  <c:v>171212.42770601288</c:v>
                </c:pt>
                <c:pt idx="44">
                  <c:v>175061.20843782381</c:v>
                </c:pt>
                <c:pt idx="45">
                  <c:v>178676.72973134313</c:v>
                </c:pt>
                <c:pt idx="46">
                  <c:v>182058.99158657092</c:v>
                </c:pt>
                <c:pt idx="47">
                  <c:v>185324.6237226529</c:v>
                </c:pt>
                <c:pt idx="48">
                  <c:v>188415.31128001623</c:v>
                </c:pt>
                <c:pt idx="49">
                  <c:v>191272.73939908796</c:v>
                </c:pt>
                <c:pt idx="50">
                  <c:v>194188.48237773261</c:v>
                </c:pt>
                <c:pt idx="51">
                  <c:v>196929.28077765854</c:v>
                </c:pt>
                <c:pt idx="52">
                  <c:v>199495.13459886584</c:v>
                </c:pt>
                <c:pt idx="53">
                  <c:v>201886.04384135443</c:v>
                </c:pt>
                <c:pt idx="54">
                  <c:v>204276.95308384302</c:v>
                </c:pt>
                <c:pt idx="55">
                  <c:v>206551.23260718584</c:v>
                </c:pt>
                <c:pt idx="56">
                  <c:v>208708.88241138286</c:v>
                </c:pt>
                <c:pt idx="57">
                  <c:v>210808.21735600702</c:v>
                </c:pt>
                <c:pt idx="58">
                  <c:v>212965.86716020404</c:v>
                </c:pt>
                <c:pt idx="59">
                  <c:v>214890.25752610949</c:v>
                </c:pt>
                <c:pt idx="60">
                  <c:v>216756.33303244205</c:v>
                </c:pt>
                <c:pt idx="61">
                  <c:v>218739.03825792042</c:v>
                </c:pt>
                <c:pt idx="62">
                  <c:v>220605.11376425298</c:v>
                </c:pt>
                <c:pt idx="63">
                  <c:v>222354.55955143977</c:v>
                </c:pt>
                <c:pt idx="64">
                  <c:v>223929.06075990785</c:v>
                </c:pt>
                <c:pt idx="65">
                  <c:v>225561.87682794884</c:v>
                </c:pt>
                <c:pt idx="66">
                  <c:v>227136.37803641695</c:v>
                </c:pt>
                <c:pt idx="67">
                  <c:v>228419.3049470206</c:v>
                </c:pt>
                <c:pt idx="68">
                  <c:v>229935.4912959158</c:v>
                </c:pt>
                <c:pt idx="69">
                  <c:v>231335.04792566522</c:v>
                </c:pt>
                <c:pt idx="70">
                  <c:v>232617.97483626887</c:v>
                </c:pt>
                <c:pt idx="71">
                  <c:v>233784.27202772672</c:v>
                </c:pt>
                <c:pt idx="72">
                  <c:v>234892.25435961169</c:v>
                </c:pt>
                <c:pt idx="73">
                  <c:v>235941.92183192374</c:v>
                </c:pt>
                <c:pt idx="74">
                  <c:v>236816.64472551714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9-40F5-8481-895CE7F047BE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'50CR30'!$BJ$14:$BJ$88</c:f>
              <c:numCache>
                <c:formatCode>General</c:formatCode>
                <c:ptCount val="75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</c:numCache>
            </c:numRef>
          </c:xVal>
          <c:yVal>
            <c:numRef>
              <c:f>'50CR30'!$BS$14:$BS$88</c:f>
              <c:numCache>
                <c:formatCode>#,##0</c:formatCode>
                <c:ptCount val="75"/>
                <c:pt idx="0">
                  <c:v>583.14859572892669</c:v>
                </c:pt>
                <c:pt idx="1">
                  <c:v>583.14859572892669</c:v>
                </c:pt>
                <c:pt idx="2">
                  <c:v>583.14859572892669</c:v>
                </c:pt>
                <c:pt idx="3">
                  <c:v>933.03775316628276</c:v>
                </c:pt>
                <c:pt idx="4">
                  <c:v>1166.2971914578534</c:v>
                </c:pt>
                <c:pt idx="5">
                  <c:v>1399.5566297494242</c:v>
                </c:pt>
                <c:pt idx="6">
                  <c:v>2099.3349446241364</c:v>
                </c:pt>
                <c:pt idx="7">
                  <c:v>2857.4281190717411</c:v>
                </c:pt>
                <c:pt idx="8">
                  <c:v>3732.151012665131</c:v>
                </c:pt>
                <c:pt idx="9">
                  <c:v>5423.2819402790183</c:v>
                </c:pt>
                <c:pt idx="10">
                  <c:v>7231.0425870386916</c:v>
                </c:pt>
                <c:pt idx="11">
                  <c:v>9097.1180933712567</c:v>
                </c:pt>
                <c:pt idx="12">
                  <c:v>11196.453037995394</c:v>
                </c:pt>
                <c:pt idx="13">
                  <c:v>13237.473123046637</c:v>
                </c:pt>
                <c:pt idx="14">
                  <c:v>15453.437786816557</c:v>
                </c:pt>
                <c:pt idx="15">
                  <c:v>17786.032169732265</c:v>
                </c:pt>
                <c:pt idx="16">
                  <c:v>20176.941412220865</c:v>
                </c:pt>
                <c:pt idx="17">
                  <c:v>23384.258688729962</c:v>
                </c:pt>
                <c:pt idx="18">
                  <c:v>26999.779982249307</c:v>
                </c:pt>
                <c:pt idx="19">
                  <c:v>30965.190433206008</c:v>
                </c:pt>
                <c:pt idx="20">
                  <c:v>35513.749479891638</c:v>
                </c:pt>
                <c:pt idx="21">
                  <c:v>40470.512543587516</c:v>
                </c:pt>
                <c:pt idx="22">
                  <c:v>46068.739062585213</c:v>
                </c:pt>
                <c:pt idx="23">
                  <c:v>52600.003334749192</c:v>
                </c:pt>
                <c:pt idx="24">
                  <c:v>59947.675640933667</c:v>
                </c:pt>
                <c:pt idx="25">
                  <c:v>68228.385700284431</c:v>
                </c:pt>
                <c:pt idx="26">
                  <c:v>77325.503793655676</c:v>
                </c:pt>
                <c:pt idx="27">
                  <c:v>86947.455623182977</c:v>
                </c:pt>
                <c:pt idx="28">
                  <c:v>98027.278942032586</c:v>
                </c:pt>
                <c:pt idx="29">
                  <c:v>110098.45487362136</c:v>
                </c:pt>
                <c:pt idx="30">
                  <c:v>113364.08700970335</c:v>
                </c:pt>
                <c:pt idx="31">
                  <c:v>116629.71914578535</c:v>
                </c:pt>
                <c:pt idx="32">
                  <c:v>120303.55529887759</c:v>
                </c:pt>
                <c:pt idx="33">
                  <c:v>123802.44687325115</c:v>
                </c:pt>
                <c:pt idx="34">
                  <c:v>126893.13443061446</c:v>
                </c:pt>
                <c:pt idx="35">
                  <c:v>129575.61797096752</c:v>
                </c:pt>
                <c:pt idx="36">
                  <c:v>131849.89749431034</c:v>
                </c:pt>
                <c:pt idx="37">
                  <c:v>133774.28786021579</c:v>
                </c:pt>
                <c:pt idx="38">
                  <c:v>135407.10392825678</c:v>
                </c:pt>
                <c:pt idx="39">
                  <c:v>136923.290277152</c:v>
                </c:pt>
                <c:pt idx="40">
                  <c:v>138264.53204732854</c:v>
                </c:pt>
                <c:pt idx="41">
                  <c:v>138731.05092391168</c:v>
                </c:pt>
                <c:pt idx="42">
                  <c:v>139255.88466006771</c:v>
                </c:pt>
                <c:pt idx="43">
                  <c:v>139197.56980049482</c:v>
                </c:pt>
                <c:pt idx="44">
                  <c:v>139139.25494092191</c:v>
                </c:pt>
                <c:pt idx="45">
                  <c:v>138264.53204732854</c:v>
                </c:pt>
                <c:pt idx="46">
                  <c:v>136981.60513672489</c:v>
                </c:pt>
                <c:pt idx="47">
                  <c:v>135465.41878782967</c:v>
                </c:pt>
                <c:pt idx="48">
                  <c:v>133249.45412405976</c:v>
                </c:pt>
                <c:pt idx="49">
                  <c:v>130392.02600498802</c:v>
                </c:pt>
                <c:pt idx="50">
                  <c:v>127651.22760506206</c:v>
                </c:pt>
                <c:pt idx="51">
                  <c:v>124268.96574983429</c:v>
                </c:pt>
                <c:pt idx="52">
                  <c:v>120653.44445631494</c:v>
                </c:pt>
                <c:pt idx="53">
                  <c:v>116513.08942663956</c:v>
                </c:pt>
                <c:pt idx="54">
                  <c:v>112197.7898182455</c:v>
                </c:pt>
                <c:pt idx="55">
                  <c:v>107765.86049070566</c:v>
                </c:pt>
                <c:pt idx="56">
                  <c:v>102984.04200572846</c:v>
                </c:pt>
                <c:pt idx="57">
                  <c:v>97619.074925022331</c:v>
                </c:pt>
                <c:pt idx="58">
                  <c:v>92487.367282607782</c:v>
                </c:pt>
                <c:pt idx="59">
                  <c:v>87239.029921047433</c:v>
                </c:pt>
                <c:pt idx="60">
                  <c:v>82107.322278632884</c:v>
                </c:pt>
                <c:pt idx="61">
                  <c:v>80007.987334008751</c:v>
                </c:pt>
                <c:pt idx="62">
                  <c:v>77733.707810665932</c:v>
                </c:pt>
                <c:pt idx="63">
                  <c:v>75342.798568177328</c:v>
                </c:pt>
                <c:pt idx="64">
                  <c:v>72893.574466115839</c:v>
                </c:pt>
                <c:pt idx="65">
                  <c:v>70560.980083200135</c:v>
                </c:pt>
                <c:pt idx="66">
                  <c:v>68286.700559857316</c:v>
                </c:pt>
                <c:pt idx="67">
                  <c:v>65954.106176941612</c:v>
                </c:pt>
                <c:pt idx="68">
                  <c:v>63854.771232317478</c:v>
                </c:pt>
                <c:pt idx="69">
                  <c:v>61522.176849401767</c:v>
                </c:pt>
                <c:pt idx="70">
                  <c:v>59189.582466486063</c:v>
                </c:pt>
                <c:pt idx="71">
                  <c:v>56856.988083570359</c:v>
                </c:pt>
                <c:pt idx="72">
                  <c:v>54641.023419800433</c:v>
                </c:pt>
                <c:pt idx="73">
                  <c:v>52250.114177311836</c:v>
                </c:pt>
                <c:pt idx="74">
                  <c:v>49975.834653969017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59-40F5-8481-895CE7F047BE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EvolOf!$H$3:$H$53</c:f>
              <c:numCache>
                <c:formatCode>#,##0</c:formatCode>
                <c:ptCount val="5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59-40F5-8481-895CE7F04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'50CR30'!$BL$14:$BL$73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46710.202517887032</c:v>
                </c:pt>
                <c:pt idx="23">
                  <c:v>53416.411368769688</c:v>
                </c:pt>
                <c:pt idx="24">
                  <c:v>60997.343113245734</c:v>
                </c:pt>
                <c:pt idx="25">
                  <c:v>69569.627470460953</c:v>
                </c:pt>
                <c:pt idx="26">
                  <c:v>79074.949580842469</c:v>
                </c:pt>
                <c:pt idx="27">
                  <c:v>89105.105427379996</c:v>
                </c:pt>
                <c:pt idx="28">
                  <c:v>100651.44762281275</c:v>
                </c:pt>
                <c:pt idx="29">
                  <c:v>113364.08700970335</c:v>
                </c:pt>
                <c:pt idx="30">
                  <c:v>117271.18260108716</c:v>
                </c:pt>
                <c:pt idx="31">
                  <c:v>121586.48220948123</c:v>
                </c:pt>
                <c:pt idx="32">
                  <c:v>126193.35611573975</c:v>
                </c:pt>
                <c:pt idx="33">
                  <c:v>130858.54488157116</c:v>
                </c:pt>
                <c:pt idx="34">
                  <c:v>135290.47420911101</c:v>
                </c:pt>
                <c:pt idx="35">
                  <c:v>139430.82923878639</c:v>
                </c:pt>
                <c:pt idx="36">
                  <c:v>143454.55454931597</c:v>
                </c:pt>
                <c:pt idx="37">
                  <c:v>147361.65014069978</c:v>
                </c:pt>
                <c:pt idx="38">
                  <c:v>151327.06059165648</c:v>
                </c:pt>
                <c:pt idx="39">
                  <c:v>155350.78590218609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B0-42EE-BCC0-5E637390B493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'50CR30'!$BN$14:$BN$73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47610</c:v>
                </c:pt>
                <c:pt idx="23">
                  <c:v>56188</c:v>
                </c:pt>
                <c:pt idx="24">
                  <c:v>64059</c:v>
                </c:pt>
                <c:pt idx="25">
                  <c:v>72248</c:v>
                </c:pt>
                <c:pt idx="26">
                  <c:v>78797</c:v>
                </c:pt>
                <c:pt idx="27">
                  <c:v>85195</c:v>
                </c:pt>
                <c:pt idx="28">
                  <c:v>94417</c:v>
                </c:pt>
                <c:pt idx="29">
                  <c:v>102136</c:v>
                </c:pt>
                <c:pt idx="30">
                  <c:v>110238</c:v>
                </c:pt>
                <c:pt idx="31">
                  <c:v>117710</c:v>
                </c:pt>
                <c:pt idx="32">
                  <c:v>124736</c:v>
                </c:pt>
                <c:pt idx="33">
                  <c:v>130759</c:v>
                </c:pt>
                <c:pt idx="34">
                  <c:v>135032</c:v>
                </c:pt>
                <c:pt idx="35">
                  <c:v>140510</c:v>
                </c:pt>
                <c:pt idx="36">
                  <c:v>146690</c:v>
                </c:pt>
                <c:pt idx="37">
                  <c:v>152446</c:v>
                </c:pt>
                <c:pt idx="38">
                  <c:v>157022</c:v>
                </c:pt>
                <c:pt idx="39">
                  <c:v>161852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B0-42EE-BCC0-5E637390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 restricciones a los 30 días durante 40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'50CR_30_40m1_0m2'!$AK$14:$AK$373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5.6600000000000001E-3</c:v>
                </c:pt>
                <c:pt idx="15">
                  <c:v>6.4799999999999996E-3</c:v>
                </c:pt>
                <c:pt idx="16">
                  <c:v>7.4999999999999997E-3</c:v>
                </c:pt>
                <c:pt idx="17">
                  <c:v>8.6599999999999993E-3</c:v>
                </c:pt>
                <c:pt idx="18">
                  <c:v>1.0059999999999999E-2</c:v>
                </c:pt>
                <c:pt idx="19">
                  <c:v>1.172E-2</c:v>
                </c:pt>
                <c:pt idx="20">
                  <c:v>1.3480000000000001E-2</c:v>
                </c:pt>
                <c:pt idx="21">
                  <c:v>1.536E-2</c:v>
                </c:pt>
                <c:pt idx="22">
                  <c:v>1.7399999999999999E-2</c:v>
                </c:pt>
                <c:pt idx="23">
                  <c:v>1.9619999999999999E-2</c:v>
                </c:pt>
                <c:pt idx="24">
                  <c:v>2.2259999999999999E-2</c:v>
                </c:pt>
                <c:pt idx="25">
                  <c:v>2.5059999999999999E-2</c:v>
                </c:pt>
                <c:pt idx="26">
                  <c:v>2.828E-2</c:v>
                </c:pt>
                <c:pt idx="27">
                  <c:v>3.1899999999999998E-2</c:v>
                </c:pt>
                <c:pt idx="28">
                  <c:v>3.5880000000000002E-2</c:v>
                </c:pt>
                <c:pt idx="29">
                  <c:v>4.0399999999999998E-2</c:v>
                </c:pt>
                <c:pt idx="30">
                  <c:v>4.1799999999999997E-2</c:v>
                </c:pt>
                <c:pt idx="31">
                  <c:v>4.3299999999999998E-2</c:v>
                </c:pt>
                <c:pt idx="32">
                  <c:v>4.4920000000000002E-2</c:v>
                </c:pt>
                <c:pt idx="33">
                  <c:v>4.6620000000000002E-2</c:v>
                </c:pt>
                <c:pt idx="34">
                  <c:v>4.82E-2</c:v>
                </c:pt>
                <c:pt idx="35">
                  <c:v>4.9680000000000002E-2</c:v>
                </c:pt>
                <c:pt idx="36">
                  <c:v>5.1119999999999999E-2</c:v>
                </c:pt>
                <c:pt idx="37">
                  <c:v>5.2519999999999997E-2</c:v>
                </c:pt>
                <c:pt idx="38">
                  <c:v>5.3900000000000003E-2</c:v>
                </c:pt>
                <c:pt idx="39">
                  <c:v>5.5239999999999997E-2</c:v>
                </c:pt>
                <c:pt idx="40">
                  <c:v>5.6559999999999999E-2</c:v>
                </c:pt>
                <c:pt idx="41">
                  <c:v>5.7820000000000003E-2</c:v>
                </c:pt>
                <c:pt idx="42">
                  <c:v>5.9080000000000001E-2</c:v>
                </c:pt>
                <c:pt idx="43">
                  <c:v>6.0260000000000001E-2</c:v>
                </c:pt>
                <c:pt idx="44">
                  <c:v>6.1280000000000001E-2</c:v>
                </c:pt>
                <c:pt idx="45">
                  <c:v>6.232E-2</c:v>
                </c:pt>
                <c:pt idx="46">
                  <c:v>6.3280000000000003E-2</c:v>
                </c:pt>
                <c:pt idx="47">
                  <c:v>6.4219999999999999E-2</c:v>
                </c:pt>
                <c:pt idx="48">
                  <c:v>6.5100000000000005E-2</c:v>
                </c:pt>
                <c:pt idx="49">
                  <c:v>6.59E-2</c:v>
                </c:pt>
                <c:pt idx="50">
                  <c:v>6.6680000000000003E-2</c:v>
                </c:pt>
                <c:pt idx="51">
                  <c:v>6.7419999999999994E-2</c:v>
                </c:pt>
                <c:pt idx="52">
                  <c:v>6.812E-2</c:v>
                </c:pt>
                <c:pt idx="53">
                  <c:v>6.8739999999999996E-2</c:v>
                </c:pt>
                <c:pt idx="54">
                  <c:v>6.9360000000000005E-2</c:v>
                </c:pt>
                <c:pt idx="55">
                  <c:v>6.9959999999999994E-2</c:v>
                </c:pt>
                <c:pt idx="56">
                  <c:v>7.0559999999999998E-2</c:v>
                </c:pt>
                <c:pt idx="57">
                  <c:v>7.1099999999999997E-2</c:v>
                </c:pt>
                <c:pt idx="58">
                  <c:v>7.1679999999999994E-2</c:v>
                </c:pt>
                <c:pt idx="59">
                  <c:v>7.2239999999999999E-2</c:v>
                </c:pt>
                <c:pt idx="60">
                  <c:v>7.2700000000000001E-2</c:v>
                </c:pt>
                <c:pt idx="61">
                  <c:v>7.3200000000000001E-2</c:v>
                </c:pt>
                <c:pt idx="62">
                  <c:v>7.3639999999999997E-2</c:v>
                </c:pt>
                <c:pt idx="63">
                  <c:v>7.4020000000000002E-2</c:v>
                </c:pt>
                <c:pt idx="64">
                  <c:v>7.4399999999999994E-2</c:v>
                </c:pt>
                <c:pt idx="65">
                  <c:v>7.4740000000000001E-2</c:v>
                </c:pt>
                <c:pt idx="66">
                  <c:v>7.5079999999999994E-2</c:v>
                </c:pt>
                <c:pt idx="67">
                  <c:v>7.5399999999999995E-2</c:v>
                </c:pt>
                <c:pt idx="68">
                  <c:v>7.5679999999999997E-2</c:v>
                </c:pt>
                <c:pt idx="69">
                  <c:v>7.5939999999999994E-2</c:v>
                </c:pt>
                <c:pt idx="70">
                  <c:v>7.7520000000000006E-2</c:v>
                </c:pt>
                <c:pt idx="71">
                  <c:v>7.8820000000000001E-2</c:v>
                </c:pt>
                <c:pt idx="72">
                  <c:v>7.9960000000000003E-2</c:v>
                </c:pt>
                <c:pt idx="73">
                  <c:v>8.2919999999999994E-2</c:v>
                </c:pt>
                <c:pt idx="74">
                  <c:v>8.5000000000000006E-2</c:v>
                </c:pt>
                <c:pt idx="75">
                  <c:v>8.7400000000000005E-2</c:v>
                </c:pt>
                <c:pt idx="76">
                  <c:v>9.0859999999999996E-2</c:v>
                </c:pt>
                <c:pt idx="77">
                  <c:v>9.5299999999999996E-2</c:v>
                </c:pt>
                <c:pt idx="78">
                  <c:v>0.10059999999999999</c:v>
                </c:pt>
                <c:pt idx="79">
                  <c:v>0.10680000000000001</c:v>
                </c:pt>
                <c:pt idx="80">
                  <c:v>0.11323999999999999</c:v>
                </c:pt>
                <c:pt idx="81">
                  <c:v>0.11976000000000001</c:v>
                </c:pt>
                <c:pt idx="82">
                  <c:v>0.12592</c:v>
                </c:pt>
                <c:pt idx="83">
                  <c:v>0.13178000000000001</c:v>
                </c:pt>
                <c:pt idx="84">
                  <c:v>0.13738</c:v>
                </c:pt>
                <c:pt idx="85">
                  <c:v>0.14285999999999999</c:v>
                </c:pt>
                <c:pt idx="86">
                  <c:v>0.14824000000000001</c:v>
                </c:pt>
                <c:pt idx="87">
                  <c:v>0.15382000000000001</c:v>
                </c:pt>
                <c:pt idx="88">
                  <c:v>0.15948000000000001</c:v>
                </c:pt>
                <c:pt idx="89">
                  <c:v>0.16538</c:v>
                </c:pt>
                <c:pt idx="90">
                  <c:v>0.17154</c:v>
                </c:pt>
                <c:pt idx="91">
                  <c:v>0.17788000000000001</c:v>
                </c:pt>
                <c:pt idx="92">
                  <c:v>0.18468000000000001</c:v>
                </c:pt>
                <c:pt idx="93">
                  <c:v>0.19158</c:v>
                </c:pt>
                <c:pt idx="94">
                  <c:v>0.19853999999999999</c:v>
                </c:pt>
                <c:pt idx="95">
                  <c:v>0.20563999999999999</c:v>
                </c:pt>
                <c:pt idx="96">
                  <c:v>0.21274000000000001</c:v>
                </c:pt>
                <c:pt idx="97">
                  <c:v>0.21944</c:v>
                </c:pt>
                <c:pt idx="98">
                  <c:v>0.22588</c:v>
                </c:pt>
                <c:pt idx="99">
                  <c:v>0.2321</c:v>
                </c:pt>
                <c:pt idx="100">
                  <c:v>0.23812</c:v>
                </c:pt>
                <c:pt idx="101">
                  <c:v>0.24384</c:v>
                </c:pt>
                <c:pt idx="102">
                  <c:v>0.24926000000000001</c:v>
                </c:pt>
                <c:pt idx="103">
                  <c:v>0.25446000000000002</c:v>
                </c:pt>
                <c:pt idx="104">
                  <c:v>0.25947999999999999</c:v>
                </c:pt>
                <c:pt idx="105">
                  <c:v>0.26435999999999998</c:v>
                </c:pt>
                <c:pt idx="106">
                  <c:v>0.26889999999999997</c:v>
                </c:pt>
                <c:pt idx="107">
                  <c:v>0.27334000000000003</c:v>
                </c:pt>
                <c:pt idx="108">
                  <c:v>0.27750000000000002</c:v>
                </c:pt>
                <c:pt idx="109">
                  <c:v>0.28136</c:v>
                </c:pt>
                <c:pt idx="110">
                  <c:v>0.28482000000000002</c:v>
                </c:pt>
                <c:pt idx="111">
                  <c:v>0.28798000000000001</c:v>
                </c:pt>
                <c:pt idx="112">
                  <c:v>0.29082000000000002</c:v>
                </c:pt>
                <c:pt idx="113">
                  <c:v>0.29348000000000002</c:v>
                </c:pt>
                <c:pt idx="114">
                  <c:v>0.29587999999999998</c:v>
                </c:pt>
                <c:pt idx="115">
                  <c:v>0.29818</c:v>
                </c:pt>
                <c:pt idx="116">
                  <c:v>0.30027999999999999</c:v>
                </c:pt>
                <c:pt idx="117">
                  <c:v>0.30231999999999998</c:v>
                </c:pt>
                <c:pt idx="118">
                  <c:v>0.30425999999999997</c:v>
                </c:pt>
                <c:pt idx="119">
                  <c:v>0.30599999999999999</c:v>
                </c:pt>
                <c:pt idx="120">
                  <c:v>0.30764000000000002</c:v>
                </c:pt>
                <c:pt idx="121">
                  <c:v>0.30921999999999999</c:v>
                </c:pt>
                <c:pt idx="122">
                  <c:v>0.31064000000000003</c:v>
                </c:pt>
                <c:pt idx="123">
                  <c:v>0.31202000000000002</c:v>
                </c:pt>
                <c:pt idx="124">
                  <c:v>0.31336000000000003</c:v>
                </c:pt>
                <c:pt idx="125">
                  <c:v>0.31456000000000001</c:v>
                </c:pt>
                <c:pt idx="126">
                  <c:v>0.31568000000000002</c:v>
                </c:pt>
                <c:pt idx="127">
                  <c:v>0.31674000000000002</c:v>
                </c:pt>
                <c:pt idx="128">
                  <c:v>0.31774000000000002</c:v>
                </c:pt>
                <c:pt idx="129">
                  <c:v>0.31859999999999999</c:v>
                </c:pt>
                <c:pt idx="130">
                  <c:v>0.31944</c:v>
                </c:pt>
                <c:pt idx="131">
                  <c:v>0.32022</c:v>
                </c:pt>
                <c:pt idx="132">
                  <c:v>0.32096000000000002</c:v>
                </c:pt>
                <c:pt idx="133">
                  <c:v>0.3216</c:v>
                </c:pt>
                <c:pt idx="134">
                  <c:v>0.32203999999999999</c:v>
                </c:pt>
                <c:pt idx="135">
                  <c:v>0.32262000000000002</c:v>
                </c:pt>
                <c:pt idx="136">
                  <c:v>0.32313999999999998</c:v>
                </c:pt>
                <c:pt idx="137">
                  <c:v>0.32363999999999998</c:v>
                </c:pt>
                <c:pt idx="138">
                  <c:v>0.32382</c:v>
                </c:pt>
                <c:pt idx="139">
                  <c:v>0.32425999999999999</c:v>
                </c:pt>
                <c:pt idx="140">
                  <c:v>0.32466</c:v>
                </c:pt>
                <c:pt idx="141">
                  <c:v>0.32500000000000001</c:v>
                </c:pt>
                <c:pt idx="142">
                  <c:v>0.32534000000000002</c:v>
                </c:pt>
                <c:pt idx="143">
                  <c:v>0.32485999999999998</c:v>
                </c:pt>
                <c:pt idx="144">
                  <c:v>0.32512000000000002</c:v>
                </c:pt>
                <c:pt idx="145">
                  <c:v>0.32494000000000001</c:v>
                </c:pt>
                <c:pt idx="146">
                  <c:v>0.32523999999999997</c:v>
                </c:pt>
                <c:pt idx="147">
                  <c:v>0.32357999999999998</c:v>
                </c:pt>
                <c:pt idx="148">
                  <c:v>0.32457999999999998</c:v>
                </c:pt>
                <c:pt idx="149">
                  <c:v>0.32432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D4-40E8-8F67-CE39A4EE734D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'50CR_30_40m1_0m2'!$AL$14:$AL$373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3.2000000000000003E-4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8.1999999999999998E-4</c:v>
                </c:pt>
                <c:pt idx="7">
                  <c:v>1.1199999999999999E-3</c:v>
                </c:pt>
                <c:pt idx="8">
                  <c:v>1.4599999999999999E-3</c:v>
                </c:pt>
                <c:pt idx="9">
                  <c:v>2.0799999999999998E-3</c:v>
                </c:pt>
                <c:pt idx="10">
                  <c:v>2.7799999999999999E-3</c:v>
                </c:pt>
                <c:pt idx="11">
                  <c:v>3.5000000000000001E-3</c:v>
                </c:pt>
                <c:pt idx="12">
                  <c:v>4.2199999999999998E-3</c:v>
                </c:pt>
                <c:pt idx="13">
                  <c:v>4.9199999999999999E-3</c:v>
                </c:pt>
                <c:pt idx="14">
                  <c:v>5.64E-3</c:v>
                </c:pt>
                <c:pt idx="15">
                  <c:v>6.4599999999999996E-3</c:v>
                </c:pt>
                <c:pt idx="16">
                  <c:v>7.4599999999999996E-3</c:v>
                </c:pt>
                <c:pt idx="17">
                  <c:v>8.6E-3</c:v>
                </c:pt>
                <c:pt idx="18">
                  <c:v>9.9799999999999993E-3</c:v>
                </c:pt>
                <c:pt idx="19">
                  <c:v>1.1599999999999999E-2</c:v>
                </c:pt>
                <c:pt idx="20">
                  <c:v>1.3339999999999999E-2</c:v>
                </c:pt>
                <c:pt idx="21">
                  <c:v>1.5180000000000001E-2</c:v>
                </c:pt>
                <c:pt idx="22">
                  <c:v>1.7160000000000002E-2</c:v>
                </c:pt>
                <c:pt idx="23">
                  <c:v>1.932E-2</c:v>
                </c:pt>
                <c:pt idx="24">
                  <c:v>2.188E-2</c:v>
                </c:pt>
                <c:pt idx="25">
                  <c:v>2.4580000000000001E-2</c:v>
                </c:pt>
                <c:pt idx="26">
                  <c:v>2.768E-2</c:v>
                </c:pt>
                <c:pt idx="27">
                  <c:v>3.1119999999999998E-2</c:v>
                </c:pt>
                <c:pt idx="28">
                  <c:v>3.492E-2</c:v>
                </c:pt>
                <c:pt idx="29">
                  <c:v>3.9199999999999999E-2</c:v>
                </c:pt>
                <c:pt idx="30">
                  <c:v>4.0340000000000001E-2</c:v>
                </c:pt>
                <c:pt idx="31">
                  <c:v>4.1480000000000003E-2</c:v>
                </c:pt>
                <c:pt idx="32">
                  <c:v>4.2779999999999999E-2</c:v>
                </c:pt>
                <c:pt idx="33">
                  <c:v>4.4080000000000001E-2</c:v>
                </c:pt>
                <c:pt idx="34">
                  <c:v>4.5159999999999999E-2</c:v>
                </c:pt>
                <c:pt idx="35">
                  <c:v>4.6059999999999997E-2</c:v>
                </c:pt>
                <c:pt idx="36">
                  <c:v>4.6879999999999998E-2</c:v>
                </c:pt>
                <c:pt idx="37">
                  <c:v>4.7559999999999998E-2</c:v>
                </c:pt>
                <c:pt idx="38">
                  <c:v>4.8059999999999999E-2</c:v>
                </c:pt>
                <c:pt idx="39">
                  <c:v>4.854E-2</c:v>
                </c:pt>
                <c:pt idx="40">
                  <c:v>4.8759999999999998E-2</c:v>
                </c:pt>
                <c:pt idx="41">
                  <c:v>4.8840000000000001E-2</c:v>
                </c:pt>
                <c:pt idx="42">
                  <c:v>4.8860000000000001E-2</c:v>
                </c:pt>
                <c:pt idx="43">
                  <c:v>4.8680000000000001E-2</c:v>
                </c:pt>
                <c:pt idx="44">
                  <c:v>4.8280000000000003E-2</c:v>
                </c:pt>
                <c:pt idx="45">
                  <c:v>4.7820000000000001E-2</c:v>
                </c:pt>
                <c:pt idx="46">
                  <c:v>4.7140000000000001E-2</c:v>
                </c:pt>
                <c:pt idx="47">
                  <c:v>4.6300000000000001E-2</c:v>
                </c:pt>
                <c:pt idx="48">
                  <c:v>4.53E-2</c:v>
                </c:pt>
                <c:pt idx="49">
                  <c:v>4.41E-2</c:v>
                </c:pt>
                <c:pt idx="50">
                  <c:v>4.274E-2</c:v>
                </c:pt>
                <c:pt idx="51">
                  <c:v>4.1340000000000002E-2</c:v>
                </c:pt>
                <c:pt idx="52">
                  <c:v>3.9780000000000003E-2</c:v>
                </c:pt>
                <c:pt idx="53">
                  <c:v>3.8120000000000001E-2</c:v>
                </c:pt>
                <c:pt idx="54">
                  <c:v>3.6400000000000002E-2</c:v>
                </c:pt>
                <c:pt idx="55">
                  <c:v>3.4540000000000001E-2</c:v>
                </c:pt>
                <c:pt idx="56">
                  <c:v>3.2719999999999999E-2</c:v>
                </c:pt>
                <c:pt idx="57">
                  <c:v>3.082E-2</c:v>
                </c:pt>
                <c:pt idx="58">
                  <c:v>2.8920000000000001E-2</c:v>
                </c:pt>
                <c:pt idx="59">
                  <c:v>2.7019999999999999E-2</c:v>
                </c:pt>
                <c:pt idx="60">
                  <c:v>2.4920000000000001E-2</c:v>
                </c:pt>
                <c:pt idx="61">
                  <c:v>2.4039999999999999E-2</c:v>
                </c:pt>
                <c:pt idx="62">
                  <c:v>2.3099999999999999E-2</c:v>
                </c:pt>
                <c:pt idx="63">
                  <c:v>2.2079999999999999E-2</c:v>
                </c:pt>
                <c:pt idx="64">
                  <c:v>2.1000000000000001E-2</c:v>
                </c:pt>
                <c:pt idx="65">
                  <c:v>2.002E-2</c:v>
                </c:pt>
                <c:pt idx="66">
                  <c:v>1.9099999999999999E-2</c:v>
                </c:pt>
                <c:pt idx="67">
                  <c:v>1.8180000000000002E-2</c:v>
                </c:pt>
                <c:pt idx="68">
                  <c:v>1.7319999999999999E-2</c:v>
                </c:pt>
                <c:pt idx="69">
                  <c:v>1.6480000000000002E-2</c:v>
                </c:pt>
                <c:pt idx="70">
                  <c:v>1.6979999999999999E-2</c:v>
                </c:pt>
                <c:pt idx="71">
                  <c:v>1.7219999999999999E-2</c:v>
                </c:pt>
                <c:pt idx="72">
                  <c:v>1.7299999999999999E-2</c:v>
                </c:pt>
                <c:pt idx="73">
                  <c:v>1.9300000000000001E-2</c:v>
                </c:pt>
                <c:pt idx="74">
                  <c:v>2.0420000000000001E-2</c:v>
                </c:pt>
                <c:pt idx="75">
                  <c:v>2.1999999999999999E-2</c:v>
                </c:pt>
                <c:pt idx="76">
                  <c:v>2.4660000000000001E-2</c:v>
                </c:pt>
                <c:pt idx="77">
                  <c:v>2.828E-2</c:v>
                </c:pt>
                <c:pt idx="78">
                  <c:v>3.2840000000000001E-2</c:v>
                </c:pt>
                <c:pt idx="79">
                  <c:v>3.8339999999999999E-2</c:v>
                </c:pt>
                <c:pt idx="80">
                  <c:v>4.4139999999999999E-2</c:v>
                </c:pt>
                <c:pt idx="81">
                  <c:v>5.0040000000000001E-2</c:v>
                </c:pt>
                <c:pt idx="82">
                  <c:v>5.5539999999999999E-2</c:v>
                </c:pt>
                <c:pt idx="83">
                  <c:v>6.0740000000000002E-2</c:v>
                </c:pt>
                <c:pt idx="84">
                  <c:v>6.5720000000000001E-2</c:v>
                </c:pt>
                <c:pt idx="85">
                  <c:v>7.0599999999999996E-2</c:v>
                </c:pt>
                <c:pt idx="86">
                  <c:v>7.5259999999999994E-2</c:v>
                </c:pt>
                <c:pt idx="87">
                  <c:v>8.0159999999999995E-2</c:v>
                </c:pt>
                <c:pt idx="88">
                  <c:v>8.5139999999999993E-2</c:v>
                </c:pt>
                <c:pt idx="89">
                  <c:v>9.0279999999999999E-2</c:v>
                </c:pt>
                <c:pt idx="90">
                  <c:v>9.5560000000000006E-2</c:v>
                </c:pt>
                <c:pt idx="91">
                  <c:v>0.10098</c:v>
                </c:pt>
                <c:pt idx="92">
                  <c:v>0.10674</c:v>
                </c:pt>
                <c:pt idx="93">
                  <c:v>0.11246</c:v>
                </c:pt>
                <c:pt idx="94">
                  <c:v>0.11812</c:v>
                </c:pt>
                <c:pt idx="95">
                  <c:v>0.12372</c:v>
                </c:pt>
                <c:pt idx="96">
                  <c:v>0.12912000000000001</c:v>
                </c:pt>
                <c:pt idx="97">
                  <c:v>0.13402</c:v>
                </c:pt>
                <c:pt idx="98">
                  <c:v>0.13846</c:v>
                </c:pt>
                <c:pt idx="99">
                  <c:v>0.14238000000000001</c:v>
                </c:pt>
                <c:pt idx="100">
                  <c:v>0.14580000000000001</c:v>
                </c:pt>
                <c:pt idx="101">
                  <c:v>0.14832000000000001</c:v>
                </c:pt>
                <c:pt idx="102">
                  <c:v>0.15042</c:v>
                </c:pt>
                <c:pt idx="103">
                  <c:v>0.15210000000000001</c:v>
                </c:pt>
                <c:pt idx="104">
                  <c:v>0.15284</c:v>
                </c:pt>
                <c:pt idx="105">
                  <c:v>0.15346000000000001</c:v>
                </c:pt>
                <c:pt idx="106">
                  <c:v>0.15346000000000001</c:v>
                </c:pt>
                <c:pt idx="107">
                  <c:v>0.15282000000000001</c:v>
                </c:pt>
                <c:pt idx="108">
                  <c:v>0.15154000000000001</c:v>
                </c:pt>
                <c:pt idx="109">
                  <c:v>0.14964</c:v>
                </c:pt>
                <c:pt idx="110">
                  <c:v>0.14702000000000001</c:v>
                </c:pt>
                <c:pt idx="111">
                  <c:v>0.14404</c:v>
                </c:pt>
                <c:pt idx="112">
                  <c:v>0.14054</c:v>
                </c:pt>
                <c:pt idx="113">
                  <c:v>0.13716</c:v>
                </c:pt>
                <c:pt idx="114">
                  <c:v>0.13352</c:v>
                </c:pt>
                <c:pt idx="115">
                  <c:v>0.12989999999999999</c:v>
                </c:pt>
                <c:pt idx="116">
                  <c:v>0.12604000000000001</c:v>
                </c:pt>
                <c:pt idx="117">
                  <c:v>0.12207999999999999</c:v>
                </c:pt>
                <c:pt idx="118">
                  <c:v>0.11796</c:v>
                </c:pt>
                <c:pt idx="119">
                  <c:v>0.11382</c:v>
                </c:pt>
                <c:pt idx="120">
                  <c:v>0.10938000000000001</c:v>
                </c:pt>
                <c:pt idx="121">
                  <c:v>0.10482</c:v>
                </c:pt>
                <c:pt idx="122">
                  <c:v>0.10008</c:v>
                </c:pt>
                <c:pt idx="123">
                  <c:v>9.5280000000000004E-2</c:v>
                </c:pt>
                <c:pt idx="124">
                  <c:v>9.0499999999999997E-2</c:v>
                </c:pt>
                <c:pt idx="125">
                  <c:v>8.5639999999999994E-2</c:v>
                </c:pt>
                <c:pt idx="126">
                  <c:v>8.0860000000000001E-2</c:v>
                </c:pt>
                <c:pt idx="127">
                  <c:v>7.6119999999999993E-2</c:v>
                </c:pt>
                <c:pt idx="128">
                  <c:v>7.1679999999999994E-2</c:v>
                </c:pt>
                <c:pt idx="129">
                  <c:v>6.7320000000000005E-2</c:v>
                </c:pt>
                <c:pt idx="130">
                  <c:v>6.3200000000000006E-2</c:v>
                </c:pt>
                <c:pt idx="131">
                  <c:v>5.9240000000000001E-2</c:v>
                </c:pt>
                <c:pt idx="132">
                  <c:v>5.5480000000000002E-2</c:v>
                </c:pt>
                <c:pt idx="133">
                  <c:v>5.1819999999999998E-2</c:v>
                </c:pt>
                <c:pt idx="134">
                  <c:v>4.6859999999999999E-2</c:v>
                </c:pt>
                <c:pt idx="135">
                  <c:v>4.3639999999999998E-2</c:v>
                </c:pt>
                <c:pt idx="136">
                  <c:v>4.0620000000000003E-2</c:v>
                </c:pt>
                <c:pt idx="137">
                  <c:v>3.7839999999999999E-2</c:v>
                </c:pt>
                <c:pt idx="138">
                  <c:v>3.4099999999999998E-2</c:v>
                </c:pt>
                <c:pt idx="139">
                  <c:v>3.1719999999999998E-2</c:v>
                </c:pt>
                <c:pt idx="140">
                  <c:v>2.9499999999999998E-2</c:v>
                </c:pt>
                <c:pt idx="141">
                  <c:v>2.7480000000000001E-2</c:v>
                </c:pt>
                <c:pt idx="142">
                  <c:v>2.5680000000000001E-2</c:v>
                </c:pt>
                <c:pt idx="143">
                  <c:v>2.3699999999999999E-2</c:v>
                </c:pt>
                <c:pt idx="144">
                  <c:v>2.2100000000000002E-2</c:v>
                </c:pt>
                <c:pt idx="145">
                  <c:v>2.1440000000000001E-2</c:v>
                </c:pt>
                <c:pt idx="146">
                  <c:v>2.0299999999999999E-2</c:v>
                </c:pt>
                <c:pt idx="147">
                  <c:v>1.6219999999999998E-2</c:v>
                </c:pt>
                <c:pt idx="148">
                  <c:v>1.52E-2</c:v>
                </c:pt>
                <c:pt idx="149">
                  <c:v>1.4460000000000001E-2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D4-40E8-8F67-CE39A4EE734D}"/>
            </c:ext>
          </c:extLst>
        </c:ser>
        <c:ser>
          <c:idx val="1"/>
          <c:order val="2"/>
          <c:tx>
            <c:v>Contagiados con asintomáticos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'50CR_asin'!$AL$14:$AL$373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4.6666666666666666E-4</c:v>
                </c:pt>
                <c:pt idx="4">
                  <c:v>7.3333333333333334E-4</c:v>
                </c:pt>
                <c:pt idx="5">
                  <c:v>8.6666666666666663E-4</c:v>
                </c:pt>
                <c:pt idx="6">
                  <c:v>1.2666666666666666E-3</c:v>
                </c:pt>
                <c:pt idx="7">
                  <c:v>1.4E-3</c:v>
                </c:pt>
                <c:pt idx="8">
                  <c:v>1.6666666666666668E-3</c:v>
                </c:pt>
                <c:pt idx="9">
                  <c:v>2E-3</c:v>
                </c:pt>
                <c:pt idx="10">
                  <c:v>2.3333333333333335E-3</c:v>
                </c:pt>
                <c:pt idx="11">
                  <c:v>2.8E-3</c:v>
                </c:pt>
                <c:pt idx="12">
                  <c:v>3.4666666666666665E-3</c:v>
                </c:pt>
                <c:pt idx="13">
                  <c:v>4.3333333333333331E-3</c:v>
                </c:pt>
                <c:pt idx="14">
                  <c:v>5.5999999999999999E-3</c:v>
                </c:pt>
                <c:pt idx="15">
                  <c:v>7.0666666666666664E-3</c:v>
                </c:pt>
                <c:pt idx="16">
                  <c:v>8.6666666666666663E-3</c:v>
                </c:pt>
                <c:pt idx="17">
                  <c:v>1.0666666666666666E-2</c:v>
                </c:pt>
                <c:pt idx="18">
                  <c:v>1.3333333333333334E-2</c:v>
                </c:pt>
                <c:pt idx="19">
                  <c:v>1.5933333333333334E-2</c:v>
                </c:pt>
                <c:pt idx="20">
                  <c:v>1.8666666666666668E-2</c:v>
                </c:pt>
                <c:pt idx="21">
                  <c:v>2.1466666666666665E-2</c:v>
                </c:pt>
                <c:pt idx="22">
                  <c:v>2.4533333333333334E-2</c:v>
                </c:pt>
                <c:pt idx="23">
                  <c:v>2.7466666666666667E-2</c:v>
                </c:pt>
                <c:pt idx="24">
                  <c:v>3.0800000000000001E-2</c:v>
                </c:pt>
                <c:pt idx="25">
                  <c:v>3.4666666666666665E-2</c:v>
                </c:pt>
                <c:pt idx="26">
                  <c:v>3.833333333333333E-2</c:v>
                </c:pt>
                <c:pt idx="27">
                  <c:v>4.2200000000000001E-2</c:v>
                </c:pt>
                <c:pt idx="28">
                  <c:v>4.6600000000000003E-2</c:v>
                </c:pt>
                <c:pt idx="29">
                  <c:v>5.106666666666667E-2</c:v>
                </c:pt>
                <c:pt idx="30">
                  <c:v>5.2600000000000001E-2</c:v>
                </c:pt>
                <c:pt idx="31">
                  <c:v>5.4399999999999997E-2</c:v>
                </c:pt>
                <c:pt idx="32">
                  <c:v>5.62E-2</c:v>
                </c:pt>
                <c:pt idx="33">
                  <c:v>5.7533333333333332E-2</c:v>
                </c:pt>
                <c:pt idx="34">
                  <c:v>5.8333333333333334E-2</c:v>
                </c:pt>
                <c:pt idx="35">
                  <c:v>5.8799999999999998E-2</c:v>
                </c:pt>
                <c:pt idx="36">
                  <c:v>5.9133333333333336E-2</c:v>
                </c:pt>
                <c:pt idx="37">
                  <c:v>5.9400000000000001E-2</c:v>
                </c:pt>
                <c:pt idx="38">
                  <c:v>5.9333333333333335E-2</c:v>
                </c:pt>
                <c:pt idx="39">
                  <c:v>5.9200000000000003E-2</c:v>
                </c:pt>
                <c:pt idx="40">
                  <c:v>5.8799999999999998E-2</c:v>
                </c:pt>
                <c:pt idx="41">
                  <c:v>5.8066666666666669E-2</c:v>
                </c:pt>
                <c:pt idx="42">
                  <c:v>5.7266666666666667E-2</c:v>
                </c:pt>
                <c:pt idx="43">
                  <c:v>5.6266666666666666E-2</c:v>
                </c:pt>
                <c:pt idx="44">
                  <c:v>5.5066666666666667E-2</c:v>
                </c:pt>
                <c:pt idx="45">
                  <c:v>5.3800000000000001E-2</c:v>
                </c:pt>
                <c:pt idx="46">
                  <c:v>5.2066666666666664E-2</c:v>
                </c:pt>
                <c:pt idx="47">
                  <c:v>5.04E-2</c:v>
                </c:pt>
                <c:pt idx="48">
                  <c:v>4.8533333333333331E-2</c:v>
                </c:pt>
                <c:pt idx="49">
                  <c:v>4.6266666666666664E-2</c:v>
                </c:pt>
                <c:pt idx="50">
                  <c:v>4.3999999999999997E-2</c:v>
                </c:pt>
                <c:pt idx="51">
                  <c:v>4.1533333333333332E-2</c:v>
                </c:pt>
                <c:pt idx="52">
                  <c:v>3.9199999999999999E-2</c:v>
                </c:pt>
                <c:pt idx="53">
                  <c:v>3.6533333333333334E-2</c:v>
                </c:pt>
                <c:pt idx="54">
                  <c:v>3.4266666666666667E-2</c:v>
                </c:pt>
                <c:pt idx="55">
                  <c:v>3.1866666666666668E-2</c:v>
                </c:pt>
                <c:pt idx="56">
                  <c:v>2.9399999999999999E-2</c:v>
                </c:pt>
                <c:pt idx="57">
                  <c:v>2.7066666666666666E-2</c:v>
                </c:pt>
                <c:pt idx="58">
                  <c:v>2.4799999999999999E-2</c:v>
                </c:pt>
                <c:pt idx="59">
                  <c:v>2.2533333333333332E-2</c:v>
                </c:pt>
                <c:pt idx="60">
                  <c:v>2.0266666666666665E-2</c:v>
                </c:pt>
                <c:pt idx="61">
                  <c:v>1.9133333333333332E-2</c:v>
                </c:pt>
                <c:pt idx="62">
                  <c:v>1.7733333333333334E-2</c:v>
                </c:pt>
                <c:pt idx="63">
                  <c:v>1.6533333333333334E-2</c:v>
                </c:pt>
                <c:pt idx="64">
                  <c:v>1.54E-2</c:v>
                </c:pt>
                <c:pt idx="65">
                  <c:v>1.44E-2</c:v>
                </c:pt>
                <c:pt idx="66">
                  <c:v>1.3599999999999999E-2</c:v>
                </c:pt>
                <c:pt idx="67">
                  <c:v>1.2733333333333333E-2</c:v>
                </c:pt>
                <c:pt idx="68">
                  <c:v>1.1933333333333334E-2</c:v>
                </c:pt>
                <c:pt idx="69">
                  <c:v>1.12E-2</c:v>
                </c:pt>
                <c:pt idx="70">
                  <c:v>1.26E-2</c:v>
                </c:pt>
                <c:pt idx="71">
                  <c:v>1.34E-2</c:v>
                </c:pt>
                <c:pt idx="72">
                  <c:v>1.4066666666666667E-2</c:v>
                </c:pt>
                <c:pt idx="73">
                  <c:v>1.84E-2</c:v>
                </c:pt>
                <c:pt idx="74">
                  <c:v>1.9E-2</c:v>
                </c:pt>
                <c:pt idx="75">
                  <c:v>1.9066666666666666E-2</c:v>
                </c:pt>
                <c:pt idx="76">
                  <c:v>1.9466666666666667E-2</c:v>
                </c:pt>
                <c:pt idx="77">
                  <c:v>1.9800000000000002E-2</c:v>
                </c:pt>
                <c:pt idx="78">
                  <c:v>2.0466666666666668E-2</c:v>
                </c:pt>
                <c:pt idx="79">
                  <c:v>2.1266666666666666E-2</c:v>
                </c:pt>
                <c:pt idx="80">
                  <c:v>2.2066666666666665E-2</c:v>
                </c:pt>
                <c:pt idx="81">
                  <c:v>2.3400000000000001E-2</c:v>
                </c:pt>
                <c:pt idx="82">
                  <c:v>2.4666666666666667E-2</c:v>
                </c:pt>
                <c:pt idx="83">
                  <c:v>2.58E-2</c:v>
                </c:pt>
                <c:pt idx="84">
                  <c:v>2.7266666666666668E-2</c:v>
                </c:pt>
                <c:pt idx="85">
                  <c:v>2.86E-2</c:v>
                </c:pt>
                <c:pt idx="86">
                  <c:v>3.0066666666666665E-2</c:v>
                </c:pt>
                <c:pt idx="87">
                  <c:v>3.3133333333333334E-2</c:v>
                </c:pt>
                <c:pt idx="88">
                  <c:v>3.506666666666667E-2</c:v>
                </c:pt>
                <c:pt idx="89">
                  <c:v>3.7466666666666669E-2</c:v>
                </c:pt>
                <c:pt idx="90">
                  <c:v>3.9800000000000002E-2</c:v>
                </c:pt>
                <c:pt idx="91">
                  <c:v>4.2266666666666668E-2</c:v>
                </c:pt>
                <c:pt idx="92">
                  <c:v>4.5066666666666665E-2</c:v>
                </c:pt>
                <c:pt idx="93">
                  <c:v>4.7933333333333335E-2</c:v>
                </c:pt>
                <c:pt idx="94">
                  <c:v>5.0866666666666664E-2</c:v>
                </c:pt>
                <c:pt idx="95">
                  <c:v>5.3933333333333333E-2</c:v>
                </c:pt>
                <c:pt idx="96">
                  <c:v>5.673333333333333E-2</c:v>
                </c:pt>
                <c:pt idx="97">
                  <c:v>5.9933333333333332E-2</c:v>
                </c:pt>
                <c:pt idx="98">
                  <c:v>6.3133333333333333E-2</c:v>
                </c:pt>
                <c:pt idx="99">
                  <c:v>6.6533333333333333E-2</c:v>
                </c:pt>
                <c:pt idx="100">
                  <c:v>6.9733333333333328E-2</c:v>
                </c:pt>
                <c:pt idx="101">
                  <c:v>7.2266666666666673E-2</c:v>
                </c:pt>
                <c:pt idx="102">
                  <c:v>7.4800000000000005E-2</c:v>
                </c:pt>
                <c:pt idx="103">
                  <c:v>7.746666666666667E-2</c:v>
                </c:pt>
                <c:pt idx="104">
                  <c:v>7.8933333333333328E-2</c:v>
                </c:pt>
                <c:pt idx="105">
                  <c:v>8.1466666666666673E-2</c:v>
                </c:pt>
                <c:pt idx="106">
                  <c:v>8.426666666666667E-2</c:v>
                </c:pt>
                <c:pt idx="107">
                  <c:v>8.7066666666666667E-2</c:v>
                </c:pt>
                <c:pt idx="108">
                  <c:v>8.9800000000000005E-2</c:v>
                </c:pt>
                <c:pt idx="109">
                  <c:v>9.2466666666666669E-2</c:v>
                </c:pt>
                <c:pt idx="110">
                  <c:v>9.5000000000000001E-2</c:v>
                </c:pt>
                <c:pt idx="111">
                  <c:v>9.7266666666666668E-2</c:v>
                </c:pt>
                <c:pt idx="112">
                  <c:v>9.9333333333333329E-2</c:v>
                </c:pt>
                <c:pt idx="113">
                  <c:v>0.10126666666666667</c:v>
                </c:pt>
                <c:pt idx="114">
                  <c:v>0.10293333333333334</c:v>
                </c:pt>
                <c:pt idx="115">
                  <c:v>0.10466666666666667</c:v>
                </c:pt>
                <c:pt idx="116">
                  <c:v>0.10566666666666667</c:v>
                </c:pt>
                <c:pt idx="117">
                  <c:v>0.10633333333333334</c:v>
                </c:pt>
                <c:pt idx="118">
                  <c:v>0.10693333333333334</c:v>
                </c:pt>
                <c:pt idx="119">
                  <c:v>0.1072</c:v>
                </c:pt>
                <c:pt idx="120">
                  <c:v>0.10746666666666667</c:v>
                </c:pt>
                <c:pt idx="121">
                  <c:v>0.10713333333333333</c:v>
                </c:pt>
                <c:pt idx="122">
                  <c:v>0.10680000000000001</c:v>
                </c:pt>
                <c:pt idx="123">
                  <c:v>0.1062</c:v>
                </c:pt>
                <c:pt idx="124">
                  <c:v>0.10493333333333334</c:v>
                </c:pt>
                <c:pt idx="125">
                  <c:v>0.1038</c:v>
                </c:pt>
                <c:pt idx="126">
                  <c:v>0.1024</c:v>
                </c:pt>
                <c:pt idx="127">
                  <c:v>0.1008</c:v>
                </c:pt>
                <c:pt idx="128">
                  <c:v>9.873333333333334E-2</c:v>
                </c:pt>
                <c:pt idx="129">
                  <c:v>9.6600000000000005E-2</c:v>
                </c:pt>
                <c:pt idx="130">
                  <c:v>9.4266666666666665E-2</c:v>
                </c:pt>
                <c:pt idx="131">
                  <c:v>9.1933333333333339E-2</c:v>
                </c:pt>
                <c:pt idx="132">
                  <c:v>8.9666666666666672E-2</c:v>
                </c:pt>
                <c:pt idx="133">
                  <c:v>8.7400000000000005E-2</c:v>
                </c:pt>
                <c:pt idx="134">
                  <c:v>8.48E-2</c:v>
                </c:pt>
                <c:pt idx="135">
                  <c:v>8.2400000000000001E-2</c:v>
                </c:pt>
                <c:pt idx="136">
                  <c:v>7.9666666666666663E-2</c:v>
                </c:pt>
                <c:pt idx="137">
                  <c:v>7.6999999999999999E-2</c:v>
                </c:pt>
                <c:pt idx="138">
                  <c:v>7.3866666666666664E-2</c:v>
                </c:pt>
                <c:pt idx="139">
                  <c:v>7.0733333333333329E-2</c:v>
                </c:pt>
                <c:pt idx="140">
                  <c:v>6.7799999999999999E-2</c:v>
                </c:pt>
                <c:pt idx="141">
                  <c:v>6.4799999999999996E-2</c:v>
                </c:pt>
                <c:pt idx="142">
                  <c:v>6.1600000000000002E-2</c:v>
                </c:pt>
                <c:pt idx="143">
                  <c:v>5.8866666666666664E-2</c:v>
                </c:pt>
                <c:pt idx="144">
                  <c:v>5.5733333333333336E-2</c:v>
                </c:pt>
                <c:pt idx="145">
                  <c:v>5.2866666666666666E-2</c:v>
                </c:pt>
                <c:pt idx="146">
                  <c:v>5.0066666666666669E-2</c:v>
                </c:pt>
                <c:pt idx="147">
                  <c:v>4.753333333333333E-2</c:v>
                </c:pt>
                <c:pt idx="148">
                  <c:v>4.5199999999999997E-2</c:v>
                </c:pt>
                <c:pt idx="149">
                  <c:v>4.2733333333333332E-2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D4-40E8-8F67-CE39A4EE734D}"/>
            </c:ext>
          </c:extLst>
        </c:ser>
        <c:ser>
          <c:idx val="2"/>
          <c:order val="3"/>
          <c:tx>
            <c:v>Afectados con asintomáticos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'50CR_asin'!$AK$14:$AK$373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4.6666666666666666E-4</c:v>
                </c:pt>
                <c:pt idx="4">
                  <c:v>7.3333333333333334E-4</c:v>
                </c:pt>
                <c:pt idx="5">
                  <c:v>8.6666666666666663E-4</c:v>
                </c:pt>
                <c:pt idx="6">
                  <c:v>1.2666666666666666E-3</c:v>
                </c:pt>
                <c:pt idx="7">
                  <c:v>1.4E-3</c:v>
                </c:pt>
                <c:pt idx="8">
                  <c:v>1.6666666666666668E-3</c:v>
                </c:pt>
                <c:pt idx="9">
                  <c:v>2E-3</c:v>
                </c:pt>
                <c:pt idx="10">
                  <c:v>2.3333333333333335E-3</c:v>
                </c:pt>
                <c:pt idx="11">
                  <c:v>2.8E-3</c:v>
                </c:pt>
                <c:pt idx="12">
                  <c:v>3.4666666666666665E-3</c:v>
                </c:pt>
                <c:pt idx="13">
                  <c:v>4.3333333333333331E-3</c:v>
                </c:pt>
                <c:pt idx="14">
                  <c:v>5.5999999999999999E-3</c:v>
                </c:pt>
                <c:pt idx="15">
                  <c:v>7.0666666666666664E-3</c:v>
                </c:pt>
                <c:pt idx="16">
                  <c:v>8.6666666666666663E-3</c:v>
                </c:pt>
                <c:pt idx="17">
                  <c:v>1.0666666666666666E-2</c:v>
                </c:pt>
                <c:pt idx="18">
                  <c:v>1.34E-2</c:v>
                </c:pt>
                <c:pt idx="19">
                  <c:v>1.6E-2</c:v>
                </c:pt>
                <c:pt idx="20">
                  <c:v>1.8800000000000001E-2</c:v>
                </c:pt>
                <c:pt idx="21">
                  <c:v>2.1666666666666667E-2</c:v>
                </c:pt>
                <c:pt idx="22">
                  <c:v>2.4733333333333333E-2</c:v>
                </c:pt>
                <c:pt idx="23">
                  <c:v>2.7799999999999998E-2</c:v>
                </c:pt>
                <c:pt idx="24">
                  <c:v>3.1199999999999999E-2</c:v>
                </c:pt>
                <c:pt idx="25">
                  <c:v>3.5266666666666668E-2</c:v>
                </c:pt>
                <c:pt idx="26">
                  <c:v>3.9066666666666666E-2</c:v>
                </c:pt>
                <c:pt idx="27">
                  <c:v>4.306666666666667E-2</c:v>
                </c:pt>
                <c:pt idx="28">
                  <c:v>4.7733333333333336E-2</c:v>
                </c:pt>
                <c:pt idx="29">
                  <c:v>5.2400000000000002E-2</c:v>
                </c:pt>
                <c:pt idx="30">
                  <c:v>5.4199999999999998E-2</c:v>
                </c:pt>
                <c:pt idx="31">
                  <c:v>5.6399999999999999E-2</c:v>
                </c:pt>
                <c:pt idx="32">
                  <c:v>5.8666666666666666E-2</c:v>
                </c:pt>
                <c:pt idx="33">
                  <c:v>6.0466666666666669E-2</c:v>
                </c:pt>
                <c:pt idx="34">
                  <c:v>6.2E-2</c:v>
                </c:pt>
                <c:pt idx="35">
                  <c:v>6.3200000000000006E-2</c:v>
                </c:pt>
                <c:pt idx="36">
                  <c:v>6.4399999999999999E-2</c:v>
                </c:pt>
                <c:pt idx="37">
                  <c:v>6.5600000000000006E-2</c:v>
                </c:pt>
                <c:pt idx="38">
                  <c:v>6.6666666666666666E-2</c:v>
                </c:pt>
                <c:pt idx="39">
                  <c:v>6.7666666666666667E-2</c:v>
                </c:pt>
                <c:pt idx="40">
                  <c:v>6.8599999999999994E-2</c:v>
                </c:pt>
                <c:pt idx="41">
                  <c:v>6.9400000000000003E-2</c:v>
                </c:pt>
                <c:pt idx="42">
                  <c:v>7.0199999999999999E-2</c:v>
                </c:pt>
                <c:pt idx="43">
                  <c:v>7.1066666666666667E-2</c:v>
                </c:pt>
                <c:pt idx="44">
                  <c:v>7.1999999999999995E-2</c:v>
                </c:pt>
                <c:pt idx="45">
                  <c:v>7.2933333333333336E-2</c:v>
                </c:pt>
                <c:pt idx="46">
                  <c:v>7.3666666666666672E-2</c:v>
                </c:pt>
                <c:pt idx="47">
                  <c:v>7.4399999999999994E-2</c:v>
                </c:pt>
                <c:pt idx="48">
                  <c:v>7.5200000000000003E-2</c:v>
                </c:pt>
                <c:pt idx="49">
                  <c:v>7.5733333333333333E-2</c:v>
                </c:pt>
                <c:pt idx="50">
                  <c:v>7.6399999999999996E-2</c:v>
                </c:pt>
                <c:pt idx="51">
                  <c:v>7.6866666666666666E-2</c:v>
                </c:pt>
                <c:pt idx="52">
                  <c:v>7.7333333333333337E-2</c:v>
                </c:pt>
                <c:pt idx="53">
                  <c:v>7.7733333333333335E-2</c:v>
                </c:pt>
                <c:pt idx="54">
                  <c:v>7.8333333333333338E-2</c:v>
                </c:pt>
                <c:pt idx="55">
                  <c:v>7.8666666666666663E-2</c:v>
                </c:pt>
                <c:pt idx="56">
                  <c:v>7.906666666666666E-2</c:v>
                </c:pt>
                <c:pt idx="57">
                  <c:v>7.9466666666666672E-2</c:v>
                </c:pt>
                <c:pt idx="58">
                  <c:v>7.9733333333333337E-2</c:v>
                </c:pt>
                <c:pt idx="59">
                  <c:v>8.0066666666666661E-2</c:v>
                </c:pt>
                <c:pt idx="60">
                  <c:v>8.033333333333334E-2</c:v>
                </c:pt>
                <c:pt idx="61">
                  <c:v>8.0533333333333332E-2</c:v>
                </c:pt>
                <c:pt idx="62">
                  <c:v>8.0799999999999997E-2</c:v>
                </c:pt>
                <c:pt idx="63">
                  <c:v>8.1066666666666662E-2</c:v>
                </c:pt>
                <c:pt idx="64">
                  <c:v>8.1333333333333327E-2</c:v>
                </c:pt>
                <c:pt idx="65">
                  <c:v>8.1600000000000006E-2</c:v>
                </c:pt>
                <c:pt idx="66">
                  <c:v>8.1733333333333338E-2</c:v>
                </c:pt>
                <c:pt idx="67">
                  <c:v>8.1866666666666671E-2</c:v>
                </c:pt>
                <c:pt idx="68">
                  <c:v>8.2066666666666663E-2</c:v>
                </c:pt>
                <c:pt idx="69">
                  <c:v>8.2133333333333336E-2</c:v>
                </c:pt>
                <c:pt idx="70">
                  <c:v>8.426666666666667E-2</c:v>
                </c:pt>
                <c:pt idx="71">
                  <c:v>8.5800000000000001E-2</c:v>
                </c:pt>
                <c:pt idx="72">
                  <c:v>8.7133333333333327E-2</c:v>
                </c:pt>
                <c:pt idx="73">
                  <c:v>9.2200000000000004E-2</c:v>
                </c:pt>
                <c:pt idx="74">
                  <c:v>9.3533333333333329E-2</c:v>
                </c:pt>
                <c:pt idx="75">
                  <c:v>9.4399999999999998E-2</c:v>
                </c:pt>
                <c:pt idx="76">
                  <c:v>9.5399999999999999E-2</c:v>
                </c:pt>
                <c:pt idx="77">
                  <c:v>9.633333333333334E-2</c:v>
                </c:pt>
                <c:pt idx="78">
                  <c:v>9.7600000000000006E-2</c:v>
                </c:pt>
                <c:pt idx="79">
                  <c:v>9.8866666666666672E-2</c:v>
                </c:pt>
                <c:pt idx="80">
                  <c:v>0.10013333333333334</c:v>
                </c:pt>
                <c:pt idx="81">
                  <c:v>0.10193333333333333</c:v>
                </c:pt>
                <c:pt idx="82">
                  <c:v>0.1036</c:v>
                </c:pt>
                <c:pt idx="83">
                  <c:v>0.1052</c:v>
                </c:pt>
                <c:pt idx="84">
                  <c:v>0.10713333333333333</c:v>
                </c:pt>
                <c:pt idx="85">
                  <c:v>0.10886666666666667</c:v>
                </c:pt>
                <c:pt idx="86">
                  <c:v>0.11086666666666667</c:v>
                </c:pt>
                <c:pt idx="87">
                  <c:v>0.11766666666666667</c:v>
                </c:pt>
                <c:pt idx="88">
                  <c:v>0.12</c:v>
                </c:pt>
                <c:pt idx="89">
                  <c:v>0.123</c:v>
                </c:pt>
                <c:pt idx="90">
                  <c:v>0.12586666666666665</c:v>
                </c:pt>
                <c:pt idx="91">
                  <c:v>0.12893333333333334</c:v>
                </c:pt>
                <c:pt idx="92">
                  <c:v>0.13233333333333333</c:v>
                </c:pt>
                <c:pt idx="93">
                  <c:v>0.13586666666666666</c:v>
                </c:pt>
                <c:pt idx="94">
                  <c:v>0.13966666666666666</c:v>
                </c:pt>
                <c:pt idx="95">
                  <c:v>0.14360000000000001</c:v>
                </c:pt>
                <c:pt idx="96">
                  <c:v>0.1474</c:v>
                </c:pt>
                <c:pt idx="97">
                  <c:v>0.15153333333333333</c:v>
                </c:pt>
                <c:pt idx="98">
                  <c:v>0.15586666666666665</c:v>
                </c:pt>
                <c:pt idx="99">
                  <c:v>0.16033333333333333</c:v>
                </c:pt>
                <c:pt idx="100">
                  <c:v>0.1648</c:v>
                </c:pt>
                <c:pt idx="101">
                  <c:v>0.16926666666666668</c:v>
                </c:pt>
                <c:pt idx="102">
                  <c:v>0.17346666666666666</c:v>
                </c:pt>
                <c:pt idx="103">
                  <c:v>0.17780000000000001</c:v>
                </c:pt>
                <c:pt idx="104">
                  <c:v>0.18213333333333334</c:v>
                </c:pt>
                <c:pt idx="105">
                  <c:v>0.18633333333333332</c:v>
                </c:pt>
                <c:pt idx="106">
                  <c:v>0.19059999999999999</c:v>
                </c:pt>
                <c:pt idx="107">
                  <c:v>0.19506666666666667</c:v>
                </c:pt>
                <c:pt idx="108">
                  <c:v>0.1996</c:v>
                </c:pt>
                <c:pt idx="109">
                  <c:v>0.20413333333333333</c:v>
                </c:pt>
                <c:pt idx="110">
                  <c:v>0.20873333333333333</c:v>
                </c:pt>
                <c:pt idx="111">
                  <c:v>0.21333333333333335</c:v>
                </c:pt>
                <c:pt idx="112">
                  <c:v>0.21773333333333333</c:v>
                </c:pt>
                <c:pt idx="113">
                  <c:v>0.22220000000000001</c:v>
                </c:pt>
                <c:pt idx="114">
                  <c:v>0.22639999999999999</c:v>
                </c:pt>
                <c:pt idx="115">
                  <c:v>0.23080000000000001</c:v>
                </c:pt>
                <c:pt idx="116">
                  <c:v>0.2346</c:v>
                </c:pt>
                <c:pt idx="117">
                  <c:v>0.2384</c:v>
                </c:pt>
                <c:pt idx="118">
                  <c:v>0.2422</c:v>
                </c:pt>
                <c:pt idx="119">
                  <c:v>0.24586666666666668</c:v>
                </c:pt>
                <c:pt idx="120">
                  <c:v>0.24966666666666668</c:v>
                </c:pt>
                <c:pt idx="121">
                  <c:v>0.253</c:v>
                </c:pt>
                <c:pt idx="122">
                  <c:v>0.25640000000000002</c:v>
                </c:pt>
                <c:pt idx="123">
                  <c:v>0.25966666666666666</c:v>
                </c:pt>
                <c:pt idx="124">
                  <c:v>0.26240000000000002</c:v>
                </c:pt>
                <c:pt idx="125">
                  <c:v>0.26533333333333331</c:v>
                </c:pt>
                <c:pt idx="126">
                  <c:v>0.26806666666666668</c:v>
                </c:pt>
                <c:pt idx="127">
                  <c:v>0.27060000000000001</c:v>
                </c:pt>
                <c:pt idx="128">
                  <c:v>0.27286666666666665</c:v>
                </c:pt>
                <c:pt idx="129">
                  <c:v>0.27513333333333334</c:v>
                </c:pt>
                <c:pt idx="130">
                  <c:v>0.27713333333333334</c:v>
                </c:pt>
                <c:pt idx="131">
                  <c:v>0.27913333333333334</c:v>
                </c:pt>
                <c:pt idx="132">
                  <c:v>0.28100000000000003</c:v>
                </c:pt>
                <c:pt idx="133">
                  <c:v>0.28293333333333331</c:v>
                </c:pt>
                <c:pt idx="134">
                  <c:v>0.28473333333333334</c:v>
                </c:pt>
                <c:pt idx="135">
                  <c:v>0.28633333333333333</c:v>
                </c:pt>
                <c:pt idx="136">
                  <c:v>0.28786666666666666</c:v>
                </c:pt>
                <c:pt idx="137">
                  <c:v>0.28939999999999999</c:v>
                </c:pt>
                <c:pt idx="138">
                  <c:v>0.29046666666666665</c:v>
                </c:pt>
                <c:pt idx="139">
                  <c:v>0.29160000000000003</c:v>
                </c:pt>
                <c:pt idx="140">
                  <c:v>0.29260000000000003</c:v>
                </c:pt>
                <c:pt idx="141">
                  <c:v>0.29373333333333335</c:v>
                </c:pt>
                <c:pt idx="142">
                  <c:v>0.29466666666666669</c:v>
                </c:pt>
                <c:pt idx="143">
                  <c:v>0.29559999999999997</c:v>
                </c:pt>
                <c:pt idx="144">
                  <c:v>0.2964</c:v>
                </c:pt>
                <c:pt idx="145">
                  <c:v>0.29726666666666668</c:v>
                </c:pt>
                <c:pt idx="146">
                  <c:v>0.29793333333333333</c:v>
                </c:pt>
                <c:pt idx="147">
                  <c:v>0.29873333333333335</c:v>
                </c:pt>
                <c:pt idx="148">
                  <c:v>0.2994</c:v>
                </c:pt>
                <c:pt idx="149">
                  <c:v>0.30006666666666665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CD4-40E8-8F67-CE39A4EE7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'50CR_30_40m1_0m2'!$AJ$14:$AJ$373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6.2695924764890286E-4</c:v>
                </c:pt>
                <c:pt idx="28">
                  <c:v>5.5741360089186175E-4</c:v>
                </c:pt>
                <c:pt idx="29">
                  <c:v>9.9009900990099011E-4</c:v>
                </c:pt>
                <c:pt idx="30">
                  <c:v>9.5693779904306223E-4</c:v>
                </c:pt>
                <c:pt idx="31">
                  <c:v>1.3856812933025404E-3</c:v>
                </c:pt>
                <c:pt idx="32">
                  <c:v>1.7809439002671415E-3</c:v>
                </c:pt>
                <c:pt idx="33">
                  <c:v>2.1450021450021449E-3</c:v>
                </c:pt>
                <c:pt idx="34">
                  <c:v>2.4896265560165973E-3</c:v>
                </c:pt>
                <c:pt idx="35">
                  <c:v>2.8180354267310788E-3</c:v>
                </c:pt>
                <c:pt idx="36">
                  <c:v>3.5211267605633804E-3</c:v>
                </c:pt>
                <c:pt idx="37">
                  <c:v>4.1888804265041886E-3</c:v>
                </c:pt>
                <c:pt idx="38">
                  <c:v>5.1948051948051948E-3</c:v>
                </c:pt>
                <c:pt idx="39">
                  <c:v>5.7929036929761039E-3</c:v>
                </c:pt>
                <c:pt idx="40">
                  <c:v>6.7185289957567189E-3</c:v>
                </c:pt>
                <c:pt idx="41">
                  <c:v>7.955724662746454E-3</c:v>
                </c:pt>
                <c:pt idx="42">
                  <c:v>8.8016249153689916E-3</c:v>
                </c:pt>
                <c:pt idx="43">
                  <c:v>9.9568536342515765E-3</c:v>
                </c:pt>
                <c:pt idx="44">
                  <c:v>1.1422976501305483E-2</c:v>
                </c:pt>
                <c:pt idx="45">
                  <c:v>1.2836970474967908E-2</c:v>
                </c:pt>
                <c:pt idx="46">
                  <c:v>1.4222503160556258E-2</c:v>
                </c:pt>
                <c:pt idx="47">
                  <c:v>1.5882902522578637E-2</c:v>
                </c:pt>
                <c:pt idx="48">
                  <c:v>1.7511520737327188E-2</c:v>
                </c:pt>
                <c:pt idx="49">
                  <c:v>1.9423368740515933E-2</c:v>
                </c:pt>
                <c:pt idx="50">
                  <c:v>2.0995800839832032E-2</c:v>
                </c:pt>
                <c:pt idx="51">
                  <c:v>2.2545238801542571E-2</c:v>
                </c:pt>
                <c:pt idx="52">
                  <c:v>2.4368761009982386E-2</c:v>
                </c:pt>
                <c:pt idx="53">
                  <c:v>2.6185627000290951E-2</c:v>
                </c:pt>
                <c:pt idx="54">
                  <c:v>2.7970011534025375E-2</c:v>
                </c:pt>
                <c:pt idx="55">
                  <c:v>2.9731275014293884E-2</c:v>
                </c:pt>
                <c:pt idx="56">
                  <c:v>3.1462585034013606E-2</c:v>
                </c:pt>
                <c:pt idx="57">
                  <c:v>3.2911392405063293E-2</c:v>
                </c:pt>
                <c:pt idx="58">
                  <c:v>3.4598214285714288E-2</c:v>
                </c:pt>
                <c:pt idx="59">
                  <c:v>3.6267995570321149E-2</c:v>
                </c:pt>
                <c:pt idx="60">
                  <c:v>3.7964236588720772E-2</c:v>
                </c:pt>
                <c:pt idx="61">
                  <c:v>3.8797814207650272E-2</c:v>
                </c:pt>
                <c:pt idx="62">
                  <c:v>3.9652362846279196E-2</c:v>
                </c:pt>
                <c:pt idx="63">
                  <c:v>4.0799783842204812E-2</c:v>
                </c:pt>
                <c:pt idx="64">
                  <c:v>4.1397849462365591E-2</c:v>
                </c:pt>
                <c:pt idx="65">
                  <c:v>4.2012309339042014E-2</c:v>
                </c:pt>
                <c:pt idx="66">
                  <c:v>4.2621204049014386E-2</c:v>
                </c:pt>
                <c:pt idx="67">
                  <c:v>4.3501326259946953E-2</c:v>
                </c:pt>
                <c:pt idx="68">
                  <c:v>4.4133192389006343E-2</c:v>
                </c:pt>
                <c:pt idx="69">
                  <c:v>4.4508822754806429E-2</c:v>
                </c:pt>
                <c:pt idx="70">
                  <c:v>4.4375644994840042E-2</c:v>
                </c:pt>
                <c:pt idx="71">
                  <c:v>4.4404973357015987E-2</c:v>
                </c:pt>
                <c:pt idx="72">
                  <c:v>4.4522261130565281E-2</c:v>
                </c:pt>
                <c:pt idx="73">
                  <c:v>4.3897732754462133E-2</c:v>
                </c:pt>
                <c:pt idx="74">
                  <c:v>4.3294117647058823E-2</c:v>
                </c:pt>
                <c:pt idx="75">
                  <c:v>4.279176201372998E-2</c:v>
                </c:pt>
                <c:pt idx="76">
                  <c:v>4.1602465331278891E-2</c:v>
                </c:pt>
                <c:pt idx="77">
                  <c:v>4.0293809024134312E-2</c:v>
                </c:pt>
                <c:pt idx="78">
                  <c:v>3.8568588469184893E-2</c:v>
                </c:pt>
                <c:pt idx="79">
                  <c:v>3.6704119850187268E-2</c:v>
                </c:pt>
                <c:pt idx="80">
                  <c:v>3.4969975273754859E-2</c:v>
                </c:pt>
                <c:pt idx="81">
                  <c:v>3.3233132932531731E-2</c:v>
                </c:pt>
                <c:pt idx="82">
                  <c:v>3.2083862770012704E-2</c:v>
                </c:pt>
                <c:pt idx="83">
                  <c:v>3.0960692062528456E-2</c:v>
                </c:pt>
                <c:pt idx="84">
                  <c:v>2.9989809288105983E-2</c:v>
                </c:pt>
                <c:pt idx="85">
                  <c:v>2.9119417611647769E-2</c:v>
                </c:pt>
                <c:pt idx="86">
                  <c:v>2.8332433890987586E-2</c:v>
                </c:pt>
                <c:pt idx="87">
                  <c:v>2.7564685996619424E-2</c:v>
                </c:pt>
                <c:pt idx="88">
                  <c:v>2.6837220968146475E-2</c:v>
                </c:pt>
                <c:pt idx="89">
                  <c:v>2.6121659209094206E-2</c:v>
                </c:pt>
                <c:pt idx="90">
                  <c:v>2.5533403287862889E-2</c:v>
                </c:pt>
                <c:pt idx="91">
                  <c:v>2.4848212277940183E-2</c:v>
                </c:pt>
                <c:pt idx="92">
                  <c:v>2.4149880875027074E-2</c:v>
                </c:pt>
                <c:pt idx="93">
                  <c:v>2.3593276960016705E-2</c:v>
                </c:pt>
                <c:pt idx="94">
                  <c:v>2.3068399314999495E-2</c:v>
                </c:pt>
                <c:pt idx="95">
                  <c:v>2.2660960902548141E-2</c:v>
                </c:pt>
                <c:pt idx="96">
                  <c:v>2.2186706778226945E-2</c:v>
                </c:pt>
                <c:pt idx="97">
                  <c:v>2.1873860736419979E-2</c:v>
                </c:pt>
                <c:pt idx="98">
                  <c:v>2.160439171241367E-2</c:v>
                </c:pt>
                <c:pt idx="99">
                  <c:v>2.1456268849633777E-2</c:v>
                </c:pt>
                <c:pt idx="100">
                  <c:v>2.1333781286746178E-2</c:v>
                </c:pt>
                <c:pt idx="101">
                  <c:v>2.1489501312335957E-2</c:v>
                </c:pt>
                <c:pt idx="102">
                  <c:v>2.1503650806386904E-2</c:v>
                </c:pt>
                <c:pt idx="103">
                  <c:v>2.1614399119704471E-2</c:v>
                </c:pt>
                <c:pt idx="104">
                  <c:v>2.1967010944966857E-2</c:v>
                </c:pt>
                <c:pt idx="105">
                  <c:v>2.2166742321077317E-2</c:v>
                </c:pt>
                <c:pt idx="106">
                  <c:v>2.2313127556712532E-2</c:v>
                </c:pt>
                <c:pt idx="107">
                  <c:v>2.2609204653545035E-2</c:v>
                </c:pt>
                <c:pt idx="108">
                  <c:v>2.299099099099099E-2</c:v>
                </c:pt>
                <c:pt idx="109">
                  <c:v>2.3386408871197042E-2</c:v>
                </c:pt>
                <c:pt idx="110">
                  <c:v>2.3874727898321749E-2</c:v>
                </c:pt>
                <c:pt idx="111">
                  <c:v>2.4376692825890688E-2</c:v>
                </c:pt>
                <c:pt idx="112">
                  <c:v>2.4963895192902825E-2</c:v>
                </c:pt>
                <c:pt idx="113">
                  <c:v>2.5555404116123757E-2</c:v>
                </c:pt>
                <c:pt idx="114">
                  <c:v>2.6226848722455048E-2</c:v>
                </c:pt>
                <c:pt idx="115">
                  <c:v>2.7030652625930646E-2</c:v>
                </c:pt>
                <c:pt idx="116">
                  <c:v>2.7707473025176503E-2</c:v>
                </c:pt>
                <c:pt idx="117">
                  <c:v>2.8446679015612597E-2</c:v>
                </c:pt>
                <c:pt idx="118">
                  <c:v>2.9251298231775455E-2</c:v>
                </c:pt>
                <c:pt idx="119">
                  <c:v>0.03</c:v>
                </c:pt>
                <c:pt idx="120">
                  <c:v>3.0815238590560394E-2</c:v>
                </c:pt>
                <c:pt idx="121">
                  <c:v>3.1563288273720978E-2</c:v>
                </c:pt>
                <c:pt idx="122">
                  <c:v>3.232037084728303E-2</c:v>
                </c:pt>
                <c:pt idx="123">
                  <c:v>3.3074802897250177E-2</c:v>
                </c:pt>
                <c:pt idx="124">
                  <c:v>3.3890732703599692E-2</c:v>
                </c:pt>
                <c:pt idx="125">
                  <c:v>3.4715157680569687E-2</c:v>
                </c:pt>
                <c:pt idx="126">
                  <c:v>3.5478966041561075E-2</c:v>
                </c:pt>
                <c:pt idx="127">
                  <c:v>3.6181094904337942E-2</c:v>
                </c:pt>
                <c:pt idx="128">
                  <c:v>3.6948448416944675E-2</c:v>
                </c:pt>
                <c:pt idx="129">
                  <c:v>3.7727558066541114E-2</c:v>
                </c:pt>
                <c:pt idx="130">
                  <c:v>3.8442273979464064E-2</c:v>
                </c:pt>
                <c:pt idx="131">
                  <c:v>3.9160577103241521E-2</c:v>
                </c:pt>
                <c:pt idx="132">
                  <c:v>3.9880358923230309E-2</c:v>
                </c:pt>
                <c:pt idx="133">
                  <c:v>4.054726368159204E-2</c:v>
                </c:pt>
                <c:pt idx="134">
                  <c:v>4.1547633834306298E-2</c:v>
                </c:pt>
                <c:pt idx="135">
                  <c:v>4.2216849544355589E-2</c:v>
                </c:pt>
                <c:pt idx="136">
                  <c:v>4.2829733242557406E-2</c:v>
                </c:pt>
                <c:pt idx="137">
                  <c:v>4.3443332097392165E-2</c:v>
                </c:pt>
                <c:pt idx="138">
                  <c:v>4.4036810573775557E-2</c:v>
                </c:pt>
                <c:pt idx="139">
                  <c:v>4.4593844445815087E-2</c:v>
                </c:pt>
                <c:pt idx="140">
                  <c:v>4.5031725497443477E-2</c:v>
                </c:pt>
                <c:pt idx="141">
                  <c:v>4.5538461538461542E-2</c:v>
                </c:pt>
                <c:pt idx="142">
                  <c:v>4.5982664289666193E-2</c:v>
                </c:pt>
                <c:pt idx="143">
                  <c:v>4.648156128793942E-2</c:v>
                </c:pt>
                <c:pt idx="144">
                  <c:v>4.6875E-2</c:v>
                </c:pt>
                <c:pt idx="145">
                  <c:v>4.7208715455160956E-2</c:v>
                </c:pt>
                <c:pt idx="146">
                  <c:v>4.7534128643463291E-2</c:v>
                </c:pt>
                <c:pt idx="147">
                  <c:v>4.7963409357809503E-2</c:v>
                </c:pt>
                <c:pt idx="148">
                  <c:v>4.8246965309014726E-2</c:v>
                </c:pt>
                <c:pt idx="149">
                  <c:v>4.847064627528367E-2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1-4BB0-9AB6-6F5008D62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'50CR_30_40m1_0m2'!$M$14:$M$165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0.53</c:v>
                </c:pt>
                <c:pt idx="12">
                  <c:v>0.63</c:v>
                </c:pt>
                <c:pt idx="13">
                  <c:v>1.1399999999999999</c:v>
                </c:pt>
                <c:pt idx="14">
                  <c:v>1.43</c:v>
                </c:pt>
                <c:pt idx="15">
                  <c:v>1.94</c:v>
                </c:pt>
                <c:pt idx="16">
                  <c:v>1.72</c:v>
                </c:pt>
                <c:pt idx="17">
                  <c:v>1.88</c:v>
                </c:pt>
                <c:pt idx="18">
                  <c:v>2.08</c:v>
                </c:pt>
                <c:pt idx="19">
                  <c:v>2.48</c:v>
                </c:pt>
                <c:pt idx="20">
                  <c:v>2.4500000000000002</c:v>
                </c:pt>
                <c:pt idx="21">
                  <c:v>2.2799999999999998</c:v>
                </c:pt>
                <c:pt idx="22">
                  <c:v>2.19</c:v>
                </c:pt>
                <c:pt idx="23">
                  <c:v>2.2400000000000002</c:v>
                </c:pt>
                <c:pt idx="24">
                  <c:v>2.14</c:v>
                </c:pt>
                <c:pt idx="25">
                  <c:v>2.0499999999999998</c:v>
                </c:pt>
                <c:pt idx="26">
                  <c:v>2.1</c:v>
                </c:pt>
                <c:pt idx="27">
                  <c:v>2</c:v>
                </c:pt>
                <c:pt idx="28">
                  <c:v>2.02</c:v>
                </c:pt>
                <c:pt idx="29">
                  <c:v>1.99</c:v>
                </c:pt>
                <c:pt idx="30">
                  <c:v>1.96</c:v>
                </c:pt>
                <c:pt idx="31">
                  <c:v>1.99</c:v>
                </c:pt>
                <c:pt idx="32">
                  <c:v>1.97</c:v>
                </c:pt>
                <c:pt idx="33">
                  <c:v>1.94</c:v>
                </c:pt>
                <c:pt idx="34">
                  <c:v>1.94</c:v>
                </c:pt>
                <c:pt idx="35">
                  <c:v>2</c:v>
                </c:pt>
                <c:pt idx="36">
                  <c:v>1.96</c:v>
                </c:pt>
                <c:pt idx="37">
                  <c:v>1.95</c:v>
                </c:pt>
                <c:pt idx="38">
                  <c:v>1.9</c:v>
                </c:pt>
                <c:pt idx="39">
                  <c:v>1.85</c:v>
                </c:pt>
                <c:pt idx="40">
                  <c:v>1.79</c:v>
                </c:pt>
                <c:pt idx="41">
                  <c:v>1.75</c:v>
                </c:pt>
                <c:pt idx="42">
                  <c:v>1.72</c:v>
                </c:pt>
                <c:pt idx="43">
                  <c:v>1.68</c:v>
                </c:pt>
                <c:pt idx="44">
                  <c:v>1.66</c:v>
                </c:pt>
                <c:pt idx="45">
                  <c:v>1.63</c:v>
                </c:pt>
                <c:pt idx="46">
                  <c:v>1.62</c:v>
                </c:pt>
                <c:pt idx="47">
                  <c:v>1.58</c:v>
                </c:pt>
                <c:pt idx="48">
                  <c:v>1.54</c:v>
                </c:pt>
                <c:pt idx="49">
                  <c:v>1.51</c:v>
                </c:pt>
                <c:pt idx="50">
                  <c:v>1.49</c:v>
                </c:pt>
                <c:pt idx="51">
                  <c:v>1.46</c:v>
                </c:pt>
                <c:pt idx="52">
                  <c:v>1.44</c:v>
                </c:pt>
                <c:pt idx="53">
                  <c:v>1.42</c:v>
                </c:pt>
                <c:pt idx="54">
                  <c:v>1.4</c:v>
                </c:pt>
                <c:pt idx="55">
                  <c:v>1.38</c:v>
                </c:pt>
                <c:pt idx="56">
                  <c:v>1.36</c:v>
                </c:pt>
                <c:pt idx="57">
                  <c:v>1.33</c:v>
                </c:pt>
                <c:pt idx="58">
                  <c:v>1.3</c:v>
                </c:pt>
                <c:pt idx="59">
                  <c:v>1.27</c:v>
                </c:pt>
                <c:pt idx="60">
                  <c:v>1.23</c:v>
                </c:pt>
                <c:pt idx="61">
                  <c:v>1.22</c:v>
                </c:pt>
                <c:pt idx="62">
                  <c:v>1.21</c:v>
                </c:pt>
                <c:pt idx="63">
                  <c:v>1.2</c:v>
                </c:pt>
                <c:pt idx="64">
                  <c:v>1.19</c:v>
                </c:pt>
                <c:pt idx="65">
                  <c:v>1.18</c:v>
                </c:pt>
                <c:pt idx="66">
                  <c:v>1.17</c:v>
                </c:pt>
                <c:pt idx="67">
                  <c:v>1.1599999999999999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1.1399999999999999</c:v>
                </c:pt>
                <c:pt idx="71">
                  <c:v>1.1299999999999999</c:v>
                </c:pt>
                <c:pt idx="72">
                  <c:v>1.1299999999999999</c:v>
                </c:pt>
                <c:pt idx="73">
                  <c:v>1.1200000000000001</c:v>
                </c:pt>
                <c:pt idx="74">
                  <c:v>1.1200000000000001</c:v>
                </c:pt>
                <c:pt idx="75">
                  <c:v>1.1200000000000001</c:v>
                </c:pt>
                <c:pt idx="76">
                  <c:v>1.1200000000000001</c:v>
                </c:pt>
                <c:pt idx="77">
                  <c:v>1.1200000000000001</c:v>
                </c:pt>
                <c:pt idx="78">
                  <c:v>1.1200000000000001</c:v>
                </c:pt>
                <c:pt idx="79">
                  <c:v>1.1200000000000001</c:v>
                </c:pt>
                <c:pt idx="80">
                  <c:v>1.1200000000000001</c:v>
                </c:pt>
                <c:pt idx="81">
                  <c:v>1.1299999999999999</c:v>
                </c:pt>
                <c:pt idx="82">
                  <c:v>1.1299999999999999</c:v>
                </c:pt>
                <c:pt idx="83">
                  <c:v>1.1299999999999999</c:v>
                </c:pt>
                <c:pt idx="84">
                  <c:v>1.1299999999999999</c:v>
                </c:pt>
                <c:pt idx="85">
                  <c:v>1.1299999999999999</c:v>
                </c:pt>
                <c:pt idx="86">
                  <c:v>1.1299999999999999</c:v>
                </c:pt>
                <c:pt idx="87">
                  <c:v>1.1399999999999999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1.1599999999999999</c:v>
                </c:pt>
                <c:pt idx="91">
                  <c:v>1.1599999999999999</c:v>
                </c:pt>
                <c:pt idx="92">
                  <c:v>1.17</c:v>
                </c:pt>
                <c:pt idx="93">
                  <c:v>1.18</c:v>
                </c:pt>
                <c:pt idx="94">
                  <c:v>1.19</c:v>
                </c:pt>
                <c:pt idx="95">
                  <c:v>1.2</c:v>
                </c:pt>
                <c:pt idx="96">
                  <c:v>1.22</c:v>
                </c:pt>
                <c:pt idx="97">
                  <c:v>1.23</c:v>
                </c:pt>
                <c:pt idx="98">
                  <c:v>1.24</c:v>
                </c:pt>
                <c:pt idx="99">
                  <c:v>1.25</c:v>
                </c:pt>
                <c:pt idx="100">
                  <c:v>1.26</c:v>
                </c:pt>
                <c:pt idx="101">
                  <c:v>1.28</c:v>
                </c:pt>
                <c:pt idx="102">
                  <c:v>1.29</c:v>
                </c:pt>
                <c:pt idx="103">
                  <c:v>1.3</c:v>
                </c:pt>
                <c:pt idx="104">
                  <c:v>1.3</c:v>
                </c:pt>
                <c:pt idx="105">
                  <c:v>1.31</c:v>
                </c:pt>
                <c:pt idx="106">
                  <c:v>1.32</c:v>
                </c:pt>
                <c:pt idx="107">
                  <c:v>1.32</c:v>
                </c:pt>
                <c:pt idx="108">
                  <c:v>1.32</c:v>
                </c:pt>
                <c:pt idx="109">
                  <c:v>1.32</c:v>
                </c:pt>
                <c:pt idx="110">
                  <c:v>1.31</c:v>
                </c:pt>
                <c:pt idx="111">
                  <c:v>1.3</c:v>
                </c:pt>
                <c:pt idx="112">
                  <c:v>1.3</c:v>
                </c:pt>
                <c:pt idx="113">
                  <c:v>1.29</c:v>
                </c:pt>
                <c:pt idx="114">
                  <c:v>1.28</c:v>
                </c:pt>
                <c:pt idx="115">
                  <c:v>1.27</c:v>
                </c:pt>
                <c:pt idx="116">
                  <c:v>1.27</c:v>
                </c:pt>
                <c:pt idx="117">
                  <c:v>1.26</c:v>
                </c:pt>
                <c:pt idx="118">
                  <c:v>1.25</c:v>
                </c:pt>
                <c:pt idx="119">
                  <c:v>1.25</c:v>
                </c:pt>
                <c:pt idx="120">
                  <c:v>1.24</c:v>
                </c:pt>
                <c:pt idx="121">
                  <c:v>1.23</c:v>
                </c:pt>
                <c:pt idx="122">
                  <c:v>1.22</c:v>
                </c:pt>
                <c:pt idx="123">
                  <c:v>1.21</c:v>
                </c:pt>
                <c:pt idx="124">
                  <c:v>1.2</c:v>
                </c:pt>
                <c:pt idx="125">
                  <c:v>1.19</c:v>
                </c:pt>
                <c:pt idx="126">
                  <c:v>1.18</c:v>
                </c:pt>
                <c:pt idx="127">
                  <c:v>1.17</c:v>
                </c:pt>
                <c:pt idx="128">
                  <c:v>1.1599999999999999</c:v>
                </c:pt>
                <c:pt idx="129">
                  <c:v>1.1499999999999999</c:v>
                </c:pt>
                <c:pt idx="130">
                  <c:v>1.1399999999999999</c:v>
                </c:pt>
                <c:pt idx="131">
                  <c:v>1.1299999999999999</c:v>
                </c:pt>
                <c:pt idx="132">
                  <c:v>1.1299999999999999</c:v>
                </c:pt>
                <c:pt idx="133">
                  <c:v>1.1200000000000001</c:v>
                </c:pt>
                <c:pt idx="134">
                  <c:v>1.1100000000000001</c:v>
                </c:pt>
                <c:pt idx="135">
                  <c:v>1.1000000000000001</c:v>
                </c:pt>
                <c:pt idx="136">
                  <c:v>1.0900000000000001</c:v>
                </c:pt>
                <c:pt idx="137">
                  <c:v>1.0900000000000001</c:v>
                </c:pt>
                <c:pt idx="138">
                  <c:v>1.08</c:v>
                </c:pt>
                <c:pt idx="139">
                  <c:v>1.07</c:v>
                </c:pt>
                <c:pt idx="140">
                  <c:v>1.07</c:v>
                </c:pt>
                <c:pt idx="141">
                  <c:v>1.06</c:v>
                </c:pt>
                <c:pt idx="142">
                  <c:v>1.06</c:v>
                </c:pt>
                <c:pt idx="143">
                  <c:v>1.05</c:v>
                </c:pt>
                <c:pt idx="144">
                  <c:v>1.05</c:v>
                </c:pt>
                <c:pt idx="145">
                  <c:v>1.05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A-4670-86C5-932A541CB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'50CR_30_40m1_0m2'!$BL$14:$BL$88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1465.7812676948975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3756.0644984681749</c:v>
                </c:pt>
                <c:pt idx="7">
                  <c:v>5130.2344369321409</c:v>
                </c:pt>
                <c:pt idx="8">
                  <c:v>6687.6270338579698</c:v>
                </c:pt>
                <c:pt idx="9">
                  <c:v>9527.5782400168337</c:v>
                </c:pt>
                <c:pt idx="10">
                  <c:v>12733.974763099422</c:v>
                </c:pt>
                <c:pt idx="11">
                  <c:v>16031.982615412941</c:v>
                </c:pt>
                <c:pt idx="12">
                  <c:v>19329.99046772646</c:v>
                </c:pt>
                <c:pt idx="13">
                  <c:v>22536.386990809049</c:v>
                </c:pt>
                <c:pt idx="14">
                  <c:v>25926.0061723535</c:v>
                </c:pt>
                <c:pt idx="15">
                  <c:v>29682.070670821675</c:v>
                </c:pt>
                <c:pt idx="16">
                  <c:v>34354.248461599156</c:v>
                </c:pt>
                <c:pt idx="17">
                  <c:v>39667.705556993162</c:v>
                </c:pt>
                <c:pt idx="18">
                  <c:v>46080.498603158339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F-434D-A273-582361AA014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EvolOf!$H$3:$H$49</c:f>
              <c:numCache>
                <c:formatCode>#,##0</c:formatCode>
                <c:ptCount val="4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F-434D-A273-582361AA0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'50CR_30_40m1_0m2'!$BR$14:$BR$88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1465.7812676948975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3756.0644984681749</c:v>
                </c:pt>
                <c:pt idx="7">
                  <c:v>5130.2344369321409</c:v>
                </c:pt>
                <c:pt idx="8">
                  <c:v>6687.6270338579698</c:v>
                </c:pt>
                <c:pt idx="9">
                  <c:v>9527.5782400168337</c:v>
                </c:pt>
                <c:pt idx="10">
                  <c:v>12733.974763099422</c:v>
                </c:pt>
                <c:pt idx="11">
                  <c:v>16031.982615412941</c:v>
                </c:pt>
                <c:pt idx="12">
                  <c:v>19329.99046772646</c:v>
                </c:pt>
                <c:pt idx="13">
                  <c:v>22536.386990809049</c:v>
                </c:pt>
                <c:pt idx="14">
                  <c:v>25926.0061723535</c:v>
                </c:pt>
                <c:pt idx="15">
                  <c:v>29682.070670821675</c:v>
                </c:pt>
                <c:pt idx="16">
                  <c:v>34354.248461599156</c:v>
                </c:pt>
                <c:pt idx="17">
                  <c:v>39667.705556993162</c:v>
                </c:pt>
                <c:pt idx="18">
                  <c:v>46080.498603158339</c:v>
                </c:pt>
                <c:pt idx="19">
                  <c:v>53684.23892932562</c:v>
                </c:pt>
                <c:pt idx="20">
                  <c:v>61746.035901647556</c:v>
                </c:pt>
                <c:pt idx="21">
                  <c:v>70357.50084935507</c:v>
                </c:pt>
                <c:pt idx="22">
                  <c:v>79701.856430910047</c:v>
                </c:pt>
                <c:pt idx="23">
                  <c:v>89870.713975543404</c:v>
                </c:pt>
                <c:pt idx="24">
                  <c:v>101963.40943402631</c:v>
                </c:pt>
                <c:pt idx="25">
                  <c:v>114788.99552635665</c:v>
                </c:pt>
                <c:pt idx="26">
                  <c:v>129538.41953253656</c:v>
                </c:pt>
                <c:pt idx="27">
                  <c:v>146120.07012333508</c:v>
                </c:pt>
                <c:pt idx="28">
                  <c:v>164350.72464029037</c:v>
                </c:pt>
                <c:pt idx="29">
                  <c:v>185054.88504648081</c:v>
                </c:pt>
                <c:pt idx="30">
                  <c:v>191467.67809264598</c:v>
                </c:pt>
                <c:pt idx="31">
                  <c:v>198338.52778496582</c:v>
                </c:pt>
                <c:pt idx="32">
                  <c:v>205759.04545267124</c:v>
                </c:pt>
                <c:pt idx="33">
                  <c:v>213546.00843730036</c:v>
                </c:pt>
                <c:pt idx="34">
                  <c:v>220783.30344654393</c:v>
                </c:pt>
                <c:pt idx="35">
                  <c:v>227562.54180963282</c:v>
                </c:pt>
                <c:pt idx="36">
                  <c:v>234158.55751425985</c:v>
                </c:pt>
                <c:pt idx="37">
                  <c:v>240571.35056042505</c:v>
                </c:pt>
                <c:pt idx="38">
                  <c:v>246892.53227735928</c:v>
                </c:pt>
                <c:pt idx="39">
                  <c:v>253030.49133583167</c:v>
                </c:pt>
                <c:pt idx="40">
                  <c:v>259076.83906507312</c:v>
                </c:pt>
                <c:pt idx="41">
                  <c:v>264848.35280662176</c:v>
                </c:pt>
                <c:pt idx="42">
                  <c:v>270619.86654817045</c:v>
                </c:pt>
                <c:pt idx="43">
                  <c:v>276024.93497279537</c:v>
                </c:pt>
                <c:pt idx="44">
                  <c:v>280697.11276357283</c:v>
                </c:pt>
                <c:pt idx="45">
                  <c:v>285460.9018835813</c:v>
                </c:pt>
                <c:pt idx="46">
                  <c:v>289858.24568666599</c:v>
                </c:pt>
                <c:pt idx="47">
                  <c:v>294163.97816051973</c:v>
                </c:pt>
                <c:pt idx="48">
                  <c:v>298194.8766466807</c:v>
                </c:pt>
                <c:pt idx="49">
                  <c:v>301859.32981591794</c:v>
                </c:pt>
                <c:pt idx="50">
                  <c:v>305432.17165592423</c:v>
                </c:pt>
                <c:pt idx="51">
                  <c:v>308821.7908374687</c:v>
                </c:pt>
                <c:pt idx="52">
                  <c:v>312028.18736055127</c:v>
                </c:pt>
                <c:pt idx="53">
                  <c:v>314868.13856671017</c:v>
                </c:pt>
                <c:pt idx="54">
                  <c:v>317708.08977286902</c:v>
                </c:pt>
                <c:pt idx="55">
                  <c:v>320456.42964979698</c:v>
                </c:pt>
                <c:pt idx="56">
                  <c:v>323204.76952672488</c:v>
                </c:pt>
                <c:pt idx="57">
                  <c:v>325678.27541596</c:v>
                </c:pt>
                <c:pt idx="58">
                  <c:v>328335.00396365701</c:v>
                </c:pt>
                <c:pt idx="59">
                  <c:v>330900.12118212308</c:v>
                </c:pt>
                <c:pt idx="60">
                  <c:v>333007.18175443454</c:v>
                </c:pt>
                <c:pt idx="61">
                  <c:v>335297.46498520777</c:v>
                </c:pt>
                <c:pt idx="62">
                  <c:v>337312.91422828828</c:v>
                </c:pt>
                <c:pt idx="63">
                  <c:v>339053.52948367596</c:v>
                </c:pt>
                <c:pt idx="64">
                  <c:v>340794.14473906363</c:v>
                </c:pt>
                <c:pt idx="65">
                  <c:v>342351.53733598947</c:v>
                </c:pt>
                <c:pt idx="66">
                  <c:v>343908.92993291531</c:v>
                </c:pt>
                <c:pt idx="67">
                  <c:v>345374.71120061021</c:v>
                </c:pt>
                <c:pt idx="68">
                  <c:v>346657.26980984327</c:v>
                </c:pt>
                <c:pt idx="69">
                  <c:v>347848.21708984533</c:v>
                </c:pt>
                <c:pt idx="70">
                  <c:v>355085.51209908893</c:v>
                </c:pt>
                <c:pt idx="71">
                  <c:v>361040.24849909946</c:v>
                </c:pt>
                <c:pt idx="72">
                  <c:v>366262.09426526248</c:v>
                </c:pt>
                <c:pt idx="73">
                  <c:v>379820.57099144033</c:v>
                </c:pt>
                <c:pt idx="74">
                  <c:v>389348.14923145715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72-4BFC-9849-455F2AEE9413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'50CR_30_40m1_0m2'!$BS$14:$BS$88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1465.7812676948975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3756.0644984681749</c:v>
                </c:pt>
                <c:pt idx="7">
                  <c:v>5130.2344369321409</c:v>
                </c:pt>
                <c:pt idx="8">
                  <c:v>6687.6270338579698</c:v>
                </c:pt>
                <c:pt idx="9">
                  <c:v>9527.5782400168337</c:v>
                </c:pt>
                <c:pt idx="10">
                  <c:v>12733.974763099422</c:v>
                </c:pt>
                <c:pt idx="11">
                  <c:v>16031.982615412941</c:v>
                </c:pt>
                <c:pt idx="12">
                  <c:v>19329.99046772646</c:v>
                </c:pt>
                <c:pt idx="13">
                  <c:v>22536.386990809049</c:v>
                </c:pt>
                <c:pt idx="14">
                  <c:v>25834.394843122569</c:v>
                </c:pt>
                <c:pt idx="15">
                  <c:v>29590.459341590744</c:v>
                </c:pt>
                <c:pt idx="16">
                  <c:v>34171.025803137294</c:v>
                </c:pt>
                <c:pt idx="17">
                  <c:v>39392.871569300369</c:v>
                </c:pt>
                <c:pt idx="18">
                  <c:v>45714.053286234615</c:v>
                </c:pt>
                <c:pt idx="19">
                  <c:v>53134.570953940034</c:v>
                </c:pt>
                <c:pt idx="20">
                  <c:v>61104.756597031039</c:v>
                </c:pt>
                <c:pt idx="21">
                  <c:v>69532.998886276691</c:v>
                </c:pt>
                <c:pt idx="22">
                  <c:v>78602.520480138875</c:v>
                </c:pt>
                <c:pt idx="23">
                  <c:v>88496.544037079439</c:v>
                </c:pt>
                <c:pt idx="24">
                  <c:v>100222.79417863861</c:v>
                </c:pt>
                <c:pt idx="25">
                  <c:v>112590.32362481431</c:v>
                </c:pt>
                <c:pt idx="26">
                  <c:v>126790.07965560863</c:v>
                </c:pt>
                <c:pt idx="27">
                  <c:v>142547.22828332879</c:v>
                </c:pt>
                <c:pt idx="28">
                  <c:v>159953.38083720568</c:v>
                </c:pt>
                <c:pt idx="29">
                  <c:v>179558.20529262495</c:v>
                </c:pt>
                <c:pt idx="30">
                  <c:v>184780.051058788</c:v>
                </c:pt>
                <c:pt idx="31">
                  <c:v>190001.89682495108</c:v>
                </c:pt>
                <c:pt idx="32">
                  <c:v>195956.63322496161</c:v>
                </c:pt>
                <c:pt idx="33">
                  <c:v>201911.36962497211</c:v>
                </c:pt>
                <c:pt idx="34">
                  <c:v>206858.38140344241</c:v>
                </c:pt>
                <c:pt idx="35">
                  <c:v>210980.89121883429</c:v>
                </c:pt>
                <c:pt idx="36">
                  <c:v>214736.95571730248</c:v>
                </c:pt>
                <c:pt idx="37">
                  <c:v>217851.74091115413</c:v>
                </c:pt>
                <c:pt idx="38">
                  <c:v>220142.02414192742</c:v>
                </c:pt>
                <c:pt idx="39">
                  <c:v>222340.69604346977</c:v>
                </c:pt>
                <c:pt idx="40">
                  <c:v>223348.42066500999</c:v>
                </c:pt>
                <c:pt idx="41">
                  <c:v>223714.86598193372</c:v>
                </c:pt>
                <c:pt idx="42">
                  <c:v>223806.47731116466</c:v>
                </c:pt>
                <c:pt idx="43">
                  <c:v>222981.97534808627</c:v>
                </c:pt>
                <c:pt idx="44">
                  <c:v>221149.74876346765</c:v>
                </c:pt>
                <c:pt idx="45">
                  <c:v>219042.68819115625</c:v>
                </c:pt>
                <c:pt idx="46">
                  <c:v>215927.90299730457</c:v>
                </c:pt>
                <c:pt idx="47">
                  <c:v>212080.22716960547</c:v>
                </c:pt>
                <c:pt idx="48">
                  <c:v>207499.66070805892</c:v>
                </c:pt>
                <c:pt idx="49">
                  <c:v>202002.98095420306</c:v>
                </c:pt>
                <c:pt idx="50">
                  <c:v>195773.41056649975</c:v>
                </c:pt>
                <c:pt idx="51">
                  <c:v>189360.61752033458</c:v>
                </c:pt>
                <c:pt idx="52">
                  <c:v>182214.93384032193</c:v>
                </c:pt>
                <c:pt idx="53">
                  <c:v>174611.19351415467</c:v>
                </c:pt>
                <c:pt idx="54">
                  <c:v>166732.61920029458</c:v>
                </c:pt>
                <c:pt idx="55">
                  <c:v>158212.76558181801</c:v>
                </c:pt>
                <c:pt idx="56">
                  <c:v>149876.13462180327</c:v>
                </c:pt>
                <c:pt idx="57">
                  <c:v>141173.05834486481</c:v>
                </c:pt>
                <c:pt idx="58">
                  <c:v>132469.98206792635</c:v>
                </c:pt>
                <c:pt idx="59">
                  <c:v>123766.9057909879</c:v>
                </c:pt>
                <c:pt idx="60">
                  <c:v>114147.71622174013</c:v>
                </c:pt>
                <c:pt idx="61">
                  <c:v>110116.81773557917</c:v>
                </c:pt>
                <c:pt idx="62">
                  <c:v>105811.08526172541</c:v>
                </c:pt>
                <c:pt idx="63">
                  <c:v>101138.90747094792</c:v>
                </c:pt>
                <c:pt idx="64">
                  <c:v>96191.895692477643</c:v>
                </c:pt>
                <c:pt idx="65">
                  <c:v>91702.940560162024</c:v>
                </c:pt>
                <c:pt idx="66">
                  <c:v>87488.819415539198</c:v>
                </c:pt>
                <c:pt idx="67">
                  <c:v>83274.698270916357</c:v>
                </c:pt>
                <c:pt idx="68">
                  <c:v>79335.411113986323</c:v>
                </c:pt>
                <c:pt idx="69">
                  <c:v>75487.735286287221</c:v>
                </c:pt>
                <c:pt idx="70">
                  <c:v>77778.018517060496</c:v>
                </c:pt>
                <c:pt idx="71">
                  <c:v>78877.354467831668</c:v>
                </c:pt>
                <c:pt idx="72">
                  <c:v>79243.799784755392</c:v>
                </c:pt>
                <c:pt idx="73">
                  <c:v>88404.932707848508</c:v>
                </c:pt>
                <c:pt idx="74">
                  <c:v>93535.167144780644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72-4BFC-9849-455F2AEE9413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72-4BFC-9849-455F2AEE9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'50CR_30_40m1_0m2'!$BL$14:$BL$73</c:f>
              <c:numCache>
                <c:formatCode>#,##0</c:formatCode>
                <c:ptCount val="60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1465.7812676948975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3756.0644984681749</c:v>
                </c:pt>
                <c:pt idx="7">
                  <c:v>5130.2344369321409</c:v>
                </c:pt>
                <c:pt idx="8">
                  <c:v>6687.6270338579698</c:v>
                </c:pt>
                <c:pt idx="9">
                  <c:v>9527.5782400168337</c:v>
                </c:pt>
                <c:pt idx="10">
                  <c:v>12733.974763099422</c:v>
                </c:pt>
                <c:pt idx="11">
                  <c:v>16031.982615412941</c:v>
                </c:pt>
                <c:pt idx="12">
                  <c:v>19329.99046772646</c:v>
                </c:pt>
                <c:pt idx="13">
                  <c:v>22536.386990809049</c:v>
                </c:pt>
                <c:pt idx="14">
                  <c:v>25926.0061723535</c:v>
                </c:pt>
                <c:pt idx="15">
                  <c:v>29682.070670821675</c:v>
                </c:pt>
                <c:pt idx="16">
                  <c:v>34354.248461599156</c:v>
                </c:pt>
                <c:pt idx="17">
                  <c:v>39667.705556993162</c:v>
                </c:pt>
                <c:pt idx="18">
                  <c:v>46080.498603158339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C0-4AB6-ACE3-112FB9F6FFF9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'50CR_30_40m1_0m2'!$BK$14:$BK$73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'50CR_30_40m1_0m2'!$BN$14:$BN$73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0-4AB6-ACE3-112FB9F6F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 restricciones (25+15)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'50CR30_25m1_0m2'!$AK$14:$AK$373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3.8000000000000002E-4</c:v>
                </c:pt>
                <c:pt idx="5">
                  <c:v>4.4000000000000002E-4</c:v>
                </c:pt>
                <c:pt idx="6">
                  <c:v>7.2000000000000005E-4</c:v>
                </c:pt>
                <c:pt idx="7">
                  <c:v>1.06E-3</c:v>
                </c:pt>
                <c:pt idx="8">
                  <c:v>1.4400000000000001E-3</c:v>
                </c:pt>
                <c:pt idx="9">
                  <c:v>2.14E-3</c:v>
                </c:pt>
                <c:pt idx="10">
                  <c:v>2.9399999999999999E-3</c:v>
                </c:pt>
                <c:pt idx="11">
                  <c:v>3.64E-3</c:v>
                </c:pt>
                <c:pt idx="12">
                  <c:v>4.28E-3</c:v>
                </c:pt>
                <c:pt idx="13">
                  <c:v>4.8999999999999998E-3</c:v>
                </c:pt>
                <c:pt idx="14">
                  <c:v>5.5199999999999997E-3</c:v>
                </c:pt>
                <c:pt idx="15">
                  <c:v>6.1799999999999997E-3</c:v>
                </c:pt>
                <c:pt idx="16">
                  <c:v>7.3000000000000001E-3</c:v>
                </c:pt>
                <c:pt idx="17">
                  <c:v>8.8400000000000006E-3</c:v>
                </c:pt>
                <c:pt idx="18">
                  <c:v>1.0460000000000001E-2</c:v>
                </c:pt>
                <c:pt idx="19">
                  <c:v>1.242E-2</c:v>
                </c:pt>
                <c:pt idx="20">
                  <c:v>1.46E-2</c:v>
                </c:pt>
                <c:pt idx="21">
                  <c:v>1.6820000000000002E-2</c:v>
                </c:pt>
                <c:pt idx="22">
                  <c:v>1.9259999999999999E-2</c:v>
                </c:pt>
                <c:pt idx="23">
                  <c:v>2.1999999999999999E-2</c:v>
                </c:pt>
                <c:pt idx="24">
                  <c:v>2.5139999999999999E-2</c:v>
                </c:pt>
                <c:pt idx="25">
                  <c:v>2.886E-2</c:v>
                </c:pt>
                <c:pt idx="26">
                  <c:v>3.3000000000000002E-2</c:v>
                </c:pt>
                <c:pt idx="27">
                  <c:v>3.7539999999999997E-2</c:v>
                </c:pt>
                <c:pt idx="28">
                  <c:v>4.2340000000000003E-2</c:v>
                </c:pt>
                <c:pt idx="29">
                  <c:v>4.7739999999999998E-2</c:v>
                </c:pt>
                <c:pt idx="30">
                  <c:v>5.1020000000000003E-2</c:v>
                </c:pt>
                <c:pt idx="31">
                  <c:v>5.4519999999999999E-2</c:v>
                </c:pt>
                <c:pt idx="32">
                  <c:v>5.8160000000000003E-2</c:v>
                </c:pt>
                <c:pt idx="33">
                  <c:v>6.2120000000000002E-2</c:v>
                </c:pt>
                <c:pt idx="34">
                  <c:v>6.5820000000000004E-2</c:v>
                </c:pt>
                <c:pt idx="35">
                  <c:v>6.9379999999999997E-2</c:v>
                </c:pt>
                <c:pt idx="36">
                  <c:v>7.2980000000000003E-2</c:v>
                </c:pt>
                <c:pt idx="37">
                  <c:v>7.6759999999999995E-2</c:v>
                </c:pt>
                <c:pt idx="38">
                  <c:v>8.0439999999999998E-2</c:v>
                </c:pt>
                <c:pt idx="39">
                  <c:v>8.4320000000000006E-2</c:v>
                </c:pt>
                <c:pt idx="40">
                  <c:v>8.8260000000000005E-2</c:v>
                </c:pt>
                <c:pt idx="41">
                  <c:v>9.1740000000000002E-2</c:v>
                </c:pt>
                <c:pt idx="42">
                  <c:v>9.5259999999999997E-2</c:v>
                </c:pt>
                <c:pt idx="43">
                  <c:v>9.8580000000000001E-2</c:v>
                </c:pt>
                <c:pt idx="44">
                  <c:v>0.10162</c:v>
                </c:pt>
                <c:pt idx="45">
                  <c:v>0.10448</c:v>
                </c:pt>
                <c:pt idx="46">
                  <c:v>0.10732</c:v>
                </c:pt>
                <c:pt idx="47">
                  <c:v>0.10996</c:v>
                </c:pt>
                <c:pt idx="48">
                  <c:v>0.11262</c:v>
                </c:pt>
                <c:pt idx="49">
                  <c:v>0.11536</c:v>
                </c:pt>
                <c:pt idx="50">
                  <c:v>0.1178</c:v>
                </c:pt>
                <c:pt idx="51">
                  <c:v>0.12024</c:v>
                </c:pt>
                <c:pt idx="52">
                  <c:v>0.12256</c:v>
                </c:pt>
                <c:pt idx="53">
                  <c:v>0.12472</c:v>
                </c:pt>
                <c:pt idx="54">
                  <c:v>0.12687999999999999</c:v>
                </c:pt>
                <c:pt idx="55">
                  <c:v>0.12828000000000001</c:v>
                </c:pt>
                <c:pt idx="56">
                  <c:v>0.12953999999999999</c:v>
                </c:pt>
                <c:pt idx="57">
                  <c:v>0.13078000000000001</c:v>
                </c:pt>
                <c:pt idx="58">
                  <c:v>0.1321</c:v>
                </c:pt>
                <c:pt idx="59">
                  <c:v>0.13322000000000001</c:v>
                </c:pt>
                <c:pt idx="60">
                  <c:v>0.13417999999999999</c:v>
                </c:pt>
                <c:pt idx="61">
                  <c:v>0.13516</c:v>
                </c:pt>
                <c:pt idx="62">
                  <c:v>0.13605999999999999</c:v>
                </c:pt>
                <c:pt idx="63">
                  <c:v>0.13686000000000001</c:v>
                </c:pt>
                <c:pt idx="64">
                  <c:v>0.1376</c:v>
                </c:pt>
                <c:pt idx="65">
                  <c:v>0.13825999999999999</c:v>
                </c:pt>
                <c:pt idx="66">
                  <c:v>0.13886000000000001</c:v>
                </c:pt>
                <c:pt idx="67">
                  <c:v>0.13944000000000001</c:v>
                </c:pt>
                <c:pt idx="68">
                  <c:v>0.14002000000000001</c:v>
                </c:pt>
                <c:pt idx="69">
                  <c:v>0.14050000000000001</c:v>
                </c:pt>
                <c:pt idx="70">
                  <c:v>0.14099999999999999</c:v>
                </c:pt>
                <c:pt idx="71">
                  <c:v>0.14141999999999999</c:v>
                </c:pt>
                <c:pt idx="72">
                  <c:v>0.14183999999999999</c:v>
                </c:pt>
                <c:pt idx="73">
                  <c:v>0.14222000000000001</c:v>
                </c:pt>
                <c:pt idx="74">
                  <c:v>0.14258000000000001</c:v>
                </c:pt>
                <c:pt idx="75">
                  <c:v>0.14294000000000001</c:v>
                </c:pt>
                <c:pt idx="76">
                  <c:v>0.14319999999999999</c:v>
                </c:pt>
                <c:pt idx="77">
                  <c:v>0.14352000000000001</c:v>
                </c:pt>
                <c:pt idx="78">
                  <c:v>0.14377999999999999</c:v>
                </c:pt>
                <c:pt idx="79">
                  <c:v>0.14402000000000001</c:v>
                </c:pt>
                <c:pt idx="80">
                  <c:v>0.14424000000000001</c:v>
                </c:pt>
                <c:pt idx="81">
                  <c:v>0.14448</c:v>
                </c:pt>
                <c:pt idx="82">
                  <c:v>0.14462</c:v>
                </c:pt>
                <c:pt idx="83">
                  <c:v>0.14480000000000001</c:v>
                </c:pt>
                <c:pt idx="84">
                  <c:v>0.14498</c:v>
                </c:pt>
                <c:pt idx="85">
                  <c:v>0.14516000000000001</c:v>
                </c:pt>
                <c:pt idx="86">
                  <c:v>0.14538000000000001</c:v>
                </c:pt>
                <c:pt idx="87">
                  <c:v>0.14560000000000001</c:v>
                </c:pt>
                <c:pt idx="88">
                  <c:v>0.14585999999999999</c:v>
                </c:pt>
                <c:pt idx="89">
                  <c:v>0.14606</c:v>
                </c:pt>
                <c:pt idx="90">
                  <c:v>0.14621999999999999</c:v>
                </c:pt>
                <c:pt idx="91">
                  <c:v>0.14635999999999999</c:v>
                </c:pt>
                <c:pt idx="92">
                  <c:v>0.14648</c:v>
                </c:pt>
                <c:pt idx="93">
                  <c:v>0.14662</c:v>
                </c:pt>
                <c:pt idx="94">
                  <c:v>0.14674000000000001</c:v>
                </c:pt>
                <c:pt idx="95">
                  <c:v>0.14685999999999999</c:v>
                </c:pt>
                <c:pt idx="96">
                  <c:v>0.14696000000000001</c:v>
                </c:pt>
                <c:pt idx="97">
                  <c:v>0.14702000000000001</c:v>
                </c:pt>
                <c:pt idx="98">
                  <c:v>0.14713999999999999</c:v>
                </c:pt>
                <c:pt idx="99">
                  <c:v>0.1472</c:v>
                </c:pt>
                <c:pt idx="100">
                  <c:v>0.14727999999999999</c:v>
                </c:pt>
                <c:pt idx="101">
                  <c:v>0.14734</c:v>
                </c:pt>
                <c:pt idx="102">
                  <c:v>0.14735999999999999</c:v>
                </c:pt>
                <c:pt idx="103">
                  <c:v>0.1474</c:v>
                </c:pt>
                <c:pt idx="104">
                  <c:v>0.14743999999999999</c:v>
                </c:pt>
                <c:pt idx="105">
                  <c:v>0.14749999999999999</c:v>
                </c:pt>
                <c:pt idx="106">
                  <c:v>0.14752000000000001</c:v>
                </c:pt>
                <c:pt idx="107">
                  <c:v>0.14756</c:v>
                </c:pt>
                <c:pt idx="108">
                  <c:v>0.14762</c:v>
                </c:pt>
                <c:pt idx="109">
                  <c:v>0.14766000000000001</c:v>
                </c:pt>
                <c:pt idx="110">
                  <c:v>0.1477</c:v>
                </c:pt>
                <c:pt idx="111">
                  <c:v>0.14776</c:v>
                </c:pt>
                <c:pt idx="112">
                  <c:v>0.14782000000000001</c:v>
                </c:pt>
                <c:pt idx="113">
                  <c:v>0.14788000000000001</c:v>
                </c:pt>
                <c:pt idx="114">
                  <c:v>0.14792</c:v>
                </c:pt>
                <c:pt idx="115">
                  <c:v>0.14798</c:v>
                </c:pt>
                <c:pt idx="116">
                  <c:v>0.14802000000000001</c:v>
                </c:pt>
                <c:pt idx="117">
                  <c:v>0.14804</c:v>
                </c:pt>
                <c:pt idx="118">
                  <c:v>0.14807999999999999</c:v>
                </c:pt>
                <c:pt idx="119">
                  <c:v>0.14810000000000001</c:v>
                </c:pt>
                <c:pt idx="120">
                  <c:v>0.14813999999999999</c:v>
                </c:pt>
                <c:pt idx="121">
                  <c:v>0.14813999999999999</c:v>
                </c:pt>
                <c:pt idx="122">
                  <c:v>0.14815999999999999</c:v>
                </c:pt>
                <c:pt idx="123">
                  <c:v>0.14815999999999999</c:v>
                </c:pt>
                <c:pt idx="124">
                  <c:v>0.14818000000000001</c:v>
                </c:pt>
                <c:pt idx="125">
                  <c:v>0.14818000000000001</c:v>
                </c:pt>
                <c:pt idx="126">
                  <c:v>0.1482</c:v>
                </c:pt>
                <c:pt idx="127">
                  <c:v>0.14821999999999999</c:v>
                </c:pt>
                <c:pt idx="128">
                  <c:v>0.14824000000000001</c:v>
                </c:pt>
                <c:pt idx="129">
                  <c:v>0.14824000000000001</c:v>
                </c:pt>
                <c:pt idx="130">
                  <c:v>0.14826</c:v>
                </c:pt>
                <c:pt idx="131">
                  <c:v>0.14828</c:v>
                </c:pt>
                <c:pt idx="132">
                  <c:v>0.14828</c:v>
                </c:pt>
                <c:pt idx="133">
                  <c:v>0.14829999999999999</c:v>
                </c:pt>
                <c:pt idx="134">
                  <c:v>0.14832000000000001</c:v>
                </c:pt>
                <c:pt idx="135">
                  <c:v>0.14834</c:v>
                </c:pt>
                <c:pt idx="136">
                  <c:v>0.14834</c:v>
                </c:pt>
                <c:pt idx="137">
                  <c:v>0.14491999999999999</c:v>
                </c:pt>
                <c:pt idx="138">
                  <c:v>0.14491999999999999</c:v>
                </c:pt>
                <c:pt idx="139">
                  <c:v>0.14494000000000001</c:v>
                </c:pt>
                <c:pt idx="140">
                  <c:v>0.14494000000000001</c:v>
                </c:pt>
                <c:pt idx="141">
                  <c:v>0.14494000000000001</c:v>
                </c:pt>
                <c:pt idx="142">
                  <c:v>0.14496000000000001</c:v>
                </c:pt>
                <c:pt idx="143">
                  <c:v>0.14496000000000001</c:v>
                </c:pt>
                <c:pt idx="144">
                  <c:v>0.14498</c:v>
                </c:pt>
                <c:pt idx="145">
                  <c:v>0.14496000000000001</c:v>
                </c:pt>
                <c:pt idx="146">
                  <c:v>0.14499999999999999</c:v>
                </c:pt>
                <c:pt idx="147">
                  <c:v>0.14498</c:v>
                </c:pt>
                <c:pt idx="148">
                  <c:v>0.14499999999999999</c:v>
                </c:pt>
                <c:pt idx="149">
                  <c:v>0.14499999999999999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5F-43E0-8C4E-5992515EA5A0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'50CR30_25m1_0m2'!$AL$14:$AL$373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2.9999999999999997E-4</c:v>
                </c:pt>
                <c:pt idx="4">
                  <c:v>3.8000000000000002E-4</c:v>
                </c:pt>
                <c:pt idx="5">
                  <c:v>4.4000000000000002E-4</c:v>
                </c:pt>
                <c:pt idx="6">
                  <c:v>7.2000000000000005E-4</c:v>
                </c:pt>
                <c:pt idx="7">
                  <c:v>1.06E-3</c:v>
                </c:pt>
                <c:pt idx="8">
                  <c:v>1.4400000000000001E-3</c:v>
                </c:pt>
                <c:pt idx="9">
                  <c:v>2.14E-3</c:v>
                </c:pt>
                <c:pt idx="10">
                  <c:v>2.9399999999999999E-3</c:v>
                </c:pt>
                <c:pt idx="11">
                  <c:v>3.64E-3</c:v>
                </c:pt>
                <c:pt idx="12">
                  <c:v>4.28E-3</c:v>
                </c:pt>
                <c:pt idx="13">
                  <c:v>4.8999999999999998E-3</c:v>
                </c:pt>
                <c:pt idx="14">
                  <c:v>5.5199999999999997E-3</c:v>
                </c:pt>
                <c:pt idx="15">
                  <c:v>6.1599999999999997E-3</c:v>
                </c:pt>
                <c:pt idx="16">
                  <c:v>7.26E-3</c:v>
                </c:pt>
                <c:pt idx="17">
                  <c:v>8.8000000000000005E-3</c:v>
                </c:pt>
                <c:pt idx="18">
                  <c:v>1.04E-2</c:v>
                </c:pt>
                <c:pt idx="19">
                  <c:v>1.234E-2</c:v>
                </c:pt>
                <c:pt idx="20">
                  <c:v>1.448E-2</c:v>
                </c:pt>
                <c:pt idx="21">
                  <c:v>1.6660000000000001E-2</c:v>
                </c:pt>
                <c:pt idx="22">
                  <c:v>1.9040000000000001E-2</c:v>
                </c:pt>
                <c:pt idx="23">
                  <c:v>2.1700000000000001E-2</c:v>
                </c:pt>
                <c:pt idx="24">
                  <c:v>2.4740000000000002E-2</c:v>
                </c:pt>
                <c:pt idx="25">
                  <c:v>2.836E-2</c:v>
                </c:pt>
                <c:pt idx="26">
                  <c:v>3.236E-2</c:v>
                </c:pt>
                <c:pt idx="27">
                  <c:v>3.678E-2</c:v>
                </c:pt>
                <c:pt idx="28">
                  <c:v>4.138E-2</c:v>
                </c:pt>
                <c:pt idx="29">
                  <c:v>4.6519999999999999E-2</c:v>
                </c:pt>
                <c:pt idx="30">
                  <c:v>4.9540000000000001E-2</c:v>
                </c:pt>
                <c:pt idx="31">
                  <c:v>5.2659999999999998E-2</c:v>
                </c:pt>
                <c:pt idx="32">
                  <c:v>5.5919999999999997E-2</c:v>
                </c:pt>
                <c:pt idx="33">
                  <c:v>5.9479999999999998E-2</c:v>
                </c:pt>
                <c:pt idx="34">
                  <c:v>6.268E-2</c:v>
                </c:pt>
                <c:pt idx="35">
                  <c:v>6.5640000000000004E-2</c:v>
                </c:pt>
                <c:pt idx="36">
                  <c:v>6.862E-2</c:v>
                </c:pt>
                <c:pt idx="37">
                  <c:v>7.1559999999999999E-2</c:v>
                </c:pt>
                <c:pt idx="38">
                  <c:v>7.4279999999999999E-2</c:v>
                </c:pt>
                <c:pt idx="39">
                  <c:v>7.714E-2</c:v>
                </c:pt>
                <c:pt idx="40">
                  <c:v>7.9820000000000002E-2</c:v>
                </c:pt>
                <c:pt idx="41">
                  <c:v>8.1920000000000007E-2</c:v>
                </c:pt>
                <c:pt idx="42">
                  <c:v>8.3940000000000001E-2</c:v>
                </c:pt>
                <c:pt idx="43">
                  <c:v>8.5699999999999998E-2</c:v>
                </c:pt>
                <c:pt idx="44">
                  <c:v>8.6900000000000005E-2</c:v>
                </c:pt>
                <c:pt idx="45">
                  <c:v>8.7919999999999998E-2</c:v>
                </c:pt>
                <c:pt idx="46">
                  <c:v>8.8660000000000003E-2</c:v>
                </c:pt>
                <c:pt idx="47">
                  <c:v>8.8959999999999997E-2</c:v>
                </c:pt>
                <c:pt idx="48">
                  <c:v>8.8999999999999996E-2</c:v>
                </c:pt>
                <c:pt idx="49">
                  <c:v>8.8999999999999996E-2</c:v>
                </c:pt>
                <c:pt idx="50">
                  <c:v>8.8459999999999997E-2</c:v>
                </c:pt>
                <c:pt idx="51">
                  <c:v>8.7919999999999998E-2</c:v>
                </c:pt>
                <c:pt idx="52">
                  <c:v>8.7139999999999995E-2</c:v>
                </c:pt>
                <c:pt idx="53">
                  <c:v>8.5919999999999996E-2</c:v>
                </c:pt>
                <c:pt idx="54">
                  <c:v>8.4659999999999999E-2</c:v>
                </c:pt>
                <c:pt idx="55">
                  <c:v>8.2360000000000003E-2</c:v>
                </c:pt>
                <c:pt idx="56">
                  <c:v>7.9600000000000004E-2</c:v>
                </c:pt>
                <c:pt idx="57">
                  <c:v>7.6939999999999995E-2</c:v>
                </c:pt>
                <c:pt idx="58">
                  <c:v>7.4219999999999994E-2</c:v>
                </c:pt>
                <c:pt idx="59">
                  <c:v>7.1379999999999999E-2</c:v>
                </c:pt>
                <c:pt idx="60">
                  <c:v>6.8180000000000004E-2</c:v>
                </c:pt>
                <c:pt idx="61">
                  <c:v>6.5680000000000002E-2</c:v>
                </c:pt>
                <c:pt idx="62">
                  <c:v>6.3079999999999997E-2</c:v>
                </c:pt>
                <c:pt idx="63">
                  <c:v>6.0319999999999999E-2</c:v>
                </c:pt>
                <c:pt idx="64">
                  <c:v>5.756E-2</c:v>
                </c:pt>
                <c:pt idx="65">
                  <c:v>5.4600000000000003E-2</c:v>
                </c:pt>
                <c:pt idx="66">
                  <c:v>5.1860000000000003E-2</c:v>
                </c:pt>
                <c:pt idx="67">
                  <c:v>4.9140000000000003E-2</c:v>
                </c:pt>
                <c:pt idx="68">
                  <c:v>4.6440000000000002E-2</c:v>
                </c:pt>
                <c:pt idx="69">
                  <c:v>4.3700000000000003E-2</c:v>
                </c:pt>
                <c:pt idx="70">
                  <c:v>4.104E-2</c:v>
                </c:pt>
                <c:pt idx="71">
                  <c:v>3.8440000000000002E-2</c:v>
                </c:pt>
                <c:pt idx="72">
                  <c:v>3.594E-2</c:v>
                </c:pt>
                <c:pt idx="73">
                  <c:v>3.3599999999999998E-2</c:v>
                </c:pt>
                <c:pt idx="74">
                  <c:v>3.1399999999999997E-2</c:v>
                </c:pt>
                <c:pt idx="75">
                  <c:v>2.928E-2</c:v>
                </c:pt>
                <c:pt idx="76">
                  <c:v>2.7199999999999998E-2</c:v>
                </c:pt>
                <c:pt idx="77">
                  <c:v>2.5219999999999999E-2</c:v>
                </c:pt>
                <c:pt idx="78">
                  <c:v>2.3400000000000001E-2</c:v>
                </c:pt>
                <c:pt idx="79">
                  <c:v>2.162E-2</c:v>
                </c:pt>
                <c:pt idx="80">
                  <c:v>1.9879999999999998E-2</c:v>
                </c:pt>
                <c:pt idx="81">
                  <c:v>1.8239999999999999E-2</c:v>
                </c:pt>
                <c:pt idx="82">
                  <c:v>1.6719999999999999E-2</c:v>
                </c:pt>
                <c:pt idx="83">
                  <c:v>1.528E-2</c:v>
                </c:pt>
                <c:pt idx="84">
                  <c:v>1.4E-2</c:v>
                </c:pt>
                <c:pt idx="85">
                  <c:v>1.282E-2</c:v>
                </c:pt>
                <c:pt idx="86">
                  <c:v>1.204E-2</c:v>
                </c:pt>
                <c:pt idx="87">
                  <c:v>1.132E-2</c:v>
                </c:pt>
                <c:pt idx="88">
                  <c:v>1.068E-2</c:v>
                </c:pt>
                <c:pt idx="89">
                  <c:v>0.01</c:v>
                </c:pt>
                <c:pt idx="90">
                  <c:v>9.3399999999999993E-3</c:v>
                </c:pt>
                <c:pt idx="91">
                  <c:v>8.7600000000000004E-3</c:v>
                </c:pt>
                <c:pt idx="92">
                  <c:v>8.2199999999999999E-3</c:v>
                </c:pt>
                <c:pt idx="93">
                  <c:v>7.7600000000000004E-3</c:v>
                </c:pt>
                <c:pt idx="94">
                  <c:v>7.2399999999999999E-3</c:v>
                </c:pt>
                <c:pt idx="95">
                  <c:v>6.7999999999999996E-3</c:v>
                </c:pt>
                <c:pt idx="96">
                  <c:v>6.4000000000000003E-3</c:v>
                </c:pt>
                <c:pt idx="97">
                  <c:v>6.0200000000000002E-3</c:v>
                </c:pt>
                <c:pt idx="98">
                  <c:v>5.7200000000000003E-3</c:v>
                </c:pt>
                <c:pt idx="99">
                  <c:v>5.3800000000000002E-3</c:v>
                </c:pt>
                <c:pt idx="100">
                  <c:v>5.0200000000000002E-3</c:v>
                </c:pt>
                <c:pt idx="101">
                  <c:v>4.6800000000000001E-3</c:v>
                </c:pt>
                <c:pt idx="102">
                  <c:v>4.3800000000000002E-3</c:v>
                </c:pt>
                <c:pt idx="103">
                  <c:v>4.1399999999999996E-3</c:v>
                </c:pt>
                <c:pt idx="104">
                  <c:v>3.8600000000000001E-3</c:v>
                </c:pt>
                <c:pt idx="105">
                  <c:v>3.6600000000000001E-3</c:v>
                </c:pt>
                <c:pt idx="106">
                  <c:v>3.4399999999999999E-3</c:v>
                </c:pt>
                <c:pt idx="107">
                  <c:v>3.2200000000000002E-3</c:v>
                </c:pt>
                <c:pt idx="108">
                  <c:v>3.0000000000000001E-3</c:v>
                </c:pt>
                <c:pt idx="109">
                  <c:v>2.8E-3</c:v>
                </c:pt>
                <c:pt idx="110">
                  <c:v>2.66E-3</c:v>
                </c:pt>
                <c:pt idx="111">
                  <c:v>2.5400000000000002E-3</c:v>
                </c:pt>
                <c:pt idx="112">
                  <c:v>2.4399999999999999E-3</c:v>
                </c:pt>
                <c:pt idx="113">
                  <c:v>2.32E-3</c:v>
                </c:pt>
                <c:pt idx="114">
                  <c:v>2.2000000000000001E-3</c:v>
                </c:pt>
                <c:pt idx="115">
                  <c:v>2.0600000000000002E-3</c:v>
                </c:pt>
                <c:pt idx="116">
                  <c:v>1.9599999999999999E-3</c:v>
                </c:pt>
                <c:pt idx="117">
                  <c:v>1.8400000000000001E-3</c:v>
                </c:pt>
                <c:pt idx="118">
                  <c:v>1.72E-3</c:v>
                </c:pt>
                <c:pt idx="119">
                  <c:v>1.6199999999999999E-3</c:v>
                </c:pt>
                <c:pt idx="120">
                  <c:v>1.5E-3</c:v>
                </c:pt>
                <c:pt idx="121">
                  <c:v>1.4E-3</c:v>
                </c:pt>
                <c:pt idx="122">
                  <c:v>1.32E-3</c:v>
                </c:pt>
                <c:pt idx="123">
                  <c:v>1.1999999999999999E-3</c:v>
                </c:pt>
                <c:pt idx="124">
                  <c:v>1.1199999999999999E-3</c:v>
                </c:pt>
                <c:pt idx="125">
                  <c:v>1.06E-3</c:v>
                </c:pt>
                <c:pt idx="126">
                  <c:v>9.7999999999999997E-4</c:v>
                </c:pt>
                <c:pt idx="127">
                  <c:v>9.3999999999999997E-4</c:v>
                </c:pt>
                <c:pt idx="128">
                  <c:v>8.8000000000000003E-4</c:v>
                </c:pt>
                <c:pt idx="129">
                  <c:v>8.1999999999999998E-4</c:v>
                </c:pt>
                <c:pt idx="130">
                  <c:v>7.7999999999999999E-4</c:v>
                </c:pt>
                <c:pt idx="131">
                  <c:v>7.3999999999999999E-4</c:v>
                </c:pt>
                <c:pt idx="132">
                  <c:v>6.9999999999999999E-4</c:v>
                </c:pt>
                <c:pt idx="133">
                  <c:v>6.6E-4</c:v>
                </c:pt>
                <c:pt idx="134">
                  <c:v>6.4000000000000005E-4</c:v>
                </c:pt>
                <c:pt idx="135">
                  <c:v>6.2E-4</c:v>
                </c:pt>
                <c:pt idx="136">
                  <c:v>5.8E-4</c:v>
                </c:pt>
                <c:pt idx="137">
                  <c:v>6.2E-4</c:v>
                </c:pt>
                <c:pt idx="138">
                  <c:v>5.8E-4</c:v>
                </c:pt>
                <c:pt idx="139">
                  <c:v>5.5999999999999995E-4</c:v>
                </c:pt>
                <c:pt idx="140">
                  <c:v>5.1999999999999995E-4</c:v>
                </c:pt>
                <c:pt idx="141">
                  <c:v>4.8000000000000001E-4</c:v>
                </c:pt>
                <c:pt idx="142">
                  <c:v>4.6000000000000001E-4</c:v>
                </c:pt>
                <c:pt idx="143">
                  <c:v>4.2000000000000002E-4</c:v>
                </c:pt>
                <c:pt idx="144">
                  <c:v>3.8000000000000002E-4</c:v>
                </c:pt>
                <c:pt idx="145">
                  <c:v>3.4000000000000002E-4</c:v>
                </c:pt>
                <c:pt idx="146">
                  <c:v>3.2000000000000003E-4</c:v>
                </c:pt>
                <c:pt idx="147">
                  <c:v>2.7999999999999998E-4</c:v>
                </c:pt>
                <c:pt idx="148">
                  <c:v>2.7999999999999998E-4</c:v>
                </c:pt>
                <c:pt idx="149">
                  <c:v>2.5999999999999998E-4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5F-43E0-8C4E-5992515EA5A0}"/>
            </c:ext>
          </c:extLst>
        </c:ser>
        <c:ser>
          <c:idx val="4"/>
          <c:order val="5"/>
          <c:tx>
            <c:v>Afectados SR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6.2E-4</c:v>
                </c:pt>
                <c:pt idx="6">
                  <c:v>1E-3</c:v>
                </c:pt>
                <c:pt idx="7">
                  <c:v>1.4400000000000001E-3</c:v>
                </c:pt>
                <c:pt idx="8">
                  <c:v>2.0400000000000001E-3</c:v>
                </c:pt>
                <c:pt idx="9">
                  <c:v>2.8999999999999998E-3</c:v>
                </c:pt>
                <c:pt idx="10">
                  <c:v>3.8E-3</c:v>
                </c:pt>
                <c:pt idx="11">
                  <c:v>4.5599999999999998E-3</c:v>
                </c:pt>
                <c:pt idx="12">
                  <c:v>5.3600000000000002E-3</c:v>
                </c:pt>
                <c:pt idx="13">
                  <c:v>6.1599999999999997E-3</c:v>
                </c:pt>
                <c:pt idx="14">
                  <c:v>7.0200000000000002E-3</c:v>
                </c:pt>
                <c:pt idx="15">
                  <c:v>8.2199999999999999E-3</c:v>
                </c:pt>
                <c:pt idx="16">
                  <c:v>9.5600000000000008E-3</c:v>
                </c:pt>
                <c:pt idx="17">
                  <c:v>1.1180000000000001E-2</c:v>
                </c:pt>
                <c:pt idx="18">
                  <c:v>1.3299999999999999E-2</c:v>
                </c:pt>
                <c:pt idx="19">
                  <c:v>1.5599999999999999E-2</c:v>
                </c:pt>
                <c:pt idx="20">
                  <c:v>1.8159999999999999E-2</c:v>
                </c:pt>
                <c:pt idx="21">
                  <c:v>2.112E-2</c:v>
                </c:pt>
                <c:pt idx="22">
                  <c:v>2.4740000000000002E-2</c:v>
                </c:pt>
                <c:pt idx="23">
                  <c:v>2.86E-2</c:v>
                </c:pt>
                <c:pt idx="24">
                  <c:v>3.2759999999999997E-2</c:v>
                </c:pt>
                <c:pt idx="25">
                  <c:v>3.7659999999999999E-2</c:v>
                </c:pt>
                <c:pt idx="26">
                  <c:v>4.2819999999999997E-2</c:v>
                </c:pt>
                <c:pt idx="27">
                  <c:v>4.8340000000000001E-2</c:v>
                </c:pt>
                <c:pt idx="28">
                  <c:v>5.4420000000000003E-2</c:v>
                </c:pt>
                <c:pt idx="29">
                  <c:v>6.1060000000000003E-2</c:v>
                </c:pt>
                <c:pt idx="30">
                  <c:v>6.83E-2</c:v>
                </c:pt>
                <c:pt idx="31">
                  <c:v>7.6039999999999996E-2</c:v>
                </c:pt>
                <c:pt idx="32">
                  <c:v>8.4559999999999996E-2</c:v>
                </c:pt>
                <c:pt idx="33">
                  <c:v>9.3359999999999999E-2</c:v>
                </c:pt>
                <c:pt idx="34">
                  <c:v>0.1026</c:v>
                </c:pt>
                <c:pt idx="35">
                  <c:v>0.112</c:v>
                </c:pt>
                <c:pt idx="36">
                  <c:v>0.12189999999999999</c:v>
                </c:pt>
                <c:pt idx="37">
                  <c:v>0.13194</c:v>
                </c:pt>
                <c:pt idx="38">
                  <c:v>0.14230000000000001</c:v>
                </c:pt>
                <c:pt idx="39">
                  <c:v>0.15276000000000001</c:v>
                </c:pt>
                <c:pt idx="40">
                  <c:v>0.16342000000000001</c:v>
                </c:pt>
                <c:pt idx="41">
                  <c:v>0.17385999999999999</c:v>
                </c:pt>
                <c:pt idx="42">
                  <c:v>0.18365999999999999</c:v>
                </c:pt>
                <c:pt idx="43">
                  <c:v>0.19320000000000001</c:v>
                </c:pt>
                <c:pt idx="44">
                  <c:v>0.20255999999999999</c:v>
                </c:pt>
                <c:pt idx="45">
                  <c:v>0.21162</c:v>
                </c:pt>
                <c:pt idx="46">
                  <c:v>0.22023999999999999</c:v>
                </c:pt>
                <c:pt idx="47">
                  <c:v>0.22832</c:v>
                </c:pt>
                <c:pt idx="48">
                  <c:v>0.23604</c:v>
                </c:pt>
                <c:pt idx="49">
                  <c:v>0.24321999999999999</c:v>
                </c:pt>
                <c:pt idx="50">
                  <c:v>0.25</c:v>
                </c:pt>
                <c:pt idx="51">
                  <c:v>0.25638</c:v>
                </c:pt>
                <c:pt idx="52">
                  <c:v>0.26238</c:v>
                </c:pt>
                <c:pt idx="53">
                  <c:v>0.26806000000000002</c:v>
                </c:pt>
                <c:pt idx="54">
                  <c:v>0.27323999999999998</c:v>
                </c:pt>
                <c:pt idx="55">
                  <c:v>0.27817999999999998</c:v>
                </c:pt>
                <c:pt idx="56">
                  <c:v>0.28261999999999998</c:v>
                </c:pt>
                <c:pt idx="57">
                  <c:v>0.28661999999999999</c:v>
                </c:pt>
                <c:pt idx="58">
                  <c:v>0.29043999999999998</c:v>
                </c:pt>
                <c:pt idx="59">
                  <c:v>0.29404000000000002</c:v>
                </c:pt>
                <c:pt idx="60">
                  <c:v>0.29736000000000001</c:v>
                </c:pt>
                <c:pt idx="61">
                  <c:v>0.30052000000000001</c:v>
                </c:pt>
                <c:pt idx="62">
                  <c:v>0.30342000000000002</c:v>
                </c:pt>
                <c:pt idx="63">
                  <c:v>0.30609999999999998</c:v>
                </c:pt>
                <c:pt idx="64">
                  <c:v>0.30869999999999997</c:v>
                </c:pt>
                <c:pt idx="65">
                  <c:v>0.31112000000000001</c:v>
                </c:pt>
                <c:pt idx="66">
                  <c:v>0.31334000000000001</c:v>
                </c:pt>
                <c:pt idx="67">
                  <c:v>0.31540000000000001</c:v>
                </c:pt>
                <c:pt idx="68">
                  <c:v>0.31740000000000002</c:v>
                </c:pt>
                <c:pt idx="69">
                  <c:v>0.31924000000000002</c:v>
                </c:pt>
                <c:pt idx="70">
                  <c:v>0.32097999999999999</c:v>
                </c:pt>
                <c:pt idx="71">
                  <c:v>0.32262000000000002</c:v>
                </c:pt>
                <c:pt idx="72">
                  <c:v>0.32416</c:v>
                </c:pt>
                <c:pt idx="73">
                  <c:v>0.3256</c:v>
                </c:pt>
                <c:pt idx="74">
                  <c:v>0.32694000000000001</c:v>
                </c:pt>
                <c:pt idx="75">
                  <c:v>0.32816000000000001</c:v>
                </c:pt>
                <c:pt idx="76">
                  <c:v>0.32932</c:v>
                </c:pt>
                <c:pt idx="77">
                  <c:v>0.33041999999999999</c:v>
                </c:pt>
                <c:pt idx="78">
                  <c:v>0.33144000000000001</c:v>
                </c:pt>
                <c:pt idx="79">
                  <c:v>0.33234000000000002</c:v>
                </c:pt>
                <c:pt idx="80">
                  <c:v>0.33323999999999998</c:v>
                </c:pt>
                <c:pt idx="81">
                  <c:v>0.33401999999999998</c:v>
                </c:pt>
                <c:pt idx="82">
                  <c:v>0.33476</c:v>
                </c:pt>
                <c:pt idx="83">
                  <c:v>0.33545999999999998</c:v>
                </c:pt>
                <c:pt idx="84">
                  <c:v>0.33613999999999999</c:v>
                </c:pt>
                <c:pt idx="85">
                  <c:v>0.33679999999999999</c:v>
                </c:pt>
                <c:pt idx="86">
                  <c:v>0.33735999999999999</c:v>
                </c:pt>
                <c:pt idx="87">
                  <c:v>0.33789999999999998</c:v>
                </c:pt>
                <c:pt idx="88">
                  <c:v>0.33842</c:v>
                </c:pt>
                <c:pt idx="89">
                  <c:v>0.33885999999999999</c:v>
                </c:pt>
                <c:pt idx="90">
                  <c:v>0.33928000000000003</c:v>
                </c:pt>
                <c:pt idx="91">
                  <c:v>0.33967999999999998</c:v>
                </c:pt>
                <c:pt idx="92">
                  <c:v>0.34007999999999999</c:v>
                </c:pt>
                <c:pt idx="93">
                  <c:v>0.34048</c:v>
                </c:pt>
                <c:pt idx="94">
                  <c:v>0.34076000000000001</c:v>
                </c:pt>
                <c:pt idx="95">
                  <c:v>0.34110000000000001</c:v>
                </c:pt>
                <c:pt idx="96">
                  <c:v>0.34138000000000002</c:v>
                </c:pt>
                <c:pt idx="97">
                  <c:v>0.34167999999999998</c:v>
                </c:pt>
                <c:pt idx="98">
                  <c:v>0.34195999999999999</c:v>
                </c:pt>
                <c:pt idx="99">
                  <c:v>0.3422</c:v>
                </c:pt>
                <c:pt idx="100">
                  <c:v>0.34244000000000002</c:v>
                </c:pt>
                <c:pt idx="101">
                  <c:v>0.34266000000000002</c:v>
                </c:pt>
                <c:pt idx="102">
                  <c:v>0.34289999999999998</c:v>
                </c:pt>
                <c:pt idx="103">
                  <c:v>0.34310000000000002</c:v>
                </c:pt>
                <c:pt idx="104">
                  <c:v>0.34326000000000001</c:v>
                </c:pt>
                <c:pt idx="105">
                  <c:v>0.34345999999999999</c:v>
                </c:pt>
                <c:pt idx="106">
                  <c:v>0.34361999999999998</c:v>
                </c:pt>
                <c:pt idx="107">
                  <c:v>0.34376000000000001</c:v>
                </c:pt>
                <c:pt idx="108">
                  <c:v>0.34394000000000002</c:v>
                </c:pt>
                <c:pt idx="109">
                  <c:v>0.34408</c:v>
                </c:pt>
                <c:pt idx="110">
                  <c:v>0.34420000000000001</c:v>
                </c:pt>
                <c:pt idx="111">
                  <c:v>0.34432000000000001</c:v>
                </c:pt>
                <c:pt idx="112">
                  <c:v>0.34445999999999999</c:v>
                </c:pt>
                <c:pt idx="113">
                  <c:v>0.34455999999999998</c:v>
                </c:pt>
                <c:pt idx="114">
                  <c:v>0.34467999999999999</c:v>
                </c:pt>
                <c:pt idx="115">
                  <c:v>0.34476000000000001</c:v>
                </c:pt>
                <c:pt idx="116">
                  <c:v>0.34486</c:v>
                </c:pt>
                <c:pt idx="117">
                  <c:v>0.34495999999999999</c:v>
                </c:pt>
                <c:pt idx="118">
                  <c:v>0.34505999999999998</c:v>
                </c:pt>
                <c:pt idx="119">
                  <c:v>0.34514</c:v>
                </c:pt>
                <c:pt idx="120">
                  <c:v>0.34522000000000003</c:v>
                </c:pt>
                <c:pt idx="121">
                  <c:v>0.34532000000000002</c:v>
                </c:pt>
                <c:pt idx="122">
                  <c:v>0.34538000000000002</c:v>
                </c:pt>
                <c:pt idx="123">
                  <c:v>0.34544000000000002</c:v>
                </c:pt>
                <c:pt idx="124">
                  <c:v>0.34549999999999997</c:v>
                </c:pt>
                <c:pt idx="125">
                  <c:v>0.34560000000000002</c:v>
                </c:pt>
                <c:pt idx="126">
                  <c:v>0.34566000000000002</c:v>
                </c:pt>
                <c:pt idx="127">
                  <c:v>0.34572000000000003</c:v>
                </c:pt>
                <c:pt idx="128">
                  <c:v>0.34576000000000001</c:v>
                </c:pt>
                <c:pt idx="129">
                  <c:v>0.34583999999999998</c:v>
                </c:pt>
                <c:pt idx="130">
                  <c:v>0.34588000000000002</c:v>
                </c:pt>
                <c:pt idx="131">
                  <c:v>0.34592000000000001</c:v>
                </c:pt>
                <c:pt idx="132">
                  <c:v>0.34598000000000001</c:v>
                </c:pt>
                <c:pt idx="133">
                  <c:v>0.34604000000000001</c:v>
                </c:pt>
                <c:pt idx="134">
                  <c:v>0.34610000000000002</c:v>
                </c:pt>
                <c:pt idx="135">
                  <c:v>0.34614</c:v>
                </c:pt>
                <c:pt idx="136">
                  <c:v>0.34617999999999999</c:v>
                </c:pt>
                <c:pt idx="137">
                  <c:v>0.34620000000000001</c:v>
                </c:pt>
                <c:pt idx="138">
                  <c:v>0.34622000000000003</c:v>
                </c:pt>
                <c:pt idx="139">
                  <c:v>0.34627999999999998</c:v>
                </c:pt>
                <c:pt idx="140">
                  <c:v>0.34633999999999998</c:v>
                </c:pt>
                <c:pt idx="141">
                  <c:v>0.34638000000000002</c:v>
                </c:pt>
                <c:pt idx="142">
                  <c:v>0.34639999999999999</c:v>
                </c:pt>
                <c:pt idx="143">
                  <c:v>0.34644000000000003</c:v>
                </c:pt>
                <c:pt idx="144">
                  <c:v>0.34645999999999999</c:v>
                </c:pt>
                <c:pt idx="145">
                  <c:v>0.34649999999999997</c:v>
                </c:pt>
                <c:pt idx="146">
                  <c:v>0.34654000000000001</c:v>
                </c:pt>
                <c:pt idx="147">
                  <c:v>0.34654000000000001</c:v>
                </c:pt>
                <c:pt idx="148">
                  <c:v>0.34658</c:v>
                </c:pt>
                <c:pt idx="149">
                  <c:v>0.34658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5F-43E0-8C4E-5992515EA5A0}"/>
            </c:ext>
          </c:extLst>
        </c:ser>
        <c:ser>
          <c:idx val="6"/>
          <c:order val="6"/>
          <c:tx>
            <c:v>Contagiados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'50SRalternativo'!$AL$14:$AL$373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6.2E-4</c:v>
                </c:pt>
                <c:pt idx="6">
                  <c:v>1E-3</c:v>
                </c:pt>
                <c:pt idx="7">
                  <c:v>1.4400000000000001E-3</c:v>
                </c:pt>
                <c:pt idx="8">
                  <c:v>2.0400000000000001E-3</c:v>
                </c:pt>
                <c:pt idx="9">
                  <c:v>2.8999999999999998E-3</c:v>
                </c:pt>
                <c:pt idx="10">
                  <c:v>3.8E-3</c:v>
                </c:pt>
                <c:pt idx="11">
                  <c:v>4.5599999999999998E-3</c:v>
                </c:pt>
                <c:pt idx="12">
                  <c:v>5.3600000000000002E-3</c:v>
                </c:pt>
                <c:pt idx="13">
                  <c:v>6.1599999999999997E-3</c:v>
                </c:pt>
                <c:pt idx="14">
                  <c:v>7.0200000000000002E-3</c:v>
                </c:pt>
                <c:pt idx="15">
                  <c:v>8.2000000000000007E-3</c:v>
                </c:pt>
                <c:pt idx="16">
                  <c:v>9.5399999999999999E-3</c:v>
                </c:pt>
                <c:pt idx="17">
                  <c:v>1.1140000000000001E-2</c:v>
                </c:pt>
                <c:pt idx="18">
                  <c:v>1.324E-2</c:v>
                </c:pt>
                <c:pt idx="19">
                  <c:v>1.55E-2</c:v>
                </c:pt>
                <c:pt idx="20">
                  <c:v>1.8020000000000001E-2</c:v>
                </c:pt>
                <c:pt idx="21">
                  <c:v>2.0920000000000001E-2</c:v>
                </c:pt>
                <c:pt idx="22">
                  <c:v>2.4479999999999998E-2</c:v>
                </c:pt>
                <c:pt idx="23">
                  <c:v>2.826E-2</c:v>
                </c:pt>
                <c:pt idx="24">
                  <c:v>3.2320000000000002E-2</c:v>
                </c:pt>
                <c:pt idx="25">
                  <c:v>3.7060000000000003E-2</c:v>
                </c:pt>
                <c:pt idx="26">
                  <c:v>4.206E-2</c:v>
                </c:pt>
                <c:pt idx="27">
                  <c:v>4.7379999999999999E-2</c:v>
                </c:pt>
                <c:pt idx="28">
                  <c:v>5.3199999999999997E-2</c:v>
                </c:pt>
                <c:pt idx="29">
                  <c:v>5.9520000000000003E-2</c:v>
                </c:pt>
                <c:pt idx="30">
                  <c:v>6.6439999999999999E-2</c:v>
                </c:pt>
                <c:pt idx="31">
                  <c:v>7.3719999999999994E-2</c:v>
                </c:pt>
                <c:pt idx="32">
                  <c:v>8.1780000000000005E-2</c:v>
                </c:pt>
                <c:pt idx="33">
                  <c:v>0.09</c:v>
                </c:pt>
                <c:pt idx="34">
                  <c:v>9.8540000000000003E-2</c:v>
                </c:pt>
                <c:pt idx="35">
                  <c:v>0.10714</c:v>
                </c:pt>
                <c:pt idx="36">
                  <c:v>0.11612</c:v>
                </c:pt>
                <c:pt idx="37">
                  <c:v>0.12508</c:v>
                </c:pt>
                <c:pt idx="38">
                  <c:v>0.13416</c:v>
                </c:pt>
                <c:pt idx="39">
                  <c:v>0.14319999999999999</c:v>
                </c:pt>
                <c:pt idx="40">
                  <c:v>0.15218000000000001</c:v>
                </c:pt>
                <c:pt idx="41">
                  <c:v>0.1608</c:v>
                </c:pt>
                <c:pt idx="42">
                  <c:v>0.16868</c:v>
                </c:pt>
                <c:pt idx="43">
                  <c:v>0.17605999999999999</c:v>
                </c:pt>
                <c:pt idx="44">
                  <c:v>0.18312</c:v>
                </c:pt>
                <c:pt idx="45">
                  <c:v>0.18953999999999999</c:v>
                </c:pt>
                <c:pt idx="46">
                  <c:v>0.19517999999999999</c:v>
                </c:pt>
                <c:pt idx="47">
                  <c:v>0.19991999999999999</c:v>
                </c:pt>
                <c:pt idx="48">
                  <c:v>0.20388000000000001</c:v>
                </c:pt>
                <c:pt idx="49">
                  <c:v>0.20684</c:v>
                </c:pt>
                <c:pt idx="50">
                  <c:v>0.2092</c:v>
                </c:pt>
                <c:pt idx="51">
                  <c:v>0.21082000000000001</c:v>
                </c:pt>
                <c:pt idx="52">
                  <c:v>0.21142</c:v>
                </c:pt>
                <c:pt idx="53">
                  <c:v>0.21132000000000001</c:v>
                </c:pt>
                <c:pt idx="54">
                  <c:v>0.21049999999999999</c:v>
                </c:pt>
                <c:pt idx="55">
                  <c:v>0.20899999999999999</c:v>
                </c:pt>
                <c:pt idx="56">
                  <c:v>0.20638000000000001</c:v>
                </c:pt>
                <c:pt idx="57">
                  <c:v>0.20318</c:v>
                </c:pt>
                <c:pt idx="58">
                  <c:v>0.19958000000000001</c:v>
                </c:pt>
                <c:pt idx="59">
                  <c:v>0.19528000000000001</c:v>
                </c:pt>
                <c:pt idx="60">
                  <c:v>0.19023999999999999</c:v>
                </c:pt>
                <c:pt idx="61">
                  <c:v>0.18484</c:v>
                </c:pt>
                <c:pt idx="62">
                  <c:v>0.17892</c:v>
                </c:pt>
                <c:pt idx="63">
                  <c:v>0.17263999999999999</c:v>
                </c:pt>
                <c:pt idx="64">
                  <c:v>0.16611999999999999</c:v>
                </c:pt>
                <c:pt idx="65">
                  <c:v>0.1593</c:v>
                </c:pt>
                <c:pt idx="66">
                  <c:v>0.15229999999999999</c:v>
                </c:pt>
                <c:pt idx="67">
                  <c:v>0.14507999999999999</c:v>
                </c:pt>
                <c:pt idx="68">
                  <c:v>0.13794000000000001</c:v>
                </c:pt>
                <c:pt idx="69">
                  <c:v>0.13084000000000001</c:v>
                </c:pt>
                <c:pt idx="70">
                  <c:v>0.1236</c:v>
                </c:pt>
                <c:pt idx="71">
                  <c:v>0.1164</c:v>
                </c:pt>
                <c:pt idx="72">
                  <c:v>0.10947999999999999</c:v>
                </c:pt>
                <c:pt idx="73">
                  <c:v>0.10288</c:v>
                </c:pt>
                <c:pt idx="74">
                  <c:v>9.6500000000000002E-2</c:v>
                </c:pt>
                <c:pt idx="75">
                  <c:v>9.0440000000000006E-2</c:v>
                </c:pt>
                <c:pt idx="76">
                  <c:v>8.4620000000000001E-2</c:v>
                </c:pt>
                <c:pt idx="77">
                  <c:v>7.9100000000000004E-2</c:v>
                </c:pt>
                <c:pt idx="78">
                  <c:v>7.3800000000000004E-2</c:v>
                </c:pt>
                <c:pt idx="79">
                  <c:v>6.8860000000000005E-2</c:v>
                </c:pt>
                <c:pt idx="80">
                  <c:v>6.4360000000000001E-2</c:v>
                </c:pt>
                <c:pt idx="81">
                  <c:v>6.0060000000000002E-2</c:v>
                </c:pt>
                <c:pt idx="82">
                  <c:v>5.5939999999999997E-2</c:v>
                </c:pt>
                <c:pt idx="83">
                  <c:v>5.2200000000000003E-2</c:v>
                </c:pt>
                <c:pt idx="84">
                  <c:v>4.8739999999999999E-2</c:v>
                </c:pt>
                <c:pt idx="85">
                  <c:v>4.5560000000000003E-2</c:v>
                </c:pt>
                <c:pt idx="86">
                  <c:v>4.2520000000000002E-2</c:v>
                </c:pt>
                <c:pt idx="87">
                  <c:v>3.9739999999999998E-2</c:v>
                </c:pt>
                <c:pt idx="88">
                  <c:v>3.7260000000000001E-2</c:v>
                </c:pt>
                <c:pt idx="89">
                  <c:v>3.4880000000000001E-2</c:v>
                </c:pt>
                <c:pt idx="90">
                  <c:v>3.2539999999999999E-2</c:v>
                </c:pt>
                <c:pt idx="91">
                  <c:v>3.0439999999999998E-2</c:v>
                </c:pt>
                <c:pt idx="92">
                  <c:v>2.8500000000000001E-2</c:v>
                </c:pt>
                <c:pt idx="93">
                  <c:v>2.6679999999999999E-2</c:v>
                </c:pt>
                <c:pt idx="94">
                  <c:v>2.496E-2</c:v>
                </c:pt>
                <c:pt idx="95">
                  <c:v>2.3300000000000001E-2</c:v>
                </c:pt>
                <c:pt idx="96">
                  <c:v>2.18E-2</c:v>
                </c:pt>
                <c:pt idx="97">
                  <c:v>2.0400000000000001E-2</c:v>
                </c:pt>
                <c:pt idx="98">
                  <c:v>1.9060000000000001E-2</c:v>
                </c:pt>
                <c:pt idx="99">
                  <c:v>1.7819999999999999E-2</c:v>
                </c:pt>
                <c:pt idx="100">
                  <c:v>1.6719999999999999E-2</c:v>
                </c:pt>
                <c:pt idx="101">
                  <c:v>1.558E-2</c:v>
                </c:pt>
                <c:pt idx="102">
                  <c:v>1.456E-2</c:v>
                </c:pt>
                <c:pt idx="103">
                  <c:v>1.362E-2</c:v>
                </c:pt>
                <c:pt idx="104">
                  <c:v>1.272E-2</c:v>
                </c:pt>
                <c:pt idx="105">
                  <c:v>1.188E-2</c:v>
                </c:pt>
                <c:pt idx="106">
                  <c:v>1.1140000000000001E-2</c:v>
                </c:pt>
                <c:pt idx="107">
                  <c:v>1.0460000000000001E-2</c:v>
                </c:pt>
                <c:pt idx="108">
                  <c:v>9.7999999999999997E-3</c:v>
                </c:pt>
                <c:pt idx="109">
                  <c:v>9.1800000000000007E-3</c:v>
                </c:pt>
                <c:pt idx="110">
                  <c:v>8.5800000000000008E-3</c:v>
                </c:pt>
                <c:pt idx="111">
                  <c:v>8.0400000000000003E-3</c:v>
                </c:pt>
                <c:pt idx="112">
                  <c:v>7.5399999999999998E-3</c:v>
                </c:pt>
                <c:pt idx="113">
                  <c:v>7.1000000000000004E-3</c:v>
                </c:pt>
                <c:pt idx="114">
                  <c:v>6.6800000000000002E-3</c:v>
                </c:pt>
                <c:pt idx="115">
                  <c:v>6.2599999999999999E-3</c:v>
                </c:pt>
                <c:pt idx="116">
                  <c:v>5.8799999999999998E-3</c:v>
                </c:pt>
                <c:pt idx="117">
                  <c:v>5.5399999999999998E-3</c:v>
                </c:pt>
                <c:pt idx="118">
                  <c:v>5.2599999999999999E-3</c:v>
                </c:pt>
                <c:pt idx="119">
                  <c:v>4.96E-3</c:v>
                </c:pt>
                <c:pt idx="120">
                  <c:v>4.7000000000000002E-3</c:v>
                </c:pt>
                <c:pt idx="121">
                  <c:v>4.4400000000000004E-3</c:v>
                </c:pt>
                <c:pt idx="122">
                  <c:v>4.1999999999999997E-3</c:v>
                </c:pt>
                <c:pt idx="123">
                  <c:v>3.96E-3</c:v>
                </c:pt>
                <c:pt idx="124">
                  <c:v>3.7399999999999998E-3</c:v>
                </c:pt>
                <c:pt idx="125">
                  <c:v>3.5599999999999998E-3</c:v>
                </c:pt>
                <c:pt idx="126">
                  <c:v>3.3600000000000001E-3</c:v>
                </c:pt>
                <c:pt idx="127">
                  <c:v>3.2000000000000002E-3</c:v>
                </c:pt>
                <c:pt idx="128">
                  <c:v>3.0000000000000001E-3</c:v>
                </c:pt>
                <c:pt idx="129">
                  <c:v>2.8600000000000001E-3</c:v>
                </c:pt>
                <c:pt idx="130">
                  <c:v>2.7399999999999998E-3</c:v>
                </c:pt>
                <c:pt idx="131">
                  <c:v>2.5799999999999998E-3</c:v>
                </c:pt>
                <c:pt idx="132">
                  <c:v>2.4599999999999999E-3</c:v>
                </c:pt>
                <c:pt idx="133">
                  <c:v>2.3600000000000001E-3</c:v>
                </c:pt>
                <c:pt idx="134">
                  <c:v>2.2599999999999999E-3</c:v>
                </c:pt>
                <c:pt idx="135">
                  <c:v>2.16E-3</c:v>
                </c:pt>
                <c:pt idx="136">
                  <c:v>2.0600000000000002E-3</c:v>
                </c:pt>
                <c:pt idx="137">
                  <c:v>1.9599999999999999E-3</c:v>
                </c:pt>
                <c:pt idx="138">
                  <c:v>1.8799999999999999E-3</c:v>
                </c:pt>
                <c:pt idx="139">
                  <c:v>1.82E-3</c:v>
                </c:pt>
                <c:pt idx="140">
                  <c:v>1.74E-3</c:v>
                </c:pt>
                <c:pt idx="141">
                  <c:v>1.6800000000000001E-3</c:v>
                </c:pt>
                <c:pt idx="142">
                  <c:v>1.6000000000000001E-3</c:v>
                </c:pt>
                <c:pt idx="143">
                  <c:v>1.5399999999999999E-3</c:v>
                </c:pt>
                <c:pt idx="144">
                  <c:v>1.4599999999999999E-3</c:v>
                </c:pt>
                <c:pt idx="145">
                  <c:v>1.4E-3</c:v>
                </c:pt>
                <c:pt idx="146">
                  <c:v>1.3600000000000001E-3</c:v>
                </c:pt>
                <c:pt idx="147">
                  <c:v>1.2999999999999999E-3</c:v>
                </c:pt>
                <c:pt idx="148">
                  <c:v>1.24E-3</c:v>
                </c:pt>
                <c:pt idx="149">
                  <c:v>1.1800000000000001E-3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5F-43E0-8C4E-5992515EA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Altas día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'50CR30_25m1_0m2'!$C$14:$C$133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'50CR30_25m1_0m2'!$AO$14:$AO$373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1E-4</c:v>
                      </c:pt>
                      <c:pt idx="4">
                        <c:v>8.0000000000000007E-5</c:v>
                      </c:pt>
                      <c:pt idx="5">
                        <c:v>6.0000000000000002E-5</c:v>
                      </c:pt>
                      <c:pt idx="6">
                        <c:v>2.7999999999999998E-4</c:v>
                      </c:pt>
                      <c:pt idx="7">
                        <c:v>3.4000000000000002E-4</c:v>
                      </c:pt>
                      <c:pt idx="8">
                        <c:v>3.8000000000000002E-4</c:v>
                      </c:pt>
                      <c:pt idx="9">
                        <c:v>6.9999999999999999E-4</c:v>
                      </c:pt>
                      <c:pt idx="10">
                        <c:v>8.0000000000000004E-4</c:v>
                      </c:pt>
                      <c:pt idx="11">
                        <c:v>6.9999999999999999E-4</c:v>
                      </c:pt>
                      <c:pt idx="12">
                        <c:v>6.4000000000000005E-4</c:v>
                      </c:pt>
                      <c:pt idx="13">
                        <c:v>6.2E-4</c:v>
                      </c:pt>
                      <c:pt idx="14">
                        <c:v>6.2E-4</c:v>
                      </c:pt>
                      <c:pt idx="15">
                        <c:v>6.6E-4</c:v>
                      </c:pt>
                      <c:pt idx="16">
                        <c:v>1.1199999999999999E-3</c:v>
                      </c:pt>
                      <c:pt idx="17">
                        <c:v>1.5399999999999999E-3</c:v>
                      </c:pt>
                      <c:pt idx="18">
                        <c:v>1.6199999999999999E-3</c:v>
                      </c:pt>
                      <c:pt idx="19">
                        <c:v>1.9599999999999999E-3</c:v>
                      </c:pt>
                      <c:pt idx="20">
                        <c:v>2.1800000000000001E-3</c:v>
                      </c:pt>
                      <c:pt idx="21">
                        <c:v>2.2200000000000002E-3</c:v>
                      </c:pt>
                      <c:pt idx="22">
                        <c:v>2.4399999999999999E-3</c:v>
                      </c:pt>
                      <c:pt idx="23">
                        <c:v>2.7399999999999998E-3</c:v>
                      </c:pt>
                      <c:pt idx="24">
                        <c:v>3.14E-3</c:v>
                      </c:pt>
                      <c:pt idx="25">
                        <c:v>3.7200000000000002E-3</c:v>
                      </c:pt>
                      <c:pt idx="26">
                        <c:v>4.1399999999999996E-3</c:v>
                      </c:pt>
                      <c:pt idx="27">
                        <c:v>4.5399999999999998E-3</c:v>
                      </c:pt>
                      <c:pt idx="28">
                        <c:v>4.7999999999999996E-3</c:v>
                      </c:pt>
                      <c:pt idx="29">
                        <c:v>5.4000000000000003E-3</c:v>
                      </c:pt>
                      <c:pt idx="30">
                        <c:v>3.2799999999999999E-3</c:v>
                      </c:pt>
                      <c:pt idx="31">
                        <c:v>3.5000000000000001E-3</c:v>
                      </c:pt>
                      <c:pt idx="32">
                        <c:v>3.64E-3</c:v>
                      </c:pt>
                      <c:pt idx="33">
                        <c:v>3.96E-3</c:v>
                      </c:pt>
                      <c:pt idx="34">
                        <c:v>3.7000000000000002E-3</c:v>
                      </c:pt>
                      <c:pt idx="35">
                        <c:v>3.5599999999999998E-3</c:v>
                      </c:pt>
                      <c:pt idx="36">
                        <c:v>3.5999999999999999E-3</c:v>
                      </c:pt>
                      <c:pt idx="37">
                        <c:v>3.7799999999999999E-3</c:v>
                      </c:pt>
                      <c:pt idx="38">
                        <c:v>3.6800000000000001E-3</c:v>
                      </c:pt>
                      <c:pt idx="39">
                        <c:v>3.8800000000000002E-3</c:v>
                      </c:pt>
                      <c:pt idx="40">
                        <c:v>3.9399999999999999E-3</c:v>
                      </c:pt>
                      <c:pt idx="41">
                        <c:v>3.48E-3</c:v>
                      </c:pt>
                      <c:pt idx="42">
                        <c:v>3.5200000000000001E-3</c:v>
                      </c:pt>
                      <c:pt idx="43">
                        <c:v>3.32E-3</c:v>
                      </c:pt>
                      <c:pt idx="44">
                        <c:v>3.0400000000000002E-3</c:v>
                      </c:pt>
                      <c:pt idx="45">
                        <c:v>2.8600000000000001E-3</c:v>
                      </c:pt>
                      <c:pt idx="46">
                        <c:v>2.8400000000000001E-3</c:v>
                      </c:pt>
                      <c:pt idx="47">
                        <c:v>2.64E-3</c:v>
                      </c:pt>
                      <c:pt idx="48">
                        <c:v>2.66E-3</c:v>
                      </c:pt>
                      <c:pt idx="49">
                        <c:v>2.7399999999999998E-3</c:v>
                      </c:pt>
                      <c:pt idx="50">
                        <c:v>2.4399999999999999E-3</c:v>
                      </c:pt>
                      <c:pt idx="51">
                        <c:v>2.4399999999999999E-3</c:v>
                      </c:pt>
                      <c:pt idx="52">
                        <c:v>2.32E-3</c:v>
                      </c:pt>
                      <c:pt idx="53">
                        <c:v>2.16E-3</c:v>
                      </c:pt>
                      <c:pt idx="54">
                        <c:v>2.16E-3</c:v>
                      </c:pt>
                      <c:pt idx="55">
                        <c:v>1.4E-3</c:v>
                      </c:pt>
                      <c:pt idx="56">
                        <c:v>1.2600000000000001E-3</c:v>
                      </c:pt>
                      <c:pt idx="57">
                        <c:v>1.24E-3</c:v>
                      </c:pt>
                      <c:pt idx="58">
                        <c:v>1.32E-3</c:v>
                      </c:pt>
                      <c:pt idx="59">
                        <c:v>1.1199999999999999E-3</c:v>
                      </c:pt>
                      <c:pt idx="60">
                        <c:v>9.6000000000000002E-4</c:v>
                      </c:pt>
                      <c:pt idx="61">
                        <c:v>9.7999999999999997E-4</c:v>
                      </c:pt>
                      <c:pt idx="62">
                        <c:v>8.9999999999999998E-4</c:v>
                      </c:pt>
                      <c:pt idx="63">
                        <c:v>8.0000000000000004E-4</c:v>
                      </c:pt>
                      <c:pt idx="64">
                        <c:v>7.3999999999999999E-4</c:v>
                      </c:pt>
                      <c:pt idx="65">
                        <c:v>6.6E-4</c:v>
                      </c:pt>
                      <c:pt idx="66">
                        <c:v>5.9999999999999995E-4</c:v>
                      </c:pt>
                      <c:pt idx="67">
                        <c:v>5.8E-4</c:v>
                      </c:pt>
                      <c:pt idx="68">
                        <c:v>5.8E-4</c:v>
                      </c:pt>
                      <c:pt idx="69">
                        <c:v>4.8000000000000001E-4</c:v>
                      </c:pt>
                      <c:pt idx="70">
                        <c:v>5.0000000000000001E-4</c:v>
                      </c:pt>
                      <c:pt idx="71">
                        <c:v>4.2000000000000002E-4</c:v>
                      </c:pt>
                      <c:pt idx="72">
                        <c:v>4.2000000000000002E-4</c:v>
                      </c:pt>
                      <c:pt idx="73">
                        <c:v>3.8000000000000002E-4</c:v>
                      </c:pt>
                      <c:pt idx="74">
                        <c:v>3.6000000000000002E-4</c:v>
                      </c:pt>
                      <c:pt idx="75">
                        <c:v>3.6000000000000002E-4</c:v>
                      </c:pt>
                      <c:pt idx="76">
                        <c:v>2.5999999999999998E-4</c:v>
                      </c:pt>
                      <c:pt idx="77">
                        <c:v>3.2000000000000003E-4</c:v>
                      </c:pt>
                      <c:pt idx="78">
                        <c:v>2.5999999999999998E-4</c:v>
                      </c:pt>
                      <c:pt idx="79">
                        <c:v>2.4000000000000001E-4</c:v>
                      </c:pt>
                      <c:pt idx="80">
                        <c:v>2.2000000000000001E-4</c:v>
                      </c:pt>
                      <c:pt idx="81">
                        <c:v>2.4000000000000001E-4</c:v>
                      </c:pt>
                      <c:pt idx="82">
                        <c:v>1.3999999999999999E-4</c:v>
                      </c:pt>
                      <c:pt idx="83">
                        <c:v>1.8000000000000001E-4</c:v>
                      </c:pt>
                      <c:pt idx="84">
                        <c:v>1.8000000000000001E-4</c:v>
                      </c:pt>
                      <c:pt idx="85">
                        <c:v>1.8000000000000001E-4</c:v>
                      </c:pt>
                      <c:pt idx="86">
                        <c:v>2.2000000000000001E-4</c:v>
                      </c:pt>
                      <c:pt idx="87">
                        <c:v>2.2000000000000001E-4</c:v>
                      </c:pt>
                      <c:pt idx="88">
                        <c:v>2.5999999999999998E-4</c:v>
                      </c:pt>
                      <c:pt idx="89">
                        <c:v>2.0000000000000001E-4</c:v>
                      </c:pt>
                      <c:pt idx="90">
                        <c:v>1.6000000000000001E-4</c:v>
                      </c:pt>
                      <c:pt idx="91">
                        <c:v>1.3999999999999999E-4</c:v>
                      </c:pt>
                      <c:pt idx="92">
                        <c:v>1.2E-4</c:v>
                      </c:pt>
                      <c:pt idx="93">
                        <c:v>1.3999999999999999E-4</c:v>
                      </c:pt>
                      <c:pt idx="94">
                        <c:v>1.2E-4</c:v>
                      </c:pt>
                      <c:pt idx="95">
                        <c:v>1.2E-4</c:v>
                      </c:pt>
                      <c:pt idx="96">
                        <c:v>1E-4</c:v>
                      </c:pt>
                      <c:pt idx="97">
                        <c:v>6.0000000000000002E-5</c:v>
                      </c:pt>
                      <c:pt idx="98">
                        <c:v>1.2E-4</c:v>
                      </c:pt>
                      <c:pt idx="99">
                        <c:v>6.0000000000000002E-5</c:v>
                      </c:pt>
                      <c:pt idx="100">
                        <c:v>8.0000000000000007E-5</c:v>
                      </c:pt>
                      <c:pt idx="101">
                        <c:v>6.0000000000000002E-5</c:v>
                      </c:pt>
                      <c:pt idx="102">
                        <c:v>2.0000000000000002E-5</c:v>
                      </c:pt>
                      <c:pt idx="103">
                        <c:v>4.0000000000000003E-5</c:v>
                      </c:pt>
                      <c:pt idx="104">
                        <c:v>4.0000000000000003E-5</c:v>
                      </c:pt>
                      <c:pt idx="105">
                        <c:v>6.0000000000000002E-5</c:v>
                      </c:pt>
                      <c:pt idx="106">
                        <c:v>2.0000000000000002E-5</c:v>
                      </c:pt>
                      <c:pt idx="107">
                        <c:v>4.0000000000000003E-5</c:v>
                      </c:pt>
                      <c:pt idx="108">
                        <c:v>6.0000000000000002E-5</c:v>
                      </c:pt>
                      <c:pt idx="109">
                        <c:v>4.0000000000000003E-5</c:v>
                      </c:pt>
                      <c:pt idx="110">
                        <c:v>4.0000000000000003E-5</c:v>
                      </c:pt>
                      <c:pt idx="111">
                        <c:v>6.0000000000000002E-5</c:v>
                      </c:pt>
                      <c:pt idx="112">
                        <c:v>6.0000000000000002E-5</c:v>
                      </c:pt>
                      <c:pt idx="113">
                        <c:v>6.0000000000000002E-5</c:v>
                      </c:pt>
                      <c:pt idx="114">
                        <c:v>4.0000000000000003E-5</c:v>
                      </c:pt>
                      <c:pt idx="115">
                        <c:v>6.0000000000000002E-5</c:v>
                      </c:pt>
                      <c:pt idx="116">
                        <c:v>4.0000000000000003E-5</c:v>
                      </c:pt>
                      <c:pt idx="117">
                        <c:v>2.0000000000000002E-5</c:v>
                      </c:pt>
                      <c:pt idx="118">
                        <c:v>4.0000000000000003E-5</c:v>
                      </c:pt>
                      <c:pt idx="119">
                        <c:v>2.0000000000000002E-5</c:v>
                      </c:pt>
                      <c:pt idx="120">
                        <c:v>4.0000000000000003E-5</c:v>
                      </c:pt>
                      <c:pt idx="121">
                        <c:v>0</c:v>
                      </c:pt>
                      <c:pt idx="122">
                        <c:v>2.0000000000000002E-5</c:v>
                      </c:pt>
                      <c:pt idx="123">
                        <c:v>0</c:v>
                      </c:pt>
                      <c:pt idx="124">
                        <c:v>2.0000000000000002E-5</c:v>
                      </c:pt>
                      <c:pt idx="125">
                        <c:v>0</c:v>
                      </c:pt>
                      <c:pt idx="126">
                        <c:v>2.0000000000000002E-5</c:v>
                      </c:pt>
                      <c:pt idx="127">
                        <c:v>2.0000000000000002E-5</c:v>
                      </c:pt>
                      <c:pt idx="128">
                        <c:v>2.0000000000000002E-5</c:v>
                      </c:pt>
                      <c:pt idx="129">
                        <c:v>0</c:v>
                      </c:pt>
                      <c:pt idx="130">
                        <c:v>2.0000000000000002E-5</c:v>
                      </c:pt>
                      <c:pt idx="131">
                        <c:v>2.0000000000000002E-5</c:v>
                      </c:pt>
                      <c:pt idx="132">
                        <c:v>0</c:v>
                      </c:pt>
                      <c:pt idx="133">
                        <c:v>2.0000000000000002E-5</c:v>
                      </c:pt>
                      <c:pt idx="134">
                        <c:v>2.0000000000000002E-5</c:v>
                      </c:pt>
                      <c:pt idx="135">
                        <c:v>2.0000000000000002E-5</c:v>
                      </c:pt>
                      <c:pt idx="136">
                        <c:v>0</c:v>
                      </c:pt>
                      <c:pt idx="137">
                        <c:v>-3.4199999999999999E-3</c:v>
                      </c:pt>
                      <c:pt idx="138">
                        <c:v>0</c:v>
                      </c:pt>
                      <c:pt idx="139">
                        <c:v>2.0000000000000002E-5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2.0000000000000002E-5</c:v>
                      </c:pt>
                      <c:pt idx="143">
                        <c:v>0</c:v>
                      </c:pt>
                      <c:pt idx="144">
                        <c:v>2.0000000000000002E-5</c:v>
                      </c:pt>
                      <c:pt idx="145">
                        <c:v>-2.0000000000000002E-5</c:v>
                      </c:pt>
                      <c:pt idx="146">
                        <c:v>4.0000000000000003E-5</c:v>
                      </c:pt>
                      <c:pt idx="147">
                        <c:v>-2.0000000000000002E-5</c:v>
                      </c:pt>
                      <c:pt idx="148">
                        <c:v>2.0000000000000002E-5</c:v>
                      </c:pt>
                      <c:pt idx="149">
                        <c:v>0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05F-43E0-8C4E-5992515EA5A0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'50CR30_25m1_0m2'!$C$14:$C$133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'50CR30_25m1_0m2'!$AM$14:$AM$373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4.0000000000000003E-5</c:v>
                      </c:pt>
                      <c:pt idx="18">
                        <c:v>6.0000000000000002E-5</c:v>
                      </c:pt>
                      <c:pt idx="19">
                        <c:v>8.0000000000000007E-5</c:v>
                      </c:pt>
                      <c:pt idx="20">
                        <c:v>1.2E-4</c:v>
                      </c:pt>
                      <c:pt idx="21">
                        <c:v>1.6000000000000001E-4</c:v>
                      </c:pt>
                      <c:pt idx="22">
                        <c:v>2.2000000000000001E-4</c:v>
                      </c:pt>
                      <c:pt idx="23">
                        <c:v>2.9999999999999997E-4</c:v>
                      </c:pt>
                      <c:pt idx="24">
                        <c:v>4.0000000000000002E-4</c:v>
                      </c:pt>
                      <c:pt idx="25">
                        <c:v>5.0000000000000001E-4</c:v>
                      </c:pt>
                      <c:pt idx="26">
                        <c:v>6.4000000000000005E-4</c:v>
                      </c:pt>
                      <c:pt idx="27">
                        <c:v>7.6000000000000004E-4</c:v>
                      </c:pt>
                      <c:pt idx="28">
                        <c:v>9.6000000000000002E-4</c:v>
                      </c:pt>
                      <c:pt idx="29">
                        <c:v>1.1999999999999999E-3</c:v>
                      </c:pt>
                      <c:pt idx="30">
                        <c:v>1.4599999999999999E-3</c:v>
                      </c:pt>
                      <c:pt idx="31">
                        <c:v>1.82E-3</c:v>
                      </c:pt>
                      <c:pt idx="32">
                        <c:v>2.1800000000000001E-3</c:v>
                      </c:pt>
                      <c:pt idx="33">
                        <c:v>2.5600000000000002E-3</c:v>
                      </c:pt>
                      <c:pt idx="34">
                        <c:v>3.0400000000000002E-3</c:v>
                      </c:pt>
                      <c:pt idx="35">
                        <c:v>3.62E-3</c:v>
                      </c:pt>
                      <c:pt idx="36">
                        <c:v>4.2199999999999998E-3</c:v>
                      </c:pt>
                      <c:pt idx="37">
                        <c:v>5.0200000000000002E-3</c:v>
                      </c:pt>
                      <c:pt idx="38">
                        <c:v>5.94E-3</c:v>
                      </c:pt>
                      <c:pt idx="39">
                        <c:v>6.9199999999999999E-3</c:v>
                      </c:pt>
                      <c:pt idx="40">
                        <c:v>8.1200000000000005E-3</c:v>
                      </c:pt>
                      <c:pt idx="41">
                        <c:v>9.4400000000000005E-3</c:v>
                      </c:pt>
                      <c:pt idx="42">
                        <c:v>1.086E-2</c:v>
                      </c:pt>
                      <c:pt idx="43">
                        <c:v>1.2359999999999999E-2</c:v>
                      </c:pt>
                      <c:pt idx="44">
                        <c:v>1.41E-2</c:v>
                      </c:pt>
                      <c:pt idx="45">
                        <c:v>1.5859999999999999E-2</c:v>
                      </c:pt>
                      <c:pt idx="46">
                        <c:v>1.7860000000000001E-2</c:v>
                      </c:pt>
                      <c:pt idx="47">
                        <c:v>2.0080000000000001E-2</c:v>
                      </c:pt>
                      <c:pt idx="48">
                        <c:v>2.256E-2</c:v>
                      </c:pt>
                      <c:pt idx="49">
                        <c:v>2.5180000000000001E-2</c:v>
                      </c:pt>
                      <c:pt idx="50">
                        <c:v>2.802E-2</c:v>
                      </c:pt>
                      <c:pt idx="51">
                        <c:v>3.0839999999999999E-2</c:v>
                      </c:pt>
                      <c:pt idx="52">
                        <c:v>3.3779999999999998E-2</c:v>
                      </c:pt>
                      <c:pt idx="53">
                        <c:v>3.6999999999999998E-2</c:v>
                      </c:pt>
                      <c:pt idx="54">
                        <c:v>4.0280000000000003E-2</c:v>
                      </c:pt>
                      <c:pt idx="55">
                        <c:v>4.3799999999999999E-2</c:v>
                      </c:pt>
                      <c:pt idx="56">
                        <c:v>4.7620000000000003E-2</c:v>
                      </c:pt>
                      <c:pt idx="57">
                        <c:v>5.1339999999999997E-2</c:v>
                      </c:pt>
                      <c:pt idx="58">
                        <c:v>5.518E-2</c:v>
                      </c:pt>
                      <c:pt idx="59">
                        <c:v>5.8900000000000001E-2</c:v>
                      </c:pt>
                      <c:pt idx="60">
                        <c:v>6.2880000000000005E-2</c:v>
                      </c:pt>
                      <c:pt idx="61">
                        <c:v>6.6180000000000003E-2</c:v>
                      </c:pt>
                      <c:pt idx="62">
                        <c:v>6.9540000000000005E-2</c:v>
                      </c:pt>
                      <c:pt idx="63">
                        <c:v>7.2940000000000005E-2</c:v>
                      </c:pt>
                      <c:pt idx="64">
                        <c:v>7.6300000000000007E-2</c:v>
                      </c:pt>
                      <c:pt idx="65">
                        <c:v>7.9780000000000004E-2</c:v>
                      </c:pt>
                      <c:pt idx="66">
                        <c:v>8.2979999999999998E-2</c:v>
                      </c:pt>
                      <c:pt idx="67">
                        <c:v>8.6139999999999994E-2</c:v>
                      </c:pt>
                      <c:pt idx="68">
                        <c:v>8.9279999999999998E-2</c:v>
                      </c:pt>
                      <c:pt idx="69">
                        <c:v>9.2340000000000005E-2</c:v>
                      </c:pt>
                      <c:pt idx="70">
                        <c:v>9.5380000000000006E-2</c:v>
                      </c:pt>
                      <c:pt idx="71">
                        <c:v>9.826E-2</c:v>
                      </c:pt>
                      <c:pt idx="72">
                        <c:v>0.10104</c:v>
                      </c:pt>
                      <c:pt idx="73">
                        <c:v>0.1036</c:v>
                      </c:pt>
                      <c:pt idx="74">
                        <c:v>0.10607999999999999</c:v>
                      </c:pt>
                      <c:pt idx="75">
                        <c:v>0.1084</c:v>
                      </c:pt>
                      <c:pt idx="76">
                        <c:v>0.11062</c:v>
                      </c:pt>
                      <c:pt idx="77">
                        <c:v>0.1128</c:v>
                      </c:pt>
                      <c:pt idx="78">
                        <c:v>0.11477999999999999</c:v>
                      </c:pt>
                      <c:pt idx="79">
                        <c:v>0.1167</c:v>
                      </c:pt>
                      <c:pt idx="80">
                        <c:v>0.11854000000000001</c:v>
                      </c:pt>
                      <c:pt idx="81">
                        <c:v>0.12032</c:v>
                      </c:pt>
                      <c:pt idx="82">
                        <c:v>0.12186</c:v>
                      </c:pt>
                      <c:pt idx="83">
                        <c:v>0.12338</c:v>
                      </c:pt>
                      <c:pt idx="84">
                        <c:v>0.12476</c:v>
                      </c:pt>
                      <c:pt idx="85">
                        <c:v>0.12604000000000001</c:v>
                      </c:pt>
                      <c:pt idx="86">
                        <c:v>0.12698000000000001</c:v>
                      </c:pt>
                      <c:pt idx="87">
                        <c:v>0.12786</c:v>
                      </c:pt>
                      <c:pt idx="88">
                        <c:v>0.12870000000000001</c:v>
                      </c:pt>
                      <c:pt idx="89">
                        <c:v>0.12952</c:v>
                      </c:pt>
                      <c:pt idx="90">
                        <c:v>0.13028000000000001</c:v>
                      </c:pt>
                      <c:pt idx="91">
                        <c:v>0.13094</c:v>
                      </c:pt>
                      <c:pt idx="92">
                        <c:v>0.13156000000000001</c:v>
                      </c:pt>
                      <c:pt idx="93">
                        <c:v>0.1321</c:v>
                      </c:pt>
                      <c:pt idx="94">
                        <c:v>0.13270000000000001</c:v>
                      </c:pt>
                      <c:pt idx="95">
                        <c:v>0.13322000000000001</c:v>
                      </c:pt>
                      <c:pt idx="96">
                        <c:v>0.13367999999999999</c:v>
                      </c:pt>
                      <c:pt idx="97">
                        <c:v>0.1341</c:v>
                      </c:pt>
                      <c:pt idx="98">
                        <c:v>0.13446</c:v>
                      </c:pt>
                      <c:pt idx="99">
                        <c:v>0.13486000000000001</c:v>
                      </c:pt>
                      <c:pt idx="100">
                        <c:v>0.13525999999999999</c:v>
                      </c:pt>
                      <c:pt idx="101">
                        <c:v>0.13564000000000001</c:v>
                      </c:pt>
                      <c:pt idx="102">
                        <c:v>0.13594000000000001</c:v>
                      </c:pt>
                      <c:pt idx="103">
                        <c:v>0.13619999999999999</c:v>
                      </c:pt>
                      <c:pt idx="104">
                        <c:v>0.13647999999999999</c:v>
                      </c:pt>
                      <c:pt idx="105">
                        <c:v>0.13672000000000001</c:v>
                      </c:pt>
                      <c:pt idx="106">
                        <c:v>0.13694000000000001</c:v>
                      </c:pt>
                      <c:pt idx="107">
                        <c:v>0.13719999999999999</c:v>
                      </c:pt>
                      <c:pt idx="108">
                        <c:v>0.13746</c:v>
                      </c:pt>
                      <c:pt idx="109">
                        <c:v>0.13768</c:v>
                      </c:pt>
                      <c:pt idx="110">
                        <c:v>0.13786000000000001</c:v>
                      </c:pt>
                      <c:pt idx="111">
                        <c:v>0.13802</c:v>
                      </c:pt>
                      <c:pt idx="112">
                        <c:v>0.13818</c:v>
                      </c:pt>
                      <c:pt idx="113">
                        <c:v>0.13833999999999999</c:v>
                      </c:pt>
                      <c:pt idx="114">
                        <c:v>0.13850000000000001</c:v>
                      </c:pt>
                      <c:pt idx="115">
                        <c:v>0.13868</c:v>
                      </c:pt>
                      <c:pt idx="116">
                        <c:v>0.13882</c:v>
                      </c:pt>
                      <c:pt idx="117">
                        <c:v>0.13896</c:v>
                      </c:pt>
                      <c:pt idx="118">
                        <c:v>0.1391</c:v>
                      </c:pt>
                      <c:pt idx="119">
                        <c:v>0.13922000000000001</c:v>
                      </c:pt>
                      <c:pt idx="120">
                        <c:v>0.13936000000000001</c:v>
                      </c:pt>
                      <c:pt idx="121">
                        <c:v>0.13946</c:v>
                      </c:pt>
                      <c:pt idx="122">
                        <c:v>0.13955999999999999</c:v>
                      </c:pt>
                      <c:pt idx="123">
                        <c:v>0.13968</c:v>
                      </c:pt>
                      <c:pt idx="124">
                        <c:v>0.13976</c:v>
                      </c:pt>
                      <c:pt idx="125">
                        <c:v>0.13982</c:v>
                      </c:pt>
                      <c:pt idx="126">
                        <c:v>0.1399</c:v>
                      </c:pt>
                      <c:pt idx="127">
                        <c:v>0.13996</c:v>
                      </c:pt>
                      <c:pt idx="128">
                        <c:v>0.14004</c:v>
                      </c:pt>
                      <c:pt idx="129">
                        <c:v>0.1401</c:v>
                      </c:pt>
                      <c:pt idx="130">
                        <c:v>0.14016000000000001</c:v>
                      </c:pt>
                      <c:pt idx="131">
                        <c:v>0.14022000000000001</c:v>
                      </c:pt>
                      <c:pt idx="132">
                        <c:v>0.14026</c:v>
                      </c:pt>
                      <c:pt idx="133">
                        <c:v>0.14030000000000001</c:v>
                      </c:pt>
                      <c:pt idx="134">
                        <c:v>0.14033999999999999</c:v>
                      </c:pt>
                      <c:pt idx="135">
                        <c:v>0.14038</c:v>
                      </c:pt>
                      <c:pt idx="136">
                        <c:v>0.14041999999999999</c:v>
                      </c:pt>
                      <c:pt idx="137">
                        <c:v>0.13711999999999999</c:v>
                      </c:pt>
                      <c:pt idx="138">
                        <c:v>0.13716</c:v>
                      </c:pt>
                      <c:pt idx="139">
                        <c:v>0.13719999999999999</c:v>
                      </c:pt>
                      <c:pt idx="140">
                        <c:v>0.13724</c:v>
                      </c:pt>
                      <c:pt idx="141">
                        <c:v>0.13728000000000001</c:v>
                      </c:pt>
                      <c:pt idx="142">
                        <c:v>0.13732</c:v>
                      </c:pt>
                      <c:pt idx="143">
                        <c:v>0.13736000000000001</c:v>
                      </c:pt>
                      <c:pt idx="144">
                        <c:v>0.13741999999999999</c:v>
                      </c:pt>
                      <c:pt idx="145">
                        <c:v>0.13744000000000001</c:v>
                      </c:pt>
                      <c:pt idx="146">
                        <c:v>0.13747999999999999</c:v>
                      </c:pt>
                      <c:pt idx="147">
                        <c:v>0.13750000000000001</c:v>
                      </c:pt>
                      <c:pt idx="148">
                        <c:v>0.13752</c:v>
                      </c:pt>
                      <c:pt idx="149">
                        <c:v>0.13754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05F-43E0-8C4E-5992515EA5A0}"/>
                  </c:ext>
                </c:extLst>
              </c15:ser>
            </c15:filteredScatterSeries>
            <c15:filteredScatterSeries>
              <c15:ser>
                <c:idx val="1"/>
                <c:order val="4"/>
                <c:tx>
                  <c:v>Muertes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'50CR30_25m1_0m2'!$C$14:$C$133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'50CR30_25m1_0m2'!$AN$14:$AN$373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2.0000000000000002E-5</c:v>
                      </c:pt>
                      <c:pt idx="30">
                        <c:v>2.0000000000000002E-5</c:v>
                      </c:pt>
                      <c:pt idx="31">
                        <c:v>4.0000000000000003E-5</c:v>
                      </c:pt>
                      <c:pt idx="32">
                        <c:v>6.0000000000000002E-5</c:v>
                      </c:pt>
                      <c:pt idx="33">
                        <c:v>8.0000000000000007E-5</c:v>
                      </c:pt>
                      <c:pt idx="34">
                        <c:v>1E-4</c:v>
                      </c:pt>
                      <c:pt idx="35">
                        <c:v>1.2E-4</c:v>
                      </c:pt>
                      <c:pt idx="36">
                        <c:v>1.3999999999999999E-4</c:v>
                      </c:pt>
                      <c:pt idx="37">
                        <c:v>1.8000000000000001E-4</c:v>
                      </c:pt>
                      <c:pt idx="38">
                        <c:v>2.2000000000000001E-4</c:v>
                      </c:pt>
                      <c:pt idx="39">
                        <c:v>2.5999999999999998E-4</c:v>
                      </c:pt>
                      <c:pt idx="40">
                        <c:v>3.2000000000000003E-4</c:v>
                      </c:pt>
                      <c:pt idx="41">
                        <c:v>3.8000000000000002E-4</c:v>
                      </c:pt>
                      <c:pt idx="42">
                        <c:v>4.6000000000000001E-4</c:v>
                      </c:pt>
                      <c:pt idx="43">
                        <c:v>5.1999999999999995E-4</c:v>
                      </c:pt>
                      <c:pt idx="44">
                        <c:v>6.2E-4</c:v>
                      </c:pt>
                      <c:pt idx="45">
                        <c:v>6.9999999999999999E-4</c:v>
                      </c:pt>
                      <c:pt idx="46">
                        <c:v>8.0000000000000004E-4</c:v>
                      </c:pt>
                      <c:pt idx="47">
                        <c:v>9.2000000000000003E-4</c:v>
                      </c:pt>
                      <c:pt idx="48">
                        <c:v>1.06E-3</c:v>
                      </c:pt>
                      <c:pt idx="49">
                        <c:v>1.1800000000000001E-3</c:v>
                      </c:pt>
                      <c:pt idx="50">
                        <c:v>1.32E-3</c:v>
                      </c:pt>
                      <c:pt idx="51">
                        <c:v>1.48E-3</c:v>
                      </c:pt>
                      <c:pt idx="52">
                        <c:v>1.64E-3</c:v>
                      </c:pt>
                      <c:pt idx="53">
                        <c:v>1.8E-3</c:v>
                      </c:pt>
                      <c:pt idx="54">
                        <c:v>1.9400000000000001E-3</c:v>
                      </c:pt>
                      <c:pt idx="55">
                        <c:v>2.1199999999999999E-3</c:v>
                      </c:pt>
                      <c:pt idx="56">
                        <c:v>2.32E-3</c:v>
                      </c:pt>
                      <c:pt idx="57">
                        <c:v>2.5000000000000001E-3</c:v>
                      </c:pt>
                      <c:pt idx="58">
                        <c:v>2.7000000000000001E-3</c:v>
                      </c:pt>
                      <c:pt idx="59">
                        <c:v>2.9399999999999999E-3</c:v>
                      </c:pt>
                      <c:pt idx="60">
                        <c:v>3.1199999999999999E-3</c:v>
                      </c:pt>
                      <c:pt idx="61">
                        <c:v>3.3E-3</c:v>
                      </c:pt>
                      <c:pt idx="62">
                        <c:v>3.4399999999999999E-3</c:v>
                      </c:pt>
                      <c:pt idx="63">
                        <c:v>3.5999999999999999E-3</c:v>
                      </c:pt>
                      <c:pt idx="64">
                        <c:v>3.7399999999999998E-3</c:v>
                      </c:pt>
                      <c:pt idx="65">
                        <c:v>3.8800000000000002E-3</c:v>
                      </c:pt>
                      <c:pt idx="66">
                        <c:v>4.0200000000000001E-3</c:v>
                      </c:pt>
                      <c:pt idx="67">
                        <c:v>4.1599999999999996E-3</c:v>
                      </c:pt>
                      <c:pt idx="68">
                        <c:v>4.3E-3</c:v>
                      </c:pt>
                      <c:pt idx="69">
                        <c:v>4.4600000000000004E-3</c:v>
                      </c:pt>
                      <c:pt idx="70">
                        <c:v>4.5799999999999999E-3</c:v>
                      </c:pt>
                      <c:pt idx="71">
                        <c:v>4.7200000000000002E-3</c:v>
                      </c:pt>
                      <c:pt idx="72">
                        <c:v>4.8599999999999997E-3</c:v>
                      </c:pt>
                      <c:pt idx="73">
                        <c:v>5.0200000000000002E-3</c:v>
                      </c:pt>
                      <c:pt idx="74">
                        <c:v>5.1000000000000004E-3</c:v>
                      </c:pt>
                      <c:pt idx="75">
                        <c:v>5.2599999999999999E-3</c:v>
                      </c:pt>
                      <c:pt idx="76">
                        <c:v>5.3800000000000002E-3</c:v>
                      </c:pt>
                      <c:pt idx="77">
                        <c:v>5.4999999999999997E-3</c:v>
                      </c:pt>
                      <c:pt idx="78">
                        <c:v>5.5999999999999999E-3</c:v>
                      </c:pt>
                      <c:pt idx="79">
                        <c:v>5.7000000000000002E-3</c:v>
                      </c:pt>
                      <c:pt idx="80">
                        <c:v>5.8199999999999997E-3</c:v>
                      </c:pt>
                      <c:pt idx="81">
                        <c:v>5.9199999999999999E-3</c:v>
                      </c:pt>
                      <c:pt idx="82">
                        <c:v>6.0400000000000002E-3</c:v>
                      </c:pt>
                      <c:pt idx="83">
                        <c:v>6.1399999999999996E-3</c:v>
                      </c:pt>
                      <c:pt idx="84">
                        <c:v>6.2199999999999998E-3</c:v>
                      </c:pt>
                      <c:pt idx="85">
                        <c:v>6.3E-3</c:v>
                      </c:pt>
                      <c:pt idx="86">
                        <c:v>6.3600000000000002E-3</c:v>
                      </c:pt>
                      <c:pt idx="87">
                        <c:v>6.4200000000000004E-3</c:v>
                      </c:pt>
                      <c:pt idx="88">
                        <c:v>6.4799999999999996E-3</c:v>
                      </c:pt>
                      <c:pt idx="89">
                        <c:v>6.5399999999999998E-3</c:v>
                      </c:pt>
                      <c:pt idx="90">
                        <c:v>6.6E-3</c:v>
                      </c:pt>
                      <c:pt idx="91">
                        <c:v>6.6600000000000001E-3</c:v>
                      </c:pt>
                      <c:pt idx="92">
                        <c:v>6.7000000000000002E-3</c:v>
                      </c:pt>
                      <c:pt idx="93">
                        <c:v>6.7600000000000004E-3</c:v>
                      </c:pt>
                      <c:pt idx="94">
                        <c:v>6.7999999999999996E-3</c:v>
                      </c:pt>
                      <c:pt idx="95">
                        <c:v>6.8399999999999997E-3</c:v>
                      </c:pt>
                      <c:pt idx="96">
                        <c:v>6.8799999999999998E-3</c:v>
                      </c:pt>
                      <c:pt idx="97">
                        <c:v>6.8999999999999999E-3</c:v>
                      </c:pt>
                      <c:pt idx="98">
                        <c:v>6.96E-3</c:v>
                      </c:pt>
                      <c:pt idx="99">
                        <c:v>6.96E-3</c:v>
                      </c:pt>
                      <c:pt idx="100">
                        <c:v>7.0000000000000001E-3</c:v>
                      </c:pt>
                      <c:pt idx="101">
                        <c:v>7.0200000000000002E-3</c:v>
                      </c:pt>
                      <c:pt idx="102">
                        <c:v>7.0400000000000003E-3</c:v>
                      </c:pt>
                      <c:pt idx="103">
                        <c:v>7.0600000000000003E-3</c:v>
                      </c:pt>
                      <c:pt idx="104">
                        <c:v>7.1000000000000004E-3</c:v>
                      </c:pt>
                      <c:pt idx="105">
                        <c:v>7.1199999999999996E-3</c:v>
                      </c:pt>
                      <c:pt idx="106">
                        <c:v>7.1399999999999996E-3</c:v>
                      </c:pt>
                      <c:pt idx="107">
                        <c:v>7.1399999999999996E-3</c:v>
                      </c:pt>
                      <c:pt idx="108">
                        <c:v>7.1599999999999997E-3</c:v>
                      </c:pt>
                      <c:pt idx="109">
                        <c:v>7.1799999999999998E-3</c:v>
                      </c:pt>
                      <c:pt idx="110">
                        <c:v>7.1799999999999998E-3</c:v>
                      </c:pt>
                      <c:pt idx="111">
                        <c:v>7.1999999999999998E-3</c:v>
                      </c:pt>
                      <c:pt idx="112">
                        <c:v>7.1999999999999998E-3</c:v>
                      </c:pt>
                      <c:pt idx="113">
                        <c:v>7.2199999999999999E-3</c:v>
                      </c:pt>
                      <c:pt idx="114">
                        <c:v>7.2199999999999999E-3</c:v>
                      </c:pt>
                      <c:pt idx="115">
                        <c:v>7.2399999999999999E-3</c:v>
                      </c:pt>
                      <c:pt idx="116">
                        <c:v>7.2399999999999999E-3</c:v>
                      </c:pt>
                      <c:pt idx="117">
                        <c:v>7.2399999999999999E-3</c:v>
                      </c:pt>
                      <c:pt idx="118">
                        <c:v>7.26E-3</c:v>
                      </c:pt>
                      <c:pt idx="119">
                        <c:v>7.26E-3</c:v>
                      </c:pt>
                      <c:pt idx="120">
                        <c:v>7.28E-3</c:v>
                      </c:pt>
                      <c:pt idx="121">
                        <c:v>7.28E-3</c:v>
                      </c:pt>
                      <c:pt idx="122">
                        <c:v>7.28E-3</c:v>
                      </c:pt>
                      <c:pt idx="123">
                        <c:v>7.28E-3</c:v>
                      </c:pt>
                      <c:pt idx="124">
                        <c:v>7.3000000000000001E-3</c:v>
                      </c:pt>
                      <c:pt idx="125">
                        <c:v>7.3000000000000001E-3</c:v>
                      </c:pt>
                      <c:pt idx="126">
                        <c:v>7.3200000000000001E-3</c:v>
                      </c:pt>
                      <c:pt idx="127">
                        <c:v>7.3200000000000001E-3</c:v>
                      </c:pt>
                      <c:pt idx="128">
                        <c:v>7.3200000000000001E-3</c:v>
                      </c:pt>
                      <c:pt idx="129">
                        <c:v>7.3200000000000001E-3</c:v>
                      </c:pt>
                      <c:pt idx="130">
                        <c:v>7.3200000000000001E-3</c:v>
                      </c:pt>
                      <c:pt idx="131">
                        <c:v>7.3200000000000001E-3</c:v>
                      </c:pt>
                      <c:pt idx="132">
                        <c:v>7.3200000000000001E-3</c:v>
                      </c:pt>
                      <c:pt idx="133">
                        <c:v>7.3400000000000002E-3</c:v>
                      </c:pt>
                      <c:pt idx="134">
                        <c:v>7.3400000000000002E-3</c:v>
                      </c:pt>
                      <c:pt idx="135">
                        <c:v>7.3400000000000002E-3</c:v>
                      </c:pt>
                      <c:pt idx="136">
                        <c:v>7.3400000000000002E-3</c:v>
                      </c:pt>
                      <c:pt idx="137">
                        <c:v>7.1799999999999998E-3</c:v>
                      </c:pt>
                      <c:pt idx="138">
                        <c:v>7.1799999999999998E-3</c:v>
                      </c:pt>
                      <c:pt idx="139">
                        <c:v>7.1799999999999998E-3</c:v>
                      </c:pt>
                      <c:pt idx="140">
                        <c:v>7.1799999999999998E-3</c:v>
                      </c:pt>
                      <c:pt idx="141">
                        <c:v>7.1799999999999998E-3</c:v>
                      </c:pt>
                      <c:pt idx="142">
                        <c:v>7.1799999999999998E-3</c:v>
                      </c:pt>
                      <c:pt idx="143">
                        <c:v>7.1799999999999998E-3</c:v>
                      </c:pt>
                      <c:pt idx="144">
                        <c:v>7.1799999999999998E-3</c:v>
                      </c:pt>
                      <c:pt idx="145">
                        <c:v>7.1799999999999998E-3</c:v>
                      </c:pt>
                      <c:pt idx="146">
                        <c:v>7.1999999999999998E-3</c:v>
                      </c:pt>
                      <c:pt idx="147">
                        <c:v>7.1999999999999998E-3</c:v>
                      </c:pt>
                      <c:pt idx="148">
                        <c:v>7.1999999999999998E-3</c:v>
                      </c:pt>
                      <c:pt idx="149">
                        <c:v>7.1999999999999998E-3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05F-43E0-8C4E-5992515EA5A0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'50CR30_25m1_0m2'!$AJ$14:$AJ$373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4.1893590280687055E-4</c:v>
                </c:pt>
                <c:pt idx="30">
                  <c:v>3.920031360250882E-4</c:v>
                </c:pt>
                <c:pt idx="31">
                  <c:v>7.3367571533382249E-4</c:v>
                </c:pt>
                <c:pt idx="32">
                  <c:v>1.0316368638239339E-3</c:v>
                </c:pt>
                <c:pt idx="33">
                  <c:v>1.28783000643915E-3</c:v>
                </c:pt>
                <c:pt idx="34">
                  <c:v>1.5192950470981465E-3</c:v>
                </c:pt>
                <c:pt idx="35">
                  <c:v>1.7296050735082155E-3</c:v>
                </c:pt>
                <c:pt idx="36">
                  <c:v>1.9183337900794738E-3</c:v>
                </c:pt>
                <c:pt idx="37">
                  <c:v>2.344971339239187E-3</c:v>
                </c:pt>
                <c:pt idx="38">
                  <c:v>2.7349577324714074E-3</c:v>
                </c:pt>
                <c:pt idx="39">
                  <c:v>3.0834914611005695E-3</c:v>
                </c:pt>
                <c:pt idx="40">
                  <c:v>3.6256514842510764E-3</c:v>
                </c:pt>
                <c:pt idx="41">
                  <c:v>4.1421408327883148E-3</c:v>
                </c:pt>
                <c:pt idx="42">
                  <c:v>4.8288893554482466E-3</c:v>
                </c:pt>
                <c:pt idx="43">
                  <c:v>5.2749036315682691E-3</c:v>
                </c:pt>
                <c:pt idx="44">
                  <c:v>6.1011611887423732E-3</c:v>
                </c:pt>
                <c:pt idx="45">
                  <c:v>6.6998468606431849E-3</c:v>
                </c:pt>
                <c:pt idx="46">
                  <c:v>7.4543421543048823E-3</c:v>
                </c:pt>
                <c:pt idx="47">
                  <c:v>8.3666787922881056E-3</c:v>
                </c:pt>
                <c:pt idx="48">
                  <c:v>9.4121825608240103E-3</c:v>
                </c:pt>
                <c:pt idx="49">
                  <c:v>1.0228848821081831E-2</c:v>
                </c:pt>
                <c:pt idx="50">
                  <c:v>1.1205432937181663E-2</c:v>
                </c:pt>
                <c:pt idx="51">
                  <c:v>1.2308715901530274E-2</c:v>
                </c:pt>
                <c:pt idx="52">
                  <c:v>1.3381201044386422E-2</c:v>
                </c:pt>
                <c:pt idx="53">
                  <c:v>1.4432328415651058E-2</c:v>
                </c:pt>
                <c:pt idx="54">
                  <c:v>1.5290037831021437E-2</c:v>
                </c:pt>
                <c:pt idx="55">
                  <c:v>1.6526348612410351E-2</c:v>
                </c:pt>
                <c:pt idx="56">
                  <c:v>1.7909526015130461E-2</c:v>
                </c:pt>
                <c:pt idx="57">
                  <c:v>1.91160727940052E-2</c:v>
                </c:pt>
                <c:pt idx="58">
                  <c:v>2.0439061317183951E-2</c:v>
                </c:pt>
                <c:pt idx="59">
                  <c:v>2.2068758444677976E-2</c:v>
                </c:pt>
                <c:pt idx="60">
                  <c:v>2.325234759278581E-2</c:v>
                </c:pt>
                <c:pt idx="61">
                  <c:v>2.4415507546611422E-2</c:v>
                </c:pt>
                <c:pt idx="62">
                  <c:v>2.5282963398500662E-2</c:v>
                </c:pt>
                <c:pt idx="63">
                  <c:v>2.63042525208242E-2</c:v>
                </c:pt>
                <c:pt idx="64">
                  <c:v>2.7180232558139533E-2</c:v>
                </c:pt>
                <c:pt idx="65">
                  <c:v>2.8063069579053957E-2</c:v>
                </c:pt>
                <c:pt idx="66">
                  <c:v>2.8950021604493736E-2</c:v>
                </c:pt>
                <c:pt idx="67">
                  <c:v>2.9833620195065979E-2</c:v>
                </c:pt>
                <c:pt idx="68">
                  <c:v>3.0709898585916297E-2</c:v>
                </c:pt>
                <c:pt idx="69">
                  <c:v>3.1743772241992881E-2</c:v>
                </c:pt>
                <c:pt idx="70">
                  <c:v>3.2482269503546102E-2</c:v>
                </c:pt>
                <c:pt idx="71">
                  <c:v>3.3375760147079624E-2</c:v>
                </c:pt>
                <c:pt idx="72">
                  <c:v>3.4263959390862943E-2</c:v>
                </c:pt>
                <c:pt idx="73">
                  <c:v>3.5297426522289413E-2</c:v>
                </c:pt>
                <c:pt idx="74">
                  <c:v>3.5769392621686068E-2</c:v>
                </c:pt>
                <c:pt idx="75">
                  <c:v>3.6798656779068142E-2</c:v>
                </c:pt>
                <c:pt idx="76">
                  <c:v>3.7569832402234639E-2</c:v>
                </c:pt>
                <c:pt idx="77">
                  <c:v>3.8322185061315496E-2</c:v>
                </c:pt>
                <c:pt idx="78">
                  <c:v>3.8948393378773129E-2</c:v>
                </c:pt>
                <c:pt idx="79">
                  <c:v>3.9577836411609502E-2</c:v>
                </c:pt>
                <c:pt idx="80">
                  <c:v>4.0349417637271213E-2</c:v>
                </c:pt>
                <c:pt idx="81">
                  <c:v>4.0974529346622372E-2</c:v>
                </c:pt>
                <c:pt idx="82">
                  <c:v>4.1764624533259576E-2</c:v>
                </c:pt>
                <c:pt idx="83">
                  <c:v>4.2403314917127073E-2</c:v>
                </c:pt>
                <c:pt idx="84">
                  <c:v>4.2902469306111191E-2</c:v>
                </c:pt>
                <c:pt idx="85">
                  <c:v>4.3400385781206946E-2</c:v>
                </c:pt>
                <c:pt idx="86">
                  <c:v>4.3747420553033427E-2</c:v>
                </c:pt>
                <c:pt idx="87">
                  <c:v>4.4093406593406596E-2</c:v>
                </c:pt>
                <c:pt idx="88">
                  <c:v>4.44261620732209E-2</c:v>
                </c:pt>
                <c:pt idx="89">
                  <c:v>4.4776119402985072E-2</c:v>
                </c:pt>
                <c:pt idx="90">
                  <c:v>4.5137464095199017E-2</c:v>
                </c:pt>
                <c:pt idx="91">
                  <c:v>4.5504236130090185E-2</c:v>
                </c:pt>
                <c:pt idx="92">
                  <c:v>4.57400327689787E-2</c:v>
                </c:pt>
                <c:pt idx="93">
                  <c:v>4.6105579047878868E-2</c:v>
                </c:pt>
                <c:pt idx="94">
                  <c:v>4.6340466130571079E-2</c:v>
                </c:pt>
                <c:pt idx="95">
                  <c:v>4.657496935857279E-2</c:v>
                </c:pt>
                <c:pt idx="96">
                  <c:v>4.6815459989112684E-2</c:v>
                </c:pt>
                <c:pt idx="97">
                  <c:v>4.6932390150999863E-2</c:v>
                </c:pt>
                <c:pt idx="98">
                  <c:v>4.7301889357074897E-2</c:v>
                </c:pt>
                <c:pt idx="99">
                  <c:v>4.7282608695652172E-2</c:v>
                </c:pt>
                <c:pt idx="100">
                  <c:v>4.7528517110266157E-2</c:v>
                </c:pt>
                <c:pt idx="101">
                  <c:v>4.7644902945568071E-2</c:v>
                </c:pt>
                <c:pt idx="102">
                  <c:v>4.7774158523344191E-2</c:v>
                </c:pt>
                <c:pt idx="103">
                  <c:v>4.7896879240162823E-2</c:v>
                </c:pt>
                <c:pt idx="104">
                  <c:v>4.8155181768855131E-2</c:v>
                </c:pt>
                <c:pt idx="105">
                  <c:v>4.8271186440677967E-2</c:v>
                </c:pt>
                <c:pt idx="106">
                  <c:v>4.8400216919739697E-2</c:v>
                </c:pt>
                <c:pt idx="107">
                  <c:v>4.8387096774193547E-2</c:v>
                </c:pt>
                <c:pt idx="108">
                  <c:v>4.8502912884433001E-2</c:v>
                </c:pt>
                <c:pt idx="109">
                  <c:v>4.8625220100230258E-2</c:v>
                </c:pt>
                <c:pt idx="110">
                  <c:v>4.8612051455653352E-2</c:v>
                </c:pt>
                <c:pt idx="111">
                  <c:v>4.8727666486193831E-2</c:v>
                </c:pt>
                <c:pt idx="112">
                  <c:v>4.8707887971857662E-2</c:v>
                </c:pt>
                <c:pt idx="113">
                  <c:v>4.8823370300243439E-2</c:v>
                </c:pt>
                <c:pt idx="114">
                  <c:v>4.8810167658193619E-2</c:v>
                </c:pt>
                <c:pt idx="115">
                  <c:v>4.89255304770915E-2</c:v>
                </c:pt>
                <c:pt idx="116">
                  <c:v>4.8912309147412514E-2</c:v>
                </c:pt>
                <c:pt idx="117">
                  <c:v>4.8905701161848149E-2</c:v>
                </c:pt>
                <c:pt idx="118">
                  <c:v>4.9027552674230146E-2</c:v>
                </c:pt>
                <c:pt idx="119">
                  <c:v>4.9020931802835919E-2</c:v>
                </c:pt>
                <c:pt idx="120">
                  <c:v>4.9142702848656676E-2</c:v>
                </c:pt>
                <c:pt idx="121">
                  <c:v>4.9142702848656676E-2</c:v>
                </c:pt>
                <c:pt idx="122">
                  <c:v>4.913606911447084E-2</c:v>
                </c:pt>
                <c:pt idx="123">
                  <c:v>4.913606911447084E-2</c:v>
                </c:pt>
                <c:pt idx="124">
                  <c:v>4.9264408152247266E-2</c:v>
                </c:pt>
                <c:pt idx="125">
                  <c:v>4.9264408152247266E-2</c:v>
                </c:pt>
                <c:pt idx="126">
                  <c:v>4.9392712550607287E-2</c:v>
                </c:pt>
                <c:pt idx="127">
                  <c:v>4.9386047766833086E-2</c:v>
                </c:pt>
                <c:pt idx="128">
                  <c:v>4.9379384781435512E-2</c:v>
                </c:pt>
                <c:pt idx="129">
                  <c:v>4.9379384781435512E-2</c:v>
                </c:pt>
                <c:pt idx="130">
                  <c:v>4.9372723593686767E-2</c:v>
                </c:pt>
                <c:pt idx="131">
                  <c:v>4.9366064202859453E-2</c:v>
                </c:pt>
                <c:pt idx="132">
                  <c:v>4.9366064202859453E-2</c:v>
                </c:pt>
                <c:pt idx="133">
                  <c:v>4.9494268374915711E-2</c:v>
                </c:pt>
                <c:pt idx="134">
                  <c:v>4.9487594390507011E-2</c:v>
                </c:pt>
                <c:pt idx="135">
                  <c:v>4.9480922205743565E-2</c:v>
                </c:pt>
                <c:pt idx="136">
                  <c:v>4.9480922205743565E-2</c:v>
                </c:pt>
                <c:pt idx="137">
                  <c:v>4.9544576317968533E-2</c:v>
                </c:pt>
                <c:pt idx="138">
                  <c:v>4.9544576317968533E-2</c:v>
                </c:pt>
                <c:pt idx="139">
                  <c:v>4.9537739754381124E-2</c:v>
                </c:pt>
                <c:pt idx="140">
                  <c:v>4.9537739754381124E-2</c:v>
                </c:pt>
                <c:pt idx="141">
                  <c:v>4.9537739754381124E-2</c:v>
                </c:pt>
                <c:pt idx="142">
                  <c:v>4.9530905077262696E-2</c:v>
                </c:pt>
                <c:pt idx="143">
                  <c:v>4.9530905077262696E-2</c:v>
                </c:pt>
                <c:pt idx="144">
                  <c:v>4.9524072285832527E-2</c:v>
                </c:pt>
                <c:pt idx="145">
                  <c:v>4.9530905077262696E-2</c:v>
                </c:pt>
                <c:pt idx="146">
                  <c:v>4.9655172413793101E-2</c:v>
                </c:pt>
                <c:pt idx="147">
                  <c:v>4.9662022347910055E-2</c:v>
                </c:pt>
                <c:pt idx="148">
                  <c:v>4.9655172413793101E-2</c:v>
                </c:pt>
                <c:pt idx="149">
                  <c:v>4.9655172413793101E-2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C-41B0-8444-2C092230C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'50CR30_25m1_0m2'!$M$14:$M$165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0.5</c:v>
                </c:pt>
                <c:pt idx="15">
                  <c:v>1.42</c:v>
                </c:pt>
                <c:pt idx="16">
                  <c:v>1.78</c:v>
                </c:pt>
                <c:pt idx="17">
                  <c:v>1.85</c:v>
                </c:pt>
                <c:pt idx="18">
                  <c:v>1.86</c:v>
                </c:pt>
                <c:pt idx="19">
                  <c:v>2.96</c:v>
                </c:pt>
                <c:pt idx="20">
                  <c:v>2.81</c:v>
                </c:pt>
                <c:pt idx="21">
                  <c:v>2.5499999999999998</c:v>
                </c:pt>
                <c:pt idx="22">
                  <c:v>2.31</c:v>
                </c:pt>
                <c:pt idx="23">
                  <c:v>2.27</c:v>
                </c:pt>
                <c:pt idx="24">
                  <c:v>1.94</c:v>
                </c:pt>
                <c:pt idx="25">
                  <c:v>1.89</c:v>
                </c:pt>
                <c:pt idx="26">
                  <c:v>1.86</c:v>
                </c:pt>
                <c:pt idx="27">
                  <c:v>1.82</c:v>
                </c:pt>
                <c:pt idx="28">
                  <c:v>1.84</c:v>
                </c:pt>
                <c:pt idx="29">
                  <c:v>1.96</c:v>
                </c:pt>
                <c:pt idx="30">
                  <c:v>1.88</c:v>
                </c:pt>
                <c:pt idx="31">
                  <c:v>1.81</c:v>
                </c:pt>
                <c:pt idx="32">
                  <c:v>1.84</c:v>
                </c:pt>
                <c:pt idx="33">
                  <c:v>1.8</c:v>
                </c:pt>
                <c:pt idx="34">
                  <c:v>1.88</c:v>
                </c:pt>
                <c:pt idx="35">
                  <c:v>1.98</c:v>
                </c:pt>
                <c:pt idx="36">
                  <c:v>1.94</c:v>
                </c:pt>
                <c:pt idx="37">
                  <c:v>1.95</c:v>
                </c:pt>
                <c:pt idx="38">
                  <c:v>1.89</c:v>
                </c:pt>
                <c:pt idx="39">
                  <c:v>1.83</c:v>
                </c:pt>
                <c:pt idx="40">
                  <c:v>1.8</c:v>
                </c:pt>
                <c:pt idx="41">
                  <c:v>1.75</c:v>
                </c:pt>
                <c:pt idx="42">
                  <c:v>1.71</c:v>
                </c:pt>
                <c:pt idx="43">
                  <c:v>1.69</c:v>
                </c:pt>
                <c:pt idx="44">
                  <c:v>1.73</c:v>
                </c:pt>
                <c:pt idx="45">
                  <c:v>1.71</c:v>
                </c:pt>
                <c:pt idx="46">
                  <c:v>1.68</c:v>
                </c:pt>
                <c:pt idx="47">
                  <c:v>1.68</c:v>
                </c:pt>
                <c:pt idx="48">
                  <c:v>1.66</c:v>
                </c:pt>
                <c:pt idx="49">
                  <c:v>1.64</c:v>
                </c:pt>
                <c:pt idx="50">
                  <c:v>1.63</c:v>
                </c:pt>
                <c:pt idx="51">
                  <c:v>1.59</c:v>
                </c:pt>
                <c:pt idx="52">
                  <c:v>1.57</c:v>
                </c:pt>
                <c:pt idx="53">
                  <c:v>1.55</c:v>
                </c:pt>
                <c:pt idx="54">
                  <c:v>1.53</c:v>
                </c:pt>
                <c:pt idx="55">
                  <c:v>1.5</c:v>
                </c:pt>
                <c:pt idx="56">
                  <c:v>1.48</c:v>
                </c:pt>
                <c:pt idx="57">
                  <c:v>1.46</c:v>
                </c:pt>
                <c:pt idx="58">
                  <c:v>1.43</c:v>
                </c:pt>
                <c:pt idx="59">
                  <c:v>1.4</c:v>
                </c:pt>
                <c:pt idx="60">
                  <c:v>1.38</c:v>
                </c:pt>
                <c:pt idx="61">
                  <c:v>1.37</c:v>
                </c:pt>
                <c:pt idx="62">
                  <c:v>1.35</c:v>
                </c:pt>
                <c:pt idx="63">
                  <c:v>1.33</c:v>
                </c:pt>
                <c:pt idx="64">
                  <c:v>1.32</c:v>
                </c:pt>
                <c:pt idx="65">
                  <c:v>1.3</c:v>
                </c:pt>
                <c:pt idx="66">
                  <c:v>1.29</c:v>
                </c:pt>
                <c:pt idx="67">
                  <c:v>1.27</c:v>
                </c:pt>
                <c:pt idx="68">
                  <c:v>1.26</c:v>
                </c:pt>
                <c:pt idx="69">
                  <c:v>1.25</c:v>
                </c:pt>
                <c:pt idx="70">
                  <c:v>1.23</c:v>
                </c:pt>
                <c:pt idx="71">
                  <c:v>1.21</c:v>
                </c:pt>
                <c:pt idx="72">
                  <c:v>1.2</c:v>
                </c:pt>
                <c:pt idx="73">
                  <c:v>1.19</c:v>
                </c:pt>
                <c:pt idx="74">
                  <c:v>1.18</c:v>
                </c:pt>
                <c:pt idx="75">
                  <c:v>1.17</c:v>
                </c:pt>
                <c:pt idx="76">
                  <c:v>1.1599999999999999</c:v>
                </c:pt>
                <c:pt idx="77">
                  <c:v>1.1499999999999999</c:v>
                </c:pt>
                <c:pt idx="78">
                  <c:v>1.1399999999999999</c:v>
                </c:pt>
                <c:pt idx="79">
                  <c:v>1.1299999999999999</c:v>
                </c:pt>
                <c:pt idx="80">
                  <c:v>1.1200000000000001</c:v>
                </c:pt>
                <c:pt idx="81">
                  <c:v>1.1100000000000001</c:v>
                </c:pt>
                <c:pt idx="82">
                  <c:v>1.1000000000000001</c:v>
                </c:pt>
                <c:pt idx="83">
                  <c:v>1.0900000000000001</c:v>
                </c:pt>
                <c:pt idx="84">
                  <c:v>1.08</c:v>
                </c:pt>
                <c:pt idx="85">
                  <c:v>1.08</c:v>
                </c:pt>
                <c:pt idx="86">
                  <c:v>1.07</c:v>
                </c:pt>
                <c:pt idx="87">
                  <c:v>1.07</c:v>
                </c:pt>
                <c:pt idx="88">
                  <c:v>1.06</c:v>
                </c:pt>
                <c:pt idx="89">
                  <c:v>1.06</c:v>
                </c:pt>
                <c:pt idx="90">
                  <c:v>1.05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1.03</c:v>
                </c:pt>
                <c:pt idx="98">
                  <c:v>1.03</c:v>
                </c:pt>
                <c:pt idx="99">
                  <c:v>1.02</c:v>
                </c:pt>
                <c:pt idx="100">
                  <c:v>1.02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D05-A8FC-294FB62A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'50CR30_25m1_0m2'!$BL$14:$BL$88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46185.447350862421</c:v>
                </c:pt>
                <c:pt idx="25">
                  <c:v>53019.570825214381</c:v>
                </c:pt>
                <c:pt idx="26">
                  <c:v>60625.288885380272</c:v>
                </c:pt>
                <c:pt idx="27">
                  <c:v>68965.858932035611</c:v>
                </c:pt>
                <c:pt idx="28">
                  <c:v>77784.082769909117</c:v>
                </c:pt>
                <c:pt idx="29">
                  <c:v>87704.584587516787</c:v>
                </c:pt>
                <c:pt idx="30">
                  <c:v>93730.370876730347</c:v>
                </c:pt>
                <c:pt idx="31">
                  <c:v>100160.32575851311</c:v>
                </c:pt>
                <c:pt idx="32">
                  <c:v>106847.47883556716</c:v>
                </c:pt>
                <c:pt idx="33">
                  <c:v>114122.51350181281</c:v>
                </c:pt>
                <c:pt idx="34">
                  <c:v>120919.89437684028</c:v>
                </c:pt>
                <c:pt idx="35">
                  <c:v>127460.07705659646</c:v>
                </c:pt>
                <c:pt idx="36">
                  <c:v>134073.74493500157</c:v>
                </c:pt>
                <c:pt idx="37">
                  <c:v>141018.09620732695</c:v>
                </c:pt>
                <c:pt idx="38">
                  <c:v>147778.73448302996</c:v>
                </c:pt>
                <c:pt idx="39">
                  <c:v>154906.79875197771</c:v>
                </c:pt>
                <c:pt idx="40">
                  <c:v>162145.09081889887</c:v>
                </c:pt>
                <c:pt idx="41">
                  <c:v>168538.30310135716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01-46B1-9640-71E0D4068AB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EvolOf!$H$3:$H$53</c:f>
              <c:numCache>
                <c:formatCode>#,##0</c:formatCode>
                <c:ptCount val="5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01-46B1-9640-71E0D406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Ahora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'50CR30_25m1_0m2'!$BR$14:$BR$88</c:f>
              <c:numCache>
                <c:formatCode>#,##0</c:formatCode>
                <c:ptCount val="75"/>
                <c:pt idx="0">
                  <c:v>367.42599324472894</c:v>
                </c:pt>
                <c:pt idx="1">
                  <c:v>367.42599324472894</c:v>
                </c:pt>
                <c:pt idx="2">
                  <c:v>367.42599324472894</c:v>
                </c:pt>
                <c:pt idx="3">
                  <c:v>551.13898986709341</c:v>
                </c:pt>
                <c:pt idx="4">
                  <c:v>698.10938716498492</c:v>
                </c:pt>
                <c:pt idx="5">
                  <c:v>808.33718513840358</c:v>
                </c:pt>
                <c:pt idx="6">
                  <c:v>1322.7335756810241</c:v>
                </c:pt>
                <c:pt idx="7">
                  <c:v>1947.3577641970633</c:v>
                </c:pt>
                <c:pt idx="8">
                  <c:v>2645.4671513620483</c:v>
                </c:pt>
                <c:pt idx="9">
                  <c:v>3931.4581277185994</c:v>
                </c:pt>
                <c:pt idx="10">
                  <c:v>5401.1621006975147</c:v>
                </c:pt>
                <c:pt idx="11">
                  <c:v>6687.1530770540667</c:v>
                </c:pt>
                <c:pt idx="12">
                  <c:v>7862.9162554371987</c:v>
                </c:pt>
                <c:pt idx="13">
                  <c:v>9001.9368344958584</c:v>
                </c:pt>
                <c:pt idx="14">
                  <c:v>10140.957413554517</c:v>
                </c:pt>
                <c:pt idx="15">
                  <c:v>11353.463191262123</c:v>
                </c:pt>
                <c:pt idx="16">
                  <c:v>13411.048753432606</c:v>
                </c:pt>
                <c:pt idx="17">
                  <c:v>16240.228901417018</c:v>
                </c:pt>
                <c:pt idx="18">
                  <c:v>19216.379446699324</c:v>
                </c:pt>
                <c:pt idx="19">
                  <c:v>22817.154180497666</c:v>
                </c:pt>
                <c:pt idx="20">
                  <c:v>26822.097506865211</c:v>
                </c:pt>
                <c:pt idx="21">
                  <c:v>30900.526031881702</c:v>
                </c:pt>
                <c:pt idx="22">
                  <c:v>35383.123149467392</c:v>
                </c:pt>
                <c:pt idx="23">
                  <c:v>40416.859256920179</c:v>
                </c:pt>
                <c:pt idx="24">
                  <c:v>46185.447350862421</c:v>
                </c:pt>
                <c:pt idx="25">
                  <c:v>53019.570825214381</c:v>
                </c:pt>
                <c:pt idx="26">
                  <c:v>60625.288885380272</c:v>
                </c:pt>
                <c:pt idx="27">
                  <c:v>68965.858932035611</c:v>
                </c:pt>
                <c:pt idx="28">
                  <c:v>77784.082769909117</c:v>
                </c:pt>
                <c:pt idx="29">
                  <c:v>87704.584587516787</c:v>
                </c:pt>
                <c:pt idx="30">
                  <c:v>93730.370876730347</c:v>
                </c:pt>
                <c:pt idx="31">
                  <c:v>100160.32575851311</c:v>
                </c:pt>
                <c:pt idx="32">
                  <c:v>106847.47883556716</c:v>
                </c:pt>
                <c:pt idx="33">
                  <c:v>114122.51350181281</c:v>
                </c:pt>
                <c:pt idx="34">
                  <c:v>120919.89437684028</c:v>
                </c:pt>
                <c:pt idx="35">
                  <c:v>127460.07705659646</c:v>
                </c:pt>
                <c:pt idx="36">
                  <c:v>134073.74493500157</c:v>
                </c:pt>
                <c:pt idx="37">
                  <c:v>141018.09620732695</c:v>
                </c:pt>
                <c:pt idx="38">
                  <c:v>147778.73448302996</c:v>
                </c:pt>
                <c:pt idx="39">
                  <c:v>154906.79875197771</c:v>
                </c:pt>
                <c:pt idx="40">
                  <c:v>162145.09081889887</c:v>
                </c:pt>
                <c:pt idx="41">
                  <c:v>168538.30310135716</c:v>
                </c:pt>
                <c:pt idx="42">
                  <c:v>175005.00058246439</c:v>
                </c:pt>
                <c:pt idx="43">
                  <c:v>181104.27207032687</c:v>
                </c:pt>
                <c:pt idx="44">
                  <c:v>186689.14716764676</c:v>
                </c:pt>
                <c:pt idx="45">
                  <c:v>191943.33887104638</c:v>
                </c:pt>
                <c:pt idx="46">
                  <c:v>197160.78797512152</c:v>
                </c:pt>
                <c:pt idx="47">
                  <c:v>202010.81108595195</c:v>
                </c:pt>
                <c:pt idx="48">
                  <c:v>206897.57679610685</c:v>
                </c:pt>
                <c:pt idx="49">
                  <c:v>211931.31290355965</c:v>
                </c:pt>
                <c:pt idx="50">
                  <c:v>216413.91002114533</c:v>
                </c:pt>
                <c:pt idx="51">
                  <c:v>220896.50713873102</c:v>
                </c:pt>
                <c:pt idx="52">
                  <c:v>225158.64866036989</c:v>
                </c:pt>
                <c:pt idx="53">
                  <c:v>229126.84938741295</c:v>
                </c:pt>
                <c:pt idx="54">
                  <c:v>233095.05011445601</c:v>
                </c:pt>
                <c:pt idx="55">
                  <c:v>235667.03206716912</c:v>
                </c:pt>
                <c:pt idx="56">
                  <c:v>237981.81582461091</c:v>
                </c:pt>
                <c:pt idx="57">
                  <c:v>240259.85698272823</c:v>
                </c:pt>
                <c:pt idx="58">
                  <c:v>242684.86853814346</c:v>
                </c:pt>
                <c:pt idx="59">
                  <c:v>244742.45410031392</c:v>
                </c:pt>
                <c:pt idx="60">
                  <c:v>246506.09886788862</c:v>
                </c:pt>
                <c:pt idx="61">
                  <c:v>248306.48623478779</c:v>
                </c:pt>
                <c:pt idx="62">
                  <c:v>249959.90320438909</c:v>
                </c:pt>
                <c:pt idx="63">
                  <c:v>251429.60717736799</c:v>
                </c:pt>
                <c:pt idx="64">
                  <c:v>252789.08335237351</c:v>
                </c:pt>
                <c:pt idx="65">
                  <c:v>254001.58913008109</c:v>
                </c:pt>
                <c:pt idx="66">
                  <c:v>255103.8671098153</c:v>
                </c:pt>
                <c:pt idx="67">
                  <c:v>256169.40249022501</c:v>
                </c:pt>
                <c:pt idx="68">
                  <c:v>257234.93787063472</c:v>
                </c:pt>
                <c:pt idx="69">
                  <c:v>258116.76025442206</c:v>
                </c:pt>
                <c:pt idx="70">
                  <c:v>259035.32523753389</c:v>
                </c:pt>
                <c:pt idx="71">
                  <c:v>259806.91982334782</c:v>
                </c:pt>
                <c:pt idx="72">
                  <c:v>260578.51440916175</c:v>
                </c:pt>
                <c:pt idx="73">
                  <c:v>261276.62379632672</c:v>
                </c:pt>
                <c:pt idx="74">
                  <c:v>261937.99058416724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21-4038-97A7-4CFF6DC6445C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'50CR30_25m1_0m2'!$BS$14:$BS$88</c:f>
              <c:numCache>
                <c:formatCode>#,##0</c:formatCode>
                <c:ptCount val="75"/>
                <c:pt idx="0">
                  <c:v>367.42599324472894</c:v>
                </c:pt>
                <c:pt idx="1">
                  <c:v>367.42599324472894</c:v>
                </c:pt>
                <c:pt idx="2">
                  <c:v>367.42599324472894</c:v>
                </c:pt>
                <c:pt idx="3">
                  <c:v>551.13898986709341</c:v>
                </c:pt>
                <c:pt idx="4">
                  <c:v>698.10938716498492</c:v>
                </c:pt>
                <c:pt idx="5">
                  <c:v>808.33718513840358</c:v>
                </c:pt>
                <c:pt idx="6">
                  <c:v>1322.7335756810241</c:v>
                </c:pt>
                <c:pt idx="7">
                  <c:v>1947.3577641970633</c:v>
                </c:pt>
                <c:pt idx="8">
                  <c:v>2645.4671513620483</c:v>
                </c:pt>
                <c:pt idx="9">
                  <c:v>3931.4581277185994</c:v>
                </c:pt>
                <c:pt idx="10">
                  <c:v>5401.1621006975147</c:v>
                </c:pt>
                <c:pt idx="11">
                  <c:v>6687.1530770540667</c:v>
                </c:pt>
                <c:pt idx="12">
                  <c:v>7862.9162554371987</c:v>
                </c:pt>
                <c:pt idx="13">
                  <c:v>9001.9368344958584</c:v>
                </c:pt>
                <c:pt idx="14">
                  <c:v>10140.957413554517</c:v>
                </c:pt>
                <c:pt idx="15">
                  <c:v>11316.72059193765</c:v>
                </c:pt>
                <c:pt idx="16">
                  <c:v>13337.563554783659</c:v>
                </c:pt>
                <c:pt idx="17">
                  <c:v>16166.743702768072</c:v>
                </c:pt>
                <c:pt idx="18">
                  <c:v>19106.151648725903</c:v>
                </c:pt>
                <c:pt idx="19">
                  <c:v>22670.183783199773</c:v>
                </c:pt>
                <c:pt idx="20">
                  <c:v>26601.641910918373</c:v>
                </c:pt>
                <c:pt idx="21">
                  <c:v>30606.585237285919</c:v>
                </c:pt>
                <c:pt idx="22">
                  <c:v>34978.954556898192</c:v>
                </c:pt>
                <c:pt idx="23">
                  <c:v>39865.72026705309</c:v>
                </c:pt>
                <c:pt idx="24">
                  <c:v>45450.595364372966</c:v>
                </c:pt>
                <c:pt idx="25">
                  <c:v>52101.005842102561</c:v>
                </c:pt>
                <c:pt idx="26">
                  <c:v>59449.525706997141</c:v>
                </c:pt>
                <c:pt idx="27">
                  <c:v>67569.640157705653</c:v>
                </c:pt>
                <c:pt idx="28">
                  <c:v>76020.438002334413</c:v>
                </c:pt>
                <c:pt idx="29">
                  <c:v>85463.286028723945</c:v>
                </c:pt>
                <c:pt idx="30">
                  <c:v>91011.418526719353</c:v>
                </c:pt>
                <c:pt idx="31">
                  <c:v>96743.26402133712</c:v>
                </c:pt>
                <c:pt idx="32">
                  <c:v>102732.30771122621</c:v>
                </c:pt>
                <c:pt idx="33">
                  <c:v>109272.49039098238</c:v>
                </c:pt>
                <c:pt idx="34">
                  <c:v>115151.30628289805</c:v>
                </c:pt>
                <c:pt idx="35">
                  <c:v>120589.21098292003</c:v>
                </c:pt>
                <c:pt idx="36">
                  <c:v>126063.85828226649</c:v>
                </c:pt>
                <c:pt idx="37">
                  <c:v>131465.02038296399</c:v>
                </c:pt>
                <c:pt idx="38">
                  <c:v>136462.01389109233</c:v>
                </c:pt>
                <c:pt idx="39">
                  <c:v>141716.20559449194</c:v>
                </c:pt>
                <c:pt idx="40">
                  <c:v>146639.71390397131</c:v>
                </c:pt>
                <c:pt idx="41">
                  <c:v>150497.68683304096</c:v>
                </c:pt>
                <c:pt idx="42">
                  <c:v>154208.68936481272</c:v>
                </c:pt>
                <c:pt idx="43">
                  <c:v>157442.03810536634</c:v>
                </c:pt>
                <c:pt idx="44">
                  <c:v>159646.5940648347</c:v>
                </c:pt>
                <c:pt idx="45">
                  <c:v>161520.46663038284</c:v>
                </c:pt>
                <c:pt idx="46">
                  <c:v>162879.94280538833</c:v>
                </c:pt>
                <c:pt idx="47">
                  <c:v>163431.08179525542</c:v>
                </c:pt>
                <c:pt idx="48">
                  <c:v>163504.56699390436</c:v>
                </c:pt>
                <c:pt idx="49">
                  <c:v>163504.56699390436</c:v>
                </c:pt>
                <c:pt idx="50">
                  <c:v>162512.51681214359</c:v>
                </c:pt>
                <c:pt idx="51">
                  <c:v>161520.46663038284</c:v>
                </c:pt>
                <c:pt idx="52">
                  <c:v>160087.50525672839</c:v>
                </c:pt>
                <c:pt idx="53">
                  <c:v>157846.20669793553</c:v>
                </c:pt>
                <c:pt idx="54">
                  <c:v>155531.42294049374</c:v>
                </c:pt>
                <c:pt idx="55">
                  <c:v>151306.02401817936</c:v>
                </c:pt>
                <c:pt idx="56">
                  <c:v>146235.54531140212</c:v>
                </c:pt>
                <c:pt idx="57">
                  <c:v>141348.77960124722</c:v>
                </c:pt>
                <c:pt idx="58">
                  <c:v>136351.78609311889</c:v>
                </c:pt>
                <c:pt idx="59">
                  <c:v>131134.33698904375</c:v>
                </c:pt>
                <c:pt idx="60">
                  <c:v>125255.52109712809</c:v>
                </c:pt>
                <c:pt idx="61">
                  <c:v>120662.69618156897</c:v>
                </c:pt>
                <c:pt idx="62">
                  <c:v>115886.1582693875</c:v>
                </c:pt>
                <c:pt idx="63">
                  <c:v>110815.67956261024</c:v>
                </c:pt>
                <c:pt idx="64">
                  <c:v>105745.20085583298</c:v>
                </c:pt>
                <c:pt idx="65">
                  <c:v>100307.296155811</c:v>
                </c:pt>
                <c:pt idx="66">
                  <c:v>95273.560048358209</c:v>
                </c:pt>
                <c:pt idx="67">
                  <c:v>90276.566540229891</c:v>
                </c:pt>
                <c:pt idx="68">
                  <c:v>85316.315631426056</c:v>
                </c:pt>
                <c:pt idx="69">
                  <c:v>80282.579523973269</c:v>
                </c:pt>
                <c:pt idx="70">
                  <c:v>75395.813813818371</c:v>
                </c:pt>
                <c:pt idx="71">
                  <c:v>70619.275901636895</c:v>
                </c:pt>
                <c:pt idx="72">
                  <c:v>66026.450986077791</c:v>
                </c:pt>
                <c:pt idx="73">
                  <c:v>61727.566865114459</c:v>
                </c:pt>
                <c:pt idx="74">
                  <c:v>57685.880939422437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21-4038-97A7-4CFF6DC6445C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EvolOf!$H$3:$H$53</c:f>
              <c:numCache>
                <c:formatCode>#,##0</c:formatCode>
                <c:ptCount val="5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21-4038-97A7-4CFF6DC6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'50CR30_25m1_0m2'!$BL$14:$BL$73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46185.447350862421</c:v>
                </c:pt>
                <c:pt idx="25">
                  <c:v>53019.570825214381</c:v>
                </c:pt>
                <c:pt idx="26">
                  <c:v>60625.288885380272</c:v>
                </c:pt>
                <c:pt idx="27">
                  <c:v>68965.858932035611</c:v>
                </c:pt>
                <c:pt idx="28">
                  <c:v>77784.082769909117</c:v>
                </c:pt>
                <c:pt idx="29">
                  <c:v>87704.584587516787</c:v>
                </c:pt>
                <c:pt idx="30">
                  <c:v>93730.370876730347</c:v>
                </c:pt>
                <c:pt idx="31">
                  <c:v>100160.32575851311</c:v>
                </c:pt>
                <c:pt idx="32">
                  <c:v>106847.47883556716</c:v>
                </c:pt>
                <c:pt idx="33">
                  <c:v>114122.51350181281</c:v>
                </c:pt>
                <c:pt idx="34">
                  <c:v>120919.89437684028</c:v>
                </c:pt>
                <c:pt idx="35">
                  <c:v>127460.07705659646</c:v>
                </c:pt>
                <c:pt idx="36">
                  <c:v>134073.74493500157</c:v>
                </c:pt>
                <c:pt idx="37">
                  <c:v>141018.09620732695</c:v>
                </c:pt>
                <c:pt idx="38">
                  <c:v>147778.73448302996</c:v>
                </c:pt>
                <c:pt idx="39">
                  <c:v>154906.79875197771</c:v>
                </c:pt>
                <c:pt idx="40">
                  <c:v>162145.09081889887</c:v>
                </c:pt>
                <c:pt idx="41">
                  <c:v>168538.30310135716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8-4D17-BAFE-4F39D441916B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'50CR30_25m1_0m2'!$BK$14:$BK$73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'50CR30_25m1_0m2'!$BN$14:$BN$73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47610</c:v>
                </c:pt>
                <c:pt idx="25">
                  <c:v>56188</c:v>
                </c:pt>
                <c:pt idx="26">
                  <c:v>64059</c:v>
                </c:pt>
                <c:pt idx="27">
                  <c:v>72248</c:v>
                </c:pt>
                <c:pt idx="28">
                  <c:v>78797</c:v>
                </c:pt>
                <c:pt idx="29">
                  <c:v>85195</c:v>
                </c:pt>
                <c:pt idx="30">
                  <c:v>94417</c:v>
                </c:pt>
                <c:pt idx="31">
                  <c:v>102136</c:v>
                </c:pt>
                <c:pt idx="32">
                  <c:v>110238</c:v>
                </c:pt>
                <c:pt idx="33">
                  <c:v>117710</c:v>
                </c:pt>
                <c:pt idx="34">
                  <c:v>124736</c:v>
                </c:pt>
                <c:pt idx="35">
                  <c:v>130759</c:v>
                </c:pt>
                <c:pt idx="36">
                  <c:v>135032</c:v>
                </c:pt>
                <c:pt idx="37">
                  <c:v>140510</c:v>
                </c:pt>
                <c:pt idx="38">
                  <c:v>146690</c:v>
                </c:pt>
                <c:pt idx="39">
                  <c:v>152446</c:v>
                </c:pt>
                <c:pt idx="40">
                  <c:v>157022</c:v>
                </c:pt>
                <c:pt idx="41">
                  <c:v>161852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78-4D17-BAFE-4F39D441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 restricciones a los 30 días (25+15)  eliminadas después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1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'50CR_30_25m1_15m2_0'!$AK$14:$AK$373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9.7999999999999997E-4</c:v>
                </c:pt>
                <c:pt idx="7">
                  <c:v>1.42E-3</c:v>
                </c:pt>
                <c:pt idx="8">
                  <c:v>2E-3</c:v>
                </c:pt>
                <c:pt idx="9">
                  <c:v>2.82E-3</c:v>
                </c:pt>
                <c:pt idx="10">
                  <c:v>3.7000000000000002E-3</c:v>
                </c:pt>
                <c:pt idx="11">
                  <c:v>4.4600000000000004E-3</c:v>
                </c:pt>
                <c:pt idx="12">
                  <c:v>5.1799999999999997E-3</c:v>
                </c:pt>
                <c:pt idx="13">
                  <c:v>5.8999999999999999E-3</c:v>
                </c:pt>
                <c:pt idx="14">
                  <c:v>6.7200000000000003E-3</c:v>
                </c:pt>
                <c:pt idx="15">
                  <c:v>7.8799999999999999E-3</c:v>
                </c:pt>
                <c:pt idx="16">
                  <c:v>9.1000000000000004E-3</c:v>
                </c:pt>
                <c:pt idx="17">
                  <c:v>1.06E-2</c:v>
                </c:pt>
                <c:pt idx="18">
                  <c:v>1.256E-2</c:v>
                </c:pt>
                <c:pt idx="19">
                  <c:v>1.4619999999999999E-2</c:v>
                </c:pt>
                <c:pt idx="20">
                  <c:v>1.702E-2</c:v>
                </c:pt>
                <c:pt idx="21">
                  <c:v>1.9859999999999999E-2</c:v>
                </c:pt>
                <c:pt idx="22">
                  <c:v>2.3220000000000001E-2</c:v>
                </c:pt>
                <c:pt idx="23">
                  <c:v>2.69E-2</c:v>
                </c:pt>
                <c:pt idx="24">
                  <c:v>3.0880000000000001E-2</c:v>
                </c:pt>
                <c:pt idx="25">
                  <c:v>3.542E-2</c:v>
                </c:pt>
                <c:pt idx="26">
                  <c:v>4.0219999999999999E-2</c:v>
                </c:pt>
                <c:pt idx="27">
                  <c:v>4.53E-2</c:v>
                </c:pt>
                <c:pt idx="28">
                  <c:v>5.0840000000000003E-2</c:v>
                </c:pt>
                <c:pt idx="29">
                  <c:v>5.6860000000000001E-2</c:v>
                </c:pt>
                <c:pt idx="30">
                  <c:v>6.0240000000000002E-2</c:v>
                </c:pt>
                <c:pt idx="31">
                  <c:v>6.3839999999999994E-2</c:v>
                </c:pt>
                <c:pt idx="32">
                  <c:v>6.7739999999999995E-2</c:v>
                </c:pt>
                <c:pt idx="33">
                  <c:v>7.1720000000000006E-2</c:v>
                </c:pt>
                <c:pt idx="34">
                  <c:v>7.5620000000000007E-2</c:v>
                </c:pt>
                <c:pt idx="35">
                  <c:v>7.9560000000000006E-2</c:v>
                </c:pt>
                <c:pt idx="36">
                  <c:v>8.3379999999999996E-2</c:v>
                </c:pt>
                <c:pt idx="37">
                  <c:v>8.7160000000000001E-2</c:v>
                </c:pt>
                <c:pt idx="38">
                  <c:v>9.1020000000000004E-2</c:v>
                </c:pt>
                <c:pt idx="39">
                  <c:v>9.4780000000000003E-2</c:v>
                </c:pt>
                <c:pt idx="40">
                  <c:v>9.8379999999999995E-2</c:v>
                </c:pt>
                <c:pt idx="41">
                  <c:v>0.10198</c:v>
                </c:pt>
                <c:pt idx="42">
                  <c:v>0.10526000000000001</c:v>
                </c:pt>
                <c:pt idx="43">
                  <c:v>0.10846</c:v>
                </c:pt>
                <c:pt idx="44">
                  <c:v>0.11158</c:v>
                </c:pt>
                <c:pt idx="45">
                  <c:v>0.11452</c:v>
                </c:pt>
                <c:pt idx="46">
                  <c:v>0.11758</c:v>
                </c:pt>
                <c:pt idx="47">
                  <c:v>0.12066</c:v>
                </c:pt>
                <c:pt idx="48">
                  <c:v>0.1236</c:v>
                </c:pt>
                <c:pt idx="49">
                  <c:v>0.12637999999999999</c:v>
                </c:pt>
                <c:pt idx="50">
                  <c:v>0.129</c:v>
                </c:pt>
                <c:pt idx="51">
                  <c:v>0.13148000000000001</c:v>
                </c:pt>
                <c:pt idx="52">
                  <c:v>0.13386000000000001</c:v>
                </c:pt>
                <c:pt idx="53">
                  <c:v>0.13608000000000001</c:v>
                </c:pt>
                <c:pt idx="54">
                  <c:v>0.13819999999999999</c:v>
                </c:pt>
                <c:pt idx="55">
                  <c:v>0.13952000000000001</c:v>
                </c:pt>
                <c:pt idx="56">
                  <c:v>0.14080000000000001</c:v>
                </c:pt>
                <c:pt idx="57">
                  <c:v>0.14198</c:v>
                </c:pt>
                <c:pt idx="58">
                  <c:v>0.14319999999999999</c:v>
                </c:pt>
                <c:pt idx="59">
                  <c:v>0.14434</c:v>
                </c:pt>
                <c:pt idx="60">
                  <c:v>0.14535999999999999</c:v>
                </c:pt>
                <c:pt idx="61">
                  <c:v>0.14630000000000001</c:v>
                </c:pt>
                <c:pt idx="62">
                  <c:v>0.14726</c:v>
                </c:pt>
                <c:pt idx="63">
                  <c:v>0.14815999999999999</c:v>
                </c:pt>
                <c:pt idx="64">
                  <c:v>0.14896000000000001</c:v>
                </c:pt>
                <c:pt idx="65">
                  <c:v>0.14971999999999999</c:v>
                </c:pt>
                <c:pt idx="66">
                  <c:v>0.15035999999999999</c:v>
                </c:pt>
                <c:pt idx="67">
                  <c:v>0.151</c:v>
                </c:pt>
                <c:pt idx="68">
                  <c:v>0.15162</c:v>
                </c:pt>
                <c:pt idx="69">
                  <c:v>0.1522</c:v>
                </c:pt>
                <c:pt idx="70">
                  <c:v>0.15532000000000001</c:v>
                </c:pt>
                <c:pt idx="71">
                  <c:v>0.15764</c:v>
                </c:pt>
                <c:pt idx="72">
                  <c:v>0.1598</c:v>
                </c:pt>
                <c:pt idx="73">
                  <c:v>0.16461999999999999</c:v>
                </c:pt>
                <c:pt idx="74">
                  <c:v>0.16961999999999999</c:v>
                </c:pt>
                <c:pt idx="75">
                  <c:v>0.17516000000000001</c:v>
                </c:pt>
                <c:pt idx="76">
                  <c:v>0.18326000000000001</c:v>
                </c:pt>
                <c:pt idx="77">
                  <c:v>0.19239999999999999</c:v>
                </c:pt>
                <c:pt idx="78">
                  <c:v>0.20188</c:v>
                </c:pt>
                <c:pt idx="79">
                  <c:v>0.21113999999999999</c:v>
                </c:pt>
                <c:pt idx="80">
                  <c:v>0.21914</c:v>
                </c:pt>
                <c:pt idx="81">
                  <c:v>0.22592000000000001</c:v>
                </c:pt>
                <c:pt idx="82">
                  <c:v>0.23183999999999999</c:v>
                </c:pt>
                <c:pt idx="83">
                  <c:v>0.23710000000000001</c:v>
                </c:pt>
                <c:pt idx="84">
                  <c:v>0.2417</c:v>
                </c:pt>
                <c:pt idx="85">
                  <c:v>0.24607999999999999</c:v>
                </c:pt>
                <c:pt idx="86">
                  <c:v>0.25031999999999999</c:v>
                </c:pt>
                <c:pt idx="87">
                  <c:v>0.25413999999999998</c:v>
                </c:pt>
                <c:pt idx="88">
                  <c:v>0.25800000000000001</c:v>
                </c:pt>
                <c:pt idx="89">
                  <c:v>0.26179999999999998</c:v>
                </c:pt>
                <c:pt idx="90">
                  <c:v>0.26535999999999998</c:v>
                </c:pt>
                <c:pt idx="91">
                  <c:v>0.26867999999999997</c:v>
                </c:pt>
                <c:pt idx="92">
                  <c:v>0.27185999999999999</c:v>
                </c:pt>
                <c:pt idx="93">
                  <c:v>0.27472000000000002</c:v>
                </c:pt>
                <c:pt idx="94">
                  <c:v>0.27754000000000001</c:v>
                </c:pt>
                <c:pt idx="95">
                  <c:v>0.28016000000000002</c:v>
                </c:pt>
                <c:pt idx="96">
                  <c:v>0.28249999999999997</c:v>
                </c:pt>
                <c:pt idx="97">
                  <c:v>0.28476000000000001</c:v>
                </c:pt>
                <c:pt idx="98">
                  <c:v>0.28698000000000001</c:v>
                </c:pt>
                <c:pt idx="99">
                  <c:v>0.28902</c:v>
                </c:pt>
                <c:pt idx="100">
                  <c:v>0.29093999999999998</c:v>
                </c:pt>
                <c:pt idx="101">
                  <c:v>0.29283999999999999</c:v>
                </c:pt>
                <c:pt idx="102">
                  <c:v>0.29458000000000001</c:v>
                </c:pt>
                <c:pt idx="103">
                  <c:v>0.29627999999999999</c:v>
                </c:pt>
                <c:pt idx="104">
                  <c:v>0.29780000000000001</c:v>
                </c:pt>
                <c:pt idx="105">
                  <c:v>0.29927999999999999</c:v>
                </c:pt>
                <c:pt idx="106">
                  <c:v>0.30068</c:v>
                </c:pt>
                <c:pt idx="107">
                  <c:v>0.30196000000000001</c:v>
                </c:pt>
                <c:pt idx="108">
                  <c:v>0.30320000000000003</c:v>
                </c:pt>
                <c:pt idx="109">
                  <c:v>0.30434</c:v>
                </c:pt>
                <c:pt idx="110">
                  <c:v>0.30542000000000002</c:v>
                </c:pt>
                <c:pt idx="111">
                  <c:v>0.30634</c:v>
                </c:pt>
                <c:pt idx="112">
                  <c:v>0.30728</c:v>
                </c:pt>
                <c:pt idx="113">
                  <c:v>0.30815999999999999</c:v>
                </c:pt>
                <c:pt idx="114">
                  <c:v>0.30890000000000001</c:v>
                </c:pt>
                <c:pt idx="115">
                  <c:v>0.30962000000000001</c:v>
                </c:pt>
                <c:pt idx="116">
                  <c:v>0.31028</c:v>
                </c:pt>
                <c:pt idx="117">
                  <c:v>0.31087999999999999</c:v>
                </c:pt>
                <c:pt idx="118">
                  <c:v>0.3115</c:v>
                </c:pt>
                <c:pt idx="119">
                  <c:v>0.31203999999999998</c:v>
                </c:pt>
                <c:pt idx="120">
                  <c:v>0.31259999999999999</c:v>
                </c:pt>
                <c:pt idx="121">
                  <c:v>0.31308000000000002</c:v>
                </c:pt>
                <c:pt idx="122">
                  <c:v>0.31352000000000002</c:v>
                </c:pt>
                <c:pt idx="123">
                  <c:v>0.31396000000000002</c:v>
                </c:pt>
                <c:pt idx="124">
                  <c:v>0.31434000000000001</c:v>
                </c:pt>
                <c:pt idx="125">
                  <c:v>0.31475999999999998</c:v>
                </c:pt>
                <c:pt idx="126">
                  <c:v>0.31512000000000001</c:v>
                </c:pt>
                <c:pt idx="127">
                  <c:v>0.31547999999999998</c:v>
                </c:pt>
                <c:pt idx="128">
                  <c:v>0.31575999999999999</c:v>
                </c:pt>
                <c:pt idx="129">
                  <c:v>0.31609999999999999</c:v>
                </c:pt>
                <c:pt idx="130">
                  <c:v>0.31640000000000001</c:v>
                </c:pt>
                <c:pt idx="131">
                  <c:v>0.31666</c:v>
                </c:pt>
                <c:pt idx="132">
                  <c:v>0.31691999999999998</c:v>
                </c:pt>
                <c:pt idx="133">
                  <c:v>0.31718000000000002</c:v>
                </c:pt>
                <c:pt idx="134">
                  <c:v>0.31740000000000002</c:v>
                </c:pt>
                <c:pt idx="135">
                  <c:v>0.31763999999999998</c:v>
                </c:pt>
                <c:pt idx="136">
                  <c:v>0.31781999999999999</c:v>
                </c:pt>
                <c:pt idx="137">
                  <c:v>0.31802000000000002</c:v>
                </c:pt>
                <c:pt idx="138">
                  <c:v>0.31819999999999998</c:v>
                </c:pt>
                <c:pt idx="139">
                  <c:v>0.31838</c:v>
                </c:pt>
                <c:pt idx="140">
                  <c:v>0.31856000000000001</c:v>
                </c:pt>
                <c:pt idx="141">
                  <c:v>0.31872</c:v>
                </c:pt>
                <c:pt idx="142">
                  <c:v>0.31885999999999998</c:v>
                </c:pt>
                <c:pt idx="143">
                  <c:v>0.31896000000000002</c:v>
                </c:pt>
                <c:pt idx="144">
                  <c:v>0.31909999999999999</c:v>
                </c:pt>
                <c:pt idx="145">
                  <c:v>0.31924000000000002</c:v>
                </c:pt>
                <c:pt idx="146">
                  <c:v>0.31938</c:v>
                </c:pt>
                <c:pt idx="147">
                  <c:v>0.31947999999999999</c:v>
                </c:pt>
                <c:pt idx="148">
                  <c:v>0.3196</c:v>
                </c:pt>
                <c:pt idx="149">
                  <c:v>0.31969999999999998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B4A-9364-C86E54F2C0B1}"/>
            </c:ext>
          </c:extLst>
        </c:ser>
        <c:ser>
          <c:idx val="0"/>
          <c:order val="2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'50CR_30_25m1_15m2_0'!$AL$14:$AL$373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4.8000000000000001E-4</c:v>
                </c:pt>
                <c:pt idx="5">
                  <c:v>5.9999999999999995E-4</c:v>
                </c:pt>
                <c:pt idx="6">
                  <c:v>9.7999999999999997E-4</c:v>
                </c:pt>
                <c:pt idx="7">
                  <c:v>1.42E-3</c:v>
                </c:pt>
                <c:pt idx="8">
                  <c:v>2E-3</c:v>
                </c:pt>
                <c:pt idx="9">
                  <c:v>2.82E-3</c:v>
                </c:pt>
                <c:pt idx="10">
                  <c:v>3.7000000000000002E-3</c:v>
                </c:pt>
                <c:pt idx="11">
                  <c:v>4.4600000000000004E-3</c:v>
                </c:pt>
                <c:pt idx="12">
                  <c:v>5.1799999999999997E-3</c:v>
                </c:pt>
                <c:pt idx="13">
                  <c:v>5.8999999999999999E-3</c:v>
                </c:pt>
                <c:pt idx="14">
                  <c:v>6.7200000000000003E-3</c:v>
                </c:pt>
                <c:pt idx="15">
                  <c:v>7.8600000000000007E-3</c:v>
                </c:pt>
                <c:pt idx="16">
                  <c:v>9.0799999999999995E-3</c:v>
                </c:pt>
                <c:pt idx="17">
                  <c:v>1.056E-2</c:v>
                </c:pt>
                <c:pt idx="18">
                  <c:v>1.248E-2</c:v>
                </c:pt>
                <c:pt idx="19">
                  <c:v>1.452E-2</c:v>
                </c:pt>
                <c:pt idx="20">
                  <c:v>1.6879999999999999E-2</c:v>
                </c:pt>
                <c:pt idx="21">
                  <c:v>1.966E-2</c:v>
                </c:pt>
                <c:pt idx="22">
                  <c:v>2.2960000000000001E-2</c:v>
                </c:pt>
                <c:pt idx="23">
                  <c:v>2.656E-2</c:v>
                </c:pt>
                <c:pt idx="24">
                  <c:v>3.0419999999999999E-2</c:v>
                </c:pt>
                <c:pt idx="25">
                  <c:v>3.4840000000000003E-2</c:v>
                </c:pt>
                <c:pt idx="26">
                  <c:v>3.9480000000000001E-2</c:v>
                </c:pt>
                <c:pt idx="27">
                  <c:v>4.4359999999999997E-2</c:v>
                </c:pt>
                <c:pt idx="28">
                  <c:v>4.9660000000000003E-2</c:v>
                </c:pt>
                <c:pt idx="29">
                  <c:v>5.5379999999999999E-2</c:v>
                </c:pt>
                <c:pt idx="30">
                  <c:v>5.8439999999999999E-2</c:v>
                </c:pt>
                <c:pt idx="31">
                  <c:v>6.1580000000000003E-2</c:v>
                </c:pt>
                <c:pt idx="32">
                  <c:v>6.5040000000000001E-2</c:v>
                </c:pt>
                <c:pt idx="33">
                  <c:v>6.8440000000000001E-2</c:v>
                </c:pt>
                <c:pt idx="34">
                  <c:v>7.1679999999999994E-2</c:v>
                </c:pt>
                <c:pt idx="35">
                  <c:v>7.4899999999999994E-2</c:v>
                </c:pt>
                <c:pt idx="36">
                  <c:v>7.7880000000000005E-2</c:v>
                </c:pt>
                <c:pt idx="37">
                  <c:v>8.072E-2</c:v>
                </c:pt>
                <c:pt idx="38">
                  <c:v>8.344E-2</c:v>
                </c:pt>
                <c:pt idx="39">
                  <c:v>8.5919999999999996E-2</c:v>
                </c:pt>
                <c:pt idx="40">
                  <c:v>8.8039999999999993E-2</c:v>
                </c:pt>
                <c:pt idx="41">
                  <c:v>8.9980000000000004E-2</c:v>
                </c:pt>
                <c:pt idx="42">
                  <c:v>9.1539999999999996E-2</c:v>
                </c:pt>
                <c:pt idx="43">
                  <c:v>9.2880000000000004E-2</c:v>
                </c:pt>
                <c:pt idx="44">
                  <c:v>9.4020000000000006E-2</c:v>
                </c:pt>
                <c:pt idx="45">
                  <c:v>9.4780000000000003E-2</c:v>
                </c:pt>
                <c:pt idx="46">
                  <c:v>9.5339999999999994E-2</c:v>
                </c:pt>
                <c:pt idx="47">
                  <c:v>9.5740000000000006E-2</c:v>
                </c:pt>
                <c:pt idx="48">
                  <c:v>9.5880000000000007E-2</c:v>
                </c:pt>
                <c:pt idx="49">
                  <c:v>9.5500000000000002E-2</c:v>
                </c:pt>
                <c:pt idx="50">
                  <c:v>9.4820000000000002E-2</c:v>
                </c:pt>
                <c:pt idx="51">
                  <c:v>9.3719999999999998E-2</c:v>
                </c:pt>
                <c:pt idx="52">
                  <c:v>9.2420000000000002E-2</c:v>
                </c:pt>
                <c:pt idx="53">
                  <c:v>9.0660000000000004E-2</c:v>
                </c:pt>
                <c:pt idx="54">
                  <c:v>8.8660000000000003E-2</c:v>
                </c:pt>
                <c:pt idx="55">
                  <c:v>8.5739999999999997E-2</c:v>
                </c:pt>
                <c:pt idx="56">
                  <c:v>8.2680000000000003E-2</c:v>
                </c:pt>
                <c:pt idx="57">
                  <c:v>7.9479999999999995E-2</c:v>
                </c:pt>
                <c:pt idx="58">
                  <c:v>7.6259999999999994E-2</c:v>
                </c:pt>
                <c:pt idx="59">
                  <c:v>7.2940000000000005E-2</c:v>
                </c:pt>
                <c:pt idx="60">
                  <c:v>6.9519999999999998E-2</c:v>
                </c:pt>
                <c:pt idx="61">
                  <c:v>6.6900000000000001E-2</c:v>
                </c:pt>
                <c:pt idx="62">
                  <c:v>6.4280000000000004E-2</c:v>
                </c:pt>
                <c:pt idx="63">
                  <c:v>6.1539999999999997E-2</c:v>
                </c:pt>
                <c:pt idx="64">
                  <c:v>5.8740000000000001E-2</c:v>
                </c:pt>
                <c:pt idx="65">
                  <c:v>5.5919999999999997E-2</c:v>
                </c:pt>
                <c:pt idx="66">
                  <c:v>5.3179999999999998E-2</c:v>
                </c:pt>
                <c:pt idx="67">
                  <c:v>5.0380000000000001E-2</c:v>
                </c:pt>
                <c:pt idx="68">
                  <c:v>4.7640000000000002E-2</c:v>
                </c:pt>
                <c:pt idx="69">
                  <c:v>4.4920000000000002E-2</c:v>
                </c:pt>
                <c:pt idx="70">
                  <c:v>4.478E-2</c:v>
                </c:pt>
                <c:pt idx="71">
                  <c:v>4.4019999999999997E-2</c:v>
                </c:pt>
                <c:pt idx="72">
                  <c:v>4.3319999999999997E-2</c:v>
                </c:pt>
                <c:pt idx="73">
                  <c:v>4.546E-2</c:v>
                </c:pt>
                <c:pt idx="74">
                  <c:v>4.7800000000000002E-2</c:v>
                </c:pt>
                <c:pt idx="75">
                  <c:v>5.0779999999999999E-2</c:v>
                </c:pt>
                <c:pt idx="76">
                  <c:v>5.6480000000000002E-2</c:v>
                </c:pt>
                <c:pt idx="77">
                  <c:v>6.3219999999999998E-2</c:v>
                </c:pt>
                <c:pt idx="78">
                  <c:v>7.0419999999999996E-2</c:v>
                </c:pt>
                <c:pt idx="79">
                  <c:v>7.7499999999999999E-2</c:v>
                </c:pt>
                <c:pt idx="80">
                  <c:v>8.3460000000000006E-2</c:v>
                </c:pt>
                <c:pt idx="81">
                  <c:v>8.8319999999999996E-2</c:v>
                </c:pt>
                <c:pt idx="82">
                  <c:v>9.2539999999999997E-2</c:v>
                </c:pt>
                <c:pt idx="83">
                  <c:v>9.6060000000000006E-2</c:v>
                </c:pt>
                <c:pt idx="84">
                  <c:v>9.8979999999999999E-2</c:v>
                </c:pt>
                <c:pt idx="85">
                  <c:v>0.10172</c:v>
                </c:pt>
                <c:pt idx="86">
                  <c:v>0.10462</c:v>
                </c:pt>
                <c:pt idx="87">
                  <c:v>0.10698000000000001</c:v>
                </c:pt>
                <c:pt idx="88">
                  <c:v>0.10934000000000001</c:v>
                </c:pt>
                <c:pt idx="89">
                  <c:v>0.11158</c:v>
                </c:pt>
                <c:pt idx="90">
                  <c:v>0.11348</c:v>
                </c:pt>
                <c:pt idx="91">
                  <c:v>0.11504</c:v>
                </c:pt>
                <c:pt idx="92">
                  <c:v>0.11632000000000001</c:v>
                </c:pt>
                <c:pt idx="93">
                  <c:v>0.11716</c:v>
                </c:pt>
                <c:pt idx="94">
                  <c:v>0.11763999999999999</c:v>
                </c:pt>
                <c:pt idx="95">
                  <c:v>0.11772000000000001</c:v>
                </c:pt>
                <c:pt idx="96">
                  <c:v>0.11742</c:v>
                </c:pt>
                <c:pt idx="97">
                  <c:v>0.11674</c:v>
                </c:pt>
                <c:pt idx="98">
                  <c:v>0.11568000000000001</c:v>
                </c:pt>
                <c:pt idx="99">
                  <c:v>0.11409999999999999</c:v>
                </c:pt>
                <c:pt idx="100">
                  <c:v>0.11222</c:v>
                </c:pt>
                <c:pt idx="101">
                  <c:v>0.10934000000000001</c:v>
                </c:pt>
                <c:pt idx="102">
                  <c:v>0.10639999999999999</c:v>
                </c:pt>
                <c:pt idx="103">
                  <c:v>0.10338</c:v>
                </c:pt>
                <c:pt idx="104">
                  <c:v>9.9099999999999994E-2</c:v>
                </c:pt>
                <c:pt idx="105">
                  <c:v>9.4759999999999997E-2</c:v>
                </c:pt>
                <c:pt idx="106">
                  <c:v>9.0200000000000002E-2</c:v>
                </c:pt>
                <c:pt idx="107">
                  <c:v>8.4720000000000004E-2</c:v>
                </c:pt>
                <c:pt idx="108">
                  <c:v>7.9140000000000002E-2</c:v>
                </c:pt>
                <c:pt idx="109">
                  <c:v>7.3660000000000003E-2</c:v>
                </c:pt>
                <c:pt idx="110">
                  <c:v>6.8540000000000004E-2</c:v>
                </c:pt>
                <c:pt idx="111">
                  <c:v>6.3880000000000006E-2</c:v>
                </c:pt>
                <c:pt idx="112">
                  <c:v>6.0040000000000003E-2</c:v>
                </c:pt>
                <c:pt idx="113">
                  <c:v>5.6439999999999997E-2</c:v>
                </c:pt>
                <c:pt idx="114">
                  <c:v>5.3100000000000001E-2</c:v>
                </c:pt>
                <c:pt idx="115">
                  <c:v>5.008E-2</c:v>
                </c:pt>
                <c:pt idx="116">
                  <c:v>4.7239999999999997E-2</c:v>
                </c:pt>
                <c:pt idx="117">
                  <c:v>4.4499999999999998E-2</c:v>
                </c:pt>
                <c:pt idx="118">
                  <c:v>4.1959999999999997E-2</c:v>
                </c:pt>
                <c:pt idx="119">
                  <c:v>3.9480000000000001E-2</c:v>
                </c:pt>
                <c:pt idx="120">
                  <c:v>3.7080000000000002E-2</c:v>
                </c:pt>
                <c:pt idx="121">
                  <c:v>3.4799999999999998E-2</c:v>
                </c:pt>
                <c:pt idx="122">
                  <c:v>3.27E-2</c:v>
                </c:pt>
                <c:pt idx="123">
                  <c:v>3.0640000000000001E-2</c:v>
                </c:pt>
                <c:pt idx="124">
                  <c:v>2.878E-2</c:v>
                </c:pt>
                <c:pt idx="125">
                  <c:v>2.7099999999999999E-2</c:v>
                </c:pt>
                <c:pt idx="126">
                  <c:v>2.5399999999999999E-2</c:v>
                </c:pt>
                <c:pt idx="127">
                  <c:v>2.392E-2</c:v>
                </c:pt>
                <c:pt idx="128">
                  <c:v>2.2460000000000001E-2</c:v>
                </c:pt>
                <c:pt idx="129">
                  <c:v>2.1080000000000002E-2</c:v>
                </c:pt>
                <c:pt idx="130">
                  <c:v>1.984E-2</c:v>
                </c:pt>
                <c:pt idx="131">
                  <c:v>1.8599999999999998E-2</c:v>
                </c:pt>
                <c:pt idx="132">
                  <c:v>1.7479999999999999E-2</c:v>
                </c:pt>
                <c:pt idx="133">
                  <c:v>1.636E-2</c:v>
                </c:pt>
                <c:pt idx="134">
                  <c:v>1.5219999999999999E-2</c:v>
                </c:pt>
                <c:pt idx="135">
                  <c:v>1.4279999999999999E-2</c:v>
                </c:pt>
                <c:pt idx="136">
                  <c:v>1.336E-2</c:v>
                </c:pt>
                <c:pt idx="137">
                  <c:v>1.252E-2</c:v>
                </c:pt>
                <c:pt idx="138">
                  <c:v>1.176E-2</c:v>
                </c:pt>
                <c:pt idx="139">
                  <c:v>1.0999999999999999E-2</c:v>
                </c:pt>
                <c:pt idx="140">
                  <c:v>1.034E-2</c:v>
                </c:pt>
                <c:pt idx="141">
                  <c:v>9.7199999999999995E-3</c:v>
                </c:pt>
                <c:pt idx="142">
                  <c:v>9.1400000000000006E-3</c:v>
                </c:pt>
                <c:pt idx="143">
                  <c:v>8.5800000000000008E-3</c:v>
                </c:pt>
                <c:pt idx="144">
                  <c:v>8.0599999999999995E-3</c:v>
                </c:pt>
                <c:pt idx="145">
                  <c:v>7.6E-3</c:v>
                </c:pt>
                <c:pt idx="146">
                  <c:v>7.1799999999999998E-3</c:v>
                </c:pt>
                <c:pt idx="147">
                  <c:v>6.7999999999999996E-3</c:v>
                </c:pt>
                <c:pt idx="148">
                  <c:v>6.4400000000000004E-3</c:v>
                </c:pt>
                <c:pt idx="149">
                  <c:v>6.1000000000000004E-3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B4A-9364-C86E54F2C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Contagiados SR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'50SRantiguo'!$AL$14:$AL$373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2.0000000000000001E-4</c:v>
                      </c:pt>
                      <c:pt idx="1">
                        <c:v>2.0000000000000001E-4</c:v>
                      </c:pt>
                      <c:pt idx="2">
                        <c:v>2.0000000000000001E-4</c:v>
                      </c:pt>
                      <c:pt idx="3">
                        <c:v>3.4000000000000002E-4</c:v>
                      </c:pt>
                      <c:pt idx="4">
                        <c:v>4.4000000000000002E-4</c:v>
                      </c:pt>
                      <c:pt idx="5">
                        <c:v>5.4000000000000001E-4</c:v>
                      </c:pt>
                      <c:pt idx="6">
                        <c:v>7.7999999999999999E-4</c:v>
                      </c:pt>
                      <c:pt idx="7">
                        <c:v>1.0399999999999999E-3</c:v>
                      </c:pt>
                      <c:pt idx="8">
                        <c:v>1.3799999999999999E-3</c:v>
                      </c:pt>
                      <c:pt idx="9">
                        <c:v>1.98E-3</c:v>
                      </c:pt>
                      <c:pt idx="10">
                        <c:v>2.64E-3</c:v>
                      </c:pt>
                      <c:pt idx="11">
                        <c:v>3.2799999999999999E-3</c:v>
                      </c:pt>
                      <c:pt idx="12">
                        <c:v>4.0800000000000003E-3</c:v>
                      </c:pt>
                      <c:pt idx="13">
                        <c:v>4.8199999999999996E-3</c:v>
                      </c:pt>
                      <c:pt idx="14">
                        <c:v>5.5799999999999999E-3</c:v>
                      </c:pt>
                      <c:pt idx="15">
                        <c:v>6.4000000000000003E-3</c:v>
                      </c:pt>
                      <c:pt idx="16">
                        <c:v>7.28E-3</c:v>
                      </c:pt>
                      <c:pt idx="17">
                        <c:v>8.4200000000000004E-3</c:v>
                      </c:pt>
                      <c:pt idx="18">
                        <c:v>9.7599999999999996E-3</c:v>
                      </c:pt>
                      <c:pt idx="19">
                        <c:v>1.1220000000000001E-2</c:v>
                      </c:pt>
                      <c:pt idx="20">
                        <c:v>1.2880000000000001E-2</c:v>
                      </c:pt>
                      <c:pt idx="21">
                        <c:v>1.47E-2</c:v>
                      </c:pt>
                      <c:pt idx="22">
                        <c:v>1.67E-2</c:v>
                      </c:pt>
                      <c:pt idx="23">
                        <c:v>1.8960000000000001E-2</c:v>
                      </c:pt>
                      <c:pt idx="24">
                        <c:v>2.1600000000000001E-2</c:v>
                      </c:pt>
                      <c:pt idx="25">
                        <c:v>2.4639999999999999E-2</c:v>
                      </c:pt>
                      <c:pt idx="26">
                        <c:v>2.7859999999999999E-2</c:v>
                      </c:pt>
                      <c:pt idx="27">
                        <c:v>3.1320000000000001E-2</c:v>
                      </c:pt>
                      <c:pt idx="28">
                        <c:v>3.524E-2</c:v>
                      </c:pt>
                      <c:pt idx="29">
                        <c:v>3.9480000000000001E-2</c:v>
                      </c:pt>
                      <c:pt idx="30">
                        <c:v>4.4119999999999999E-2</c:v>
                      </c:pt>
                      <c:pt idx="31">
                        <c:v>4.8919999999999998E-2</c:v>
                      </c:pt>
                      <c:pt idx="32">
                        <c:v>5.4140000000000001E-2</c:v>
                      </c:pt>
                      <c:pt idx="33">
                        <c:v>5.9959999999999999E-2</c:v>
                      </c:pt>
                      <c:pt idx="34">
                        <c:v>6.6019999999999995E-2</c:v>
                      </c:pt>
                      <c:pt idx="35">
                        <c:v>7.2139999999999996E-2</c:v>
                      </c:pt>
                      <c:pt idx="36">
                        <c:v>7.8939999999999996E-2</c:v>
                      </c:pt>
                      <c:pt idx="37">
                        <c:v>8.5999999999999993E-2</c:v>
                      </c:pt>
                      <c:pt idx="38">
                        <c:v>9.3399999999999997E-2</c:v>
                      </c:pt>
                      <c:pt idx="39">
                        <c:v>0.10082000000000001</c:v>
                      </c:pt>
                      <c:pt idx="40">
                        <c:v>0.109</c:v>
                      </c:pt>
                      <c:pt idx="41">
                        <c:v>0.1172</c:v>
                      </c:pt>
                      <c:pt idx="42">
                        <c:v>0.12565999999999999</c:v>
                      </c:pt>
                      <c:pt idx="43">
                        <c:v>0.13433999999999999</c:v>
                      </c:pt>
                      <c:pt idx="44">
                        <c:v>0.14280000000000001</c:v>
                      </c:pt>
                      <c:pt idx="45">
                        <c:v>0.151</c:v>
                      </c:pt>
                      <c:pt idx="46">
                        <c:v>0.15901999999999999</c:v>
                      </c:pt>
                      <c:pt idx="47">
                        <c:v>0.16661999999999999</c:v>
                      </c:pt>
                      <c:pt idx="48">
                        <c:v>0.17382</c:v>
                      </c:pt>
                      <c:pt idx="49">
                        <c:v>0.18043999999999999</c:v>
                      </c:pt>
                      <c:pt idx="50">
                        <c:v>0.18615999999999999</c:v>
                      </c:pt>
                      <c:pt idx="51">
                        <c:v>0.19159999999999999</c:v>
                      </c:pt>
                      <c:pt idx="52">
                        <c:v>0.19628000000000001</c:v>
                      </c:pt>
                      <c:pt idx="53">
                        <c:v>0.20019999999999999</c:v>
                      </c:pt>
                      <c:pt idx="54">
                        <c:v>0.20368</c:v>
                      </c:pt>
                      <c:pt idx="55">
                        <c:v>0.20621999999999999</c:v>
                      </c:pt>
                      <c:pt idx="56">
                        <c:v>0.20780000000000001</c:v>
                      </c:pt>
                      <c:pt idx="57">
                        <c:v>0.20874000000000001</c:v>
                      </c:pt>
                      <c:pt idx="58">
                        <c:v>0.20893999999999999</c:v>
                      </c:pt>
                      <c:pt idx="59">
                        <c:v>0.20821999999999999</c:v>
                      </c:pt>
                      <c:pt idx="60">
                        <c:v>0.20674000000000001</c:v>
                      </c:pt>
                      <c:pt idx="61">
                        <c:v>0.2046</c:v>
                      </c:pt>
                      <c:pt idx="62">
                        <c:v>0.20168</c:v>
                      </c:pt>
                      <c:pt idx="63">
                        <c:v>0.19814000000000001</c:v>
                      </c:pt>
                      <c:pt idx="64">
                        <c:v>0.19403999999999999</c:v>
                      </c:pt>
                      <c:pt idx="65">
                        <c:v>0.18936</c:v>
                      </c:pt>
                      <c:pt idx="66">
                        <c:v>0.18428</c:v>
                      </c:pt>
                      <c:pt idx="67">
                        <c:v>0.17866000000000001</c:v>
                      </c:pt>
                      <c:pt idx="68">
                        <c:v>0.17274</c:v>
                      </c:pt>
                      <c:pt idx="69">
                        <c:v>0.16632</c:v>
                      </c:pt>
                      <c:pt idx="70">
                        <c:v>0.15966</c:v>
                      </c:pt>
                      <c:pt idx="71">
                        <c:v>0.15284</c:v>
                      </c:pt>
                      <c:pt idx="72">
                        <c:v>0.14593999999999999</c:v>
                      </c:pt>
                      <c:pt idx="73">
                        <c:v>0.13868</c:v>
                      </c:pt>
                      <c:pt idx="74">
                        <c:v>0.13138</c:v>
                      </c:pt>
                      <c:pt idx="75">
                        <c:v>0.12414</c:v>
                      </c:pt>
                      <c:pt idx="76">
                        <c:v>0.11712</c:v>
                      </c:pt>
                      <c:pt idx="77">
                        <c:v>0.11014</c:v>
                      </c:pt>
                      <c:pt idx="78">
                        <c:v>0.10334</c:v>
                      </c:pt>
                      <c:pt idx="79">
                        <c:v>9.672E-2</c:v>
                      </c:pt>
                      <c:pt idx="80">
                        <c:v>9.042E-2</c:v>
                      </c:pt>
                      <c:pt idx="81">
                        <c:v>8.4519999999999998E-2</c:v>
                      </c:pt>
                      <c:pt idx="82">
                        <c:v>7.886E-2</c:v>
                      </c:pt>
                      <c:pt idx="83">
                        <c:v>7.3319999999999996E-2</c:v>
                      </c:pt>
                      <c:pt idx="84">
                        <c:v>6.8159999999999998E-2</c:v>
                      </c:pt>
                      <c:pt idx="85">
                        <c:v>6.3200000000000006E-2</c:v>
                      </c:pt>
                      <c:pt idx="86">
                        <c:v>5.8639999999999998E-2</c:v>
                      </c:pt>
                      <c:pt idx="87">
                        <c:v>5.4460000000000001E-2</c:v>
                      </c:pt>
                      <c:pt idx="88">
                        <c:v>5.0540000000000002E-2</c:v>
                      </c:pt>
                      <c:pt idx="89">
                        <c:v>4.6980000000000001E-2</c:v>
                      </c:pt>
                      <c:pt idx="90">
                        <c:v>4.3639999999999998E-2</c:v>
                      </c:pt>
                      <c:pt idx="91">
                        <c:v>4.0460000000000003E-2</c:v>
                      </c:pt>
                      <c:pt idx="92">
                        <c:v>3.7620000000000001E-2</c:v>
                      </c:pt>
                      <c:pt idx="93">
                        <c:v>3.4939999999999999E-2</c:v>
                      </c:pt>
                      <c:pt idx="94">
                        <c:v>3.2500000000000001E-2</c:v>
                      </c:pt>
                      <c:pt idx="95">
                        <c:v>3.0280000000000001E-2</c:v>
                      </c:pt>
                      <c:pt idx="96">
                        <c:v>2.8160000000000001E-2</c:v>
                      </c:pt>
                      <c:pt idx="97">
                        <c:v>2.6179999999999998E-2</c:v>
                      </c:pt>
                      <c:pt idx="98">
                        <c:v>2.4400000000000002E-2</c:v>
                      </c:pt>
                      <c:pt idx="99">
                        <c:v>2.264E-2</c:v>
                      </c:pt>
                      <c:pt idx="100">
                        <c:v>2.1059999999999999E-2</c:v>
                      </c:pt>
                      <c:pt idx="101">
                        <c:v>1.966E-2</c:v>
                      </c:pt>
                      <c:pt idx="102">
                        <c:v>1.8360000000000001E-2</c:v>
                      </c:pt>
                      <c:pt idx="103">
                        <c:v>1.7059999999999999E-2</c:v>
                      </c:pt>
                      <c:pt idx="104">
                        <c:v>1.5939999999999999E-2</c:v>
                      </c:pt>
                      <c:pt idx="105">
                        <c:v>1.486E-2</c:v>
                      </c:pt>
                      <c:pt idx="106">
                        <c:v>1.388E-2</c:v>
                      </c:pt>
                      <c:pt idx="107">
                        <c:v>1.2919999999999999E-2</c:v>
                      </c:pt>
                      <c:pt idx="108">
                        <c:v>1.204E-2</c:v>
                      </c:pt>
                      <c:pt idx="109">
                        <c:v>1.124E-2</c:v>
                      </c:pt>
                      <c:pt idx="110">
                        <c:v>1.052E-2</c:v>
                      </c:pt>
                      <c:pt idx="111">
                        <c:v>9.8399999999999998E-3</c:v>
                      </c:pt>
                      <c:pt idx="112">
                        <c:v>9.2200000000000008E-3</c:v>
                      </c:pt>
                      <c:pt idx="113">
                        <c:v>8.5800000000000008E-3</c:v>
                      </c:pt>
                      <c:pt idx="114">
                        <c:v>8.0599999999999995E-3</c:v>
                      </c:pt>
                      <c:pt idx="115">
                        <c:v>7.5599999999999999E-3</c:v>
                      </c:pt>
                      <c:pt idx="116">
                        <c:v>7.1199999999999996E-3</c:v>
                      </c:pt>
                      <c:pt idx="117">
                        <c:v>6.6800000000000002E-3</c:v>
                      </c:pt>
                      <c:pt idx="118">
                        <c:v>6.3E-3</c:v>
                      </c:pt>
                      <c:pt idx="119">
                        <c:v>5.94E-3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BD98-4B4A-9364-C86E54F2C0B1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'50CR_30_25m1_15m2_0'!$AJ$14:$AJ$373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6.4766839378238344E-4</c:v>
                </c:pt>
                <c:pt idx="25">
                  <c:v>5.6465273856578201E-4</c:v>
                </c:pt>
                <c:pt idx="26">
                  <c:v>4.9726504226752855E-4</c:v>
                </c:pt>
                <c:pt idx="27">
                  <c:v>4.4150110375275938E-4</c:v>
                </c:pt>
                <c:pt idx="28">
                  <c:v>7.8678206136900079E-4</c:v>
                </c:pt>
                <c:pt idx="29">
                  <c:v>1.0552233556102709E-3</c:v>
                </c:pt>
                <c:pt idx="30">
                  <c:v>9.9601593625498006E-4</c:v>
                </c:pt>
                <c:pt idx="31">
                  <c:v>1.2531328320802004E-3</c:v>
                </c:pt>
                <c:pt idx="32">
                  <c:v>1.4762326542663124E-3</c:v>
                </c:pt>
                <c:pt idx="33">
                  <c:v>1.9520356943669827E-3</c:v>
                </c:pt>
                <c:pt idx="34">
                  <c:v>2.1158423697434543E-3</c:v>
                </c:pt>
                <c:pt idx="35">
                  <c:v>2.5138260432378081E-3</c:v>
                </c:pt>
                <c:pt idx="36">
                  <c:v>2.8783881026625091E-3</c:v>
                </c:pt>
                <c:pt idx="37">
                  <c:v>3.2124827902707664E-3</c:v>
                </c:pt>
                <c:pt idx="38">
                  <c:v>3.5157108327840037E-3</c:v>
                </c:pt>
                <c:pt idx="39">
                  <c:v>4.0092846592108041E-3</c:v>
                </c:pt>
                <c:pt idx="40">
                  <c:v>4.4724537507623502E-3</c:v>
                </c:pt>
                <c:pt idx="41">
                  <c:v>5.0990390272602475E-3</c:v>
                </c:pt>
                <c:pt idx="42">
                  <c:v>5.7001710051301537E-3</c:v>
                </c:pt>
                <c:pt idx="43">
                  <c:v>6.4539922552092933E-3</c:v>
                </c:pt>
                <c:pt idx="44">
                  <c:v>7.1697436816633804E-3</c:v>
                </c:pt>
                <c:pt idx="45">
                  <c:v>8.0335312609151246E-3</c:v>
                </c:pt>
                <c:pt idx="46">
                  <c:v>9.015138629018541E-3</c:v>
                </c:pt>
                <c:pt idx="47">
                  <c:v>9.7795458312613954E-3</c:v>
                </c:pt>
                <c:pt idx="48">
                  <c:v>1.0679611650485437E-2</c:v>
                </c:pt>
                <c:pt idx="49">
                  <c:v>1.1710713720525399E-2</c:v>
                </c:pt>
                <c:pt idx="50">
                  <c:v>1.2713178294573644E-2</c:v>
                </c:pt>
                <c:pt idx="51">
                  <c:v>1.3842409491937937E-2</c:v>
                </c:pt>
                <c:pt idx="52">
                  <c:v>1.4940983116689078E-2</c:v>
                </c:pt>
                <c:pt idx="53">
                  <c:v>1.6019988242210466E-2</c:v>
                </c:pt>
                <c:pt idx="54">
                  <c:v>1.7076700434153401E-2</c:v>
                </c:pt>
                <c:pt idx="55">
                  <c:v>1.8205275229357797E-2</c:v>
                </c:pt>
                <c:pt idx="56">
                  <c:v>1.9318181818181818E-2</c:v>
                </c:pt>
                <c:pt idx="57">
                  <c:v>2.0425412029863362E-2</c:v>
                </c:pt>
                <c:pt idx="58">
                  <c:v>2.1648044692737432E-2</c:v>
                </c:pt>
                <c:pt idx="59">
                  <c:v>2.2862685326312873E-2</c:v>
                </c:pt>
                <c:pt idx="60">
                  <c:v>2.4078150798018713E-2</c:v>
                </c:pt>
                <c:pt idx="61">
                  <c:v>2.5017088174982913E-2</c:v>
                </c:pt>
                <c:pt idx="62">
                  <c:v>2.5940513377699308E-2</c:v>
                </c:pt>
                <c:pt idx="63">
                  <c:v>2.6997840172786176E-2</c:v>
                </c:pt>
                <c:pt idx="64">
                  <c:v>2.7926960257787327E-2</c:v>
                </c:pt>
                <c:pt idx="65">
                  <c:v>2.8853860539674057E-2</c:v>
                </c:pt>
                <c:pt idx="66">
                  <c:v>2.9662144187283853E-2</c:v>
                </c:pt>
                <c:pt idx="67">
                  <c:v>3.0728476821192053E-2</c:v>
                </c:pt>
                <c:pt idx="68">
                  <c:v>3.1526183880754517E-2</c:v>
                </c:pt>
                <c:pt idx="69">
                  <c:v>3.2325886990801578E-2</c:v>
                </c:pt>
                <c:pt idx="70">
                  <c:v>3.2577903682719546E-2</c:v>
                </c:pt>
                <c:pt idx="71">
                  <c:v>3.2986551636640445E-2</c:v>
                </c:pt>
                <c:pt idx="72">
                  <c:v>3.3416770963704628E-2</c:v>
                </c:pt>
                <c:pt idx="73">
                  <c:v>3.3288786295711338E-2</c:v>
                </c:pt>
                <c:pt idx="74">
                  <c:v>3.3132885272963097E-2</c:v>
                </c:pt>
                <c:pt idx="75">
                  <c:v>3.2770038821648778E-2</c:v>
                </c:pt>
                <c:pt idx="76">
                  <c:v>3.1976426934410128E-2</c:v>
                </c:pt>
                <c:pt idx="77">
                  <c:v>3.1081081081081083E-2</c:v>
                </c:pt>
                <c:pt idx="78">
                  <c:v>3.0215969883098871E-2</c:v>
                </c:pt>
                <c:pt idx="79">
                  <c:v>2.9364402765937294E-2</c:v>
                </c:pt>
                <c:pt idx="80">
                  <c:v>2.8840010951902893E-2</c:v>
                </c:pt>
                <c:pt idx="81">
                  <c:v>2.8505665722379604E-2</c:v>
                </c:pt>
                <c:pt idx="82">
                  <c:v>2.820910973084886E-2</c:v>
                </c:pt>
                <c:pt idx="83">
                  <c:v>2.8005061155630534E-2</c:v>
                </c:pt>
                <c:pt idx="84">
                  <c:v>2.7885808853951179E-2</c:v>
                </c:pt>
                <c:pt idx="85">
                  <c:v>2.787711313394018E-2</c:v>
                </c:pt>
                <c:pt idx="86">
                  <c:v>2.7724512623841482E-2</c:v>
                </c:pt>
                <c:pt idx="87">
                  <c:v>2.7701267018178957E-2</c:v>
                </c:pt>
                <c:pt idx="88">
                  <c:v>2.7674418604651162E-2</c:v>
                </c:pt>
                <c:pt idx="89">
                  <c:v>2.7578304048892284E-2</c:v>
                </c:pt>
                <c:pt idx="90">
                  <c:v>2.7509798010250226E-2</c:v>
                </c:pt>
                <c:pt idx="91">
                  <c:v>2.7542057466130712E-2</c:v>
                </c:pt>
                <c:pt idx="92">
                  <c:v>2.751416170087545E-2</c:v>
                </c:pt>
                <c:pt idx="93">
                  <c:v>2.7518928363424577E-2</c:v>
                </c:pt>
                <c:pt idx="94">
                  <c:v>2.7599625279239027E-2</c:v>
                </c:pt>
                <c:pt idx="95">
                  <c:v>2.7769845802398628E-2</c:v>
                </c:pt>
                <c:pt idx="96">
                  <c:v>2.7893805309734513E-2</c:v>
                </c:pt>
                <c:pt idx="97">
                  <c:v>2.8093833403567917E-2</c:v>
                </c:pt>
                <c:pt idx="98">
                  <c:v>2.8294654679768626E-2</c:v>
                </c:pt>
                <c:pt idx="99">
                  <c:v>2.8510137706733097E-2</c:v>
                </c:pt>
                <c:pt idx="100">
                  <c:v>2.8734446965009968E-2</c:v>
                </c:pt>
                <c:pt idx="101">
                  <c:v>2.9230979374402406E-2</c:v>
                </c:pt>
                <c:pt idx="102">
                  <c:v>2.9669359766447145E-2</c:v>
                </c:pt>
                <c:pt idx="103">
                  <c:v>3.0039152153368436E-2</c:v>
                </c:pt>
                <c:pt idx="104">
                  <c:v>3.0624580255204835E-2</c:v>
                </c:pt>
                <c:pt idx="105">
                  <c:v>3.1007751937984496E-2</c:v>
                </c:pt>
                <c:pt idx="106">
                  <c:v>3.1395503525342559E-2</c:v>
                </c:pt>
                <c:pt idx="107">
                  <c:v>3.1858524307855345E-2</c:v>
                </c:pt>
                <c:pt idx="108">
                  <c:v>3.2387862796833776E-2</c:v>
                </c:pt>
                <c:pt idx="109">
                  <c:v>3.2923703752382204E-2</c:v>
                </c:pt>
                <c:pt idx="110">
                  <c:v>3.3462117739506254E-2</c:v>
                </c:pt>
                <c:pt idx="111">
                  <c:v>3.4014493699810668E-2</c:v>
                </c:pt>
                <c:pt idx="112">
                  <c:v>3.4626399375162716E-2</c:v>
                </c:pt>
                <c:pt idx="113">
                  <c:v>3.5176531671858774E-2</c:v>
                </c:pt>
                <c:pt idx="114">
                  <c:v>3.5739721592748463E-2</c:v>
                </c:pt>
                <c:pt idx="115">
                  <c:v>3.6302564433822106E-2</c:v>
                </c:pt>
                <c:pt idx="116">
                  <c:v>3.6805466030681966E-2</c:v>
                </c:pt>
                <c:pt idx="117">
                  <c:v>3.7313432835820892E-2</c:v>
                </c:pt>
                <c:pt idx="118">
                  <c:v>3.7881219903691817E-2</c:v>
                </c:pt>
                <c:pt idx="119">
                  <c:v>3.8328419433405973E-2</c:v>
                </c:pt>
                <c:pt idx="120">
                  <c:v>3.877159309021113E-2</c:v>
                </c:pt>
                <c:pt idx="121">
                  <c:v>3.9159320301520376E-2</c:v>
                </c:pt>
                <c:pt idx="122">
                  <c:v>3.9614697626945652E-2</c:v>
                </c:pt>
                <c:pt idx="123">
                  <c:v>4.0068798573066632E-2</c:v>
                </c:pt>
                <c:pt idx="124">
                  <c:v>4.0465737736209199E-2</c:v>
                </c:pt>
                <c:pt idx="125">
                  <c:v>4.0792985131528785E-2</c:v>
                </c:pt>
                <c:pt idx="126">
                  <c:v>4.1190657527291188E-2</c:v>
                </c:pt>
                <c:pt idx="127">
                  <c:v>4.1460631418790417E-2</c:v>
                </c:pt>
                <c:pt idx="128">
                  <c:v>4.1803901697491763E-2</c:v>
                </c:pt>
                <c:pt idx="129">
                  <c:v>4.2138563745650108E-2</c:v>
                </c:pt>
                <c:pt idx="130">
                  <c:v>4.2414664981036659E-2</c:v>
                </c:pt>
                <c:pt idx="131">
                  <c:v>4.2758794921998355E-2</c:v>
                </c:pt>
                <c:pt idx="132">
                  <c:v>4.3039252808279693E-2</c:v>
                </c:pt>
                <c:pt idx="133">
                  <c:v>4.3319250898543417E-2</c:v>
                </c:pt>
                <c:pt idx="134">
                  <c:v>4.3604284814114679E-2</c:v>
                </c:pt>
                <c:pt idx="135">
                  <c:v>4.38231960710238E-2</c:v>
                </c:pt>
                <c:pt idx="136">
                  <c:v>4.405009124661758E-2</c:v>
                </c:pt>
                <c:pt idx="137">
                  <c:v>4.4211055908433432E-2</c:v>
                </c:pt>
                <c:pt idx="138">
                  <c:v>4.4374607165304843E-2</c:v>
                </c:pt>
                <c:pt idx="139">
                  <c:v>4.460079150700421E-2</c:v>
                </c:pt>
                <c:pt idx="140">
                  <c:v>4.4701155198392767E-2</c:v>
                </c:pt>
                <c:pt idx="141">
                  <c:v>4.4866967871485947E-2</c:v>
                </c:pt>
                <c:pt idx="142">
                  <c:v>4.4972715298250018E-2</c:v>
                </c:pt>
                <c:pt idx="143">
                  <c:v>4.5084023074993727E-2</c:v>
                </c:pt>
                <c:pt idx="144">
                  <c:v>4.5189595738013164E-2</c:v>
                </c:pt>
                <c:pt idx="145">
                  <c:v>4.5295075805036965E-2</c:v>
                </c:pt>
                <c:pt idx="146">
                  <c:v>4.5400463397833303E-2</c:v>
                </c:pt>
                <c:pt idx="147">
                  <c:v>4.5448854388381123E-2</c:v>
                </c:pt>
                <c:pt idx="148">
                  <c:v>4.555694618272841E-2</c:v>
                </c:pt>
                <c:pt idx="149">
                  <c:v>4.5605254926493588E-2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63-40BA-8B3F-2E757C9C5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'50CR_30_25m1_15m2_0'!$M$14:$M$165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0.04</c:v>
                </c:pt>
                <c:pt idx="10">
                  <c:v>0.59</c:v>
                </c:pt>
                <c:pt idx="11">
                  <c:v>0.46</c:v>
                </c:pt>
                <c:pt idx="12">
                  <c:v>2.06</c:v>
                </c:pt>
                <c:pt idx="13">
                  <c:v>1.96</c:v>
                </c:pt>
                <c:pt idx="14">
                  <c:v>2.4500000000000002</c:v>
                </c:pt>
                <c:pt idx="15">
                  <c:v>3.1</c:v>
                </c:pt>
                <c:pt idx="16">
                  <c:v>2.5299999999999998</c:v>
                </c:pt>
                <c:pt idx="17">
                  <c:v>2.04</c:v>
                </c:pt>
                <c:pt idx="18">
                  <c:v>2.0299999999999998</c:v>
                </c:pt>
                <c:pt idx="19">
                  <c:v>2.2400000000000002</c:v>
                </c:pt>
                <c:pt idx="20">
                  <c:v>2.29</c:v>
                </c:pt>
                <c:pt idx="21">
                  <c:v>2.3199999999999998</c:v>
                </c:pt>
                <c:pt idx="22">
                  <c:v>2.27</c:v>
                </c:pt>
                <c:pt idx="23">
                  <c:v>2.37</c:v>
                </c:pt>
                <c:pt idx="24">
                  <c:v>2.25</c:v>
                </c:pt>
                <c:pt idx="25">
                  <c:v>2.29</c:v>
                </c:pt>
                <c:pt idx="26">
                  <c:v>2.2200000000000002</c:v>
                </c:pt>
                <c:pt idx="27">
                  <c:v>2.2400000000000002</c:v>
                </c:pt>
                <c:pt idx="28">
                  <c:v>2.15</c:v>
                </c:pt>
                <c:pt idx="29">
                  <c:v>2.15</c:v>
                </c:pt>
                <c:pt idx="30">
                  <c:v>2.09</c:v>
                </c:pt>
                <c:pt idx="31">
                  <c:v>2.08</c:v>
                </c:pt>
                <c:pt idx="32">
                  <c:v>2.1</c:v>
                </c:pt>
                <c:pt idx="33">
                  <c:v>2.0499999999999998</c:v>
                </c:pt>
                <c:pt idx="34">
                  <c:v>2.0499999999999998</c:v>
                </c:pt>
                <c:pt idx="35">
                  <c:v>2.02</c:v>
                </c:pt>
                <c:pt idx="36">
                  <c:v>1.99</c:v>
                </c:pt>
                <c:pt idx="37">
                  <c:v>1.95</c:v>
                </c:pt>
                <c:pt idx="38">
                  <c:v>1.92</c:v>
                </c:pt>
                <c:pt idx="39">
                  <c:v>1.86</c:v>
                </c:pt>
                <c:pt idx="40">
                  <c:v>1.84</c:v>
                </c:pt>
                <c:pt idx="41">
                  <c:v>1.78</c:v>
                </c:pt>
                <c:pt idx="42">
                  <c:v>1.77</c:v>
                </c:pt>
                <c:pt idx="43">
                  <c:v>1.75</c:v>
                </c:pt>
                <c:pt idx="44">
                  <c:v>1.75</c:v>
                </c:pt>
                <c:pt idx="45">
                  <c:v>1.75</c:v>
                </c:pt>
                <c:pt idx="46">
                  <c:v>1.73</c:v>
                </c:pt>
                <c:pt idx="47">
                  <c:v>1.7</c:v>
                </c:pt>
                <c:pt idx="48">
                  <c:v>1.68</c:v>
                </c:pt>
                <c:pt idx="49">
                  <c:v>1.65</c:v>
                </c:pt>
                <c:pt idx="50">
                  <c:v>1.62</c:v>
                </c:pt>
                <c:pt idx="51">
                  <c:v>1.59</c:v>
                </c:pt>
                <c:pt idx="52">
                  <c:v>1.57</c:v>
                </c:pt>
                <c:pt idx="53">
                  <c:v>1.54</c:v>
                </c:pt>
                <c:pt idx="54">
                  <c:v>1.52</c:v>
                </c:pt>
                <c:pt idx="55">
                  <c:v>1.49</c:v>
                </c:pt>
                <c:pt idx="56">
                  <c:v>1.47</c:v>
                </c:pt>
                <c:pt idx="57">
                  <c:v>1.44</c:v>
                </c:pt>
                <c:pt idx="58">
                  <c:v>1.4</c:v>
                </c:pt>
                <c:pt idx="59">
                  <c:v>1.37</c:v>
                </c:pt>
                <c:pt idx="60">
                  <c:v>1.35</c:v>
                </c:pt>
                <c:pt idx="61">
                  <c:v>1.33</c:v>
                </c:pt>
                <c:pt idx="62">
                  <c:v>1.32</c:v>
                </c:pt>
                <c:pt idx="63">
                  <c:v>1.31</c:v>
                </c:pt>
                <c:pt idx="64">
                  <c:v>1.29</c:v>
                </c:pt>
                <c:pt idx="65">
                  <c:v>1.28</c:v>
                </c:pt>
                <c:pt idx="66">
                  <c:v>1.26</c:v>
                </c:pt>
                <c:pt idx="67">
                  <c:v>1.25</c:v>
                </c:pt>
                <c:pt idx="68">
                  <c:v>1.23</c:v>
                </c:pt>
                <c:pt idx="69">
                  <c:v>1.22</c:v>
                </c:pt>
                <c:pt idx="70">
                  <c:v>1.21</c:v>
                </c:pt>
                <c:pt idx="71">
                  <c:v>1.2</c:v>
                </c:pt>
                <c:pt idx="72">
                  <c:v>1.19</c:v>
                </c:pt>
                <c:pt idx="73">
                  <c:v>1.19</c:v>
                </c:pt>
                <c:pt idx="74">
                  <c:v>1.18</c:v>
                </c:pt>
                <c:pt idx="75">
                  <c:v>1.18</c:v>
                </c:pt>
                <c:pt idx="76">
                  <c:v>1.17</c:v>
                </c:pt>
                <c:pt idx="77">
                  <c:v>1.17</c:v>
                </c:pt>
                <c:pt idx="78">
                  <c:v>1.1599999999999999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1.1399999999999999</c:v>
                </c:pt>
                <c:pt idx="82">
                  <c:v>1.1399999999999999</c:v>
                </c:pt>
                <c:pt idx="83">
                  <c:v>1.1399999999999999</c:v>
                </c:pt>
                <c:pt idx="84">
                  <c:v>1.1399999999999999</c:v>
                </c:pt>
                <c:pt idx="85">
                  <c:v>1.1399999999999999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1.1399999999999999</c:v>
                </c:pt>
                <c:pt idx="89">
                  <c:v>1.1399999999999999</c:v>
                </c:pt>
                <c:pt idx="90">
                  <c:v>1.1399999999999999</c:v>
                </c:pt>
                <c:pt idx="91">
                  <c:v>1.1399999999999999</c:v>
                </c:pt>
                <c:pt idx="92">
                  <c:v>1.1399999999999999</c:v>
                </c:pt>
                <c:pt idx="93">
                  <c:v>1.1399999999999999</c:v>
                </c:pt>
                <c:pt idx="94">
                  <c:v>1.1399999999999999</c:v>
                </c:pt>
                <c:pt idx="95">
                  <c:v>1.1399999999999999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1.1599999999999999</c:v>
                </c:pt>
                <c:pt idx="99">
                  <c:v>1.1599999999999999</c:v>
                </c:pt>
                <c:pt idx="100">
                  <c:v>1.1599999999999999</c:v>
                </c:pt>
                <c:pt idx="101">
                  <c:v>1.18</c:v>
                </c:pt>
                <c:pt idx="102">
                  <c:v>1.18</c:v>
                </c:pt>
                <c:pt idx="103">
                  <c:v>1.18</c:v>
                </c:pt>
                <c:pt idx="104">
                  <c:v>1.19</c:v>
                </c:pt>
                <c:pt idx="105">
                  <c:v>1.19</c:v>
                </c:pt>
                <c:pt idx="106">
                  <c:v>1.19</c:v>
                </c:pt>
                <c:pt idx="107">
                  <c:v>1.18</c:v>
                </c:pt>
                <c:pt idx="108">
                  <c:v>1.17</c:v>
                </c:pt>
                <c:pt idx="109">
                  <c:v>1.1599999999999999</c:v>
                </c:pt>
                <c:pt idx="110">
                  <c:v>1.1499999999999999</c:v>
                </c:pt>
                <c:pt idx="111">
                  <c:v>1.1399999999999999</c:v>
                </c:pt>
                <c:pt idx="112">
                  <c:v>1.1299999999999999</c:v>
                </c:pt>
                <c:pt idx="113">
                  <c:v>1.1299999999999999</c:v>
                </c:pt>
                <c:pt idx="114">
                  <c:v>1.1200000000000001</c:v>
                </c:pt>
                <c:pt idx="115">
                  <c:v>1.1100000000000001</c:v>
                </c:pt>
                <c:pt idx="116">
                  <c:v>1.1100000000000001</c:v>
                </c:pt>
                <c:pt idx="117">
                  <c:v>1.1000000000000001</c:v>
                </c:pt>
                <c:pt idx="118">
                  <c:v>1.1000000000000001</c:v>
                </c:pt>
                <c:pt idx="119">
                  <c:v>1.0900000000000001</c:v>
                </c:pt>
                <c:pt idx="120">
                  <c:v>1.0900000000000001</c:v>
                </c:pt>
                <c:pt idx="121">
                  <c:v>1.08</c:v>
                </c:pt>
                <c:pt idx="122">
                  <c:v>1.08</c:v>
                </c:pt>
                <c:pt idx="123">
                  <c:v>1.07</c:v>
                </c:pt>
                <c:pt idx="124">
                  <c:v>1.07</c:v>
                </c:pt>
                <c:pt idx="125">
                  <c:v>1.06</c:v>
                </c:pt>
                <c:pt idx="126">
                  <c:v>1.06</c:v>
                </c:pt>
                <c:pt idx="127">
                  <c:v>1.05</c:v>
                </c:pt>
                <c:pt idx="128">
                  <c:v>1.05</c:v>
                </c:pt>
                <c:pt idx="129">
                  <c:v>1.05</c:v>
                </c:pt>
                <c:pt idx="130">
                  <c:v>1.04</c:v>
                </c:pt>
                <c:pt idx="131">
                  <c:v>1.04</c:v>
                </c:pt>
                <c:pt idx="132">
                  <c:v>1.04</c:v>
                </c:pt>
                <c:pt idx="133">
                  <c:v>1.03</c:v>
                </c:pt>
                <c:pt idx="134">
                  <c:v>1.03</c:v>
                </c:pt>
                <c:pt idx="135">
                  <c:v>1.03</c:v>
                </c:pt>
                <c:pt idx="136">
                  <c:v>1.03</c:v>
                </c:pt>
                <c:pt idx="137">
                  <c:v>1.03</c:v>
                </c:pt>
                <c:pt idx="138">
                  <c:v>1.03</c:v>
                </c:pt>
                <c:pt idx="139">
                  <c:v>1.02</c:v>
                </c:pt>
                <c:pt idx="140">
                  <c:v>1.02</c:v>
                </c:pt>
                <c:pt idx="141">
                  <c:v>1.02</c:v>
                </c:pt>
                <c:pt idx="142">
                  <c:v>1.02</c:v>
                </c:pt>
                <c:pt idx="143">
                  <c:v>1.02</c:v>
                </c:pt>
                <c:pt idx="144">
                  <c:v>1.02</c:v>
                </c:pt>
                <c:pt idx="145">
                  <c:v>1.01</c:v>
                </c:pt>
                <c:pt idx="146">
                  <c:v>1.01</c:v>
                </c:pt>
                <c:pt idx="147">
                  <c:v>1.01</c:v>
                </c:pt>
                <c:pt idx="148">
                  <c:v>1.01</c:v>
                </c:pt>
                <c:pt idx="14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EF-40A5-8E02-0ED1B5C22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'50CR_30_25m1_15m2_0'!$BL$14:$BL$88</c:f>
              <c:numCache>
                <c:formatCode>#,##0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49344.267919267571</c:v>
                </c:pt>
                <c:pt idx="25">
                  <c:v>56598.897982527764</c:v>
                </c:pt>
                <c:pt idx="26">
                  <c:v>64268.991441481274</c:v>
                </c:pt>
                <c:pt idx="27">
                  <c:v>72386.507018873745</c:v>
                </c:pt>
                <c:pt idx="28">
                  <c:v>81239.073219415906</c:v>
                </c:pt>
                <c:pt idx="29">
                  <c:v>90858.648765853432</c:v>
                </c:pt>
                <c:pt idx="30">
                  <c:v>96259.672909866538</c:v>
                </c:pt>
                <c:pt idx="31">
                  <c:v>102012.24300408167</c:v>
                </c:pt>
                <c:pt idx="32">
                  <c:v>108244.1939394814</c:v>
                </c:pt>
                <c:pt idx="33">
                  <c:v>114603.97976586368</c:v>
                </c:pt>
                <c:pt idx="34">
                  <c:v>120835.93070126339</c:v>
                </c:pt>
                <c:pt idx="35">
                  <c:v>127131.79908215441</c:v>
                </c:pt>
                <c:pt idx="36">
                  <c:v>133235.91512657158</c:v>
                </c:pt>
                <c:pt idx="37">
                  <c:v>139276.11372549747</c:v>
                </c:pt>
                <c:pt idx="38">
                  <c:v>145444.14721540592</c:v>
                </c:pt>
                <c:pt idx="39">
                  <c:v>151452.38709158616</c:v>
                </c:pt>
                <c:pt idx="40">
                  <c:v>157204.95718580129</c:v>
                </c:pt>
                <c:pt idx="41">
                  <c:v>162957.52728001642</c:v>
                </c:pt>
                <c:pt idx="42">
                  <c:v>168198.75781030132</c:v>
                </c:pt>
                <c:pt idx="43">
                  <c:v>173312.15344960365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5-4205-AC96-4A04705BA20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EvolOf!$H$3:$H$60</c:f>
              <c:numCache>
                <c:formatCode>#,##0</c:formatCode>
                <c:ptCount val="5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169496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45-4205-AC96-4A04705B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'50CR_30_25m1_15m2_0'!$BR$14:$BR$88</c:f>
              <c:numCache>
                <c:formatCode>#,##0</c:formatCode>
                <c:ptCount val="75"/>
                <c:pt idx="0">
                  <c:v>319.58722745639619</c:v>
                </c:pt>
                <c:pt idx="1">
                  <c:v>319.58722745639619</c:v>
                </c:pt>
                <c:pt idx="2">
                  <c:v>319.58722745639619</c:v>
                </c:pt>
                <c:pt idx="3">
                  <c:v>543.29828667587356</c:v>
                </c:pt>
                <c:pt idx="4">
                  <c:v>767.00934589535086</c:v>
                </c:pt>
                <c:pt idx="5">
                  <c:v>958.76168236918852</c:v>
                </c:pt>
                <c:pt idx="6">
                  <c:v>1565.9774145363413</c:v>
                </c:pt>
                <c:pt idx="7">
                  <c:v>2269.0693149404128</c:v>
                </c:pt>
                <c:pt idx="8">
                  <c:v>3195.872274563962</c:v>
                </c:pt>
                <c:pt idx="9">
                  <c:v>4506.1799071351861</c:v>
                </c:pt>
                <c:pt idx="10">
                  <c:v>5912.3637079433292</c:v>
                </c:pt>
                <c:pt idx="11">
                  <c:v>7126.7951722776352</c:v>
                </c:pt>
                <c:pt idx="12">
                  <c:v>8277.3091911206611</c:v>
                </c:pt>
                <c:pt idx="13">
                  <c:v>9427.823209963688</c:v>
                </c:pt>
                <c:pt idx="14">
                  <c:v>10738.130842534913</c:v>
                </c:pt>
                <c:pt idx="15">
                  <c:v>12591.736761782009</c:v>
                </c:pt>
                <c:pt idx="16">
                  <c:v>14541.218849266026</c:v>
                </c:pt>
                <c:pt idx="17">
                  <c:v>16938.123055188997</c:v>
                </c:pt>
                <c:pt idx="18">
                  <c:v>20070.077884261682</c:v>
                </c:pt>
                <c:pt idx="19">
                  <c:v>23361.826327062561</c:v>
                </c:pt>
                <c:pt idx="20">
                  <c:v>27196.873056539316</c:v>
                </c:pt>
                <c:pt idx="21">
                  <c:v>31735.011686420141</c:v>
                </c:pt>
                <c:pt idx="22">
                  <c:v>37104.077107687597</c:v>
                </c:pt>
                <c:pt idx="23">
                  <c:v>42984.482092885286</c:v>
                </c:pt>
                <c:pt idx="24">
                  <c:v>49344.267919267571</c:v>
                </c:pt>
                <c:pt idx="25">
                  <c:v>56598.897982527764</c:v>
                </c:pt>
                <c:pt idx="26">
                  <c:v>64268.991441481274</c:v>
                </c:pt>
                <c:pt idx="27">
                  <c:v>72386.507018873745</c:v>
                </c:pt>
                <c:pt idx="28">
                  <c:v>81239.073219415906</c:v>
                </c:pt>
                <c:pt idx="29">
                  <c:v>90858.648765853432</c:v>
                </c:pt>
                <c:pt idx="30">
                  <c:v>96259.672909866538</c:v>
                </c:pt>
                <c:pt idx="31">
                  <c:v>102012.24300408167</c:v>
                </c:pt>
                <c:pt idx="32">
                  <c:v>108244.1939394814</c:v>
                </c:pt>
                <c:pt idx="33">
                  <c:v>114603.97976586368</c:v>
                </c:pt>
                <c:pt idx="34">
                  <c:v>120835.93070126339</c:v>
                </c:pt>
                <c:pt idx="35">
                  <c:v>127131.79908215441</c:v>
                </c:pt>
                <c:pt idx="36">
                  <c:v>133235.91512657158</c:v>
                </c:pt>
                <c:pt idx="37">
                  <c:v>139276.11372549747</c:v>
                </c:pt>
                <c:pt idx="38">
                  <c:v>145444.14721540592</c:v>
                </c:pt>
                <c:pt idx="39">
                  <c:v>151452.38709158616</c:v>
                </c:pt>
                <c:pt idx="40">
                  <c:v>157204.95718580129</c:v>
                </c:pt>
                <c:pt idx="41">
                  <c:v>162957.52728001642</c:v>
                </c:pt>
                <c:pt idx="42">
                  <c:v>168198.75781030132</c:v>
                </c:pt>
                <c:pt idx="43">
                  <c:v>173312.15344960365</c:v>
                </c:pt>
                <c:pt idx="44">
                  <c:v>178297.71419792343</c:v>
                </c:pt>
                <c:pt idx="45">
                  <c:v>182995.64644153247</c:v>
                </c:pt>
                <c:pt idx="46">
                  <c:v>187885.33102161533</c:v>
                </c:pt>
                <c:pt idx="47">
                  <c:v>192806.97432444381</c:v>
                </c:pt>
                <c:pt idx="48">
                  <c:v>197504.90656805286</c:v>
                </c:pt>
                <c:pt idx="49">
                  <c:v>201947.16902969676</c:v>
                </c:pt>
                <c:pt idx="50">
                  <c:v>206133.76170937554</c:v>
                </c:pt>
                <c:pt idx="51">
                  <c:v>210096.64332983486</c:v>
                </c:pt>
                <c:pt idx="52">
                  <c:v>213899.73133656598</c:v>
                </c:pt>
                <c:pt idx="53">
                  <c:v>217447.14956133196</c:v>
                </c:pt>
                <c:pt idx="54">
                  <c:v>220834.77417236977</c:v>
                </c:pt>
                <c:pt idx="55">
                  <c:v>222944.04987358197</c:v>
                </c:pt>
                <c:pt idx="56">
                  <c:v>224989.40812930293</c:v>
                </c:pt>
                <c:pt idx="57">
                  <c:v>226874.97277129567</c:v>
                </c:pt>
                <c:pt idx="58">
                  <c:v>228824.45485877967</c:v>
                </c:pt>
                <c:pt idx="59">
                  <c:v>230646.10205528114</c:v>
                </c:pt>
                <c:pt idx="60">
                  <c:v>232275.99691530876</c:v>
                </c:pt>
                <c:pt idx="61">
                  <c:v>233778.05688435381</c:v>
                </c:pt>
                <c:pt idx="62">
                  <c:v>235312.0755761445</c:v>
                </c:pt>
                <c:pt idx="63">
                  <c:v>236750.21809969831</c:v>
                </c:pt>
                <c:pt idx="64">
                  <c:v>238028.56700952389</c:v>
                </c:pt>
                <c:pt idx="65">
                  <c:v>239242.9984738582</c:v>
                </c:pt>
                <c:pt idx="66">
                  <c:v>240265.67760171866</c:v>
                </c:pt>
                <c:pt idx="67">
                  <c:v>241288.35672957913</c:v>
                </c:pt>
                <c:pt idx="68">
                  <c:v>242279.07713469394</c:v>
                </c:pt>
                <c:pt idx="69">
                  <c:v>243205.88009431752</c:v>
                </c:pt>
                <c:pt idx="70">
                  <c:v>248191.4408426373</c:v>
                </c:pt>
                <c:pt idx="71">
                  <c:v>251898.65268113147</c:v>
                </c:pt>
                <c:pt idx="72">
                  <c:v>255350.19473766055</c:v>
                </c:pt>
                <c:pt idx="73">
                  <c:v>263052.24691935972</c:v>
                </c:pt>
                <c:pt idx="74">
                  <c:v>271041.9276057696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84-4446-9C49-5F56FDFE7D30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'50CR_30_25m1_15m2_0'!$BJ$14:$BJ$88</c:f>
              <c:numCache>
                <c:formatCode>General</c:formatCode>
                <c:ptCount val="7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</c:numCache>
            </c:numRef>
          </c:xVal>
          <c:yVal>
            <c:numRef>
              <c:f>'50CR_30_25m1_15m2_0'!$BS$14:$BS$88</c:f>
              <c:numCache>
                <c:formatCode>#,##0</c:formatCode>
                <c:ptCount val="75"/>
                <c:pt idx="0">
                  <c:v>319.58722745639619</c:v>
                </c:pt>
                <c:pt idx="1">
                  <c:v>319.58722745639619</c:v>
                </c:pt>
                <c:pt idx="2">
                  <c:v>319.58722745639619</c:v>
                </c:pt>
                <c:pt idx="3">
                  <c:v>543.29828667587356</c:v>
                </c:pt>
                <c:pt idx="4">
                  <c:v>767.00934589535086</c:v>
                </c:pt>
                <c:pt idx="5">
                  <c:v>958.76168236918852</c:v>
                </c:pt>
                <c:pt idx="6">
                  <c:v>1565.9774145363413</c:v>
                </c:pt>
                <c:pt idx="7">
                  <c:v>2269.0693149404128</c:v>
                </c:pt>
                <c:pt idx="8">
                  <c:v>3195.872274563962</c:v>
                </c:pt>
                <c:pt idx="9">
                  <c:v>4506.1799071351861</c:v>
                </c:pt>
                <c:pt idx="10">
                  <c:v>5912.3637079433292</c:v>
                </c:pt>
                <c:pt idx="11">
                  <c:v>7126.7951722776352</c:v>
                </c:pt>
                <c:pt idx="12">
                  <c:v>8277.3091911206611</c:v>
                </c:pt>
                <c:pt idx="13">
                  <c:v>9427.823209963688</c:v>
                </c:pt>
                <c:pt idx="14">
                  <c:v>10738.130842534913</c:v>
                </c:pt>
                <c:pt idx="15">
                  <c:v>12559.77803903637</c:v>
                </c:pt>
                <c:pt idx="16">
                  <c:v>14509.260126520387</c:v>
                </c:pt>
                <c:pt idx="17">
                  <c:v>16874.205609697718</c:v>
                </c:pt>
                <c:pt idx="18">
                  <c:v>19942.242993279124</c:v>
                </c:pt>
                <c:pt idx="19">
                  <c:v>23202.032713334364</c:v>
                </c:pt>
                <c:pt idx="20">
                  <c:v>26973.161997319839</c:v>
                </c:pt>
                <c:pt idx="21">
                  <c:v>31415.424458963746</c:v>
                </c:pt>
                <c:pt idx="22">
                  <c:v>36688.61371199428</c:v>
                </c:pt>
                <c:pt idx="23">
                  <c:v>42441.183806209418</c:v>
                </c:pt>
                <c:pt idx="24">
                  <c:v>48609.217296117858</c:v>
                </c:pt>
                <c:pt idx="25">
                  <c:v>55672.095022904214</c:v>
                </c:pt>
                <c:pt idx="26">
                  <c:v>63086.518699892607</c:v>
                </c:pt>
                <c:pt idx="27">
                  <c:v>70884.447049828668</c:v>
                </c:pt>
                <c:pt idx="28">
                  <c:v>79353.50857742317</c:v>
                </c:pt>
                <c:pt idx="29">
                  <c:v>88493.703282676099</c:v>
                </c:pt>
                <c:pt idx="30">
                  <c:v>93383.387862758973</c:v>
                </c:pt>
                <c:pt idx="31">
                  <c:v>98400.907333824391</c:v>
                </c:pt>
                <c:pt idx="32">
                  <c:v>103929.76636882004</c:v>
                </c:pt>
                <c:pt idx="33">
                  <c:v>109362.74923557878</c:v>
                </c:pt>
                <c:pt idx="34">
                  <c:v>114540.0623203724</c:v>
                </c:pt>
                <c:pt idx="35">
                  <c:v>119685.41668242037</c:v>
                </c:pt>
                <c:pt idx="36">
                  <c:v>124447.26637152067</c:v>
                </c:pt>
                <c:pt idx="37">
                  <c:v>128985.40500140151</c:v>
                </c:pt>
                <c:pt idx="38">
                  <c:v>133331.7912948085</c:v>
                </c:pt>
                <c:pt idx="39">
                  <c:v>137294.67291526782</c:v>
                </c:pt>
                <c:pt idx="40">
                  <c:v>140682.2975263056</c:v>
                </c:pt>
                <c:pt idx="41">
                  <c:v>143782.29363263265</c:v>
                </c:pt>
                <c:pt idx="42">
                  <c:v>146275.07400679254</c:v>
                </c:pt>
                <c:pt idx="43">
                  <c:v>148416.30843075039</c:v>
                </c:pt>
                <c:pt idx="44">
                  <c:v>150237.95562725185</c:v>
                </c:pt>
                <c:pt idx="45">
                  <c:v>151452.38709158616</c:v>
                </c:pt>
                <c:pt idx="46">
                  <c:v>152347.23132846405</c:v>
                </c:pt>
                <c:pt idx="47">
                  <c:v>152986.40578337686</c:v>
                </c:pt>
                <c:pt idx="48">
                  <c:v>153210.11684259633</c:v>
                </c:pt>
                <c:pt idx="49">
                  <c:v>152602.90111042917</c:v>
                </c:pt>
                <c:pt idx="50">
                  <c:v>151516.30453707743</c:v>
                </c:pt>
                <c:pt idx="51">
                  <c:v>149758.57478606724</c:v>
                </c:pt>
                <c:pt idx="52">
                  <c:v>147681.25780760069</c:v>
                </c:pt>
                <c:pt idx="53">
                  <c:v>144868.89020598438</c:v>
                </c:pt>
                <c:pt idx="54">
                  <c:v>141673.01793142044</c:v>
                </c:pt>
                <c:pt idx="55">
                  <c:v>137007.04441055705</c:v>
                </c:pt>
                <c:pt idx="56">
                  <c:v>132117.35983047419</c:v>
                </c:pt>
                <c:pt idx="57">
                  <c:v>127003.96419117185</c:v>
                </c:pt>
                <c:pt idx="58">
                  <c:v>121858.60982912387</c:v>
                </c:pt>
                <c:pt idx="59">
                  <c:v>116553.46185334769</c:v>
                </c:pt>
                <c:pt idx="60">
                  <c:v>111088.52026384331</c:v>
                </c:pt>
                <c:pt idx="61">
                  <c:v>106901.92758416453</c:v>
                </c:pt>
                <c:pt idx="62">
                  <c:v>102715.33490448573</c:v>
                </c:pt>
                <c:pt idx="63">
                  <c:v>98336.989888333104</c:v>
                </c:pt>
                <c:pt idx="64">
                  <c:v>93862.768703943555</c:v>
                </c:pt>
                <c:pt idx="65">
                  <c:v>89356.58879680837</c:v>
                </c:pt>
                <c:pt idx="66">
                  <c:v>84978.243780655743</c:v>
                </c:pt>
                <c:pt idx="67">
                  <c:v>80504.022596266208</c:v>
                </c:pt>
                <c:pt idx="68">
                  <c:v>76125.677580113566</c:v>
                </c:pt>
                <c:pt idx="69">
                  <c:v>71779.29128670659</c:v>
                </c:pt>
                <c:pt idx="70">
                  <c:v>71555.580227487109</c:v>
                </c:pt>
                <c:pt idx="71">
                  <c:v>70341.1487631528</c:v>
                </c:pt>
                <c:pt idx="72">
                  <c:v>69222.593467055412</c:v>
                </c:pt>
                <c:pt idx="73">
                  <c:v>72642.176800838861</c:v>
                </c:pt>
                <c:pt idx="74">
                  <c:v>76381.347362078697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84-4446-9C49-5F56FDFE7D30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EvolOf!$H$3:$H$55</c:f>
              <c:numCache>
                <c:formatCode>#,##0</c:formatCode>
                <c:ptCount val="5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84-4446-9C49-5F56FDFE7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'50CR_30_25m1_15m2_0'!$BL$14:$BL$73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49344.267919267571</c:v>
                </c:pt>
                <c:pt idx="25">
                  <c:v>56598.897982527764</c:v>
                </c:pt>
                <c:pt idx="26">
                  <c:v>64268.991441481274</c:v>
                </c:pt>
                <c:pt idx="27">
                  <c:v>72386.507018873745</c:v>
                </c:pt>
                <c:pt idx="28">
                  <c:v>81239.073219415906</c:v>
                </c:pt>
                <c:pt idx="29">
                  <c:v>90858.648765853432</c:v>
                </c:pt>
                <c:pt idx="30">
                  <c:v>96259.672909866538</c:v>
                </c:pt>
                <c:pt idx="31">
                  <c:v>102012.24300408167</c:v>
                </c:pt>
                <c:pt idx="32">
                  <c:v>108244.1939394814</c:v>
                </c:pt>
                <c:pt idx="33">
                  <c:v>114603.97976586368</c:v>
                </c:pt>
                <c:pt idx="34">
                  <c:v>120835.93070126339</c:v>
                </c:pt>
                <c:pt idx="35">
                  <c:v>127131.79908215441</c:v>
                </c:pt>
                <c:pt idx="36">
                  <c:v>133235.91512657158</c:v>
                </c:pt>
                <c:pt idx="37">
                  <c:v>139276.11372549747</c:v>
                </c:pt>
                <c:pt idx="38">
                  <c:v>145444.14721540592</c:v>
                </c:pt>
                <c:pt idx="39">
                  <c:v>151452.38709158616</c:v>
                </c:pt>
                <c:pt idx="40">
                  <c:v>157204.95718580129</c:v>
                </c:pt>
                <c:pt idx="41">
                  <c:v>162957.52728001642</c:v>
                </c:pt>
                <c:pt idx="42">
                  <c:v>168198.75781030132</c:v>
                </c:pt>
                <c:pt idx="43">
                  <c:v>173312.15344960365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2-4801-8DCD-AFCAC6EA4F4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'50CR_30_25m1_15m2_0'!$BN$14:$BN$73</c:f>
              <c:numCache>
                <c:formatCode>#,##0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47610</c:v>
                </c:pt>
                <c:pt idx="25">
                  <c:v>56188</c:v>
                </c:pt>
                <c:pt idx="26">
                  <c:v>64059</c:v>
                </c:pt>
                <c:pt idx="27">
                  <c:v>72248</c:v>
                </c:pt>
                <c:pt idx="28">
                  <c:v>78797</c:v>
                </c:pt>
                <c:pt idx="29">
                  <c:v>85195</c:v>
                </c:pt>
                <c:pt idx="30">
                  <c:v>94417</c:v>
                </c:pt>
                <c:pt idx="31">
                  <c:v>102136</c:v>
                </c:pt>
                <c:pt idx="32">
                  <c:v>110238</c:v>
                </c:pt>
                <c:pt idx="33">
                  <c:v>117710</c:v>
                </c:pt>
                <c:pt idx="34">
                  <c:v>124736</c:v>
                </c:pt>
                <c:pt idx="35">
                  <c:v>130759</c:v>
                </c:pt>
                <c:pt idx="36">
                  <c:v>135032</c:v>
                </c:pt>
                <c:pt idx="37">
                  <c:v>140510</c:v>
                </c:pt>
                <c:pt idx="38">
                  <c:v>146690</c:v>
                </c:pt>
                <c:pt idx="39">
                  <c:v>152446</c:v>
                </c:pt>
                <c:pt idx="40">
                  <c:v>157022</c:v>
                </c:pt>
                <c:pt idx="41">
                  <c:v>161852</c:v>
                </c:pt>
                <c:pt idx="42">
                  <c:v>166019</c:v>
                </c:pt>
                <c:pt idx="43">
                  <c:v>169496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2-4801-8DCD-AFCAC6EA4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 restricciones (25+15+15)  a los 30 días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Contagiados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AD2-4E4F-B082-F4A0EE7F4759}"/>
            </c:ext>
          </c:extLst>
        </c:ser>
        <c:ser>
          <c:idx val="5"/>
          <c:order val="1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'50CR_30_25m1_15m2_15m1_0'!$AK$14:$AK$373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6.4000000000000005E-4</c:v>
                </c:pt>
                <c:pt idx="6">
                  <c:v>1.0399999999999999E-3</c:v>
                </c:pt>
                <c:pt idx="7">
                  <c:v>1.56E-3</c:v>
                </c:pt>
                <c:pt idx="8">
                  <c:v>2.16E-3</c:v>
                </c:pt>
                <c:pt idx="9">
                  <c:v>3.0400000000000002E-3</c:v>
                </c:pt>
                <c:pt idx="10">
                  <c:v>3.96E-3</c:v>
                </c:pt>
                <c:pt idx="11">
                  <c:v>4.7400000000000003E-3</c:v>
                </c:pt>
                <c:pt idx="12">
                  <c:v>5.3800000000000002E-3</c:v>
                </c:pt>
                <c:pt idx="13">
                  <c:v>5.9800000000000001E-3</c:v>
                </c:pt>
                <c:pt idx="14">
                  <c:v>6.7200000000000003E-3</c:v>
                </c:pt>
                <c:pt idx="15">
                  <c:v>7.4400000000000004E-3</c:v>
                </c:pt>
                <c:pt idx="16">
                  <c:v>8.3999999999999995E-3</c:v>
                </c:pt>
                <c:pt idx="17">
                  <c:v>9.5399999999999999E-3</c:v>
                </c:pt>
                <c:pt idx="18">
                  <c:v>1.086E-2</c:v>
                </c:pt>
                <c:pt idx="19">
                  <c:v>1.244E-2</c:v>
                </c:pt>
                <c:pt idx="20">
                  <c:v>1.434E-2</c:v>
                </c:pt>
                <c:pt idx="21">
                  <c:v>1.6400000000000001E-2</c:v>
                </c:pt>
                <c:pt idx="22">
                  <c:v>1.8700000000000001E-2</c:v>
                </c:pt>
                <c:pt idx="23">
                  <c:v>2.1239999999999998E-2</c:v>
                </c:pt>
                <c:pt idx="24">
                  <c:v>2.402E-2</c:v>
                </c:pt>
                <c:pt idx="25">
                  <c:v>2.7E-2</c:v>
                </c:pt>
                <c:pt idx="26">
                  <c:v>3.0020000000000002E-2</c:v>
                </c:pt>
                <c:pt idx="27">
                  <c:v>3.3279999999999997E-2</c:v>
                </c:pt>
                <c:pt idx="28">
                  <c:v>3.6740000000000002E-2</c:v>
                </c:pt>
                <c:pt idx="29">
                  <c:v>4.0460000000000003E-2</c:v>
                </c:pt>
                <c:pt idx="30">
                  <c:v>4.2419999999999999E-2</c:v>
                </c:pt>
                <c:pt idx="31">
                  <c:v>4.4380000000000003E-2</c:v>
                </c:pt>
                <c:pt idx="32">
                  <c:v>4.6600000000000003E-2</c:v>
                </c:pt>
                <c:pt idx="33">
                  <c:v>4.8980000000000003E-2</c:v>
                </c:pt>
                <c:pt idx="34">
                  <c:v>5.142E-2</c:v>
                </c:pt>
                <c:pt idx="35">
                  <c:v>5.4140000000000001E-2</c:v>
                </c:pt>
                <c:pt idx="36">
                  <c:v>5.6899999999999999E-2</c:v>
                </c:pt>
                <c:pt idx="37">
                  <c:v>5.9619999999999999E-2</c:v>
                </c:pt>
                <c:pt idx="38">
                  <c:v>6.2460000000000002E-2</c:v>
                </c:pt>
                <c:pt idx="39">
                  <c:v>6.5240000000000006E-2</c:v>
                </c:pt>
                <c:pt idx="40">
                  <c:v>6.7900000000000002E-2</c:v>
                </c:pt>
                <c:pt idx="41">
                  <c:v>7.0559999999999998E-2</c:v>
                </c:pt>
                <c:pt idx="42">
                  <c:v>7.3080000000000006E-2</c:v>
                </c:pt>
                <c:pt idx="43">
                  <c:v>7.5539999999999996E-2</c:v>
                </c:pt>
                <c:pt idx="44">
                  <c:v>7.7960000000000002E-2</c:v>
                </c:pt>
                <c:pt idx="45">
                  <c:v>8.0199999999999994E-2</c:v>
                </c:pt>
                <c:pt idx="46">
                  <c:v>8.2419999999999993E-2</c:v>
                </c:pt>
                <c:pt idx="47">
                  <c:v>8.4659999999999999E-2</c:v>
                </c:pt>
                <c:pt idx="48">
                  <c:v>8.6900000000000005E-2</c:v>
                </c:pt>
                <c:pt idx="49">
                  <c:v>8.906E-2</c:v>
                </c:pt>
                <c:pt idx="50">
                  <c:v>9.1300000000000006E-2</c:v>
                </c:pt>
                <c:pt idx="51">
                  <c:v>9.3380000000000005E-2</c:v>
                </c:pt>
                <c:pt idx="52">
                  <c:v>9.5479999999999995E-2</c:v>
                </c:pt>
                <c:pt idx="53">
                  <c:v>9.7500000000000003E-2</c:v>
                </c:pt>
                <c:pt idx="54">
                  <c:v>9.9440000000000001E-2</c:v>
                </c:pt>
                <c:pt idx="55">
                  <c:v>0.10058</c:v>
                </c:pt>
                <c:pt idx="56">
                  <c:v>0.10162</c:v>
                </c:pt>
                <c:pt idx="57">
                  <c:v>0.10258</c:v>
                </c:pt>
                <c:pt idx="58">
                  <c:v>0.10349999999999999</c:v>
                </c:pt>
                <c:pt idx="59">
                  <c:v>0.10434</c:v>
                </c:pt>
                <c:pt idx="60">
                  <c:v>0.1051</c:v>
                </c:pt>
                <c:pt idx="61">
                  <c:v>0.10578</c:v>
                </c:pt>
                <c:pt idx="62">
                  <c:v>0.10644000000000001</c:v>
                </c:pt>
                <c:pt idx="63">
                  <c:v>0.10707999999999999</c:v>
                </c:pt>
                <c:pt idx="64">
                  <c:v>0.1077</c:v>
                </c:pt>
                <c:pt idx="65">
                  <c:v>0.10829999999999999</c:v>
                </c:pt>
                <c:pt idx="66">
                  <c:v>0.1089</c:v>
                </c:pt>
                <c:pt idx="67">
                  <c:v>0.10944</c:v>
                </c:pt>
                <c:pt idx="68">
                  <c:v>0.10996</c:v>
                </c:pt>
                <c:pt idx="69">
                  <c:v>0.11044</c:v>
                </c:pt>
                <c:pt idx="70">
                  <c:v>0.1114</c:v>
                </c:pt>
                <c:pt idx="71">
                  <c:v>0.11222</c:v>
                </c:pt>
                <c:pt idx="72">
                  <c:v>0.11298</c:v>
                </c:pt>
                <c:pt idx="73">
                  <c:v>0.11404</c:v>
                </c:pt>
                <c:pt idx="74">
                  <c:v>0.11508</c:v>
                </c:pt>
                <c:pt idx="75">
                  <c:v>0.11604</c:v>
                </c:pt>
                <c:pt idx="76">
                  <c:v>0.11724</c:v>
                </c:pt>
                <c:pt idx="77">
                  <c:v>0.11842</c:v>
                </c:pt>
                <c:pt idx="78">
                  <c:v>0.11952</c:v>
                </c:pt>
                <c:pt idx="79">
                  <c:v>0.12053999999999999</c:v>
                </c:pt>
                <c:pt idx="80">
                  <c:v>0.12146</c:v>
                </c:pt>
                <c:pt idx="81">
                  <c:v>0.12232</c:v>
                </c:pt>
                <c:pt idx="82">
                  <c:v>0.1231</c:v>
                </c:pt>
                <c:pt idx="83">
                  <c:v>0.12376</c:v>
                </c:pt>
                <c:pt idx="84">
                  <c:v>0.12438</c:v>
                </c:pt>
                <c:pt idx="85">
                  <c:v>0.12595999999999999</c:v>
                </c:pt>
                <c:pt idx="86">
                  <c:v>0.1273</c:v>
                </c:pt>
                <c:pt idx="87">
                  <c:v>0.12844</c:v>
                </c:pt>
                <c:pt idx="88">
                  <c:v>0.13122</c:v>
                </c:pt>
                <c:pt idx="89">
                  <c:v>0.13378000000000001</c:v>
                </c:pt>
                <c:pt idx="90">
                  <c:v>0.13653999999999999</c:v>
                </c:pt>
                <c:pt idx="91">
                  <c:v>0.14046</c:v>
                </c:pt>
                <c:pt idx="92">
                  <c:v>0.14527999999999999</c:v>
                </c:pt>
                <c:pt idx="93">
                  <c:v>0.1507</c:v>
                </c:pt>
                <c:pt idx="94">
                  <c:v>0.15620000000000001</c:v>
                </c:pt>
                <c:pt idx="95">
                  <c:v>0.16128000000000001</c:v>
                </c:pt>
                <c:pt idx="96">
                  <c:v>0.1658</c:v>
                </c:pt>
                <c:pt idx="97">
                  <c:v>0.16969999999999999</c:v>
                </c:pt>
                <c:pt idx="98">
                  <c:v>0.17305999999999999</c:v>
                </c:pt>
                <c:pt idx="99">
                  <c:v>0.17632</c:v>
                </c:pt>
                <c:pt idx="100">
                  <c:v>0.17943999999999999</c:v>
                </c:pt>
                <c:pt idx="101">
                  <c:v>0.18254000000000001</c:v>
                </c:pt>
                <c:pt idx="102">
                  <c:v>0.18582000000000001</c:v>
                </c:pt>
                <c:pt idx="103">
                  <c:v>0.18904000000000001</c:v>
                </c:pt>
                <c:pt idx="104">
                  <c:v>0.19242000000000001</c:v>
                </c:pt>
                <c:pt idx="105">
                  <c:v>0.19597999999999999</c:v>
                </c:pt>
                <c:pt idx="106">
                  <c:v>0.19961999999999999</c:v>
                </c:pt>
                <c:pt idx="107">
                  <c:v>0.20330000000000001</c:v>
                </c:pt>
                <c:pt idx="108">
                  <c:v>0.20691999999999999</c:v>
                </c:pt>
                <c:pt idx="109">
                  <c:v>0.21042</c:v>
                </c:pt>
                <c:pt idx="110">
                  <c:v>0.21385999999999999</c:v>
                </c:pt>
                <c:pt idx="111">
                  <c:v>0.21701999999999999</c:v>
                </c:pt>
                <c:pt idx="112">
                  <c:v>0.21994</c:v>
                </c:pt>
                <c:pt idx="113">
                  <c:v>0.22286</c:v>
                </c:pt>
                <c:pt idx="114">
                  <c:v>0.22566</c:v>
                </c:pt>
                <c:pt idx="115">
                  <c:v>0.22847999999999999</c:v>
                </c:pt>
                <c:pt idx="116">
                  <c:v>0.23111999999999999</c:v>
                </c:pt>
                <c:pt idx="117">
                  <c:v>0.23358000000000001</c:v>
                </c:pt>
                <c:pt idx="118">
                  <c:v>0.23598</c:v>
                </c:pt>
                <c:pt idx="119">
                  <c:v>0.23821999999999999</c:v>
                </c:pt>
                <c:pt idx="120">
                  <c:v>0.24026</c:v>
                </c:pt>
                <c:pt idx="121">
                  <c:v>0.24226</c:v>
                </c:pt>
                <c:pt idx="122">
                  <c:v>0.24414</c:v>
                </c:pt>
                <c:pt idx="123">
                  <c:v>0.24586</c:v>
                </c:pt>
                <c:pt idx="124">
                  <c:v>0.24756</c:v>
                </c:pt>
                <c:pt idx="125">
                  <c:v>0.24914</c:v>
                </c:pt>
                <c:pt idx="126">
                  <c:v>0.25072</c:v>
                </c:pt>
                <c:pt idx="127">
                  <c:v>0.25224000000000002</c:v>
                </c:pt>
                <c:pt idx="128">
                  <c:v>0.25366</c:v>
                </c:pt>
                <c:pt idx="129">
                  <c:v>0.255</c:v>
                </c:pt>
                <c:pt idx="130">
                  <c:v>0.25638</c:v>
                </c:pt>
                <c:pt idx="131">
                  <c:v>0.25766</c:v>
                </c:pt>
                <c:pt idx="132">
                  <c:v>0.25885999999999998</c:v>
                </c:pt>
                <c:pt idx="133">
                  <c:v>0.25997999999999999</c:v>
                </c:pt>
                <c:pt idx="134">
                  <c:v>0.26097999999999999</c:v>
                </c:pt>
                <c:pt idx="135">
                  <c:v>0.26194000000000001</c:v>
                </c:pt>
                <c:pt idx="136">
                  <c:v>0.26288</c:v>
                </c:pt>
                <c:pt idx="137">
                  <c:v>0.26369999999999999</c:v>
                </c:pt>
                <c:pt idx="138">
                  <c:v>0.26450000000000001</c:v>
                </c:pt>
                <c:pt idx="139">
                  <c:v>0.26523999999999998</c:v>
                </c:pt>
                <c:pt idx="140">
                  <c:v>0.26595999999999997</c:v>
                </c:pt>
                <c:pt idx="141">
                  <c:v>0.2666</c:v>
                </c:pt>
                <c:pt idx="142">
                  <c:v>0.26717999999999997</c:v>
                </c:pt>
                <c:pt idx="143">
                  <c:v>0.26776</c:v>
                </c:pt>
                <c:pt idx="144">
                  <c:v>0.26834000000000002</c:v>
                </c:pt>
                <c:pt idx="145">
                  <c:v>0.26889999999999997</c:v>
                </c:pt>
                <c:pt idx="146">
                  <c:v>0.26944000000000001</c:v>
                </c:pt>
                <c:pt idx="147">
                  <c:v>0.26994000000000001</c:v>
                </c:pt>
                <c:pt idx="148">
                  <c:v>0.27044000000000001</c:v>
                </c:pt>
                <c:pt idx="149">
                  <c:v>0.27089999999999997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D2-4E4F-B082-F4A0EE7F4759}"/>
            </c:ext>
          </c:extLst>
        </c:ser>
        <c:ser>
          <c:idx val="0"/>
          <c:order val="2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'50CR_30_25m1_15m2_15m1_0'!$C$14:$C$163</c:f>
              <c:numCache>
                <c:formatCode>#,##0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'50CR_30_25m1_15m2_15m1_0'!$AL$14:$AL$373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3.6000000000000002E-4</c:v>
                </c:pt>
                <c:pt idx="4">
                  <c:v>4.8000000000000001E-4</c:v>
                </c:pt>
                <c:pt idx="5">
                  <c:v>6.4000000000000005E-4</c:v>
                </c:pt>
                <c:pt idx="6">
                  <c:v>1.0399999999999999E-3</c:v>
                </c:pt>
                <c:pt idx="7">
                  <c:v>1.56E-3</c:v>
                </c:pt>
                <c:pt idx="8">
                  <c:v>2.16E-3</c:v>
                </c:pt>
                <c:pt idx="9">
                  <c:v>3.0400000000000002E-3</c:v>
                </c:pt>
                <c:pt idx="10">
                  <c:v>3.96E-3</c:v>
                </c:pt>
                <c:pt idx="11">
                  <c:v>4.7400000000000003E-3</c:v>
                </c:pt>
                <c:pt idx="12">
                  <c:v>5.3800000000000002E-3</c:v>
                </c:pt>
                <c:pt idx="13">
                  <c:v>5.9800000000000001E-3</c:v>
                </c:pt>
                <c:pt idx="14">
                  <c:v>6.7000000000000002E-3</c:v>
                </c:pt>
                <c:pt idx="15">
                  <c:v>7.4200000000000004E-3</c:v>
                </c:pt>
                <c:pt idx="16">
                  <c:v>8.3599999999999994E-3</c:v>
                </c:pt>
                <c:pt idx="17">
                  <c:v>9.4800000000000006E-3</c:v>
                </c:pt>
                <c:pt idx="18">
                  <c:v>1.078E-2</c:v>
                </c:pt>
                <c:pt idx="19">
                  <c:v>1.2319999999999999E-2</c:v>
                </c:pt>
                <c:pt idx="20">
                  <c:v>1.4160000000000001E-2</c:v>
                </c:pt>
                <c:pt idx="21">
                  <c:v>1.6160000000000001E-2</c:v>
                </c:pt>
                <c:pt idx="22">
                  <c:v>1.84E-2</c:v>
                </c:pt>
                <c:pt idx="23">
                  <c:v>2.086E-2</c:v>
                </c:pt>
                <c:pt idx="24">
                  <c:v>2.35E-2</c:v>
                </c:pt>
                <c:pt idx="25">
                  <c:v>2.6339999999999999E-2</c:v>
                </c:pt>
                <c:pt idx="26">
                  <c:v>2.9219999999999999E-2</c:v>
                </c:pt>
                <c:pt idx="27">
                  <c:v>3.2300000000000002E-2</c:v>
                </c:pt>
                <c:pt idx="28">
                  <c:v>3.5560000000000001E-2</c:v>
                </c:pt>
                <c:pt idx="29">
                  <c:v>3.9019999999999999E-2</c:v>
                </c:pt>
                <c:pt idx="30">
                  <c:v>4.0680000000000001E-2</c:v>
                </c:pt>
                <c:pt idx="31">
                  <c:v>4.2220000000000001E-2</c:v>
                </c:pt>
                <c:pt idx="32">
                  <c:v>4.4019999999999997E-2</c:v>
                </c:pt>
                <c:pt idx="33">
                  <c:v>4.5940000000000002E-2</c:v>
                </c:pt>
                <c:pt idx="34">
                  <c:v>4.7840000000000001E-2</c:v>
                </c:pt>
                <c:pt idx="35">
                  <c:v>4.9959999999999997E-2</c:v>
                </c:pt>
                <c:pt idx="36">
                  <c:v>5.2019999999999997E-2</c:v>
                </c:pt>
                <c:pt idx="37">
                  <c:v>5.3920000000000003E-2</c:v>
                </c:pt>
                <c:pt idx="38">
                  <c:v>5.5820000000000002E-2</c:v>
                </c:pt>
                <c:pt idx="39">
                  <c:v>5.7579999999999999E-2</c:v>
                </c:pt>
                <c:pt idx="40">
                  <c:v>5.9060000000000001E-2</c:v>
                </c:pt>
                <c:pt idx="41">
                  <c:v>6.0420000000000001E-2</c:v>
                </c:pt>
                <c:pt idx="42">
                  <c:v>6.166E-2</c:v>
                </c:pt>
                <c:pt idx="43">
                  <c:v>6.2780000000000002E-2</c:v>
                </c:pt>
                <c:pt idx="44">
                  <c:v>6.3799999999999996E-2</c:v>
                </c:pt>
                <c:pt idx="45">
                  <c:v>6.4500000000000002E-2</c:v>
                </c:pt>
                <c:pt idx="46">
                  <c:v>6.5000000000000002E-2</c:v>
                </c:pt>
                <c:pt idx="47">
                  <c:v>6.5439999999999998E-2</c:v>
                </c:pt>
                <c:pt idx="48">
                  <c:v>6.5740000000000007E-2</c:v>
                </c:pt>
                <c:pt idx="49">
                  <c:v>6.5799999999999997E-2</c:v>
                </c:pt>
                <c:pt idx="50">
                  <c:v>6.5740000000000007E-2</c:v>
                </c:pt>
                <c:pt idx="51">
                  <c:v>6.5479999999999997E-2</c:v>
                </c:pt>
                <c:pt idx="52">
                  <c:v>6.5079999999999999E-2</c:v>
                </c:pt>
                <c:pt idx="53">
                  <c:v>6.4460000000000003E-2</c:v>
                </c:pt>
                <c:pt idx="54">
                  <c:v>6.3659999999999994E-2</c:v>
                </c:pt>
                <c:pt idx="55">
                  <c:v>6.2E-2</c:v>
                </c:pt>
                <c:pt idx="56">
                  <c:v>6.0199999999999997E-2</c:v>
                </c:pt>
                <c:pt idx="57">
                  <c:v>5.8360000000000002E-2</c:v>
                </c:pt>
                <c:pt idx="58">
                  <c:v>5.6439999999999997E-2</c:v>
                </c:pt>
                <c:pt idx="59">
                  <c:v>5.4460000000000001E-2</c:v>
                </c:pt>
                <c:pt idx="60">
                  <c:v>5.2299999999999999E-2</c:v>
                </c:pt>
                <c:pt idx="61">
                  <c:v>5.0680000000000003E-2</c:v>
                </c:pt>
                <c:pt idx="62">
                  <c:v>4.9000000000000002E-2</c:v>
                </c:pt>
                <c:pt idx="63">
                  <c:v>4.7280000000000003E-2</c:v>
                </c:pt>
                <c:pt idx="64">
                  <c:v>4.5420000000000002E-2</c:v>
                </c:pt>
                <c:pt idx="65">
                  <c:v>4.3560000000000001E-2</c:v>
                </c:pt>
                <c:pt idx="66">
                  <c:v>4.1599999999999998E-2</c:v>
                </c:pt>
                <c:pt idx="67">
                  <c:v>3.952E-2</c:v>
                </c:pt>
                <c:pt idx="68">
                  <c:v>3.7580000000000002E-2</c:v>
                </c:pt>
                <c:pt idx="69">
                  <c:v>3.5619999999999999E-2</c:v>
                </c:pt>
                <c:pt idx="70">
                  <c:v>3.4180000000000002E-2</c:v>
                </c:pt>
                <c:pt idx="71">
                  <c:v>3.2680000000000001E-2</c:v>
                </c:pt>
                <c:pt idx="72">
                  <c:v>3.1179999999999999E-2</c:v>
                </c:pt>
                <c:pt idx="73">
                  <c:v>3.006E-2</c:v>
                </c:pt>
                <c:pt idx="74">
                  <c:v>2.904E-2</c:v>
                </c:pt>
                <c:pt idx="75">
                  <c:v>2.794E-2</c:v>
                </c:pt>
                <c:pt idx="76">
                  <c:v>2.7220000000000001E-2</c:v>
                </c:pt>
                <c:pt idx="77">
                  <c:v>2.6599999999999999E-2</c:v>
                </c:pt>
                <c:pt idx="78">
                  <c:v>2.588E-2</c:v>
                </c:pt>
                <c:pt idx="79">
                  <c:v>2.52E-2</c:v>
                </c:pt>
                <c:pt idx="80">
                  <c:v>2.4539999999999999E-2</c:v>
                </c:pt>
                <c:pt idx="81">
                  <c:v>2.384E-2</c:v>
                </c:pt>
                <c:pt idx="82">
                  <c:v>2.3199999999999998E-2</c:v>
                </c:pt>
                <c:pt idx="83">
                  <c:v>2.2499999999999999E-2</c:v>
                </c:pt>
                <c:pt idx="84">
                  <c:v>2.1860000000000001E-2</c:v>
                </c:pt>
                <c:pt idx="85">
                  <c:v>2.2239999999999999E-2</c:v>
                </c:pt>
                <c:pt idx="86">
                  <c:v>2.266E-2</c:v>
                </c:pt>
                <c:pt idx="87">
                  <c:v>2.2939999999999999E-2</c:v>
                </c:pt>
                <c:pt idx="88">
                  <c:v>2.486E-2</c:v>
                </c:pt>
                <c:pt idx="89">
                  <c:v>2.664E-2</c:v>
                </c:pt>
                <c:pt idx="90">
                  <c:v>2.8639999999999999E-2</c:v>
                </c:pt>
                <c:pt idx="91">
                  <c:v>3.1820000000000001E-2</c:v>
                </c:pt>
                <c:pt idx="92">
                  <c:v>3.5920000000000001E-2</c:v>
                </c:pt>
                <c:pt idx="93">
                  <c:v>4.0599999999999997E-2</c:v>
                </c:pt>
                <c:pt idx="94">
                  <c:v>4.5379999999999997E-2</c:v>
                </c:pt>
                <c:pt idx="95">
                  <c:v>4.972E-2</c:v>
                </c:pt>
                <c:pt idx="96">
                  <c:v>5.348E-2</c:v>
                </c:pt>
                <c:pt idx="97">
                  <c:v>5.6619999999999997E-2</c:v>
                </c:pt>
                <c:pt idx="98">
                  <c:v>5.9139999999999998E-2</c:v>
                </c:pt>
                <c:pt idx="99">
                  <c:v>6.1580000000000003E-2</c:v>
                </c:pt>
                <c:pt idx="100">
                  <c:v>6.3799999999999996E-2</c:v>
                </c:pt>
                <c:pt idx="101">
                  <c:v>6.5780000000000005E-2</c:v>
                </c:pt>
                <c:pt idx="102">
                  <c:v>6.8000000000000005E-2</c:v>
                </c:pt>
                <c:pt idx="103">
                  <c:v>7.0120000000000002E-2</c:v>
                </c:pt>
                <c:pt idx="104">
                  <c:v>7.2279999999999997E-2</c:v>
                </c:pt>
                <c:pt idx="105">
                  <c:v>7.4499999999999997E-2</c:v>
                </c:pt>
                <c:pt idx="106">
                  <c:v>7.6799999999999993E-2</c:v>
                </c:pt>
                <c:pt idx="107">
                  <c:v>7.9000000000000001E-2</c:v>
                </c:pt>
                <c:pt idx="108">
                  <c:v>8.1100000000000005E-2</c:v>
                </c:pt>
                <c:pt idx="109">
                  <c:v>8.3000000000000004E-2</c:v>
                </c:pt>
                <c:pt idx="110">
                  <c:v>8.4739999999999996E-2</c:v>
                </c:pt>
                <c:pt idx="111">
                  <c:v>8.6040000000000005E-2</c:v>
                </c:pt>
                <c:pt idx="112">
                  <c:v>8.7099999999999997E-2</c:v>
                </c:pt>
                <c:pt idx="113">
                  <c:v>8.7940000000000004E-2</c:v>
                </c:pt>
                <c:pt idx="114">
                  <c:v>8.8580000000000006E-2</c:v>
                </c:pt>
                <c:pt idx="115">
                  <c:v>8.906E-2</c:v>
                </c:pt>
                <c:pt idx="116">
                  <c:v>8.8900000000000007E-2</c:v>
                </c:pt>
                <c:pt idx="117">
                  <c:v>8.8520000000000001E-2</c:v>
                </c:pt>
                <c:pt idx="118">
                  <c:v>8.7999999999999995E-2</c:v>
                </c:pt>
                <c:pt idx="119">
                  <c:v>8.6739999999999998E-2</c:v>
                </c:pt>
                <c:pt idx="120">
                  <c:v>8.5300000000000001E-2</c:v>
                </c:pt>
                <c:pt idx="121">
                  <c:v>8.3580000000000002E-2</c:v>
                </c:pt>
                <c:pt idx="122">
                  <c:v>8.1559999999999994E-2</c:v>
                </c:pt>
                <c:pt idx="123">
                  <c:v>7.9060000000000005E-2</c:v>
                </c:pt>
                <c:pt idx="124">
                  <c:v>7.6420000000000002E-2</c:v>
                </c:pt>
                <c:pt idx="125">
                  <c:v>7.3679999999999995E-2</c:v>
                </c:pt>
                <c:pt idx="126">
                  <c:v>7.1220000000000006E-2</c:v>
                </c:pt>
                <c:pt idx="127">
                  <c:v>6.898E-2</c:v>
                </c:pt>
                <c:pt idx="128">
                  <c:v>6.6960000000000006E-2</c:v>
                </c:pt>
                <c:pt idx="129">
                  <c:v>6.5060000000000007E-2</c:v>
                </c:pt>
                <c:pt idx="130">
                  <c:v>6.318E-2</c:v>
                </c:pt>
                <c:pt idx="131">
                  <c:v>6.1199999999999997E-2</c:v>
                </c:pt>
                <c:pt idx="132">
                  <c:v>5.9159999999999997E-2</c:v>
                </c:pt>
                <c:pt idx="133">
                  <c:v>5.7099999999999998E-2</c:v>
                </c:pt>
                <c:pt idx="134">
                  <c:v>5.5019999999999999E-2</c:v>
                </c:pt>
                <c:pt idx="135">
                  <c:v>5.2839999999999998E-2</c:v>
                </c:pt>
                <c:pt idx="136">
                  <c:v>5.0720000000000001E-2</c:v>
                </c:pt>
                <c:pt idx="137">
                  <c:v>4.836E-2</c:v>
                </c:pt>
                <c:pt idx="138">
                  <c:v>4.6039999999999998E-2</c:v>
                </c:pt>
                <c:pt idx="139">
                  <c:v>4.3839999999999997E-2</c:v>
                </c:pt>
                <c:pt idx="140">
                  <c:v>4.172E-2</c:v>
                </c:pt>
                <c:pt idx="141">
                  <c:v>3.968E-2</c:v>
                </c:pt>
                <c:pt idx="142">
                  <c:v>3.7620000000000001E-2</c:v>
                </c:pt>
                <c:pt idx="143">
                  <c:v>3.5680000000000003E-2</c:v>
                </c:pt>
                <c:pt idx="144">
                  <c:v>3.3959999999999997E-2</c:v>
                </c:pt>
                <c:pt idx="145">
                  <c:v>3.2239999999999998E-2</c:v>
                </c:pt>
                <c:pt idx="146">
                  <c:v>3.0540000000000001E-2</c:v>
                </c:pt>
                <c:pt idx="147">
                  <c:v>2.8899999999999999E-2</c:v>
                </c:pt>
                <c:pt idx="148">
                  <c:v>2.7439999999999999E-2</c:v>
                </c:pt>
                <c:pt idx="149">
                  <c:v>2.5999999999999999E-2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D2-4E4F-B082-F4A0EE7F4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'50CR_30_25m1_15m2_15m1_0'!$AJ$14:$AJ$373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8.3263946711074107E-4</c:v>
                </c:pt>
                <c:pt idx="25">
                  <c:v>7.407407407407407E-4</c:v>
                </c:pt>
                <c:pt idx="26">
                  <c:v>6.6622251832111927E-4</c:v>
                </c:pt>
                <c:pt idx="27">
                  <c:v>6.0096153846153849E-4</c:v>
                </c:pt>
                <c:pt idx="28">
                  <c:v>5.4436581382689172E-4</c:v>
                </c:pt>
                <c:pt idx="29">
                  <c:v>9.8863074641621345E-4</c:v>
                </c:pt>
                <c:pt idx="30">
                  <c:v>1.4144271570014145E-3</c:v>
                </c:pt>
                <c:pt idx="31">
                  <c:v>1.3519603424966202E-3</c:v>
                </c:pt>
                <c:pt idx="32">
                  <c:v>1.7167381974248926E-3</c:v>
                </c:pt>
                <c:pt idx="33">
                  <c:v>2.0416496529195591E-3</c:v>
                </c:pt>
                <c:pt idx="34">
                  <c:v>2.3337222870478411E-3</c:v>
                </c:pt>
                <c:pt idx="35">
                  <c:v>2.5858884373845584E-3</c:v>
                </c:pt>
                <c:pt idx="36">
                  <c:v>3.1634446397188049E-3</c:v>
                </c:pt>
                <c:pt idx="37">
                  <c:v>3.3545790003354577E-3</c:v>
                </c:pt>
                <c:pt idx="38">
                  <c:v>3.8424591738712775E-3</c:v>
                </c:pt>
                <c:pt idx="39">
                  <c:v>4.2918454935622317E-3</c:v>
                </c:pt>
                <c:pt idx="40">
                  <c:v>4.7128129602356404E-3</c:v>
                </c:pt>
                <c:pt idx="41">
                  <c:v>5.3854875283446714E-3</c:v>
                </c:pt>
                <c:pt idx="42">
                  <c:v>6.0207991242474E-3</c:v>
                </c:pt>
                <c:pt idx="43">
                  <c:v>6.6190097961344981E-3</c:v>
                </c:pt>
                <c:pt idx="44">
                  <c:v>7.4397126731657257E-3</c:v>
                </c:pt>
                <c:pt idx="45">
                  <c:v>8.2294264339152125E-3</c:v>
                </c:pt>
                <c:pt idx="46">
                  <c:v>8.9784033001698623E-3</c:v>
                </c:pt>
                <c:pt idx="47">
                  <c:v>9.922041105598866E-3</c:v>
                </c:pt>
                <c:pt idx="48">
                  <c:v>1.0817031070195627E-2</c:v>
                </c:pt>
                <c:pt idx="49">
                  <c:v>1.1677520772512913E-2</c:v>
                </c:pt>
                <c:pt idx="50">
                  <c:v>1.2705366922234392E-2</c:v>
                </c:pt>
                <c:pt idx="51">
                  <c:v>1.3707431998286571E-2</c:v>
                </c:pt>
                <c:pt idx="52">
                  <c:v>1.466275659824047E-2</c:v>
                </c:pt>
                <c:pt idx="53">
                  <c:v>1.558974358974359E-2</c:v>
                </c:pt>
                <c:pt idx="54">
                  <c:v>1.6693483507642801E-2</c:v>
                </c:pt>
                <c:pt idx="55">
                  <c:v>1.7896202028236229E-2</c:v>
                </c:pt>
                <c:pt idx="56">
                  <c:v>1.8893918519976384E-2</c:v>
                </c:pt>
                <c:pt idx="57">
                  <c:v>2.0081887307467343E-2</c:v>
                </c:pt>
                <c:pt idx="58">
                  <c:v>2.1449275362318842E-2</c:v>
                </c:pt>
                <c:pt idx="59">
                  <c:v>2.261836304389496E-2</c:v>
                </c:pt>
                <c:pt idx="60">
                  <c:v>2.3596574690770696E-2</c:v>
                </c:pt>
                <c:pt idx="61">
                  <c:v>2.4579315560597465E-2</c:v>
                </c:pt>
                <c:pt idx="62">
                  <c:v>2.5554302893649003E-2</c:v>
                </c:pt>
                <c:pt idx="63">
                  <c:v>2.6335450130743371E-2</c:v>
                </c:pt>
                <c:pt idx="64">
                  <c:v>2.7483751160631384E-2</c:v>
                </c:pt>
                <c:pt idx="65">
                  <c:v>2.8254847645429362E-2</c:v>
                </c:pt>
                <c:pt idx="66">
                  <c:v>2.9201101928374655E-2</c:v>
                </c:pt>
                <c:pt idx="67">
                  <c:v>3.0153508771929825E-2</c:v>
                </c:pt>
                <c:pt idx="68">
                  <c:v>3.0738450345580211E-2</c:v>
                </c:pt>
                <c:pt idx="69">
                  <c:v>3.1691416153567548E-2</c:v>
                </c:pt>
                <c:pt idx="70">
                  <c:v>3.2136445242369839E-2</c:v>
                </c:pt>
                <c:pt idx="71">
                  <c:v>3.2792728568882552E-2</c:v>
                </c:pt>
                <c:pt idx="72">
                  <c:v>3.3280226588776773E-2</c:v>
                </c:pt>
                <c:pt idx="73">
                  <c:v>3.3847772711329355E-2</c:v>
                </c:pt>
                <c:pt idx="74">
                  <c:v>3.4237052485227668E-2</c:v>
                </c:pt>
                <c:pt idx="75">
                  <c:v>3.464322647362978E-2</c:v>
                </c:pt>
                <c:pt idx="76">
                  <c:v>3.514158990105766E-2</c:v>
                </c:pt>
                <c:pt idx="77">
                  <c:v>3.5466981928728256E-2</c:v>
                </c:pt>
                <c:pt idx="78">
                  <c:v>3.5977242302543511E-2</c:v>
                </c:pt>
                <c:pt idx="79">
                  <c:v>3.6336485813837728E-2</c:v>
                </c:pt>
                <c:pt idx="80">
                  <c:v>3.6555244524946483E-2</c:v>
                </c:pt>
                <c:pt idx="81">
                  <c:v>3.6952256376716806E-2</c:v>
                </c:pt>
                <c:pt idx="82">
                  <c:v>3.736799350121852E-2</c:v>
                </c:pt>
                <c:pt idx="83">
                  <c:v>3.7653522947640593E-2</c:v>
                </c:pt>
                <c:pt idx="84">
                  <c:v>3.7948223187007558E-2</c:v>
                </c:pt>
                <c:pt idx="85">
                  <c:v>3.8107335662114959E-2</c:v>
                </c:pt>
                <c:pt idx="86">
                  <c:v>3.8020424194815397E-2</c:v>
                </c:pt>
                <c:pt idx="87">
                  <c:v>3.7994394269697911E-2</c:v>
                </c:pt>
                <c:pt idx="88">
                  <c:v>3.764670019814053E-2</c:v>
                </c:pt>
                <c:pt idx="89">
                  <c:v>3.7225295260876062E-2</c:v>
                </c:pt>
                <c:pt idx="90">
                  <c:v>3.6765782920755823E-2</c:v>
                </c:pt>
                <c:pt idx="91">
                  <c:v>3.6024490958279941E-2</c:v>
                </c:pt>
                <c:pt idx="92">
                  <c:v>3.4966960352422909E-2</c:v>
                </c:pt>
                <c:pt idx="93">
                  <c:v>3.4107498341074981E-2</c:v>
                </c:pt>
                <c:pt idx="94">
                  <c:v>3.3034571062740076E-2</c:v>
                </c:pt>
                <c:pt idx="95">
                  <c:v>3.2242063492063495E-2</c:v>
                </c:pt>
                <c:pt idx="96">
                  <c:v>3.1604342581423403E-2</c:v>
                </c:pt>
                <c:pt idx="97">
                  <c:v>3.1113730111962286E-2</c:v>
                </c:pt>
                <c:pt idx="98">
                  <c:v>3.0625216687853923E-2</c:v>
                </c:pt>
                <c:pt idx="99">
                  <c:v>3.0285843920145189E-2</c:v>
                </c:pt>
                <c:pt idx="100">
                  <c:v>2.9982166740971913E-2</c:v>
                </c:pt>
                <c:pt idx="101">
                  <c:v>2.9801687301413388E-2</c:v>
                </c:pt>
                <c:pt idx="102">
                  <c:v>2.9490905177053061E-2</c:v>
                </c:pt>
                <c:pt idx="103">
                  <c:v>2.920016927634363E-2</c:v>
                </c:pt>
                <c:pt idx="104">
                  <c:v>2.8895125246855835E-2</c:v>
                </c:pt>
                <c:pt idx="105">
                  <c:v>2.8676395550566385E-2</c:v>
                </c:pt>
                <c:pt idx="106">
                  <c:v>2.8353872357479212E-2</c:v>
                </c:pt>
                <c:pt idx="107">
                  <c:v>2.8037383177570093E-2</c:v>
                </c:pt>
                <c:pt idx="108">
                  <c:v>2.783684515754881E-2</c:v>
                </c:pt>
                <c:pt idx="109">
                  <c:v>2.7658967778728259E-2</c:v>
                </c:pt>
                <c:pt idx="110">
                  <c:v>2.7401103525670999E-2</c:v>
                </c:pt>
                <c:pt idx="111">
                  <c:v>2.7370749239701411E-2</c:v>
                </c:pt>
                <c:pt idx="112">
                  <c:v>2.7280167318359552E-2</c:v>
                </c:pt>
                <c:pt idx="113">
                  <c:v>2.7281701516647223E-2</c:v>
                </c:pt>
                <c:pt idx="114">
                  <c:v>2.7297704511211558E-2</c:v>
                </c:pt>
                <c:pt idx="115">
                  <c:v>2.7310924369747899E-2</c:v>
                </c:pt>
                <c:pt idx="116">
                  <c:v>2.7431637244721356E-2</c:v>
                </c:pt>
                <c:pt idx="117">
                  <c:v>2.7570853668978507E-2</c:v>
                </c:pt>
                <c:pt idx="118">
                  <c:v>2.779896601406899E-2</c:v>
                </c:pt>
                <c:pt idx="119">
                  <c:v>2.8209218369574345E-2</c:v>
                </c:pt>
                <c:pt idx="120">
                  <c:v>2.8469158411720635E-2</c:v>
                </c:pt>
                <c:pt idx="121">
                  <c:v>2.8729464212003633E-2</c:v>
                </c:pt>
                <c:pt idx="122">
                  <c:v>2.8917834029655115E-2</c:v>
                </c:pt>
                <c:pt idx="123">
                  <c:v>2.9203611811600097E-2</c:v>
                </c:pt>
                <c:pt idx="124">
                  <c:v>2.9487800937146549E-2</c:v>
                </c:pt>
                <c:pt idx="125">
                  <c:v>2.9782451633619651E-2</c:v>
                </c:pt>
                <c:pt idx="126">
                  <c:v>3.0073388640714741E-2</c:v>
                </c:pt>
                <c:pt idx="127">
                  <c:v>3.0526482714874723E-2</c:v>
                </c:pt>
                <c:pt idx="128">
                  <c:v>3.0828668296144446E-2</c:v>
                </c:pt>
                <c:pt idx="129">
                  <c:v>3.1215686274509803E-2</c:v>
                </c:pt>
                <c:pt idx="130">
                  <c:v>3.1593728059911071E-2</c:v>
                </c:pt>
                <c:pt idx="131">
                  <c:v>3.1902507180004661E-2</c:v>
                </c:pt>
                <c:pt idx="132">
                  <c:v>3.2295449277601793E-2</c:v>
                </c:pt>
                <c:pt idx="133">
                  <c:v>3.2617893684129547E-2</c:v>
                </c:pt>
                <c:pt idx="134">
                  <c:v>3.2952716683270745E-2</c:v>
                </c:pt>
                <c:pt idx="135">
                  <c:v>3.3290066427426129E-2</c:v>
                </c:pt>
                <c:pt idx="136">
                  <c:v>3.3703590992087647E-2</c:v>
                </c:pt>
                <c:pt idx="137">
                  <c:v>3.4053849070913918E-2</c:v>
                </c:pt>
                <c:pt idx="138">
                  <c:v>3.440453686200378E-2</c:v>
                </c:pt>
                <c:pt idx="139">
                  <c:v>3.4760971195898056E-2</c:v>
                </c:pt>
                <c:pt idx="140">
                  <c:v>3.5118062866596481E-2</c:v>
                </c:pt>
                <c:pt idx="141">
                  <c:v>3.540885221305326E-2</c:v>
                </c:pt>
                <c:pt idx="142">
                  <c:v>3.5781121341417768E-2</c:v>
                </c:pt>
                <c:pt idx="143">
                  <c:v>3.615177771138333E-2</c:v>
                </c:pt>
                <c:pt idx="144">
                  <c:v>3.6446299470820599E-2</c:v>
                </c:pt>
                <c:pt idx="145">
                  <c:v>3.6742283376719968E-2</c:v>
                </c:pt>
                <c:pt idx="146">
                  <c:v>3.7039786223277908E-2</c:v>
                </c:pt>
                <c:pt idx="147">
                  <c:v>3.7341631473660812E-2</c:v>
                </c:pt>
                <c:pt idx="148">
                  <c:v>3.7642360597544743E-2</c:v>
                </c:pt>
                <c:pt idx="149">
                  <c:v>3.7947582133628643E-2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D-4023-9F37-CE61C3E9E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'50CR_30_25m1_15m2_15m1_0'!$M$14:$M$165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0.77</c:v>
                </c:pt>
                <c:pt idx="11">
                  <c:v>0.77</c:v>
                </c:pt>
                <c:pt idx="12">
                  <c:v>1.06</c:v>
                </c:pt>
                <c:pt idx="13">
                  <c:v>3.48</c:v>
                </c:pt>
                <c:pt idx="14">
                  <c:v>3.3</c:v>
                </c:pt>
                <c:pt idx="15">
                  <c:v>3.65</c:v>
                </c:pt>
                <c:pt idx="16">
                  <c:v>3.13</c:v>
                </c:pt>
                <c:pt idx="17">
                  <c:v>2.94</c:v>
                </c:pt>
                <c:pt idx="18">
                  <c:v>2.57</c:v>
                </c:pt>
                <c:pt idx="19">
                  <c:v>2.56</c:v>
                </c:pt>
                <c:pt idx="20">
                  <c:v>2.4700000000000002</c:v>
                </c:pt>
                <c:pt idx="21">
                  <c:v>2.4500000000000002</c:v>
                </c:pt>
                <c:pt idx="22">
                  <c:v>2.3199999999999998</c:v>
                </c:pt>
                <c:pt idx="23">
                  <c:v>2.31</c:v>
                </c:pt>
                <c:pt idx="24">
                  <c:v>2.2999999999999998</c:v>
                </c:pt>
                <c:pt idx="25">
                  <c:v>2.1800000000000002</c:v>
                </c:pt>
                <c:pt idx="26">
                  <c:v>2.16</c:v>
                </c:pt>
                <c:pt idx="27">
                  <c:v>2.16</c:v>
                </c:pt>
                <c:pt idx="28">
                  <c:v>2.13</c:v>
                </c:pt>
                <c:pt idx="29">
                  <c:v>2.15</c:v>
                </c:pt>
                <c:pt idx="30">
                  <c:v>2.09</c:v>
                </c:pt>
                <c:pt idx="31">
                  <c:v>2.0299999999999998</c:v>
                </c:pt>
                <c:pt idx="32">
                  <c:v>2</c:v>
                </c:pt>
                <c:pt idx="33">
                  <c:v>1.93</c:v>
                </c:pt>
                <c:pt idx="34">
                  <c:v>1.95</c:v>
                </c:pt>
                <c:pt idx="35">
                  <c:v>1.94</c:v>
                </c:pt>
                <c:pt idx="36">
                  <c:v>1.9</c:v>
                </c:pt>
                <c:pt idx="37">
                  <c:v>1.91</c:v>
                </c:pt>
                <c:pt idx="38">
                  <c:v>1.85</c:v>
                </c:pt>
                <c:pt idx="39">
                  <c:v>1.82</c:v>
                </c:pt>
                <c:pt idx="40">
                  <c:v>1.77</c:v>
                </c:pt>
                <c:pt idx="41">
                  <c:v>1.72</c:v>
                </c:pt>
                <c:pt idx="42">
                  <c:v>1.68</c:v>
                </c:pt>
                <c:pt idx="43">
                  <c:v>1.66</c:v>
                </c:pt>
                <c:pt idx="44">
                  <c:v>1.64</c:v>
                </c:pt>
                <c:pt idx="45">
                  <c:v>1.63</c:v>
                </c:pt>
                <c:pt idx="46">
                  <c:v>1.6</c:v>
                </c:pt>
                <c:pt idx="47">
                  <c:v>1.58</c:v>
                </c:pt>
                <c:pt idx="48">
                  <c:v>1.56</c:v>
                </c:pt>
                <c:pt idx="49">
                  <c:v>1.55</c:v>
                </c:pt>
                <c:pt idx="50">
                  <c:v>1.53</c:v>
                </c:pt>
                <c:pt idx="51">
                  <c:v>1.51</c:v>
                </c:pt>
                <c:pt idx="52">
                  <c:v>1.49</c:v>
                </c:pt>
                <c:pt idx="53">
                  <c:v>1.47</c:v>
                </c:pt>
                <c:pt idx="54">
                  <c:v>1.44</c:v>
                </c:pt>
                <c:pt idx="55">
                  <c:v>1.42</c:v>
                </c:pt>
                <c:pt idx="56">
                  <c:v>1.4</c:v>
                </c:pt>
                <c:pt idx="57">
                  <c:v>1.37</c:v>
                </c:pt>
                <c:pt idx="58">
                  <c:v>1.34</c:v>
                </c:pt>
                <c:pt idx="59">
                  <c:v>1.32</c:v>
                </c:pt>
                <c:pt idx="60">
                  <c:v>1.3</c:v>
                </c:pt>
                <c:pt idx="61">
                  <c:v>1.29</c:v>
                </c:pt>
                <c:pt idx="62">
                  <c:v>1.28</c:v>
                </c:pt>
                <c:pt idx="63">
                  <c:v>1.27</c:v>
                </c:pt>
                <c:pt idx="64">
                  <c:v>1.26</c:v>
                </c:pt>
                <c:pt idx="65">
                  <c:v>1.25</c:v>
                </c:pt>
                <c:pt idx="66">
                  <c:v>1.24</c:v>
                </c:pt>
                <c:pt idx="67">
                  <c:v>1.23</c:v>
                </c:pt>
                <c:pt idx="68">
                  <c:v>1.22</c:v>
                </c:pt>
                <c:pt idx="69">
                  <c:v>1.2</c:v>
                </c:pt>
                <c:pt idx="70">
                  <c:v>1.19</c:v>
                </c:pt>
                <c:pt idx="71">
                  <c:v>1.18</c:v>
                </c:pt>
                <c:pt idx="72">
                  <c:v>1.17</c:v>
                </c:pt>
                <c:pt idx="73">
                  <c:v>1.1599999999999999</c:v>
                </c:pt>
                <c:pt idx="74">
                  <c:v>1.1499999999999999</c:v>
                </c:pt>
                <c:pt idx="75">
                  <c:v>1.1399999999999999</c:v>
                </c:pt>
                <c:pt idx="76">
                  <c:v>1.1399999999999999</c:v>
                </c:pt>
                <c:pt idx="77">
                  <c:v>1.1299999999999999</c:v>
                </c:pt>
                <c:pt idx="78">
                  <c:v>1.1200000000000001</c:v>
                </c:pt>
                <c:pt idx="79">
                  <c:v>1.1200000000000001</c:v>
                </c:pt>
                <c:pt idx="80">
                  <c:v>1.1100000000000001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1.0900000000000001</c:v>
                </c:pt>
                <c:pt idx="84">
                  <c:v>1.0900000000000001</c:v>
                </c:pt>
                <c:pt idx="85">
                  <c:v>1.08</c:v>
                </c:pt>
                <c:pt idx="86">
                  <c:v>1.08</c:v>
                </c:pt>
                <c:pt idx="87">
                  <c:v>1.08</c:v>
                </c:pt>
                <c:pt idx="88">
                  <c:v>1.07</c:v>
                </c:pt>
                <c:pt idx="89">
                  <c:v>1.07</c:v>
                </c:pt>
                <c:pt idx="90">
                  <c:v>1.07</c:v>
                </c:pt>
                <c:pt idx="91">
                  <c:v>1.07</c:v>
                </c:pt>
                <c:pt idx="92">
                  <c:v>1.07</c:v>
                </c:pt>
                <c:pt idx="93">
                  <c:v>1.07</c:v>
                </c:pt>
                <c:pt idx="94">
                  <c:v>1.07</c:v>
                </c:pt>
                <c:pt idx="95">
                  <c:v>1.07</c:v>
                </c:pt>
                <c:pt idx="96">
                  <c:v>1.07</c:v>
                </c:pt>
                <c:pt idx="97">
                  <c:v>1.07</c:v>
                </c:pt>
                <c:pt idx="98">
                  <c:v>1.07</c:v>
                </c:pt>
                <c:pt idx="99">
                  <c:v>1.07</c:v>
                </c:pt>
                <c:pt idx="100">
                  <c:v>1.07</c:v>
                </c:pt>
                <c:pt idx="101">
                  <c:v>1.08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1.0900000000000001</c:v>
                </c:pt>
                <c:pt idx="106">
                  <c:v>1.0900000000000001</c:v>
                </c:pt>
                <c:pt idx="107">
                  <c:v>1.0900000000000001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1.1000000000000001</c:v>
                </c:pt>
                <c:pt idx="111">
                  <c:v>1.1000000000000001</c:v>
                </c:pt>
                <c:pt idx="112">
                  <c:v>1.1000000000000001</c:v>
                </c:pt>
                <c:pt idx="113">
                  <c:v>1.1100000000000001</c:v>
                </c:pt>
                <c:pt idx="114">
                  <c:v>1.1100000000000001</c:v>
                </c:pt>
                <c:pt idx="115">
                  <c:v>1.1100000000000001</c:v>
                </c:pt>
                <c:pt idx="116">
                  <c:v>1.1299999999999999</c:v>
                </c:pt>
                <c:pt idx="117">
                  <c:v>1.1299999999999999</c:v>
                </c:pt>
                <c:pt idx="118">
                  <c:v>1.1299999999999999</c:v>
                </c:pt>
                <c:pt idx="119">
                  <c:v>1.1399999999999999</c:v>
                </c:pt>
                <c:pt idx="120">
                  <c:v>1.1399999999999999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1.1399999999999999</c:v>
                </c:pt>
                <c:pt idx="124">
                  <c:v>1.1399999999999999</c:v>
                </c:pt>
                <c:pt idx="125">
                  <c:v>1.1299999999999999</c:v>
                </c:pt>
                <c:pt idx="126">
                  <c:v>1.1299999999999999</c:v>
                </c:pt>
                <c:pt idx="127">
                  <c:v>1.1200000000000001</c:v>
                </c:pt>
                <c:pt idx="128">
                  <c:v>1.1200000000000001</c:v>
                </c:pt>
                <c:pt idx="129">
                  <c:v>1.1200000000000001</c:v>
                </c:pt>
                <c:pt idx="130">
                  <c:v>1.1100000000000001</c:v>
                </c:pt>
                <c:pt idx="131">
                  <c:v>1.1100000000000001</c:v>
                </c:pt>
                <c:pt idx="132">
                  <c:v>1.1100000000000001</c:v>
                </c:pt>
                <c:pt idx="133">
                  <c:v>1.1100000000000001</c:v>
                </c:pt>
                <c:pt idx="134">
                  <c:v>1.1100000000000001</c:v>
                </c:pt>
                <c:pt idx="135">
                  <c:v>1.1000000000000001</c:v>
                </c:pt>
                <c:pt idx="136">
                  <c:v>1.1000000000000001</c:v>
                </c:pt>
                <c:pt idx="137">
                  <c:v>1.1000000000000001</c:v>
                </c:pt>
                <c:pt idx="138">
                  <c:v>1.0900000000000001</c:v>
                </c:pt>
                <c:pt idx="139">
                  <c:v>1.0900000000000001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1.07</c:v>
                </c:pt>
                <c:pt idx="144">
                  <c:v>1.07</c:v>
                </c:pt>
                <c:pt idx="145">
                  <c:v>1.07</c:v>
                </c:pt>
                <c:pt idx="146">
                  <c:v>1.06</c:v>
                </c:pt>
                <c:pt idx="147">
                  <c:v>1.06</c:v>
                </c:pt>
                <c:pt idx="148">
                  <c:v>1.06</c:v>
                </c:pt>
                <c:pt idx="149">
                  <c:v>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D8-482D-9496-CC90087CB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'50CR_30_25m1_15m2_15m1_0'!$BJ$14:$BJ$88</c:f>
              <c:numCache>
                <c:formatCode>General</c:formatCode>
                <c:ptCount val="7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</c:numCache>
            </c:numRef>
          </c:xVal>
          <c:yVal>
            <c:numRef>
              <c:f>'50CR_30_25m1_15m2_15m1_0'!$BL$14:$BL$88</c:f>
              <c:numCache>
                <c:formatCode>#,##0</c:formatCode>
                <c:ptCount val="75"/>
                <c:pt idx="0">
                  <c:v>1013.462479212149</c:v>
                </c:pt>
                <c:pt idx="1">
                  <c:v>1013.462479212149</c:v>
                </c:pt>
                <c:pt idx="2">
                  <c:v>1013.462479212149</c:v>
                </c:pt>
                <c:pt idx="3">
                  <c:v>1824.232462581868</c:v>
                </c:pt>
                <c:pt idx="4">
                  <c:v>2432.3099501091574</c:v>
                </c:pt>
                <c:pt idx="5">
                  <c:v>3243.0799334788767</c:v>
                </c:pt>
                <c:pt idx="6">
                  <c:v>5270.0048919031742</c:v>
                </c:pt>
                <c:pt idx="7">
                  <c:v>7905.0073378547622</c:v>
                </c:pt>
                <c:pt idx="8">
                  <c:v>10945.39477549121</c:v>
                </c:pt>
                <c:pt idx="9">
                  <c:v>15404.629684024665</c:v>
                </c:pt>
                <c:pt idx="10">
                  <c:v>20066.55708840055</c:v>
                </c:pt>
                <c:pt idx="11">
                  <c:v>24019.06075732793</c:v>
                </c:pt>
                <c:pt idx="12">
                  <c:v>27262.140690806806</c:v>
                </c:pt>
                <c:pt idx="13">
                  <c:v>30302.528128443253</c:v>
                </c:pt>
                <c:pt idx="14">
                  <c:v>34052.339301528205</c:v>
                </c:pt>
                <c:pt idx="15">
                  <c:v>37700.804226691944</c:v>
                </c:pt>
                <c:pt idx="16">
                  <c:v>42565.424126910257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59-460C-95AC-738D23BB5ADC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EvolOf!$H$3:$H$60</c:f>
              <c:numCache>
                <c:formatCode>#,##0</c:formatCode>
                <c:ptCount val="5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169496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59-460C-95AC-738D23BB5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'50CR_30_25m1_15m2_15m1_0'!$BJ$14:$BJ$88</c:f>
              <c:numCache>
                <c:formatCode>General</c:formatCode>
                <c:ptCount val="7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</c:numCache>
            </c:numRef>
          </c:xVal>
          <c:yVal>
            <c:numRef>
              <c:f>'50CR_30_25m1_15m2_15m1_0'!$BR$14:$BR$88</c:f>
              <c:numCache>
                <c:formatCode>#,##0</c:formatCode>
                <c:ptCount val="75"/>
                <c:pt idx="0">
                  <c:v>1013.462479212149</c:v>
                </c:pt>
                <c:pt idx="1">
                  <c:v>1013.462479212149</c:v>
                </c:pt>
                <c:pt idx="2">
                  <c:v>1013.462479212149</c:v>
                </c:pt>
                <c:pt idx="3">
                  <c:v>1824.232462581868</c:v>
                </c:pt>
                <c:pt idx="4">
                  <c:v>2432.3099501091574</c:v>
                </c:pt>
                <c:pt idx="5">
                  <c:v>3243.0799334788767</c:v>
                </c:pt>
                <c:pt idx="6">
                  <c:v>5270.0048919031742</c:v>
                </c:pt>
                <c:pt idx="7">
                  <c:v>7905.0073378547622</c:v>
                </c:pt>
                <c:pt idx="8">
                  <c:v>10945.39477549121</c:v>
                </c:pt>
                <c:pt idx="9">
                  <c:v>15404.629684024665</c:v>
                </c:pt>
                <c:pt idx="10">
                  <c:v>20066.55708840055</c:v>
                </c:pt>
                <c:pt idx="11">
                  <c:v>24019.06075732793</c:v>
                </c:pt>
                <c:pt idx="12">
                  <c:v>27262.140690806806</c:v>
                </c:pt>
                <c:pt idx="13">
                  <c:v>30302.528128443253</c:v>
                </c:pt>
                <c:pt idx="14">
                  <c:v>34052.339301528205</c:v>
                </c:pt>
                <c:pt idx="15">
                  <c:v>37700.804226691944</c:v>
                </c:pt>
                <c:pt idx="16">
                  <c:v>42565.424126910257</c:v>
                </c:pt>
                <c:pt idx="17">
                  <c:v>48342.160258419506</c:v>
                </c:pt>
                <c:pt idx="18">
                  <c:v>55031.012621219692</c:v>
                </c:pt>
                <c:pt idx="19">
                  <c:v>63037.366206995663</c:v>
                </c:pt>
                <c:pt idx="20">
                  <c:v>72665.259759511086</c:v>
                </c:pt>
                <c:pt idx="21">
                  <c:v>83103.92329539622</c:v>
                </c:pt>
                <c:pt idx="22">
                  <c:v>94758.741806335922</c:v>
                </c:pt>
                <c:pt idx="23">
                  <c:v>107629.71529233022</c:v>
                </c:pt>
                <c:pt idx="24">
                  <c:v>121716.84375337909</c:v>
                </c:pt>
                <c:pt idx="25">
                  <c:v>136817.4346936401</c:v>
                </c:pt>
                <c:pt idx="26">
                  <c:v>152120.71812974356</c:v>
                </c:pt>
                <c:pt idx="27">
                  <c:v>168640.15654090157</c:v>
                </c:pt>
                <c:pt idx="28">
                  <c:v>186173.05743127177</c:v>
                </c:pt>
                <c:pt idx="29">
                  <c:v>205023.45954461774</c:v>
                </c:pt>
                <c:pt idx="30">
                  <c:v>214955.3918408968</c:v>
                </c:pt>
                <c:pt idx="31">
                  <c:v>224887.32413717586</c:v>
                </c:pt>
                <c:pt idx="32">
                  <c:v>236136.75765643071</c:v>
                </c:pt>
                <c:pt idx="33">
                  <c:v>248196.96115905527</c:v>
                </c:pt>
                <c:pt idx="34">
                  <c:v>260561.20340544349</c:v>
                </c:pt>
                <c:pt idx="35">
                  <c:v>274344.2931227287</c:v>
                </c:pt>
                <c:pt idx="36">
                  <c:v>288330.07533585635</c:v>
                </c:pt>
                <c:pt idx="37">
                  <c:v>302113.16505314159</c:v>
                </c:pt>
                <c:pt idx="38">
                  <c:v>316504.33225795411</c:v>
                </c:pt>
                <c:pt idx="39">
                  <c:v>330591.46071900299</c:v>
                </c:pt>
                <c:pt idx="40">
                  <c:v>344070.5116925246</c:v>
                </c:pt>
                <c:pt idx="41">
                  <c:v>357549.56266604614</c:v>
                </c:pt>
                <c:pt idx="42">
                  <c:v>370319.18990411924</c:v>
                </c:pt>
                <c:pt idx="43">
                  <c:v>382784.77839842864</c:v>
                </c:pt>
                <c:pt idx="44">
                  <c:v>395047.67439689569</c:v>
                </c:pt>
                <c:pt idx="45">
                  <c:v>406398.45416407171</c:v>
                </c:pt>
                <c:pt idx="46">
                  <c:v>417647.88768332661</c:v>
                </c:pt>
                <c:pt idx="47">
                  <c:v>428998.66745050263</c:v>
                </c:pt>
                <c:pt idx="48">
                  <c:v>440349.44721767871</c:v>
                </c:pt>
                <c:pt idx="49">
                  <c:v>451294.84199316992</c:v>
                </c:pt>
                <c:pt idx="50">
                  <c:v>462645.621760346</c:v>
                </c:pt>
                <c:pt idx="51">
                  <c:v>473185.63154415233</c:v>
                </c:pt>
                <c:pt idx="52">
                  <c:v>483826.9875758799</c:v>
                </c:pt>
                <c:pt idx="53">
                  <c:v>494062.9586159226</c:v>
                </c:pt>
                <c:pt idx="54">
                  <c:v>503893.54466428049</c:v>
                </c:pt>
                <c:pt idx="55">
                  <c:v>509670.28079578973</c:v>
                </c:pt>
                <c:pt idx="56">
                  <c:v>514940.28568769287</c:v>
                </c:pt>
                <c:pt idx="57">
                  <c:v>519804.9055879112</c:v>
                </c:pt>
                <c:pt idx="58">
                  <c:v>524466.83299228712</c:v>
                </c:pt>
                <c:pt idx="59">
                  <c:v>528723.37540497817</c:v>
                </c:pt>
                <c:pt idx="60">
                  <c:v>532574.53282598429</c:v>
                </c:pt>
                <c:pt idx="61">
                  <c:v>536020.3052553056</c:v>
                </c:pt>
                <c:pt idx="62">
                  <c:v>539364.73143670568</c:v>
                </c:pt>
                <c:pt idx="63">
                  <c:v>542607.81137018453</c:v>
                </c:pt>
                <c:pt idx="64">
                  <c:v>545749.54505574226</c:v>
                </c:pt>
                <c:pt idx="65">
                  <c:v>548789.93249337864</c:v>
                </c:pt>
                <c:pt idx="66">
                  <c:v>551830.31993101514</c:v>
                </c:pt>
                <c:pt idx="67">
                  <c:v>554566.66862488794</c:v>
                </c:pt>
                <c:pt idx="68">
                  <c:v>557201.67107083951</c:v>
                </c:pt>
                <c:pt idx="69">
                  <c:v>559633.98102094862</c:v>
                </c:pt>
                <c:pt idx="70">
                  <c:v>564498.60092116694</c:v>
                </c:pt>
                <c:pt idx="71">
                  <c:v>568653.79708593676</c:v>
                </c:pt>
                <c:pt idx="72">
                  <c:v>572504.954506943</c:v>
                </c:pt>
                <c:pt idx="73">
                  <c:v>577876.30564676737</c:v>
                </c:pt>
                <c:pt idx="74">
                  <c:v>583146.31053867051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4-45B8-8A9A-9F61A1AABDD1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'50CR_30_25m1_15m2_15m1_0'!$BJ$14:$BJ$88</c:f>
              <c:numCache>
                <c:formatCode>General</c:formatCode>
                <c:ptCount val="75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89</c:v>
                </c:pt>
                <c:pt idx="72">
                  <c:v>90</c:v>
                </c:pt>
                <c:pt idx="73">
                  <c:v>91</c:v>
                </c:pt>
                <c:pt idx="74">
                  <c:v>92</c:v>
                </c:pt>
              </c:numCache>
            </c:numRef>
          </c:xVal>
          <c:yVal>
            <c:numRef>
              <c:f>'50CR_30_25m1_15m2_15m1_0'!$BS$14:$BS$88</c:f>
              <c:numCache>
                <c:formatCode>#,##0</c:formatCode>
                <c:ptCount val="75"/>
                <c:pt idx="0">
                  <c:v>1013.462479212149</c:v>
                </c:pt>
                <c:pt idx="1">
                  <c:v>1013.462479212149</c:v>
                </c:pt>
                <c:pt idx="2">
                  <c:v>1013.462479212149</c:v>
                </c:pt>
                <c:pt idx="3">
                  <c:v>1824.232462581868</c:v>
                </c:pt>
                <c:pt idx="4">
                  <c:v>2432.3099501091574</c:v>
                </c:pt>
                <c:pt idx="5">
                  <c:v>3243.0799334788767</c:v>
                </c:pt>
                <c:pt idx="6">
                  <c:v>5270.0048919031742</c:v>
                </c:pt>
                <c:pt idx="7">
                  <c:v>7905.0073378547622</c:v>
                </c:pt>
                <c:pt idx="8">
                  <c:v>10945.39477549121</c:v>
                </c:pt>
                <c:pt idx="9">
                  <c:v>15404.629684024665</c:v>
                </c:pt>
                <c:pt idx="10">
                  <c:v>20066.55708840055</c:v>
                </c:pt>
                <c:pt idx="11">
                  <c:v>24019.06075732793</c:v>
                </c:pt>
                <c:pt idx="12">
                  <c:v>27262.140690806806</c:v>
                </c:pt>
                <c:pt idx="13">
                  <c:v>30302.528128443253</c:v>
                </c:pt>
                <c:pt idx="14">
                  <c:v>33950.993053606988</c:v>
                </c:pt>
                <c:pt idx="15">
                  <c:v>37599.457978770726</c:v>
                </c:pt>
                <c:pt idx="16">
                  <c:v>42362.731631067829</c:v>
                </c:pt>
                <c:pt idx="17">
                  <c:v>48038.121514655861</c:v>
                </c:pt>
                <c:pt idx="18">
                  <c:v>54625.627629534829</c:v>
                </c:pt>
                <c:pt idx="19">
                  <c:v>62429.288719468379</c:v>
                </c:pt>
                <c:pt idx="20">
                  <c:v>71753.143528220142</c:v>
                </c:pt>
                <c:pt idx="21">
                  <c:v>81887.768320341638</c:v>
                </c:pt>
                <c:pt idx="22">
                  <c:v>93238.548087517702</c:v>
                </c:pt>
                <c:pt idx="23">
                  <c:v>105704.13658182713</c:v>
                </c:pt>
                <c:pt idx="24">
                  <c:v>119081.8413074275</c:v>
                </c:pt>
                <c:pt idx="25">
                  <c:v>133473.00851224002</c:v>
                </c:pt>
                <c:pt idx="26">
                  <c:v>148066.86821289497</c:v>
                </c:pt>
                <c:pt idx="27">
                  <c:v>163674.19039276204</c:v>
                </c:pt>
                <c:pt idx="28">
                  <c:v>180193.62880392009</c:v>
                </c:pt>
                <c:pt idx="29">
                  <c:v>197726.52969429025</c:v>
                </c:pt>
                <c:pt idx="30">
                  <c:v>206138.26827175109</c:v>
                </c:pt>
                <c:pt idx="31">
                  <c:v>213941.92936168466</c:v>
                </c:pt>
                <c:pt idx="32">
                  <c:v>223063.09167459398</c:v>
                </c:pt>
                <c:pt idx="33">
                  <c:v>232792.33147503063</c:v>
                </c:pt>
                <c:pt idx="34">
                  <c:v>242420.22502754602</c:v>
                </c:pt>
                <c:pt idx="35">
                  <c:v>253162.9273071948</c:v>
                </c:pt>
                <c:pt idx="36">
                  <c:v>263601.59084307996</c:v>
                </c:pt>
                <c:pt idx="37">
                  <c:v>273229.48439559538</c:v>
                </c:pt>
                <c:pt idx="38">
                  <c:v>282857.37794811075</c:v>
                </c:pt>
                <c:pt idx="39">
                  <c:v>291775.84776517766</c:v>
                </c:pt>
                <c:pt idx="40">
                  <c:v>299275.47011134756</c:v>
                </c:pt>
                <c:pt idx="41">
                  <c:v>306167.01496999018</c:v>
                </c:pt>
                <c:pt idx="42">
                  <c:v>312450.48234110553</c:v>
                </c:pt>
                <c:pt idx="43">
                  <c:v>318125.87222469354</c:v>
                </c:pt>
                <c:pt idx="44">
                  <c:v>323294.5308686755</c:v>
                </c:pt>
                <c:pt idx="45">
                  <c:v>326841.64954591804</c:v>
                </c:pt>
                <c:pt idx="46">
                  <c:v>329375.30574394844</c:v>
                </c:pt>
                <c:pt idx="47">
                  <c:v>331604.92319821514</c:v>
                </c:pt>
                <c:pt idx="48">
                  <c:v>333125.11691703339</c:v>
                </c:pt>
                <c:pt idx="49">
                  <c:v>333429.15566079703</c:v>
                </c:pt>
                <c:pt idx="50">
                  <c:v>333125.11691703339</c:v>
                </c:pt>
                <c:pt idx="51">
                  <c:v>331807.61569405755</c:v>
                </c:pt>
                <c:pt idx="52">
                  <c:v>329780.69073563325</c:v>
                </c:pt>
                <c:pt idx="53">
                  <c:v>326638.95705007564</c:v>
                </c:pt>
                <c:pt idx="54">
                  <c:v>322585.10713322699</c:v>
                </c:pt>
                <c:pt idx="55">
                  <c:v>314173.36855576618</c:v>
                </c:pt>
                <c:pt idx="56">
                  <c:v>305052.20624285686</c:v>
                </c:pt>
                <c:pt idx="57">
                  <c:v>295728.35143410508</c:v>
                </c:pt>
                <c:pt idx="58">
                  <c:v>285999.11163366842</c:v>
                </c:pt>
                <c:pt idx="59">
                  <c:v>275965.83308946819</c:v>
                </c:pt>
                <c:pt idx="60">
                  <c:v>265020.43831397698</c:v>
                </c:pt>
                <c:pt idx="61">
                  <c:v>256811.39223235854</c:v>
                </c:pt>
                <c:pt idx="62">
                  <c:v>248298.3074069765</c:v>
                </c:pt>
                <c:pt idx="63">
                  <c:v>239582.53008575202</c:v>
                </c:pt>
                <c:pt idx="64">
                  <c:v>230157.32902907903</c:v>
                </c:pt>
                <c:pt idx="65">
                  <c:v>220732.12797240604</c:v>
                </c:pt>
                <c:pt idx="66">
                  <c:v>210800.19567612698</c:v>
                </c:pt>
                <c:pt idx="67">
                  <c:v>200260.18589232065</c:v>
                </c:pt>
                <c:pt idx="68">
                  <c:v>190429.59984396279</c:v>
                </c:pt>
                <c:pt idx="69">
                  <c:v>180497.66754768373</c:v>
                </c:pt>
                <c:pt idx="70">
                  <c:v>173200.73769735626</c:v>
                </c:pt>
                <c:pt idx="71">
                  <c:v>165599.76910326513</c:v>
                </c:pt>
                <c:pt idx="72">
                  <c:v>157998.80050917403</c:v>
                </c:pt>
                <c:pt idx="73">
                  <c:v>152323.410625586</c:v>
                </c:pt>
                <c:pt idx="74">
                  <c:v>147154.75198160403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4-45B8-8A9A-9F61A1AABDD1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EvolOf!$H$3:$H$60</c:f>
              <c:numCache>
                <c:formatCode>#,##0</c:formatCode>
                <c:ptCount val="5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  <c:pt idx="51">
                  <c:v>166019</c:v>
                </c:pt>
                <c:pt idx="52">
                  <c:v>169496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A4-45B8-8A9A-9F61A1AAB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'50CR_30_25m1_15m2_15m1_0'!$BL$14:$BL$73</c:f>
              <c:numCache>
                <c:formatCode>#,##0</c:formatCode>
                <c:ptCount val="60"/>
                <c:pt idx="0">
                  <c:v>1013.462479212149</c:v>
                </c:pt>
                <c:pt idx="1">
                  <c:v>1013.462479212149</c:v>
                </c:pt>
                <c:pt idx="2">
                  <c:v>1013.462479212149</c:v>
                </c:pt>
                <c:pt idx="3">
                  <c:v>1824.232462581868</c:v>
                </c:pt>
                <c:pt idx="4">
                  <c:v>2432.3099501091574</c:v>
                </c:pt>
                <c:pt idx="5">
                  <c:v>3243.0799334788767</c:v>
                </c:pt>
                <c:pt idx="6">
                  <c:v>5270.0048919031742</c:v>
                </c:pt>
                <c:pt idx="7">
                  <c:v>7905.0073378547622</c:v>
                </c:pt>
                <c:pt idx="8">
                  <c:v>10945.39477549121</c:v>
                </c:pt>
                <c:pt idx="9">
                  <c:v>15404.629684024665</c:v>
                </c:pt>
                <c:pt idx="10">
                  <c:v>20066.55708840055</c:v>
                </c:pt>
                <c:pt idx="11">
                  <c:v>24019.06075732793</c:v>
                </c:pt>
                <c:pt idx="12">
                  <c:v>27262.140690806806</c:v>
                </c:pt>
                <c:pt idx="13">
                  <c:v>30302.528128443253</c:v>
                </c:pt>
                <c:pt idx="14">
                  <c:v>34052.339301528205</c:v>
                </c:pt>
                <c:pt idx="15">
                  <c:v>37700.804226691944</c:v>
                </c:pt>
                <c:pt idx="16">
                  <c:v>42565.424126910257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C-4256-9F7D-E4C4CCCA8325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'50CR_30_25m1_15m2_15m1_0'!$BK$14:$BK$73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'50CR_30_25m1_15m2_15m1_0'!$BN$14:$BN$73</c:f>
              <c:numCache>
                <c:formatCode>#,##0</c:formatCode>
                <c:ptCount val="60"/>
                <c:pt idx="0">
                  <c:v>1006</c:v>
                </c:pt>
                <c:pt idx="1">
                  <c:v>1606</c:v>
                </c:pt>
                <c:pt idx="2">
                  <c:v>2117</c:v>
                </c:pt>
                <c:pt idx="3">
                  <c:v>2929</c:v>
                </c:pt>
                <c:pt idx="4">
                  <c:v>4130</c:v>
                </c:pt>
                <c:pt idx="5">
                  <c:v>5844</c:v>
                </c:pt>
                <c:pt idx="6">
                  <c:v>7698</c:v>
                </c:pt>
                <c:pt idx="7">
                  <c:v>9149</c:v>
                </c:pt>
                <c:pt idx="8">
                  <c:v>11178</c:v>
                </c:pt>
                <c:pt idx="9">
                  <c:v>13716</c:v>
                </c:pt>
                <c:pt idx="10">
                  <c:v>17147</c:v>
                </c:pt>
                <c:pt idx="11">
                  <c:v>19980</c:v>
                </c:pt>
                <c:pt idx="12">
                  <c:v>24926</c:v>
                </c:pt>
                <c:pt idx="13">
                  <c:v>28572</c:v>
                </c:pt>
                <c:pt idx="14">
                  <c:v>33089</c:v>
                </c:pt>
                <c:pt idx="15">
                  <c:v>39673</c:v>
                </c:pt>
                <c:pt idx="16">
                  <c:v>47610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0C-4256-9F7D-E4C4CCCA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20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7620</xdr:colOff>
      <xdr:row>36</xdr:row>
      <xdr:rowOff>0</xdr:rowOff>
    </xdr:from>
    <xdr:to>
      <xdr:col>20</xdr:col>
      <xdr:colOff>0</xdr:colOff>
      <xdr:row>58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83312F-344F-4551-B566-DF435262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19</xdr:col>
      <xdr:colOff>784860</xdr:colOff>
      <xdr:row>80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80</xdr:row>
      <xdr:rowOff>0</xdr:rowOff>
    </xdr:from>
    <xdr:to>
      <xdr:col>19</xdr:col>
      <xdr:colOff>784860</xdr:colOff>
      <xdr:row>102</xdr:row>
      <xdr:rowOff>7620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C815A-C2A2-41B0-A44C-F99E76619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60518F-25B3-4886-AA27-4E34ACD6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7DB325-8386-4FB5-A406-FA44A5D5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73FDE8-43A4-4840-A59A-EB6D51CB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925EF1-07E3-4138-952D-D93C73B8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93DD7B3-95A0-47F6-ABD7-88B8D8A3E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CD36B26-A7E9-4D7D-8F82-765F882B2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B4DFA00-FAFE-4358-87C6-297DB8C23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376B34E-3C80-423B-A976-8EDF1E314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5D0A8E0-86B2-4953-8B8F-818B101FC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B4712D7-7F5A-43AF-B4B1-A9C4583C7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164DBEE-24D4-4E78-AB8D-8237C411B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48C41D-9053-4B38-9D66-A0F49C012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0D916ED-B06E-43FD-A79E-9AA3F5EF0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C12E118-1425-4586-BCC7-21AF791A4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A544F83-806C-4D75-B466-793DEA16B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9FD0828-1B9F-4BFF-9508-D05DCCE18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5E105E-BE2D-4861-8F58-66DD7B9C4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266672-2E84-4205-A7B9-BB48D93F1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1BA1CB-520B-49D0-AC7F-3ECF54821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02A9F15-A066-4D06-B429-2844FC5C1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9B29A05-68F1-4038-AEEB-9A3205180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8DDA9B-3C13-42CF-B3B1-E5D3E2519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23A9A5-089C-4390-8BC3-3FAABD8EC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DC6010-DA74-4933-85CC-C96D1B41E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7944945-9844-4949-B00F-0C27D3503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E0CE3F1-C837-480A-BA61-11073222B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EEF1B5-BAD9-44B9-AF3B-398C226FB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5EDF9E3-1BFD-4FAB-94B9-8C577DD1D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A8B12FF-9AD2-4ED2-877D-D6D5E18B9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0B64AE-1155-47F3-9AFE-CFDE41F7E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DE166EA-5007-477A-9397-4C9A1D5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1313CD6-28FF-417F-AA3A-D09AC79E9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837EA15-0FF8-4EBF-BA20-1B4AF2FDF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7962435-9647-471C-B632-E5421CE3D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06FA495-822C-461D-B022-030DAF340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5DB66-E0D4-42C5-AB58-049F7AD85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4E6F40-E65D-4A52-A18E-B465D05A9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5CA940-5F53-4C55-8B4A-72C3770035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1877E4A-7772-4945-A379-7B2805CF2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AF6DFE5-9394-46B0-9E53-1A3788C3D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72BABF8-D74B-4F1A-BB7B-5C5B8884D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7FCD1D2-4692-4718-AA5A-645D18C62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C8FAEB-C311-4984-A021-735B46BF6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6CC3848-DAC4-41B2-B5A9-A826D3D10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2A2CCF8-F7F2-42DF-A278-5B8509872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673C2A-87F3-47C3-A2D4-BF66CB260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C22CB69-D594-4A3A-9B2D-9A6829E19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AC56A8E-92FD-4155-A6A4-49A4E5B68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7A5E657-3C3E-4ED6-9014-FDA9134F2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0A829C6-4A34-4A4F-80D3-A9D381C0F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8E36A5C-0FD3-431A-BE50-E87C3B852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BE53E22-67F4-48A5-B641-131A2A24C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0EB8315-6328-4EFD-8199-335FB168D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D9C02F4-E186-400C-916A-30EF68DAC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F21564B-C3A6-4810-A358-45817DF02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29C82DB-895A-4929-862E-04FE13647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99CB3F-5918-4337-BF20-7F77B981E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2FDB4B4-19FB-4966-B61A-0ACF33849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C36592E-2397-42A8-BB10-D7C6E415A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F58"/>
  <sheetViews>
    <sheetView topLeftCell="Y13" workbookViewId="0">
      <selection activeCell="Y31" sqref="Y31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17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88671875" bestFit="1" customWidth="1"/>
    <col min="36" max="36" width="15.109375" customWidth="1"/>
    <col min="37" max="37" width="7.88671875" bestFit="1" customWidth="1"/>
    <col min="38" max="38" width="7.6640625" bestFit="1" customWidth="1"/>
    <col min="39" max="39" width="13.88671875" customWidth="1"/>
    <col min="40" max="40" width="9.44140625" bestFit="1" customWidth="1"/>
    <col min="42" max="42" width="7.4414062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8" width="5" bestFit="1" customWidth="1"/>
    <col min="49" max="49" width="4.6640625" bestFit="1" customWidth="1"/>
    <col min="50" max="50" width="9.33203125" bestFit="1" customWidth="1"/>
    <col min="51" max="51" width="9.77734375" bestFit="1" customWidth="1"/>
    <col min="56" max="56" width="56.77734375" bestFit="1" customWidth="1"/>
  </cols>
  <sheetData>
    <row r="1" spans="1:57" x14ac:dyDescent="0.3">
      <c r="A1" s="12" t="s">
        <v>23</v>
      </c>
      <c r="B1" s="6">
        <v>3</v>
      </c>
    </row>
    <row r="2" spans="1:57" x14ac:dyDescent="0.3">
      <c r="A2" s="12" t="s">
        <v>21</v>
      </c>
      <c r="B2" s="6">
        <v>30</v>
      </c>
      <c r="Z2" s="21" t="s">
        <v>46</v>
      </c>
      <c r="AC2" s="7"/>
      <c r="AD2" s="117" t="s">
        <v>3</v>
      </c>
      <c r="AE2" s="117"/>
      <c r="AF2" s="44" t="s">
        <v>46</v>
      </c>
      <c r="AG2" s="44" t="s">
        <v>51</v>
      </c>
      <c r="AH2" s="44" t="s">
        <v>4</v>
      </c>
      <c r="AI2" s="117" t="s">
        <v>65</v>
      </c>
      <c r="AJ2" s="117"/>
      <c r="AK2" s="44" t="s">
        <v>61</v>
      </c>
      <c r="AL2" s="44" t="s">
        <v>4</v>
      </c>
      <c r="AM2" s="45" t="s">
        <v>64</v>
      </c>
      <c r="AP2" s="44"/>
      <c r="AQ2" s="117" t="s">
        <v>3</v>
      </c>
      <c r="AR2" s="117"/>
      <c r="AS2" s="44" t="s">
        <v>111</v>
      </c>
      <c r="AT2" s="44" t="s">
        <v>51</v>
      </c>
      <c r="AU2" s="44" t="s">
        <v>4</v>
      </c>
      <c r="AV2" s="117" t="s">
        <v>112</v>
      </c>
      <c r="AW2" s="117"/>
      <c r="AX2" s="44" t="s">
        <v>4</v>
      </c>
      <c r="AY2" s="44" t="s">
        <v>108</v>
      </c>
      <c r="BD2" s="7" t="s">
        <v>142</v>
      </c>
      <c r="BE2" s="1">
        <v>50000</v>
      </c>
    </row>
    <row r="3" spans="1:57" x14ac:dyDescent="0.3">
      <c r="A3" s="12" t="s">
        <v>22</v>
      </c>
      <c r="B3" s="14">
        <f>1/($B$2^B1)</f>
        <v>3.7037037037037037E-5</v>
      </c>
      <c r="M3" s="20" t="s">
        <v>3</v>
      </c>
      <c r="N3" s="20" t="s">
        <v>19</v>
      </c>
      <c r="O3" s="20" t="s">
        <v>8</v>
      </c>
      <c r="P3" s="20" t="s">
        <v>40</v>
      </c>
      <c r="Q3" s="20" t="s">
        <v>41</v>
      </c>
      <c r="S3" s="20" t="s">
        <v>3</v>
      </c>
      <c r="T3" s="22" t="s">
        <v>19</v>
      </c>
      <c r="U3" s="22" t="s">
        <v>8</v>
      </c>
      <c r="V3" s="20" t="s">
        <v>40</v>
      </c>
      <c r="W3" s="20" t="s">
        <v>41</v>
      </c>
      <c r="X3" s="30" t="s">
        <v>44</v>
      </c>
      <c r="Y3" s="30" t="s">
        <v>45</v>
      </c>
      <c r="Z3" s="30" t="s">
        <v>47</v>
      </c>
      <c r="AA3" s="30" t="s">
        <v>48</v>
      </c>
      <c r="AC3" s="40" t="s">
        <v>0</v>
      </c>
      <c r="AD3" s="43" t="s">
        <v>1</v>
      </c>
      <c r="AE3" s="43" t="s">
        <v>2</v>
      </c>
      <c r="AF3" s="43" t="s">
        <v>62</v>
      </c>
      <c r="AG3" s="43" t="s">
        <v>63</v>
      </c>
      <c r="AH3" s="43" t="s">
        <v>66</v>
      </c>
      <c r="AI3" s="43" t="s">
        <v>1</v>
      </c>
      <c r="AJ3" s="43" t="s">
        <v>2</v>
      </c>
      <c r="AK3" s="43" t="s">
        <v>64</v>
      </c>
      <c r="AL3" s="43" t="s">
        <v>54</v>
      </c>
      <c r="AM3" s="43" t="s">
        <v>55</v>
      </c>
      <c r="AP3" s="60" t="s">
        <v>0</v>
      </c>
      <c r="AQ3" s="60" t="s">
        <v>1</v>
      </c>
      <c r="AR3" s="60" t="s">
        <v>2</v>
      </c>
      <c r="AS3" s="60" t="s">
        <v>107</v>
      </c>
      <c r="AT3" s="60" t="s">
        <v>109</v>
      </c>
      <c r="AU3" s="60" t="s">
        <v>110</v>
      </c>
      <c r="AV3" s="60" t="s">
        <v>1</v>
      </c>
      <c r="AW3" s="60" t="s">
        <v>2</v>
      </c>
      <c r="AX3" s="60" t="s">
        <v>113</v>
      </c>
      <c r="AY3" s="60" t="s">
        <v>55</v>
      </c>
      <c r="BD3" s="7" t="s">
        <v>157</v>
      </c>
      <c r="BE3" s="1">
        <v>2694</v>
      </c>
    </row>
    <row r="4" spans="1:57" x14ac:dyDescent="0.3">
      <c r="M4" t="s">
        <v>30</v>
      </c>
      <c r="N4">
        <v>129</v>
      </c>
      <c r="O4">
        <v>0</v>
      </c>
      <c r="P4" s="23">
        <f t="shared" ref="P4:P13" si="0">+O4/N4</f>
        <v>0</v>
      </c>
      <c r="Q4" s="24">
        <f>1-P4</f>
        <v>1</v>
      </c>
      <c r="S4" s="7" t="s">
        <v>30</v>
      </c>
      <c r="T4" s="1">
        <f>+N4</f>
        <v>129</v>
      </c>
      <c r="U4" s="1">
        <f>+O4</f>
        <v>0</v>
      </c>
      <c r="V4" s="23">
        <f t="shared" ref="V4:V9" si="1">+U4/T4</f>
        <v>0</v>
      </c>
      <c r="W4" s="24">
        <f t="shared" ref="W4:W9" si="2">1-V4</f>
        <v>1</v>
      </c>
      <c r="X4" s="23">
        <f>+T4/$T$9</f>
        <v>6.8041563373595652E-3</v>
      </c>
      <c r="Y4" s="31">
        <v>0.04</v>
      </c>
      <c r="Z4" s="10">
        <f>+X4/Y4</f>
        <v>0.17010390843398912</v>
      </c>
      <c r="AA4" s="10">
        <f>+Z4/$Z$4</f>
        <v>1</v>
      </c>
      <c r="AC4" s="7" t="s">
        <v>56</v>
      </c>
      <c r="AD4" s="7">
        <v>0</v>
      </c>
      <c r="AE4" s="7">
        <v>4</v>
      </c>
      <c r="AF4" s="7">
        <v>100</v>
      </c>
      <c r="AG4" s="7">
        <v>30</v>
      </c>
      <c r="AH4" s="7">
        <v>100</v>
      </c>
      <c r="AI4" s="7">
        <v>50</v>
      </c>
      <c r="AJ4" s="7">
        <v>60</v>
      </c>
      <c r="AK4" s="7">
        <v>4</v>
      </c>
      <c r="AL4" s="7">
        <v>4</v>
      </c>
      <c r="AM4" s="7">
        <v>40</v>
      </c>
      <c r="AP4" s="7" t="s">
        <v>56</v>
      </c>
      <c r="AQ4">
        <v>0</v>
      </c>
      <c r="AR4">
        <v>4</v>
      </c>
      <c r="AS4" s="7">
        <v>10</v>
      </c>
      <c r="AT4">
        <v>30</v>
      </c>
      <c r="AU4" s="7">
        <v>99.3</v>
      </c>
      <c r="AV4" s="7">
        <v>70</v>
      </c>
      <c r="AW4" s="7">
        <v>90</v>
      </c>
      <c r="AX4">
        <v>4</v>
      </c>
      <c r="AY4">
        <v>40</v>
      </c>
      <c r="BD4" s="7" t="s">
        <v>148</v>
      </c>
      <c r="BE4">
        <v>10</v>
      </c>
    </row>
    <row r="5" spans="1:57" x14ac:dyDescent="0.3">
      <c r="B5" s="19" t="s">
        <v>26</v>
      </c>
      <c r="C5" s="10">
        <f>SUM(B7:B47)</f>
        <v>8.0083333333333329</v>
      </c>
      <c r="M5" t="s">
        <v>31</v>
      </c>
      <c r="N5">
        <v>221</v>
      </c>
      <c r="O5">
        <v>1</v>
      </c>
      <c r="P5" s="23">
        <f t="shared" si="0"/>
        <v>4.5248868778280547E-3</v>
      </c>
      <c r="Q5" s="24">
        <f t="shared" ref="Q5:Q13" si="3">1-P5</f>
        <v>0.99547511312217196</v>
      </c>
      <c r="S5" s="7" t="s">
        <v>31</v>
      </c>
      <c r="T5" s="1">
        <f>+N5</f>
        <v>221</v>
      </c>
      <c r="U5" s="1">
        <f>+O5</f>
        <v>1</v>
      </c>
      <c r="V5" s="23">
        <f t="shared" si="1"/>
        <v>4.5248868778280547E-3</v>
      </c>
      <c r="W5" s="24">
        <f t="shared" si="2"/>
        <v>0.99547511312217196</v>
      </c>
      <c r="X5" s="23">
        <f>+T5/$T$9</f>
        <v>1.1656732950050108E-2</v>
      </c>
      <c r="Y5" s="31">
        <v>0.15</v>
      </c>
      <c r="Z5" s="10">
        <f>+X5/Y5</f>
        <v>7.7711553000334055E-2</v>
      </c>
      <c r="AA5" s="10">
        <f>+Z5/$Z$4</f>
        <v>0.45684754521963827</v>
      </c>
      <c r="AC5" s="7" t="s">
        <v>57</v>
      </c>
      <c r="AD5" s="7">
        <v>5</v>
      </c>
      <c r="AE5" s="7">
        <v>19</v>
      </c>
      <c r="AF5" s="7">
        <v>200</v>
      </c>
      <c r="AG5" s="7">
        <v>30</v>
      </c>
      <c r="AH5" s="7">
        <v>99</v>
      </c>
      <c r="AI5" s="7">
        <v>45</v>
      </c>
      <c r="AJ5" s="7">
        <v>60</v>
      </c>
      <c r="AK5" s="7">
        <v>15</v>
      </c>
      <c r="AL5" s="7">
        <v>15</v>
      </c>
      <c r="AM5" s="7">
        <v>60</v>
      </c>
      <c r="AP5" s="7" t="s">
        <v>57</v>
      </c>
      <c r="AQ5">
        <v>5</v>
      </c>
      <c r="AR5">
        <v>19</v>
      </c>
      <c r="AS5" s="7">
        <v>5</v>
      </c>
      <c r="AT5">
        <v>30</v>
      </c>
      <c r="AU5" s="7">
        <v>100</v>
      </c>
      <c r="AV5" s="7">
        <v>80</v>
      </c>
      <c r="AW5" s="7">
        <v>110</v>
      </c>
      <c r="AX5">
        <v>15</v>
      </c>
      <c r="AY5">
        <v>60</v>
      </c>
      <c r="BD5" s="7" t="s">
        <v>155</v>
      </c>
      <c r="BE5" s="31">
        <v>0.04</v>
      </c>
    </row>
    <row r="6" spans="1:57" x14ac:dyDescent="0.3">
      <c r="A6" s="11" t="s">
        <v>24</v>
      </c>
      <c r="B6" s="13" t="s">
        <v>25</v>
      </c>
      <c r="C6" s="11" t="s">
        <v>27</v>
      </c>
      <c r="M6" t="s">
        <v>32</v>
      </c>
      <c r="N6">
        <v>1285</v>
      </c>
      <c r="O6">
        <v>4</v>
      </c>
      <c r="P6" s="23">
        <f t="shared" si="0"/>
        <v>3.1128404669260703E-3</v>
      </c>
      <c r="Q6" s="24">
        <f t="shared" si="3"/>
        <v>0.99688715953307394</v>
      </c>
      <c r="S6" t="s">
        <v>43</v>
      </c>
      <c r="T6" s="1">
        <f>SUM(N6:N9)</f>
        <v>9541</v>
      </c>
      <c r="U6" s="1">
        <f>SUM(O6:O9)</f>
        <v>36</v>
      </c>
      <c r="V6" s="23">
        <f t="shared" si="1"/>
        <v>3.7731893931453727E-3</v>
      </c>
      <c r="W6" s="24">
        <f t="shared" si="2"/>
        <v>0.99622681060685458</v>
      </c>
      <c r="X6" s="23">
        <f>+T6/$T$9</f>
        <v>0.50324384197478766</v>
      </c>
      <c r="Y6" s="31">
        <v>0.62</v>
      </c>
      <c r="Z6" s="10">
        <f>+X6/Y6</f>
        <v>0.81168361608836725</v>
      </c>
      <c r="AA6" s="10">
        <f>+Z6/$Z$4</f>
        <v>4.7716929232308081</v>
      </c>
      <c r="AC6" s="7" t="s">
        <v>58</v>
      </c>
      <c r="AD6" s="7">
        <v>20</v>
      </c>
      <c r="AE6" s="7">
        <v>64</v>
      </c>
      <c r="AF6" s="7">
        <v>500</v>
      </c>
      <c r="AG6" s="7">
        <v>30</v>
      </c>
      <c r="AH6" s="7">
        <v>98</v>
      </c>
      <c r="AI6" s="7">
        <v>40</v>
      </c>
      <c r="AJ6" s="7">
        <v>60</v>
      </c>
      <c r="AK6" s="7">
        <v>62</v>
      </c>
      <c r="AL6" s="7">
        <v>62</v>
      </c>
      <c r="AM6" s="7">
        <v>100</v>
      </c>
      <c r="AP6" s="7" t="s">
        <v>58</v>
      </c>
      <c r="AQ6">
        <v>20</v>
      </c>
      <c r="AR6">
        <v>64</v>
      </c>
      <c r="AS6" s="7">
        <v>40</v>
      </c>
      <c r="AT6">
        <v>30</v>
      </c>
      <c r="AU6" s="7">
        <v>99.4</v>
      </c>
      <c r="AV6" s="7">
        <v>80</v>
      </c>
      <c r="AW6" s="7">
        <v>120</v>
      </c>
      <c r="AX6">
        <v>62</v>
      </c>
      <c r="AY6">
        <v>100</v>
      </c>
      <c r="BD6" s="7" t="s">
        <v>162</v>
      </c>
      <c r="BE6" s="31">
        <v>0.05</v>
      </c>
    </row>
    <row r="7" spans="1:57" x14ac:dyDescent="0.3">
      <c r="A7">
        <v>0</v>
      </c>
      <c r="B7" s="10">
        <f t="shared" ref="B7:B37" si="4">IF(A7&gt;$B$2,"",$B$3*(A7^$B$1))</f>
        <v>0</v>
      </c>
      <c r="C7" s="17">
        <v>0</v>
      </c>
      <c r="M7" t="s">
        <v>33</v>
      </c>
      <c r="N7">
        <v>2208</v>
      </c>
      <c r="O7">
        <v>3</v>
      </c>
      <c r="P7" s="23">
        <f t="shared" si="0"/>
        <v>1.358695652173913E-3</v>
      </c>
      <c r="Q7" s="24">
        <f t="shared" si="3"/>
        <v>0.99864130434782605</v>
      </c>
      <c r="S7" t="s">
        <v>36</v>
      </c>
      <c r="T7" s="1">
        <f>+N10</f>
        <v>2916</v>
      </c>
      <c r="U7" s="1">
        <f>+O10</f>
        <v>63</v>
      </c>
      <c r="V7" s="23">
        <f t="shared" si="1"/>
        <v>2.1604938271604937E-2</v>
      </c>
      <c r="W7" s="24">
        <f t="shared" si="2"/>
        <v>0.97839506172839508</v>
      </c>
      <c r="X7" s="23">
        <f>+T7/$T$9</f>
        <v>0.15380558046310461</v>
      </c>
      <c r="Y7" s="31">
        <v>0.05</v>
      </c>
      <c r="Z7" s="10">
        <f>+X7/Y7</f>
        <v>3.0761116092620919</v>
      </c>
      <c r="AA7" s="10">
        <f>+Z7/$Z$4</f>
        <v>18.083720930232559</v>
      </c>
      <c r="AC7" s="7" t="s">
        <v>59</v>
      </c>
      <c r="AD7" s="7">
        <v>65</v>
      </c>
      <c r="AE7" s="7">
        <v>69</v>
      </c>
      <c r="AF7" s="7">
        <v>1500</v>
      </c>
      <c r="AG7" s="7">
        <v>30</v>
      </c>
      <c r="AH7" s="7">
        <v>96</v>
      </c>
      <c r="AI7" s="7">
        <v>30</v>
      </c>
      <c r="AJ7" s="7">
        <v>60</v>
      </c>
      <c r="AK7" s="7">
        <v>5</v>
      </c>
      <c r="AL7" s="7">
        <v>5</v>
      </c>
      <c r="AM7">
        <v>50</v>
      </c>
      <c r="AP7" s="7" t="s">
        <v>59</v>
      </c>
      <c r="AQ7">
        <v>65</v>
      </c>
      <c r="AR7">
        <v>69</v>
      </c>
      <c r="AS7" s="7">
        <v>1000</v>
      </c>
      <c r="AT7">
        <v>30</v>
      </c>
      <c r="AU7" s="7">
        <v>96.8</v>
      </c>
      <c r="AV7" s="7">
        <v>70</v>
      </c>
      <c r="AW7" s="7">
        <v>90</v>
      </c>
      <c r="AX7">
        <v>5</v>
      </c>
      <c r="AY7">
        <v>50</v>
      </c>
      <c r="BD7" s="7" t="s">
        <v>143</v>
      </c>
      <c r="BE7" s="31">
        <v>0</v>
      </c>
    </row>
    <row r="8" spans="1:57" x14ac:dyDescent="0.3">
      <c r="A8">
        <f t="shared" ref="A8:A42" si="5">+A7+1</f>
        <v>1</v>
      </c>
      <c r="B8" s="10">
        <f t="shared" si="4"/>
        <v>3.7037037037037037E-5</v>
      </c>
      <c r="C8" s="17">
        <f t="shared" ref="C8:C47" si="6">IF(OR(ISNA(B8),B8=0),NA(),B8/$C$5)</f>
        <v>4.6248121170077469E-6</v>
      </c>
      <c r="M8" t="s">
        <v>34</v>
      </c>
      <c r="N8">
        <v>2919</v>
      </c>
      <c r="O8">
        <v>9</v>
      </c>
      <c r="P8" s="23">
        <f t="shared" si="0"/>
        <v>3.0832476875642342E-3</v>
      </c>
      <c r="Q8" s="24">
        <f t="shared" si="3"/>
        <v>0.99691675231243582</v>
      </c>
      <c r="S8" s="15" t="s">
        <v>42</v>
      </c>
      <c r="T8" s="27">
        <f>SUM(N11:N12)</f>
        <v>6152</v>
      </c>
      <c r="U8" s="27">
        <f>SUM(O11:O12)</f>
        <v>705</v>
      </c>
      <c r="V8" s="25">
        <f t="shared" si="1"/>
        <v>0.11459687906371911</v>
      </c>
      <c r="W8" s="26">
        <f t="shared" si="2"/>
        <v>0.88540312093628093</v>
      </c>
      <c r="X8" s="25">
        <f>+T8/$T$9</f>
        <v>0.32448968827469804</v>
      </c>
      <c r="Y8" s="32">
        <v>0.14000000000000001</v>
      </c>
      <c r="Z8" s="16">
        <f>+X8/Y8</f>
        <v>2.3177834876764143</v>
      </c>
      <c r="AA8" s="16">
        <f>+Z8/$Z$4</f>
        <v>13.625692137320044</v>
      </c>
      <c r="AC8" s="15" t="s">
        <v>60</v>
      </c>
      <c r="AD8" s="15">
        <v>70</v>
      </c>
      <c r="AE8" s="15">
        <v>150</v>
      </c>
      <c r="AF8" s="15">
        <v>2000</v>
      </c>
      <c r="AG8" s="15">
        <v>30</v>
      </c>
      <c r="AH8" s="15">
        <v>85</v>
      </c>
      <c r="AI8" s="15">
        <v>10</v>
      </c>
      <c r="AJ8" s="15">
        <v>60</v>
      </c>
      <c r="AK8" s="15">
        <v>14</v>
      </c>
      <c r="AL8" s="15">
        <v>14</v>
      </c>
      <c r="AM8" s="15">
        <v>40</v>
      </c>
      <c r="AP8" s="15" t="s">
        <v>60</v>
      </c>
      <c r="AQ8" s="15">
        <v>70</v>
      </c>
      <c r="AR8" s="15">
        <v>150</v>
      </c>
      <c r="AS8" s="15">
        <v>800</v>
      </c>
      <c r="AT8" s="15">
        <v>30</v>
      </c>
      <c r="AU8" s="15">
        <v>83.5</v>
      </c>
      <c r="AV8" s="15">
        <v>60</v>
      </c>
      <c r="AW8" s="15">
        <v>70</v>
      </c>
      <c r="AX8" s="15">
        <v>14</v>
      </c>
      <c r="AY8" s="15">
        <v>40</v>
      </c>
      <c r="BD8" s="7" t="s">
        <v>144</v>
      </c>
      <c r="BE8">
        <v>3</v>
      </c>
    </row>
    <row r="9" spans="1:57" x14ac:dyDescent="0.3">
      <c r="A9" s="7">
        <f t="shared" si="5"/>
        <v>2</v>
      </c>
      <c r="B9" s="10">
        <f t="shared" si="4"/>
        <v>2.9629629629629629E-4</v>
      </c>
      <c r="C9" s="17">
        <f t="shared" si="6"/>
        <v>3.6998496936061976E-5</v>
      </c>
      <c r="M9" t="s">
        <v>35</v>
      </c>
      <c r="N9">
        <v>3129</v>
      </c>
      <c r="O9">
        <v>20</v>
      </c>
      <c r="P9" s="23">
        <f t="shared" si="0"/>
        <v>6.3918184723553853E-3</v>
      </c>
      <c r="Q9" s="24">
        <f t="shared" si="3"/>
        <v>0.99360818152764463</v>
      </c>
      <c r="T9" s="1">
        <f>SUM(T4:T8)</f>
        <v>18959</v>
      </c>
      <c r="U9" s="1">
        <f>SUM(U4:U8)</f>
        <v>805</v>
      </c>
      <c r="V9" s="28">
        <f t="shared" si="1"/>
        <v>4.2460045361042247E-2</v>
      </c>
      <c r="W9" s="23">
        <f t="shared" si="2"/>
        <v>0.9575399546389578</v>
      </c>
      <c r="X9" s="23"/>
      <c r="BD9" s="7" t="s">
        <v>145</v>
      </c>
      <c r="BE9">
        <v>7</v>
      </c>
    </row>
    <row r="10" spans="1:57" x14ac:dyDescent="0.3">
      <c r="A10" s="7">
        <f t="shared" si="5"/>
        <v>3</v>
      </c>
      <c r="B10" s="10">
        <f t="shared" si="4"/>
        <v>1E-3</v>
      </c>
      <c r="C10" s="17">
        <f t="shared" si="6"/>
        <v>1.2486992715920916E-4</v>
      </c>
      <c r="M10" t="s">
        <v>36</v>
      </c>
      <c r="N10">
        <v>2916</v>
      </c>
      <c r="O10">
        <v>63</v>
      </c>
      <c r="P10" s="23">
        <f t="shared" si="0"/>
        <v>2.1604938271604937E-2</v>
      </c>
      <c r="Q10" s="24">
        <f t="shared" si="3"/>
        <v>0.97839506172839508</v>
      </c>
      <c r="S10" s="7"/>
      <c r="T10" s="62" t="s">
        <v>115</v>
      </c>
      <c r="U10" s="62" t="s">
        <v>116</v>
      </c>
      <c r="V10" s="62" t="s">
        <v>117</v>
      </c>
      <c r="AC10" s="7"/>
      <c r="AD10" s="117" t="s">
        <v>3</v>
      </c>
      <c r="AE10" s="117"/>
      <c r="AF10" s="44" t="s">
        <v>46</v>
      </c>
      <c r="AG10" s="44" t="s">
        <v>51</v>
      </c>
      <c r="AH10" s="44" t="s">
        <v>4</v>
      </c>
      <c r="AI10" s="117" t="s">
        <v>65</v>
      </c>
      <c r="AJ10" s="117"/>
      <c r="AK10" s="44" t="s">
        <v>61</v>
      </c>
      <c r="AL10" s="44" t="s">
        <v>4</v>
      </c>
      <c r="AM10" s="45" t="s">
        <v>64</v>
      </c>
      <c r="AP10" s="7"/>
      <c r="BD10" s="7" t="s">
        <v>156</v>
      </c>
      <c r="BE10" s="31">
        <v>1</v>
      </c>
    </row>
    <row r="11" spans="1:57" x14ac:dyDescent="0.3">
      <c r="A11" s="7">
        <f t="shared" si="5"/>
        <v>4</v>
      </c>
      <c r="B11" s="10">
        <f t="shared" si="4"/>
        <v>2.3703703703703703E-3</v>
      </c>
      <c r="C11" s="17">
        <f t="shared" si="6"/>
        <v>2.959879754884958E-4</v>
      </c>
      <c r="M11" t="s">
        <v>37</v>
      </c>
      <c r="N11">
        <v>3132</v>
      </c>
      <c r="O11">
        <v>164</v>
      </c>
      <c r="P11" s="23">
        <f t="shared" si="0"/>
        <v>5.2362707535121331E-2</v>
      </c>
      <c r="Q11" s="24">
        <f t="shared" si="3"/>
        <v>0.94763729246487871</v>
      </c>
      <c r="S11" s="7" t="s">
        <v>118</v>
      </c>
      <c r="T11" s="7">
        <v>193000</v>
      </c>
      <c r="U11" s="7">
        <v>88</v>
      </c>
      <c r="V11" s="7">
        <f t="shared" ref="V11:V16" si="7">ROUND( SQRT(U11*1000000/PI() ),0)</f>
        <v>5293</v>
      </c>
      <c r="X11" s="29"/>
      <c r="AC11" s="40" t="s">
        <v>0</v>
      </c>
      <c r="AD11" s="35" t="s">
        <v>1</v>
      </c>
      <c r="AE11" s="35" t="s">
        <v>2</v>
      </c>
      <c r="AF11" s="35" t="s">
        <v>62</v>
      </c>
      <c r="AG11" s="35" t="s">
        <v>63</v>
      </c>
      <c r="AH11" s="35" t="s">
        <v>66</v>
      </c>
      <c r="AI11" s="35" t="s">
        <v>1</v>
      </c>
      <c r="AJ11" s="35" t="s">
        <v>2</v>
      </c>
      <c r="AK11" s="35" t="s">
        <v>64</v>
      </c>
      <c r="AL11" s="35" t="s">
        <v>54</v>
      </c>
      <c r="AM11" s="35" t="s">
        <v>55</v>
      </c>
      <c r="AP11" s="7" t="s">
        <v>56</v>
      </c>
      <c r="AQ11">
        <v>2</v>
      </c>
      <c r="AR11">
        <v>0</v>
      </c>
      <c r="AS11">
        <v>4</v>
      </c>
      <c r="AT11">
        <v>10</v>
      </c>
      <c r="AU11">
        <v>30</v>
      </c>
      <c r="AV11">
        <v>99.3</v>
      </c>
      <c r="AW11">
        <v>70</v>
      </c>
      <c r="AX11">
        <v>90</v>
      </c>
      <c r="AY11">
        <v>4</v>
      </c>
      <c r="AZ11" s="1">
        <v>2000</v>
      </c>
      <c r="BA11">
        <v>4</v>
      </c>
      <c r="BB11">
        <v>40</v>
      </c>
      <c r="BD11" s="7" t="s">
        <v>159</v>
      </c>
      <c r="BE11" s="31">
        <v>0.25</v>
      </c>
    </row>
    <row r="12" spans="1:57" x14ac:dyDescent="0.3">
      <c r="A12" s="7">
        <f t="shared" si="5"/>
        <v>5</v>
      </c>
      <c r="B12" s="10">
        <f t="shared" si="4"/>
        <v>4.6296296296296294E-3</v>
      </c>
      <c r="C12" s="17">
        <f t="shared" si="6"/>
        <v>5.7810151462596828E-4</v>
      </c>
      <c r="M12" s="15" t="s">
        <v>38</v>
      </c>
      <c r="N12" s="15">
        <v>3020</v>
      </c>
      <c r="O12" s="15">
        <v>541</v>
      </c>
      <c r="P12" s="25">
        <f t="shared" si="0"/>
        <v>0.17913907284768213</v>
      </c>
      <c r="Q12" s="26">
        <f t="shared" si="3"/>
        <v>0.82086092715231784</v>
      </c>
      <c r="S12" s="7" t="s">
        <v>119</v>
      </c>
      <c r="T12" s="7">
        <v>5000</v>
      </c>
      <c r="U12" s="63">
        <f t="shared" ref="U12:U17" si="8">+U11/T11*T12</f>
        <v>2.2797927461139897</v>
      </c>
      <c r="V12" s="7">
        <f t="shared" si="7"/>
        <v>852</v>
      </c>
      <c r="X12" s="29"/>
      <c r="AC12" s="7" t="s">
        <v>56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  <c r="AP12" s="7" t="s">
        <v>57</v>
      </c>
      <c r="AQ12">
        <v>2</v>
      </c>
      <c r="AR12">
        <v>5</v>
      </c>
      <c r="AS12">
        <v>19</v>
      </c>
      <c r="AT12">
        <v>5</v>
      </c>
      <c r="AU12">
        <v>30</v>
      </c>
      <c r="AV12">
        <v>100</v>
      </c>
      <c r="AW12">
        <v>80</v>
      </c>
      <c r="AX12">
        <v>110</v>
      </c>
      <c r="AY12">
        <v>15</v>
      </c>
      <c r="AZ12" s="1">
        <v>7500</v>
      </c>
      <c r="BA12">
        <v>15</v>
      </c>
      <c r="BB12">
        <v>60</v>
      </c>
      <c r="BD12" s="7" t="s">
        <v>146</v>
      </c>
      <c r="BE12" s="31">
        <v>0.1</v>
      </c>
    </row>
    <row r="13" spans="1:57" x14ac:dyDescent="0.3">
      <c r="A13" s="7">
        <f t="shared" si="5"/>
        <v>6</v>
      </c>
      <c r="B13" s="10">
        <f t="shared" si="4"/>
        <v>8.0000000000000002E-3</v>
      </c>
      <c r="C13" s="17">
        <f t="shared" si="6"/>
        <v>9.989594172736733E-4</v>
      </c>
      <c r="M13" t="s">
        <v>39</v>
      </c>
      <c r="N13">
        <f>SUM(N4:N12)</f>
        <v>18959</v>
      </c>
      <c r="O13" s="7">
        <f>SUM(O4:O12)</f>
        <v>805</v>
      </c>
      <c r="P13" s="23">
        <f t="shared" si="0"/>
        <v>4.2460045361042247E-2</v>
      </c>
      <c r="Q13" s="24">
        <f t="shared" si="3"/>
        <v>0.9575399546389578</v>
      </c>
      <c r="S13" s="7" t="s">
        <v>119</v>
      </c>
      <c r="T13" s="7">
        <v>1000</v>
      </c>
      <c r="U13" s="63">
        <f t="shared" si="8"/>
        <v>0.45595854922279794</v>
      </c>
      <c r="V13" s="7">
        <f t="shared" si="7"/>
        <v>381</v>
      </c>
      <c r="X13" s="29"/>
      <c r="AC13" s="7" t="s">
        <v>57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  <c r="AP13" s="7" t="s">
        <v>58</v>
      </c>
      <c r="AQ13">
        <v>2</v>
      </c>
      <c r="AR13">
        <v>20</v>
      </c>
      <c r="AS13">
        <v>64</v>
      </c>
      <c r="AT13">
        <v>40</v>
      </c>
      <c r="AU13">
        <v>30</v>
      </c>
      <c r="AV13">
        <v>99.4</v>
      </c>
      <c r="AW13">
        <v>80</v>
      </c>
      <c r="AX13">
        <v>120</v>
      </c>
      <c r="AY13">
        <v>62</v>
      </c>
      <c r="AZ13" s="1">
        <v>31000</v>
      </c>
      <c r="BA13">
        <v>62</v>
      </c>
      <c r="BB13">
        <v>100</v>
      </c>
      <c r="BD13" s="7" t="s">
        <v>160</v>
      </c>
      <c r="BE13" s="31">
        <v>0</v>
      </c>
    </row>
    <row r="14" spans="1:57" x14ac:dyDescent="0.3">
      <c r="A14" s="7">
        <f t="shared" si="5"/>
        <v>7</v>
      </c>
      <c r="B14" s="10">
        <f t="shared" si="4"/>
        <v>1.2703703703703703E-2</v>
      </c>
      <c r="C14" s="17">
        <f t="shared" si="6"/>
        <v>1.5863105561336572E-3</v>
      </c>
      <c r="S14" s="7" t="s">
        <v>119</v>
      </c>
      <c r="T14" s="7">
        <v>10000</v>
      </c>
      <c r="U14" s="63">
        <f t="shared" si="8"/>
        <v>4.5595854922279795</v>
      </c>
      <c r="V14" s="7">
        <f t="shared" si="7"/>
        <v>1205</v>
      </c>
      <c r="X14" s="29"/>
      <c r="AC14" s="7" t="s">
        <v>58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  <c r="AP14" s="7" t="s">
        <v>59</v>
      </c>
      <c r="AQ14">
        <v>2</v>
      </c>
      <c r="AR14">
        <v>65</v>
      </c>
      <c r="AS14">
        <v>69</v>
      </c>
      <c r="AT14">
        <v>1000</v>
      </c>
      <c r="AU14">
        <v>30</v>
      </c>
      <c r="AV14">
        <v>96.8</v>
      </c>
      <c r="AW14">
        <v>70</v>
      </c>
      <c r="AX14">
        <v>90</v>
      </c>
      <c r="AY14">
        <v>5</v>
      </c>
      <c r="AZ14" s="1">
        <v>2500</v>
      </c>
      <c r="BA14">
        <v>5</v>
      </c>
      <c r="BB14">
        <v>50</v>
      </c>
      <c r="BD14" s="7" t="s">
        <v>147</v>
      </c>
      <c r="BE14" s="31">
        <v>0</v>
      </c>
    </row>
    <row r="15" spans="1:57" x14ac:dyDescent="0.3">
      <c r="A15" s="7">
        <f t="shared" si="5"/>
        <v>8</v>
      </c>
      <c r="B15" s="10">
        <f t="shared" si="4"/>
        <v>1.8962962962962963E-2</v>
      </c>
      <c r="C15" s="17">
        <f t="shared" si="6"/>
        <v>2.3679038039079664E-3</v>
      </c>
      <c r="M15" s="37"/>
      <c r="N15" s="34" t="s">
        <v>51</v>
      </c>
      <c r="O15" s="34" t="s">
        <v>53</v>
      </c>
      <c r="S15" s="7" t="s">
        <v>119</v>
      </c>
      <c r="T15" s="7">
        <v>20000</v>
      </c>
      <c r="U15" s="63">
        <f t="shared" si="8"/>
        <v>9.119170984455959</v>
      </c>
      <c r="V15" s="7">
        <f t="shared" si="7"/>
        <v>1704</v>
      </c>
      <c r="X15" s="29"/>
      <c r="AC15" s="7" t="s">
        <v>59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  <c r="AP15" s="7" t="s">
        <v>60</v>
      </c>
      <c r="AQ15">
        <v>2</v>
      </c>
      <c r="AR15">
        <v>70</v>
      </c>
      <c r="AS15">
        <v>150</v>
      </c>
      <c r="AT15">
        <v>800</v>
      </c>
      <c r="AU15">
        <v>30</v>
      </c>
      <c r="AV15">
        <v>83.5</v>
      </c>
      <c r="AW15">
        <v>60</v>
      </c>
      <c r="AX15">
        <v>70</v>
      </c>
      <c r="AY15">
        <v>14</v>
      </c>
      <c r="AZ15" s="1">
        <v>7000</v>
      </c>
      <c r="BA15">
        <v>14</v>
      </c>
      <c r="BB15">
        <v>40</v>
      </c>
      <c r="BD15" s="7" t="s">
        <v>150</v>
      </c>
      <c r="BE15">
        <v>1</v>
      </c>
    </row>
    <row r="16" spans="1:57" x14ac:dyDescent="0.3">
      <c r="A16" s="7">
        <f t="shared" si="5"/>
        <v>9</v>
      </c>
      <c r="B16" s="10">
        <f t="shared" si="4"/>
        <v>2.7E-2</v>
      </c>
      <c r="C16" s="17">
        <f t="shared" si="6"/>
        <v>3.3714880332986474E-3</v>
      </c>
      <c r="M16" s="33" t="s">
        <v>13</v>
      </c>
      <c r="N16" s="33" t="s">
        <v>52</v>
      </c>
      <c r="O16" s="33" t="s">
        <v>28</v>
      </c>
      <c r="S16" s="7" t="s">
        <v>119</v>
      </c>
      <c r="T16" s="7">
        <v>50000</v>
      </c>
      <c r="U16" s="63">
        <f t="shared" si="8"/>
        <v>22.797927461139899</v>
      </c>
      <c r="V16" s="7">
        <f t="shared" si="7"/>
        <v>2694</v>
      </c>
      <c r="AC16" s="15" t="s">
        <v>60</v>
      </c>
      <c r="AD16" s="15">
        <v>70</v>
      </c>
      <c r="AE16" s="15">
        <v>150</v>
      </c>
      <c r="AF16" s="15">
        <v>2000</v>
      </c>
      <c r="AG16" s="15">
        <v>30</v>
      </c>
      <c r="AH16" s="15">
        <v>85</v>
      </c>
      <c r="AI16" s="15">
        <v>20</v>
      </c>
      <c r="AJ16" s="15">
        <v>120</v>
      </c>
      <c r="AK16" s="15">
        <v>14</v>
      </c>
      <c r="AL16" s="15">
        <v>14</v>
      </c>
      <c r="AM16" s="15">
        <v>40</v>
      </c>
      <c r="BD16" s="7" t="s">
        <v>151</v>
      </c>
      <c r="BE16">
        <v>4</v>
      </c>
    </row>
    <row r="17" spans="1:58" x14ac:dyDescent="0.3">
      <c r="A17" s="7">
        <f t="shared" si="5"/>
        <v>10</v>
      </c>
      <c r="B17" s="10">
        <f t="shared" si="4"/>
        <v>3.7037037037037035E-2</v>
      </c>
      <c r="C17" s="17">
        <f t="shared" si="6"/>
        <v>4.6248121170077462E-3</v>
      </c>
      <c r="M17" s="38">
        <v>2.4</v>
      </c>
      <c r="N17" s="38">
        <v>30</v>
      </c>
      <c r="O17" s="39">
        <f>1/N17*M17</f>
        <v>0.08</v>
      </c>
      <c r="S17" s="7" t="s">
        <v>119</v>
      </c>
      <c r="T17" s="7">
        <v>75000</v>
      </c>
      <c r="U17" s="63">
        <f t="shared" si="8"/>
        <v>34.196891191709852</v>
      </c>
      <c r="V17" s="7">
        <f t="shared" ref="V17" si="9">ROUND( SQRT(U17*1000000/PI() ),0)</f>
        <v>3299</v>
      </c>
      <c r="BD17" s="7" t="s">
        <v>153</v>
      </c>
      <c r="BE17">
        <v>123</v>
      </c>
    </row>
    <row r="18" spans="1:58" x14ac:dyDescent="0.3">
      <c r="A18" s="7">
        <f t="shared" si="5"/>
        <v>11</v>
      </c>
      <c r="B18" s="10">
        <f t="shared" si="4"/>
        <v>4.9296296296296296E-2</v>
      </c>
      <c r="C18" s="17">
        <f t="shared" si="6"/>
        <v>6.1556249277373108E-3</v>
      </c>
      <c r="S18" s="7" t="s">
        <v>119</v>
      </c>
      <c r="T18" s="7">
        <v>100000</v>
      </c>
      <c r="U18" s="63">
        <f t="shared" ref="U18" si="10">+U17/T17*T18</f>
        <v>45.595854922279798</v>
      </c>
      <c r="V18" s="7">
        <f t="shared" ref="V18" si="11">ROUND( SQRT(U18*1000000/PI() ),0)</f>
        <v>3810</v>
      </c>
      <c r="AC18" t="s">
        <v>172</v>
      </c>
      <c r="BD18" s="7" t="s">
        <v>161</v>
      </c>
      <c r="BE18">
        <v>3</v>
      </c>
    </row>
    <row r="19" spans="1:58" x14ac:dyDescent="0.3">
      <c r="A19" s="7">
        <f t="shared" si="5"/>
        <v>12</v>
      </c>
      <c r="B19" s="10">
        <f t="shared" si="4"/>
        <v>6.4000000000000001E-2</v>
      </c>
      <c r="C19" s="17">
        <f t="shared" si="6"/>
        <v>7.9916753381893864E-3</v>
      </c>
      <c r="AJ19" s="56" t="s">
        <v>104</v>
      </c>
      <c r="AM19" s="44" t="s">
        <v>107</v>
      </c>
      <c r="AN19" s="44" t="s">
        <v>107</v>
      </c>
      <c r="BD19" t="s">
        <v>158</v>
      </c>
      <c r="BE19">
        <v>30</v>
      </c>
    </row>
    <row r="20" spans="1:58" x14ac:dyDescent="0.3">
      <c r="A20" s="7">
        <f t="shared" si="5"/>
        <v>13</v>
      </c>
      <c r="B20" s="10">
        <f t="shared" si="4"/>
        <v>8.1370370370370371E-2</v>
      </c>
      <c r="C20" s="17">
        <f t="shared" si="6"/>
        <v>1.016071222106602E-2</v>
      </c>
      <c r="N20" s="7"/>
      <c r="O20" s="7"/>
      <c r="P20" s="7"/>
      <c r="Q20" s="7"/>
      <c r="S20" s="46" t="s">
        <v>3</v>
      </c>
      <c r="T20" s="47" t="s">
        <v>101</v>
      </c>
      <c r="U20" s="47" t="s">
        <v>8</v>
      </c>
      <c r="V20" s="7"/>
      <c r="W20" s="50" t="s">
        <v>3</v>
      </c>
      <c r="X20" s="51" t="s">
        <v>101</v>
      </c>
      <c r="Y20" s="64" t="s">
        <v>120</v>
      </c>
      <c r="Z20" s="64" t="s">
        <v>75</v>
      </c>
      <c r="AA20" s="51" t="s">
        <v>8</v>
      </c>
      <c r="AC20" s="50" t="s">
        <v>0</v>
      </c>
      <c r="AD20" s="50" t="s">
        <v>3</v>
      </c>
      <c r="AE20" s="51" t="s">
        <v>19</v>
      </c>
      <c r="AF20" s="51" t="s">
        <v>8</v>
      </c>
      <c r="AG20" s="50" t="s">
        <v>40</v>
      </c>
      <c r="AH20" s="50" t="s">
        <v>41</v>
      </c>
      <c r="AI20" s="61" t="s">
        <v>0</v>
      </c>
      <c r="AJ20" s="30" t="s">
        <v>106</v>
      </c>
      <c r="AK20" s="30" t="s">
        <v>45</v>
      </c>
      <c r="AL20" s="30" t="s">
        <v>105</v>
      </c>
      <c r="AM20" s="30" t="s">
        <v>47</v>
      </c>
      <c r="AN20" s="30" t="s">
        <v>141</v>
      </c>
    </row>
    <row r="21" spans="1:58" x14ac:dyDescent="0.3">
      <c r="A21" s="7">
        <f t="shared" si="5"/>
        <v>14</v>
      </c>
      <c r="B21" s="10">
        <f t="shared" si="4"/>
        <v>0.10162962962962963</v>
      </c>
      <c r="C21" s="17">
        <f t="shared" si="6"/>
        <v>1.2690484449069258E-2</v>
      </c>
      <c r="M21" s="7"/>
      <c r="N21" s="7"/>
      <c r="O21" s="7"/>
      <c r="P21" s="7"/>
      <c r="Q21" s="7"/>
      <c r="R21" s="7"/>
      <c r="S21" s="7" t="s">
        <v>96</v>
      </c>
      <c r="T21" s="1">
        <v>56</v>
      </c>
      <c r="U21" s="5">
        <v>0</v>
      </c>
      <c r="V21" s="7"/>
      <c r="W21" s="7" t="s">
        <v>96</v>
      </c>
      <c r="X21">
        <v>72</v>
      </c>
      <c r="Y21" s="55">
        <v>34</v>
      </c>
      <c r="Z21" s="1">
        <v>2</v>
      </c>
      <c r="AA21" s="1">
        <v>1</v>
      </c>
      <c r="AC21" t="s">
        <v>56</v>
      </c>
      <c r="AD21" s="7" t="s">
        <v>30</v>
      </c>
      <c r="AE21" s="1">
        <f>SUM(X21:X22)</f>
        <v>119</v>
      </c>
      <c r="AF21" s="1">
        <f>SUM(AA21:AA22)</f>
        <v>1</v>
      </c>
      <c r="AG21" s="23">
        <f t="shared" ref="AG21:AG26" si="12">+AF21/AE21</f>
        <v>8.4033613445378148E-3</v>
      </c>
      <c r="AH21" s="57">
        <f t="shared" ref="AH21:AH26" si="13">1-AG21</f>
        <v>0.99159663865546221</v>
      </c>
      <c r="AI21" s="7" t="s">
        <v>56</v>
      </c>
      <c r="AJ21" s="23">
        <f>+AE21/$AE$26</f>
        <v>1.4315100626736759E-3</v>
      </c>
      <c r="AK21" s="31">
        <v>0.04</v>
      </c>
      <c r="AL21" s="1">
        <f>+$AE$26*AK21</f>
        <v>3325.16</v>
      </c>
      <c r="AM21" s="115">
        <f>+AJ21/AK21</f>
        <v>3.5787751566841899E-2</v>
      </c>
      <c r="AN21" s="59">
        <f>+AO21*AJ21/AJ28</f>
        <v>2.0952434091797343E-2</v>
      </c>
      <c r="AO21" s="113">
        <v>0.2</v>
      </c>
      <c r="BD21" s="7"/>
      <c r="BF21" t="s">
        <v>149</v>
      </c>
    </row>
    <row r="22" spans="1:58" x14ac:dyDescent="0.3">
      <c r="A22" s="7">
        <f t="shared" si="5"/>
        <v>15</v>
      </c>
      <c r="B22" s="10">
        <f t="shared" si="4"/>
        <v>0.125</v>
      </c>
      <c r="C22" s="17">
        <f t="shared" si="6"/>
        <v>1.5608740894901146E-2</v>
      </c>
      <c r="M22" s="7"/>
      <c r="N22" s="7"/>
      <c r="O22" s="7"/>
      <c r="P22" s="7"/>
      <c r="Q22" s="7"/>
      <c r="R22" s="7"/>
      <c r="S22" s="7" t="s">
        <v>97</v>
      </c>
      <c r="T22" s="1">
        <v>15</v>
      </c>
      <c r="U22" s="5">
        <v>0</v>
      </c>
      <c r="W22" s="7" t="s">
        <v>97</v>
      </c>
      <c r="X22" s="1">
        <v>47</v>
      </c>
      <c r="Y22" s="1">
        <v>14</v>
      </c>
      <c r="Z22" s="1">
        <v>2</v>
      </c>
      <c r="AA22" s="1">
        <v>0</v>
      </c>
      <c r="AC22" t="s">
        <v>57</v>
      </c>
      <c r="AD22" s="7" t="s">
        <v>31</v>
      </c>
      <c r="AE22" s="1">
        <f>SUM(X23)</f>
        <v>230</v>
      </c>
      <c r="AF22" s="1">
        <f>SUM(AA23)</f>
        <v>0</v>
      </c>
      <c r="AG22" s="23">
        <f t="shared" si="12"/>
        <v>0</v>
      </c>
      <c r="AH22" s="57">
        <f t="shared" si="13"/>
        <v>1</v>
      </c>
      <c r="AI22" s="7" t="s">
        <v>57</v>
      </c>
      <c r="AJ22" s="23">
        <f>+AE22/$AE$26</f>
        <v>2.7667841547474406E-3</v>
      </c>
      <c r="AK22" s="31">
        <v>0.15</v>
      </c>
      <c r="AL22" s="1">
        <f>+$AE$26*AK22</f>
        <v>12469.35</v>
      </c>
      <c r="AM22" s="115">
        <f>+AJ22/AK22</f>
        <v>1.8445227698316271E-2</v>
      </c>
      <c r="AN22" s="59">
        <f>+AO22*AJ22/AJ29</f>
        <v>9.3300301751659768E-3</v>
      </c>
      <c r="AO22" s="113">
        <v>0.05</v>
      </c>
    </row>
    <row r="23" spans="1:58" x14ac:dyDescent="0.3">
      <c r="A23" s="7">
        <f t="shared" si="5"/>
        <v>16</v>
      </c>
      <c r="B23" s="10">
        <f t="shared" si="4"/>
        <v>0.1517037037037037</v>
      </c>
      <c r="C23" s="17">
        <f t="shared" si="6"/>
        <v>1.8943230431263731E-2</v>
      </c>
      <c r="M23" s="7"/>
      <c r="N23" s="7"/>
      <c r="O23" s="7"/>
      <c r="P23" s="7"/>
      <c r="Q23" s="7"/>
      <c r="R23" s="7"/>
      <c r="S23" s="7" t="s">
        <v>98</v>
      </c>
      <c r="T23" s="1">
        <v>93</v>
      </c>
      <c r="U23" s="5">
        <v>0</v>
      </c>
      <c r="W23" s="7" t="s">
        <v>98</v>
      </c>
      <c r="X23" s="1">
        <v>230</v>
      </c>
      <c r="Y23" s="1">
        <v>44</v>
      </c>
      <c r="Z23" s="1">
        <v>3</v>
      </c>
      <c r="AA23" s="1">
        <v>0</v>
      </c>
      <c r="AC23" t="s">
        <v>58</v>
      </c>
      <c r="AD23" s="7" t="s">
        <v>43</v>
      </c>
      <c r="AE23" s="1">
        <f>SUM(X24:X27)</f>
        <v>41503</v>
      </c>
      <c r="AF23" s="1">
        <f>SUM(AA24:AA27)</f>
        <v>191</v>
      </c>
      <c r="AG23" s="23">
        <f t="shared" si="12"/>
        <v>4.6020769582921714E-3</v>
      </c>
      <c r="AH23" s="57">
        <f t="shared" si="13"/>
        <v>0.99539792304170782</v>
      </c>
      <c r="AI23" s="7" t="s">
        <v>58</v>
      </c>
      <c r="AJ23" s="23">
        <f>+AE23/$AE$26</f>
        <v>0.49926018597601318</v>
      </c>
      <c r="AK23" s="31">
        <v>0.62</v>
      </c>
      <c r="AL23" s="1">
        <f>+$AE$26*AK23</f>
        <v>51539.98</v>
      </c>
      <c r="AM23" s="115">
        <f>+AJ23/AK23</f>
        <v>0.80525836447744059</v>
      </c>
      <c r="AN23" s="59">
        <f>+AO23*AJ23/AJ30</f>
        <v>0.39641166567015118</v>
      </c>
      <c r="AO23" s="113">
        <v>0.5</v>
      </c>
    </row>
    <row r="24" spans="1:58" x14ac:dyDescent="0.3">
      <c r="A24" s="7">
        <f t="shared" si="5"/>
        <v>17</v>
      </c>
      <c r="B24" s="10">
        <f t="shared" si="4"/>
        <v>0.18196296296296297</v>
      </c>
      <c r="C24" s="17">
        <f t="shared" si="6"/>
        <v>2.272170193085906E-2</v>
      </c>
      <c r="M24" s="7"/>
      <c r="N24" s="7"/>
      <c r="O24" s="7"/>
      <c r="P24" s="7"/>
      <c r="Q24" s="7"/>
      <c r="R24" s="7"/>
      <c r="S24" t="s">
        <v>99</v>
      </c>
      <c r="T24" s="1">
        <v>1373</v>
      </c>
      <c r="U24" s="1">
        <v>3</v>
      </c>
      <c r="W24" s="7" t="s">
        <v>99</v>
      </c>
      <c r="X24" s="1">
        <v>4668</v>
      </c>
      <c r="Y24" s="1">
        <v>769</v>
      </c>
      <c r="Z24" s="1">
        <v>43</v>
      </c>
      <c r="AA24" s="1">
        <v>6</v>
      </c>
      <c r="AC24" t="s">
        <v>59</v>
      </c>
      <c r="AD24" s="7" t="s">
        <v>36</v>
      </c>
      <c r="AE24" s="1">
        <f>SUM(X28)</f>
        <v>14021</v>
      </c>
      <c r="AF24" s="1">
        <f>SUM(AA28)</f>
        <v>378</v>
      </c>
      <c r="AG24" s="23">
        <f t="shared" si="12"/>
        <v>2.6959560659011481E-2</v>
      </c>
      <c r="AH24" s="57">
        <f t="shared" si="13"/>
        <v>0.97304043934098849</v>
      </c>
      <c r="AI24" s="7" t="s">
        <v>59</v>
      </c>
      <c r="AJ24" s="23">
        <f>+AE24/$AE$26</f>
        <v>0.16866556797266899</v>
      </c>
      <c r="AK24" s="31">
        <v>0.05</v>
      </c>
      <c r="AL24" s="1">
        <f>+$AE$26*AK24</f>
        <v>4156.45</v>
      </c>
      <c r="AM24" s="115">
        <f>+AJ24/AK24</f>
        <v>3.3733113594533797</v>
      </c>
      <c r="AN24" s="59">
        <f>+AO24*AJ24/AJ31</f>
        <v>12.942377860541935</v>
      </c>
      <c r="AO24" s="113">
        <v>8</v>
      </c>
      <c r="BD24" s="7"/>
    </row>
    <row r="25" spans="1:58" x14ac:dyDescent="0.3">
      <c r="A25" s="7">
        <f t="shared" si="5"/>
        <v>18</v>
      </c>
      <c r="B25" s="10">
        <f t="shared" si="4"/>
        <v>0.216</v>
      </c>
      <c r="C25" s="17">
        <f t="shared" si="6"/>
        <v>2.6971904266389179E-2</v>
      </c>
      <c r="M25" s="7"/>
      <c r="N25" s="7"/>
      <c r="O25" s="7"/>
      <c r="P25" s="7"/>
      <c r="Q25" s="7"/>
      <c r="R25" s="7"/>
      <c r="S25" t="s">
        <v>33</v>
      </c>
      <c r="T25" s="1">
        <v>2149</v>
      </c>
      <c r="U25" s="1">
        <v>3</v>
      </c>
      <c r="W25" s="7" t="s">
        <v>33</v>
      </c>
      <c r="X25" s="1">
        <v>8348</v>
      </c>
      <c r="Y25" s="1">
        <v>1843</v>
      </c>
      <c r="Z25" s="1">
        <v>112</v>
      </c>
      <c r="AA25" s="1">
        <v>14</v>
      </c>
      <c r="AC25" s="15" t="s">
        <v>60</v>
      </c>
      <c r="AD25" s="15" t="s">
        <v>42</v>
      </c>
      <c r="AE25" s="27">
        <f>SUM(X29:X30)</f>
        <v>27256</v>
      </c>
      <c r="AF25" s="27">
        <f>SUM(AA29:AA30)</f>
        <v>3837</v>
      </c>
      <c r="AG25" s="25">
        <f t="shared" si="12"/>
        <v>0.14077634282359847</v>
      </c>
      <c r="AH25" s="58">
        <f t="shared" si="13"/>
        <v>0.85922365717640159</v>
      </c>
      <c r="AI25" s="15" t="s">
        <v>60</v>
      </c>
      <c r="AJ25" s="25">
        <f>+AE25/$AE$26</f>
        <v>0.32787595183389673</v>
      </c>
      <c r="AK25" s="32">
        <v>0.14000000000000001</v>
      </c>
      <c r="AL25" s="27">
        <f>+$AE$26*AK25</f>
        <v>11638.060000000001</v>
      </c>
      <c r="AM25" s="116">
        <f>+AJ25/AK25</f>
        <v>2.3419710845278336</v>
      </c>
      <c r="AN25" s="88">
        <f>+AO25*AJ25/AJ32</f>
        <v>6.901848983646703</v>
      </c>
      <c r="AO25" s="114">
        <v>5</v>
      </c>
      <c r="BD25" s="7"/>
    </row>
    <row r="26" spans="1:58" x14ac:dyDescent="0.3">
      <c r="A26" s="7">
        <f t="shared" si="5"/>
        <v>19</v>
      </c>
      <c r="B26" s="10">
        <f t="shared" si="4"/>
        <v>0.25403703703703706</v>
      </c>
      <c r="C26" s="17">
        <f t="shared" si="6"/>
        <v>3.1721586310556139E-2</v>
      </c>
      <c r="M26" s="7"/>
      <c r="N26" s="7"/>
      <c r="O26" s="7"/>
      <c r="P26" s="7"/>
      <c r="Q26" s="7"/>
      <c r="R26" s="7"/>
      <c r="S26" t="s">
        <v>34</v>
      </c>
      <c r="T26" s="1">
        <v>2800</v>
      </c>
      <c r="U26" s="1">
        <v>7</v>
      </c>
      <c r="W26" s="7" t="s">
        <v>34</v>
      </c>
      <c r="X26" s="1">
        <v>12733</v>
      </c>
      <c r="Y26" s="1">
        <v>3999</v>
      </c>
      <c r="Z26" s="1">
        <v>284</v>
      </c>
      <c r="AA26" s="1">
        <v>46</v>
      </c>
      <c r="AD26" s="7"/>
      <c r="AE26" s="1">
        <f>SUM(AE21:AE25)</f>
        <v>83129</v>
      </c>
      <c r="AF26" s="1">
        <f>SUM(AF21:AF25)</f>
        <v>4407</v>
      </c>
      <c r="AG26" s="28">
        <f t="shared" si="12"/>
        <v>5.3013990304225961E-2</v>
      </c>
      <c r="AH26" s="23">
        <f t="shared" si="13"/>
        <v>0.94698600969577407</v>
      </c>
      <c r="AJ26" s="23">
        <f>SUM(AJ21:AJ25)</f>
        <v>1</v>
      </c>
      <c r="AK26" s="23">
        <f>SUM(AK21:AK25)</f>
        <v>1</v>
      </c>
      <c r="AL26" s="1">
        <f>SUM(AL21:AL25)</f>
        <v>83129</v>
      </c>
      <c r="AM26" s="7"/>
      <c r="AN26" s="31"/>
      <c r="BD26" s="7" t="s">
        <v>152</v>
      </c>
      <c r="BE26">
        <v>125</v>
      </c>
    </row>
    <row r="27" spans="1:58" x14ac:dyDescent="0.3">
      <c r="A27" s="7">
        <f t="shared" si="5"/>
        <v>20</v>
      </c>
      <c r="B27" s="10">
        <f t="shared" si="4"/>
        <v>0.29629629629629628</v>
      </c>
      <c r="C27" s="17">
        <f t="shared" si="6"/>
        <v>3.699849693606197E-2</v>
      </c>
      <c r="M27" s="7"/>
      <c r="N27" s="7"/>
      <c r="O27" s="7"/>
      <c r="P27" s="7"/>
      <c r="Q27" s="7"/>
      <c r="R27" s="7"/>
      <c r="S27" t="s">
        <v>35</v>
      </c>
      <c r="T27" s="1">
        <v>3071</v>
      </c>
      <c r="U27" s="1">
        <v>12</v>
      </c>
      <c r="W27" s="7" t="s">
        <v>35</v>
      </c>
      <c r="X27" s="1">
        <v>15754</v>
      </c>
      <c r="Y27" s="1">
        <v>6284</v>
      </c>
      <c r="Z27" s="1">
        <v>579</v>
      </c>
      <c r="AA27" s="1">
        <v>125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BF27" t="s">
        <v>154</v>
      </c>
    </row>
    <row r="28" spans="1:58" x14ac:dyDescent="0.3">
      <c r="A28" s="7">
        <f t="shared" si="5"/>
        <v>21</v>
      </c>
      <c r="B28" s="10">
        <f t="shared" si="4"/>
        <v>0.34299999999999997</v>
      </c>
      <c r="C28" s="17">
        <f t="shared" si="6"/>
        <v>4.2830385015608742E-2</v>
      </c>
      <c r="M28" s="7"/>
      <c r="N28" s="7"/>
      <c r="O28" s="7"/>
      <c r="P28" s="7"/>
      <c r="Q28" s="7"/>
      <c r="R28" s="7"/>
      <c r="S28" t="s">
        <v>36</v>
      </c>
      <c r="T28" s="1">
        <v>2858</v>
      </c>
      <c r="U28" s="1">
        <v>54</v>
      </c>
      <c r="W28" s="7" t="s">
        <v>36</v>
      </c>
      <c r="X28" s="1">
        <v>14021</v>
      </c>
      <c r="Y28" s="1">
        <v>8043</v>
      </c>
      <c r="Z28" s="1">
        <v>949</v>
      </c>
      <c r="AA28" s="1">
        <v>378</v>
      </c>
      <c r="AC28" s="1">
        <v>2000</v>
      </c>
      <c r="AE28" s="7">
        <v>235</v>
      </c>
      <c r="AF28" s="7">
        <v>234</v>
      </c>
      <c r="AG28" s="7">
        <v>1</v>
      </c>
      <c r="AJ28" s="29">
        <f>+AE28/$AD$33</f>
        <v>1.3664379579020816E-2</v>
      </c>
      <c r="AK28" s="7"/>
      <c r="AL28" s="7"/>
      <c r="AM28" s="4"/>
      <c r="AN28" s="7"/>
      <c r="AO28" s="63"/>
      <c r="AP28" s="7"/>
      <c r="AQ28" s="7"/>
      <c r="AW28" s="7"/>
      <c r="AY28" s="6"/>
      <c r="AZ28" s="6"/>
    </row>
    <row r="29" spans="1:58" x14ac:dyDescent="0.3">
      <c r="A29" s="7">
        <f t="shared" si="5"/>
        <v>22</v>
      </c>
      <c r="B29" s="10">
        <f t="shared" si="4"/>
        <v>0.39437037037037037</v>
      </c>
      <c r="C29" s="17">
        <f t="shared" si="6"/>
        <v>4.9244999421898486E-2</v>
      </c>
      <c r="M29" s="7"/>
      <c r="N29" s="7"/>
      <c r="O29" s="7"/>
      <c r="P29" s="7"/>
      <c r="Q29" s="7"/>
      <c r="R29" s="7"/>
      <c r="S29" t="s">
        <v>37</v>
      </c>
      <c r="T29" s="1">
        <v>3009</v>
      </c>
      <c r="U29" s="1">
        <v>144</v>
      </c>
      <c r="W29" s="7" t="s">
        <v>37</v>
      </c>
      <c r="X29" s="1">
        <v>13446</v>
      </c>
      <c r="Y29" s="1">
        <v>9836</v>
      </c>
      <c r="Z29" s="1">
        <v>974</v>
      </c>
      <c r="AA29" s="1">
        <v>1201</v>
      </c>
      <c r="AC29" s="1">
        <v>7500</v>
      </c>
      <c r="AD29" s="7"/>
      <c r="AE29" s="7">
        <v>255</v>
      </c>
      <c r="AF29" s="7">
        <v>255</v>
      </c>
      <c r="AG29" s="7">
        <v>0</v>
      </c>
      <c r="AJ29" s="29">
        <f>+AE29/$AD$33</f>
        <v>1.4827305500639609E-2</v>
      </c>
      <c r="AK29" s="7"/>
      <c r="AL29" s="7"/>
      <c r="AM29" s="4"/>
      <c r="AN29" s="7"/>
      <c r="AO29" s="63"/>
      <c r="AP29" s="7"/>
      <c r="AQ29" s="7"/>
      <c r="AR29" s="7"/>
      <c r="AT29" s="7"/>
      <c r="AV29" s="7"/>
      <c r="AW29" s="7"/>
      <c r="AY29" s="6"/>
      <c r="AZ29" s="6"/>
    </row>
    <row r="30" spans="1:58" x14ac:dyDescent="0.3">
      <c r="A30" s="7">
        <f t="shared" si="5"/>
        <v>23</v>
      </c>
      <c r="B30" s="10">
        <f t="shared" si="4"/>
        <v>0.4506296296296296</v>
      </c>
      <c r="C30" s="17">
        <f t="shared" si="6"/>
        <v>5.6270089027633252E-2</v>
      </c>
      <c r="M30" s="7"/>
      <c r="N30" s="7"/>
      <c r="O30" s="7"/>
      <c r="P30" s="7"/>
      <c r="Q30" s="7"/>
      <c r="R30" s="7"/>
      <c r="S30" t="s">
        <v>100</v>
      </c>
      <c r="T30" s="1">
        <v>2878</v>
      </c>
      <c r="U30" s="1">
        <v>449</v>
      </c>
      <c r="W30" s="15" t="s">
        <v>100</v>
      </c>
      <c r="X30" s="27">
        <v>13810</v>
      </c>
      <c r="Y30" s="27">
        <v>8793</v>
      </c>
      <c r="Z30" s="27">
        <v>118</v>
      </c>
      <c r="AA30" s="27">
        <v>2636</v>
      </c>
      <c r="AC30" s="81">
        <v>31000</v>
      </c>
      <c r="AD30" s="7"/>
      <c r="AE30" s="7">
        <v>10830</v>
      </c>
      <c r="AF30" s="7">
        <v>10748</v>
      </c>
      <c r="AG30" s="7">
        <v>82</v>
      </c>
      <c r="AJ30" s="29">
        <f>+AE30/$AD$33</f>
        <v>0.62972438655657637</v>
      </c>
      <c r="AK30" s="7"/>
      <c r="AL30" s="7"/>
      <c r="AM30" s="4"/>
      <c r="AN30" s="7"/>
      <c r="AO30" s="63"/>
      <c r="AP30" s="7"/>
      <c r="AQ30" s="7"/>
      <c r="AR30" s="7"/>
      <c r="AT30" s="7"/>
      <c r="AV30" s="7"/>
      <c r="AW30" s="7"/>
      <c r="AY30" s="6"/>
      <c r="AZ30" s="6"/>
    </row>
    <row r="31" spans="1:58" x14ac:dyDescent="0.3">
      <c r="A31" s="7">
        <f t="shared" si="5"/>
        <v>24</v>
      </c>
      <c r="B31" s="10">
        <f t="shared" si="4"/>
        <v>0.51200000000000001</v>
      </c>
      <c r="C31" s="17">
        <f t="shared" si="6"/>
        <v>6.3933402705515091E-2</v>
      </c>
      <c r="M31" s="7"/>
      <c r="N31" s="7"/>
      <c r="O31" s="7"/>
      <c r="P31" s="7"/>
      <c r="Q31" s="7"/>
      <c r="R31" s="7"/>
      <c r="T31" s="1">
        <f>SUM(T21:T30)</f>
        <v>18302</v>
      </c>
      <c r="U31" s="1">
        <f>SUM(U21:U30)</f>
        <v>672</v>
      </c>
      <c r="W31" s="54"/>
      <c r="X31" s="1">
        <f>SUM(X21:X30)</f>
        <v>83129</v>
      </c>
      <c r="Y31" s="1">
        <f t="shared" ref="Y31:AA31" si="14">SUM(Y21:Y30)</f>
        <v>39659</v>
      </c>
      <c r="Z31" s="1">
        <f t="shared" si="14"/>
        <v>3066</v>
      </c>
      <c r="AA31" s="1">
        <f t="shared" si="14"/>
        <v>4407</v>
      </c>
      <c r="AC31" s="81">
        <v>2500</v>
      </c>
      <c r="AD31" s="7"/>
      <c r="AE31" s="7">
        <v>1793</v>
      </c>
      <c r="AF31" s="7">
        <v>1728</v>
      </c>
      <c r="AG31" s="7">
        <v>65</v>
      </c>
      <c r="AJ31" s="29">
        <f>+AE31/$AD$33</f>
        <v>0.10425630887312479</v>
      </c>
      <c r="AK31" s="7"/>
      <c r="AL31" s="7"/>
      <c r="AM31" s="4"/>
      <c r="AN31" s="7"/>
      <c r="AO31" s="63"/>
      <c r="AP31" s="7"/>
      <c r="AQ31" s="7"/>
      <c r="AR31" s="7"/>
      <c r="AT31" s="7"/>
      <c r="AV31" s="7"/>
      <c r="AW31" s="7"/>
      <c r="AY31" s="6"/>
      <c r="AZ31" s="6"/>
    </row>
    <row r="32" spans="1:58" x14ac:dyDescent="0.3">
      <c r="A32" s="7">
        <f t="shared" si="5"/>
        <v>25</v>
      </c>
      <c r="B32" s="10">
        <f t="shared" si="4"/>
        <v>0.57870370370370372</v>
      </c>
      <c r="C32" s="17">
        <f t="shared" si="6"/>
        <v>7.2262689328246046E-2</v>
      </c>
      <c r="M32" s="7"/>
      <c r="N32" s="7"/>
      <c r="O32" s="7"/>
      <c r="P32" s="7"/>
      <c r="Q32" s="7"/>
      <c r="AB32" s="1"/>
      <c r="AC32" s="81">
        <v>7000</v>
      </c>
      <c r="AD32" s="7"/>
      <c r="AE32" s="15">
        <v>4085</v>
      </c>
      <c r="AF32" s="15">
        <v>3399</v>
      </c>
      <c r="AG32" s="15">
        <v>686</v>
      </c>
      <c r="AJ32" s="29">
        <f>+AE32/$AD$33</f>
        <v>0.23752761949063844</v>
      </c>
      <c r="AK32" s="7"/>
      <c r="AL32" s="7"/>
      <c r="AM32" s="4"/>
      <c r="AN32" s="7"/>
      <c r="AO32" s="63"/>
      <c r="AP32" s="7"/>
      <c r="AQ32" s="7"/>
      <c r="AR32" s="7"/>
      <c r="AT32" s="7"/>
      <c r="AV32" s="7"/>
      <c r="AW32" s="7"/>
      <c r="AY32" s="6"/>
      <c r="AZ32" s="6"/>
    </row>
    <row r="33" spans="1:41" x14ac:dyDescent="0.3">
      <c r="A33" s="7">
        <f t="shared" si="5"/>
        <v>26</v>
      </c>
      <c r="B33" s="10">
        <f t="shared" si="4"/>
        <v>0.65096296296296297</v>
      </c>
      <c r="C33" s="17">
        <f t="shared" si="6"/>
        <v>8.1285697768528162E-2</v>
      </c>
      <c r="M33" s="7"/>
      <c r="N33" s="7"/>
      <c r="O33" s="7"/>
      <c r="P33" s="7"/>
      <c r="Q33" s="7"/>
      <c r="AB33" s="1"/>
      <c r="AC33" s="7">
        <f>SUM(AC28:AC32)</f>
        <v>50000</v>
      </c>
      <c r="AD33" s="7">
        <f>+AF33+AG33</f>
        <v>17198</v>
      </c>
      <c r="AE33" s="7">
        <f>SUM(AE28:AE32)</f>
        <v>17198</v>
      </c>
      <c r="AF33" s="7">
        <f t="shared" ref="AF33:AG33" si="15">SUM(AF28:AF32)</f>
        <v>16364</v>
      </c>
      <c r="AG33" s="7">
        <f t="shared" si="15"/>
        <v>834</v>
      </c>
      <c r="AJ33" s="7"/>
      <c r="AK33" s="7"/>
      <c r="AL33" s="7"/>
      <c r="AM33" s="4"/>
      <c r="AN33" s="7"/>
      <c r="AO33" s="7"/>
    </row>
    <row r="34" spans="1:41" x14ac:dyDescent="0.3">
      <c r="A34" s="7">
        <f t="shared" si="5"/>
        <v>27</v>
      </c>
      <c r="B34" s="10">
        <f t="shared" si="4"/>
        <v>0.72899999999999998</v>
      </c>
      <c r="C34" s="17">
        <f t="shared" si="6"/>
        <v>9.1030176899063481E-2</v>
      </c>
      <c r="M34" s="7"/>
      <c r="N34" s="7"/>
      <c r="O34" s="7"/>
      <c r="P34" s="7"/>
      <c r="Q34" s="7"/>
      <c r="AB34" s="1"/>
      <c r="AC34" s="7"/>
      <c r="AD34" s="7"/>
      <c r="AE34" s="7"/>
      <c r="AF34" s="7"/>
      <c r="AG34" s="29">
        <f>+AG33/$AD$33</f>
        <v>4.8494010931503663E-2</v>
      </c>
      <c r="AJ34" s="7"/>
      <c r="AK34" s="7"/>
      <c r="AL34" s="7"/>
      <c r="AM34" s="7"/>
      <c r="AN34" s="7"/>
      <c r="AO34" s="7"/>
    </row>
    <row r="35" spans="1:41" x14ac:dyDescent="0.3">
      <c r="A35" s="7">
        <f t="shared" si="5"/>
        <v>28</v>
      </c>
      <c r="B35" s="10">
        <f t="shared" si="4"/>
        <v>0.813037037037037</v>
      </c>
      <c r="C35" s="17">
        <f t="shared" si="6"/>
        <v>0.10152387559255406</v>
      </c>
      <c r="M35" s="7"/>
      <c r="N35" s="7"/>
      <c r="O35" s="7"/>
      <c r="P35" s="7"/>
      <c r="Q35" s="7"/>
      <c r="AB35" s="1"/>
      <c r="AC35" s="7"/>
      <c r="AD35" s="7"/>
      <c r="AE35" s="7"/>
      <c r="AF35" s="7"/>
      <c r="AG35" s="7"/>
      <c r="AJ35" s="7"/>
      <c r="AK35" s="7"/>
      <c r="AL35" s="7"/>
      <c r="AM35" s="7"/>
      <c r="AN35" s="7"/>
      <c r="AO35" s="7"/>
    </row>
    <row r="36" spans="1:41" x14ac:dyDescent="0.3">
      <c r="A36" s="7">
        <f t="shared" si="5"/>
        <v>29</v>
      </c>
      <c r="B36" s="10">
        <f t="shared" si="4"/>
        <v>0.90329629629629626</v>
      </c>
      <c r="C36" s="17">
        <f t="shared" si="6"/>
        <v>0.11279454272170193</v>
      </c>
      <c r="M36" s="7"/>
      <c r="N36" s="7"/>
      <c r="O36" s="7"/>
      <c r="P36" s="7"/>
      <c r="Q36" s="7"/>
      <c r="AB36" s="1"/>
      <c r="AC36" s="7"/>
    </row>
    <row r="37" spans="1:41" x14ac:dyDescent="0.3">
      <c r="A37" s="7">
        <f t="shared" si="5"/>
        <v>30</v>
      </c>
      <c r="B37" s="10">
        <f t="shared" si="4"/>
        <v>1</v>
      </c>
      <c r="C37" s="17">
        <f t="shared" si="6"/>
        <v>0.12486992715920917</v>
      </c>
      <c r="M37" s="7"/>
      <c r="N37" s="7"/>
      <c r="O37" s="7"/>
      <c r="P37" s="7"/>
      <c r="Q37" s="7"/>
      <c r="AB37" s="1"/>
      <c r="AC37" s="7"/>
    </row>
    <row r="38" spans="1:41" x14ac:dyDescent="0.3">
      <c r="A38" s="7">
        <f t="shared" si="5"/>
        <v>31</v>
      </c>
      <c r="B38" s="10"/>
      <c r="C38" s="17" t="e">
        <f t="shared" si="6"/>
        <v>#N/A</v>
      </c>
      <c r="AB38" s="1"/>
      <c r="AC38" s="7"/>
    </row>
    <row r="39" spans="1:41" x14ac:dyDescent="0.3">
      <c r="A39" s="7">
        <f t="shared" si="5"/>
        <v>32</v>
      </c>
      <c r="B39" s="10"/>
      <c r="C39" s="17" t="e">
        <f t="shared" si="6"/>
        <v>#N/A</v>
      </c>
      <c r="AB39" s="1"/>
      <c r="AC39" s="7"/>
    </row>
    <row r="40" spans="1:41" x14ac:dyDescent="0.3">
      <c r="A40" s="7">
        <f t="shared" si="5"/>
        <v>33</v>
      </c>
      <c r="B40" s="10"/>
      <c r="C40" s="17" t="e">
        <f t="shared" si="6"/>
        <v>#N/A</v>
      </c>
      <c r="AB40" s="1"/>
      <c r="AC40" s="7"/>
    </row>
    <row r="41" spans="1:41" x14ac:dyDescent="0.3">
      <c r="A41" s="7">
        <f t="shared" si="5"/>
        <v>34</v>
      </c>
      <c r="B41" s="10"/>
      <c r="C41" s="17" t="e">
        <f t="shared" si="6"/>
        <v>#N/A</v>
      </c>
      <c r="AB41" s="1"/>
    </row>
    <row r="42" spans="1:41" x14ac:dyDescent="0.3">
      <c r="A42" s="7">
        <f t="shared" si="5"/>
        <v>35</v>
      </c>
      <c r="B42" s="10"/>
      <c r="C42" s="17" t="e">
        <f t="shared" si="6"/>
        <v>#N/A</v>
      </c>
    </row>
    <row r="43" spans="1:41" x14ac:dyDescent="0.3">
      <c r="A43" s="7">
        <f>+A42+1</f>
        <v>36</v>
      </c>
      <c r="B43" s="10"/>
      <c r="C43" s="17" t="e">
        <f t="shared" si="6"/>
        <v>#N/A</v>
      </c>
      <c r="S43" s="7"/>
      <c r="U43"/>
    </row>
    <row r="44" spans="1:41" x14ac:dyDescent="0.3">
      <c r="A44" s="7">
        <f>+A43+1</f>
        <v>37</v>
      </c>
      <c r="B44" s="10"/>
      <c r="C44" s="17" t="e">
        <f t="shared" si="6"/>
        <v>#N/A</v>
      </c>
      <c r="S44" s="52"/>
      <c r="U44"/>
    </row>
    <row r="45" spans="1:41" x14ac:dyDescent="0.3">
      <c r="A45" s="7">
        <f>+A44+1</f>
        <v>38</v>
      </c>
      <c r="B45" s="10"/>
      <c r="C45" s="17" t="e">
        <f t="shared" si="6"/>
        <v>#N/A</v>
      </c>
      <c r="S45" s="53"/>
      <c r="U45"/>
    </row>
    <row r="46" spans="1:41" x14ac:dyDescent="0.3">
      <c r="A46" s="7">
        <f>+A45+1</f>
        <v>39</v>
      </c>
      <c r="B46" s="10"/>
      <c r="C46" s="17" t="e">
        <f t="shared" si="6"/>
        <v>#N/A</v>
      </c>
      <c r="S46" s="7"/>
      <c r="U46"/>
    </row>
    <row r="47" spans="1:41" x14ac:dyDescent="0.3">
      <c r="A47" s="15">
        <f>+A46+1</f>
        <v>40</v>
      </c>
      <c r="B47" s="16"/>
      <c r="C47" s="18" t="e">
        <f t="shared" si="6"/>
        <v>#N/A</v>
      </c>
      <c r="S47" s="7"/>
    </row>
    <row r="48" spans="1:41" x14ac:dyDescent="0.3">
      <c r="B48" s="10"/>
      <c r="S48" s="7"/>
    </row>
    <row r="49" spans="2:19" x14ac:dyDescent="0.3">
      <c r="B49" s="10"/>
      <c r="S49" s="7"/>
    </row>
    <row r="50" spans="2:19" x14ac:dyDescent="0.3">
      <c r="B50" s="10"/>
      <c r="S50" s="7"/>
    </row>
    <row r="51" spans="2:19" x14ac:dyDescent="0.3">
      <c r="B51" s="10"/>
      <c r="S51" s="7"/>
    </row>
    <row r="52" spans="2:19" x14ac:dyDescent="0.3">
      <c r="B52" s="10"/>
      <c r="S52" s="7"/>
    </row>
    <row r="53" spans="2:19" x14ac:dyDescent="0.3">
      <c r="B53" s="10"/>
      <c r="S53" s="7"/>
    </row>
    <row r="54" spans="2:19" x14ac:dyDescent="0.3">
      <c r="B54" s="10"/>
    </row>
    <row r="55" spans="2:19" x14ac:dyDescent="0.3">
      <c r="B55" s="10"/>
    </row>
    <row r="56" spans="2:19" x14ac:dyDescent="0.3">
      <c r="B56" s="10"/>
      <c r="S56" s="7"/>
    </row>
    <row r="57" spans="2:19" x14ac:dyDescent="0.3">
      <c r="B57" s="10"/>
    </row>
    <row r="58" spans="2:19" x14ac:dyDescent="0.3">
      <c r="B58" s="10"/>
    </row>
  </sheetData>
  <mergeCells count="6">
    <mergeCell ref="AV2:AW2"/>
    <mergeCell ref="AI2:AJ2"/>
    <mergeCell ref="AD2:AE2"/>
    <mergeCell ref="AD10:AE10"/>
    <mergeCell ref="AI10:AJ10"/>
    <mergeCell ref="AQ2:AR2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A1009"/>
  <sheetViews>
    <sheetView topLeftCell="F32" workbookViewId="0">
      <selection activeCell="G58" sqref="G58"/>
    </sheetView>
  </sheetViews>
  <sheetFormatPr baseColWidth="10" defaultRowHeight="14.4" x14ac:dyDescent="0.3"/>
  <cols>
    <col min="1" max="1" width="15.33203125" style="7" bestFit="1" customWidth="1"/>
    <col min="2" max="2" width="10.5546875" style="7" bestFit="1" customWidth="1"/>
    <col min="3" max="3" width="7" style="7" bestFit="1" customWidth="1"/>
    <col min="4" max="4" width="13" style="7" bestFit="1" customWidth="1"/>
    <col min="5" max="5" width="6" style="7" bestFit="1" customWidth="1"/>
    <col min="6" max="6" width="9.109375" style="7" bestFit="1" customWidth="1"/>
    <col min="7" max="7" width="10.5546875" style="7" bestFit="1" customWidth="1"/>
    <col min="8" max="8" width="7.5546875" style="1" bestFit="1" customWidth="1"/>
    <col min="9" max="9" width="8.21875" style="1" bestFit="1" customWidth="1"/>
    <col min="10" max="11" width="9.21875" style="1" bestFit="1" customWidth="1"/>
    <col min="12" max="27" width="11.5546875" style="7"/>
  </cols>
  <sheetData>
    <row r="1" spans="1:27" s="7" customFormat="1" x14ac:dyDescent="0.3">
      <c r="H1" s="1"/>
      <c r="I1" s="42" t="s">
        <v>101</v>
      </c>
      <c r="J1" s="42"/>
      <c r="K1" s="104" t="s">
        <v>76</v>
      </c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 s="7" customFormat="1" x14ac:dyDescent="0.3">
      <c r="A2" s="102" t="s">
        <v>71</v>
      </c>
      <c r="B2" s="102" t="s">
        <v>72</v>
      </c>
      <c r="C2" s="102" t="s">
        <v>73</v>
      </c>
      <c r="D2" s="102" t="s">
        <v>74</v>
      </c>
      <c r="E2" s="102" t="s">
        <v>75</v>
      </c>
      <c r="F2" s="102" t="s">
        <v>76</v>
      </c>
      <c r="G2" s="102" t="s">
        <v>72</v>
      </c>
      <c r="H2" s="104" t="s">
        <v>73</v>
      </c>
      <c r="I2" s="104" t="s">
        <v>5</v>
      </c>
      <c r="J2" s="104" t="s">
        <v>76</v>
      </c>
      <c r="K2" s="104" t="s">
        <v>5</v>
      </c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x14ac:dyDescent="0.3">
      <c r="A3" s="7" t="s">
        <v>77</v>
      </c>
      <c r="B3" s="8">
        <v>43881</v>
      </c>
      <c r="G3" s="8">
        <v>43881</v>
      </c>
      <c r="H3" s="1">
        <f>SUMIF($B$3:$B$1500,$G3,$C$3:$C$1500)</f>
        <v>2</v>
      </c>
      <c r="I3" s="1">
        <v>0</v>
      </c>
      <c r="J3" s="1">
        <f>SUMIF($B$3:$B$1500,$G3,$F$3:$F$1500)</f>
        <v>0</v>
      </c>
      <c r="K3" s="1">
        <v>0</v>
      </c>
      <c r="V3" s="66" t="s">
        <v>121</v>
      </c>
      <c r="W3" s="7">
        <v>9.9258000000000006</v>
      </c>
    </row>
    <row r="4" spans="1:27" x14ac:dyDescent="0.3">
      <c r="A4" s="7" t="s">
        <v>78</v>
      </c>
      <c r="B4" s="8">
        <v>43881</v>
      </c>
      <c r="G4" s="8">
        <f>+G3+1</f>
        <v>43882</v>
      </c>
      <c r="H4" s="1">
        <f>SUMIF($B$3:$B$1500,$G4,$C$3:$C$1500)</f>
        <v>2</v>
      </c>
      <c r="I4" s="1">
        <f>+H4-H3</f>
        <v>0</v>
      </c>
      <c r="J4" s="1">
        <f>SUMIF($B$3:$B$1500,$G4,$F$3:$F$1500)</f>
        <v>0</v>
      </c>
      <c r="K4" s="1">
        <f t="shared" ref="K4" si="0">+J4-J3</f>
        <v>0</v>
      </c>
      <c r="V4" s="66" t="s">
        <v>24</v>
      </c>
      <c r="W4" s="7">
        <v>-179.54</v>
      </c>
    </row>
    <row r="5" spans="1:27" x14ac:dyDescent="0.3">
      <c r="A5" s="7" t="s">
        <v>79</v>
      </c>
      <c r="B5" s="8">
        <v>43881</v>
      </c>
      <c r="G5" s="8">
        <f t="shared" ref="G5:G56" si="1">+G4+1</f>
        <v>43883</v>
      </c>
      <c r="H5" s="1">
        <f t="shared" ref="H5:H56" si="2">SUMIF($B$3:$B$1500,$G5,$C$3:$C$1500)</f>
        <v>2</v>
      </c>
      <c r="I5" s="1">
        <f t="shared" ref="I5:I56" si="3">+H5-H4</f>
        <v>0</v>
      </c>
      <c r="J5" s="1">
        <f t="shared" ref="J5:J56" si="4">SUMIF($B$3:$B$1500,$G5,$F$3:$F$1500)</f>
        <v>0</v>
      </c>
      <c r="K5" s="1">
        <f t="shared" ref="K5:K55" si="5">+J5-J4</f>
        <v>0</v>
      </c>
      <c r="V5" s="66" t="s">
        <v>122</v>
      </c>
      <c r="W5" s="7">
        <v>546.89</v>
      </c>
    </row>
    <row r="6" spans="1:27" x14ac:dyDescent="0.3">
      <c r="A6" s="7" t="s">
        <v>80</v>
      </c>
      <c r="B6" s="8">
        <v>43881</v>
      </c>
      <c r="C6" s="7">
        <v>1</v>
      </c>
      <c r="G6" s="8">
        <f t="shared" si="1"/>
        <v>43884</v>
      </c>
      <c r="H6" s="1">
        <f t="shared" si="2"/>
        <v>2</v>
      </c>
      <c r="I6" s="1">
        <f t="shared" si="3"/>
        <v>0</v>
      </c>
      <c r="J6" s="1">
        <f t="shared" si="4"/>
        <v>0</v>
      </c>
      <c r="K6" s="1">
        <f t="shared" si="5"/>
        <v>0</v>
      </c>
    </row>
    <row r="7" spans="1:27" x14ac:dyDescent="0.3">
      <c r="A7" s="7" t="s">
        <v>81</v>
      </c>
      <c r="B7" s="8">
        <v>43881</v>
      </c>
      <c r="C7" s="7">
        <v>1</v>
      </c>
      <c r="G7" s="8">
        <f t="shared" si="1"/>
        <v>43885</v>
      </c>
      <c r="H7" s="1">
        <f t="shared" si="2"/>
        <v>3</v>
      </c>
      <c r="I7" s="1">
        <f t="shared" si="3"/>
        <v>1</v>
      </c>
      <c r="J7" s="1">
        <f t="shared" si="4"/>
        <v>0</v>
      </c>
      <c r="K7" s="1">
        <f t="shared" si="5"/>
        <v>0</v>
      </c>
      <c r="V7" s="65" t="s">
        <v>24</v>
      </c>
      <c r="W7" s="65" t="s">
        <v>123</v>
      </c>
    </row>
    <row r="8" spans="1:27" x14ac:dyDescent="0.3">
      <c r="A8" s="7" t="s">
        <v>82</v>
      </c>
      <c r="B8" s="8">
        <v>43881</v>
      </c>
      <c r="G8" s="8">
        <f t="shared" si="1"/>
        <v>43886</v>
      </c>
      <c r="H8" s="1">
        <f t="shared" si="2"/>
        <v>10</v>
      </c>
      <c r="I8" s="1">
        <f t="shared" si="3"/>
        <v>7</v>
      </c>
      <c r="J8" s="1">
        <f t="shared" si="4"/>
        <v>0</v>
      </c>
      <c r="K8" s="1">
        <f t="shared" si="5"/>
        <v>0</v>
      </c>
      <c r="V8" s="7">
        <v>40</v>
      </c>
      <c r="W8" s="1">
        <f>+$W$3*(V8*V8)+$W$4*V8+$W$5</f>
        <v>9246.57</v>
      </c>
    </row>
    <row r="9" spans="1:27" x14ac:dyDescent="0.3">
      <c r="A9" s="7" t="s">
        <v>83</v>
      </c>
      <c r="B9" s="8">
        <v>43881</v>
      </c>
      <c r="G9" s="8">
        <f t="shared" si="1"/>
        <v>43887</v>
      </c>
      <c r="H9" s="1">
        <f t="shared" si="2"/>
        <v>16</v>
      </c>
      <c r="I9" s="1">
        <f t="shared" si="3"/>
        <v>6</v>
      </c>
      <c r="J9" s="1">
        <f t="shared" si="4"/>
        <v>0</v>
      </c>
      <c r="K9" s="1">
        <f t="shared" si="5"/>
        <v>0</v>
      </c>
      <c r="V9" s="7">
        <v>41</v>
      </c>
      <c r="W9" s="1">
        <f>+$W$3*(V9*V9)+$W$4*V9+$W$5</f>
        <v>9871.0198000000019</v>
      </c>
    </row>
    <row r="10" spans="1:27" x14ac:dyDescent="0.3">
      <c r="A10" s="7" t="s">
        <v>84</v>
      </c>
      <c r="B10" s="8">
        <v>43881</v>
      </c>
      <c r="C10" s="7">
        <v>0</v>
      </c>
      <c r="G10" s="8">
        <f t="shared" si="1"/>
        <v>43888</v>
      </c>
      <c r="H10" s="1">
        <f t="shared" si="2"/>
        <v>29</v>
      </c>
      <c r="I10" s="1">
        <f t="shared" si="3"/>
        <v>13</v>
      </c>
      <c r="J10" s="1">
        <f t="shared" si="4"/>
        <v>0</v>
      </c>
      <c r="K10" s="1">
        <f t="shared" si="5"/>
        <v>0</v>
      </c>
    </row>
    <row r="11" spans="1:27" x14ac:dyDescent="0.3">
      <c r="A11" s="7" t="s">
        <v>85</v>
      </c>
      <c r="B11" s="8">
        <v>43881</v>
      </c>
      <c r="G11" s="8">
        <f t="shared" si="1"/>
        <v>43889</v>
      </c>
      <c r="H11" s="1">
        <f t="shared" si="2"/>
        <v>43</v>
      </c>
      <c r="I11" s="1">
        <f t="shared" si="3"/>
        <v>14</v>
      </c>
      <c r="J11" s="1">
        <f t="shared" si="4"/>
        <v>0</v>
      </c>
      <c r="K11" s="1">
        <f t="shared" si="5"/>
        <v>0</v>
      </c>
    </row>
    <row r="12" spans="1:27" x14ac:dyDescent="0.3">
      <c r="A12" s="7" t="s">
        <v>86</v>
      </c>
      <c r="B12" s="8">
        <v>43881</v>
      </c>
      <c r="G12" s="8">
        <f t="shared" si="1"/>
        <v>43890</v>
      </c>
      <c r="H12" s="1">
        <f t="shared" si="2"/>
        <v>65</v>
      </c>
      <c r="I12" s="1">
        <f t="shared" si="3"/>
        <v>22</v>
      </c>
      <c r="J12" s="1">
        <f t="shared" si="4"/>
        <v>0</v>
      </c>
      <c r="K12" s="1">
        <f t="shared" si="5"/>
        <v>0</v>
      </c>
    </row>
    <row r="13" spans="1:27" x14ac:dyDescent="0.3">
      <c r="A13" s="7" t="s">
        <v>87</v>
      </c>
      <c r="B13" s="8">
        <v>43881</v>
      </c>
      <c r="G13" s="8">
        <f t="shared" si="1"/>
        <v>43891</v>
      </c>
      <c r="H13" s="1">
        <f t="shared" si="2"/>
        <v>113</v>
      </c>
      <c r="I13" s="1">
        <f t="shared" si="3"/>
        <v>48</v>
      </c>
      <c r="J13" s="1">
        <f t="shared" si="4"/>
        <v>0</v>
      </c>
      <c r="K13" s="1">
        <f t="shared" si="5"/>
        <v>0</v>
      </c>
    </row>
    <row r="14" spans="1:27" x14ac:dyDescent="0.3">
      <c r="A14" s="7" t="s">
        <v>88</v>
      </c>
      <c r="B14" s="8">
        <v>43881</v>
      </c>
      <c r="G14" s="8">
        <f t="shared" si="1"/>
        <v>43892</v>
      </c>
      <c r="H14" s="1">
        <f t="shared" si="2"/>
        <v>148</v>
      </c>
      <c r="I14" s="1">
        <f t="shared" si="3"/>
        <v>35</v>
      </c>
      <c r="J14" s="1">
        <f t="shared" si="4"/>
        <v>0</v>
      </c>
      <c r="K14" s="1">
        <f t="shared" si="5"/>
        <v>0</v>
      </c>
    </row>
    <row r="15" spans="1:27" x14ac:dyDescent="0.3">
      <c r="A15" s="7" t="s">
        <v>89</v>
      </c>
      <c r="B15" s="8">
        <v>43881</v>
      </c>
      <c r="G15" s="8">
        <f t="shared" si="1"/>
        <v>43893</v>
      </c>
      <c r="H15" s="1">
        <f t="shared" si="2"/>
        <v>194</v>
      </c>
      <c r="I15" s="1">
        <f t="shared" si="3"/>
        <v>46</v>
      </c>
      <c r="J15" s="1">
        <f t="shared" si="4"/>
        <v>0</v>
      </c>
      <c r="K15" s="1">
        <f t="shared" si="5"/>
        <v>0</v>
      </c>
    </row>
    <row r="16" spans="1:27" x14ac:dyDescent="0.3">
      <c r="A16" s="7" t="s">
        <v>90</v>
      </c>
      <c r="B16" s="8">
        <v>43881</v>
      </c>
      <c r="G16" s="8">
        <f t="shared" si="1"/>
        <v>43894</v>
      </c>
      <c r="H16" s="1">
        <f t="shared" si="2"/>
        <v>238</v>
      </c>
      <c r="I16" s="1">
        <f t="shared" si="3"/>
        <v>44</v>
      </c>
      <c r="J16" s="1">
        <f t="shared" si="4"/>
        <v>0</v>
      </c>
      <c r="K16" s="1">
        <f t="shared" si="5"/>
        <v>0</v>
      </c>
    </row>
    <row r="17" spans="1:23" x14ac:dyDescent="0.3">
      <c r="A17" s="7" t="s">
        <v>91</v>
      </c>
      <c r="B17" s="8">
        <v>43881</v>
      </c>
      <c r="G17" s="8">
        <f t="shared" si="1"/>
        <v>43895</v>
      </c>
      <c r="H17" s="1">
        <f t="shared" si="2"/>
        <v>364</v>
      </c>
      <c r="I17" s="1">
        <f t="shared" si="3"/>
        <v>126</v>
      </c>
      <c r="J17" s="1">
        <f t="shared" si="4"/>
        <v>0</v>
      </c>
      <c r="K17" s="1">
        <f t="shared" si="5"/>
        <v>0</v>
      </c>
    </row>
    <row r="18" spans="1:23" x14ac:dyDescent="0.3">
      <c r="A18" s="7" t="s">
        <v>92</v>
      </c>
      <c r="B18" s="8">
        <v>43881</v>
      </c>
      <c r="G18" s="8">
        <f t="shared" si="1"/>
        <v>43896</v>
      </c>
      <c r="H18" s="1">
        <f t="shared" si="2"/>
        <v>386</v>
      </c>
      <c r="I18" s="1">
        <f t="shared" si="3"/>
        <v>22</v>
      </c>
      <c r="J18" s="1">
        <f t="shared" si="4"/>
        <v>0</v>
      </c>
      <c r="K18" s="1">
        <f t="shared" si="5"/>
        <v>0</v>
      </c>
    </row>
    <row r="19" spans="1:23" x14ac:dyDescent="0.3">
      <c r="A19" s="7" t="s">
        <v>93</v>
      </c>
      <c r="B19" s="8">
        <v>43881</v>
      </c>
      <c r="G19" s="8">
        <f t="shared" si="1"/>
        <v>43897</v>
      </c>
      <c r="H19" s="1">
        <f t="shared" si="2"/>
        <v>526</v>
      </c>
      <c r="I19" s="1">
        <f t="shared" si="3"/>
        <v>140</v>
      </c>
      <c r="J19" s="1">
        <f t="shared" si="4"/>
        <v>0</v>
      </c>
      <c r="K19" s="1">
        <f t="shared" si="5"/>
        <v>0</v>
      </c>
    </row>
    <row r="20" spans="1:23" x14ac:dyDescent="0.3">
      <c r="A20" s="7" t="s">
        <v>94</v>
      </c>
      <c r="B20" s="8">
        <v>43881</v>
      </c>
      <c r="G20" s="8">
        <f t="shared" si="1"/>
        <v>43898</v>
      </c>
      <c r="H20" s="1">
        <f t="shared" si="2"/>
        <v>1006</v>
      </c>
      <c r="I20" s="1">
        <f t="shared" si="3"/>
        <v>480</v>
      </c>
      <c r="J20" s="1">
        <f t="shared" si="4"/>
        <v>28</v>
      </c>
      <c r="K20" s="1">
        <f t="shared" si="5"/>
        <v>28</v>
      </c>
      <c r="V20" s="66" t="s">
        <v>121</v>
      </c>
      <c r="W20" s="7">
        <v>1.2430000000000001</v>
      </c>
    </row>
    <row r="21" spans="1:23" x14ac:dyDescent="0.3">
      <c r="A21" s="7" t="s">
        <v>95</v>
      </c>
      <c r="B21" s="8">
        <v>43881</v>
      </c>
      <c r="G21" s="8">
        <f t="shared" si="1"/>
        <v>43899</v>
      </c>
      <c r="H21" s="1">
        <f t="shared" si="2"/>
        <v>1606</v>
      </c>
      <c r="I21" s="1">
        <f t="shared" si="3"/>
        <v>600</v>
      </c>
      <c r="J21" s="1">
        <f t="shared" si="4"/>
        <v>36</v>
      </c>
      <c r="K21" s="1">
        <f t="shared" si="5"/>
        <v>8</v>
      </c>
      <c r="V21" s="66" t="s">
        <v>24</v>
      </c>
      <c r="W21" s="7">
        <v>-29.23</v>
      </c>
    </row>
    <row r="22" spans="1:23" x14ac:dyDescent="0.3">
      <c r="A22" s="7" t="s">
        <v>77</v>
      </c>
      <c r="B22" s="8">
        <v>43882</v>
      </c>
      <c r="G22" s="8">
        <f t="shared" si="1"/>
        <v>43900</v>
      </c>
      <c r="H22" s="1">
        <f t="shared" si="2"/>
        <v>2117</v>
      </c>
      <c r="I22" s="1">
        <f t="shared" si="3"/>
        <v>511</v>
      </c>
      <c r="J22" s="1">
        <f t="shared" si="4"/>
        <v>48</v>
      </c>
      <c r="K22" s="1">
        <f t="shared" si="5"/>
        <v>12</v>
      </c>
      <c r="V22" s="66" t="s">
        <v>122</v>
      </c>
      <c r="W22" s="7">
        <v>115.52</v>
      </c>
    </row>
    <row r="23" spans="1:23" x14ac:dyDescent="0.3">
      <c r="A23" s="7" t="s">
        <v>78</v>
      </c>
      <c r="B23" s="8">
        <v>43882</v>
      </c>
      <c r="G23" s="8">
        <f t="shared" si="1"/>
        <v>43901</v>
      </c>
      <c r="H23" s="1">
        <f t="shared" si="2"/>
        <v>2929</v>
      </c>
      <c r="I23" s="1">
        <f t="shared" si="3"/>
        <v>812</v>
      </c>
      <c r="J23" s="1">
        <f t="shared" si="4"/>
        <v>84</v>
      </c>
      <c r="K23" s="1">
        <f t="shared" si="5"/>
        <v>36</v>
      </c>
    </row>
    <row r="24" spans="1:23" x14ac:dyDescent="0.3">
      <c r="A24" s="7" t="s">
        <v>79</v>
      </c>
      <c r="B24" s="8">
        <v>43882</v>
      </c>
      <c r="G24" s="8">
        <f t="shared" si="1"/>
        <v>43902</v>
      </c>
      <c r="H24" s="1">
        <f t="shared" si="2"/>
        <v>4130</v>
      </c>
      <c r="I24" s="1">
        <f t="shared" si="3"/>
        <v>1201</v>
      </c>
      <c r="J24" s="1">
        <f t="shared" si="4"/>
        <v>120</v>
      </c>
      <c r="K24" s="1">
        <f t="shared" si="5"/>
        <v>36</v>
      </c>
      <c r="V24" s="65" t="s">
        <v>24</v>
      </c>
      <c r="W24" s="65" t="s">
        <v>123</v>
      </c>
    </row>
    <row r="25" spans="1:23" x14ac:dyDescent="0.3">
      <c r="A25" s="7" t="s">
        <v>80</v>
      </c>
      <c r="B25" s="8">
        <v>43882</v>
      </c>
      <c r="C25" s="7">
        <v>1</v>
      </c>
      <c r="G25" s="8">
        <f t="shared" si="1"/>
        <v>43903</v>
      </c>
      <c r="H25" s="1">
        <f t="shared" si="2"/>
        <v>5844</v>
      </c>
      <c r="I25" s="1">
        <f t="shared" si="3"/>
        <v>1714</v>
      </c>
      <c r="J25" s="1">
        <f t="shared" si="4"/>
        <v>134</v>
      </c>
      <c r="K25" s="1">
        <f t="shared" si="5"/>
        <v>14</v>
      </c>
      <c r="V25" s="7">
        <v>40</v>
      </c>
      <c r="W25" s="1">
        <f>+$W$20*(V25*V25)+$W$21*V25+$W$22</f>
        <v>935.12000000000012</v>
      </c>
    </row>
    <row r="26" spans="1:23" x14ac:dyDescent="0.3">
      <c r="A26" s="7" t="s">
        <v>81</v>
      </c>
      <c r="B26" s="8">
        <v>43882</v>
      </c>
      <c r="C26" s="7">
        <v>1</v>
      </c>
      <c r="G26" s="8">
        <f t="shared" si="1"/>
        <v>43904</v>
      </c>
      <c r="H26" s="1">
        <f t="shared" si="2"/>
        <v>7698</v>
      </c>
      <c r="I26" s="1">
        <f t="shared" si="3"/>
        <v>1854</v>
      </c>
      <c r="J26" s="1">
        <f t="shared" si="4"/>
        <v>285</v>
      </c>
      <c r="K26" s="1">
        <f t="shared" si="5"/>
        <v>151</v>
      </c>
      <c r="V26" s="7">
        <v>41</v>
      </c>
      <c r="W26" s="1">
        <f>+$W$20*(V26*V26)+$W$21*V26+$W$22</f>
        <v>1006.5730000000001</v>
      </c>
    </row>
    <row r="27" spans="1:23" x14ac:dyDescent="0.3">
      <c r="A27" s="7" t="s">
        <v>82</v>
      </c>
      <c r="B27" s="8">
        <v>43882</v>
      </c>
      <c r="G27" s="8">
        <f t="shared" si="1"/>
        <v>43905</v>
      </c>
      <c r="H27" s="1">
        <f t="shared" si="2"/>
        <v>9149</v>
      </c>
      <c r="I27" s="1">
        <f t="shared" si="3"/>
        <v>1451</v>
      </c>
      <c r="J27" s="1">
        <f t="shared" si="4"/>
        <v>306</v>
      </c>
      <c r="K27" s="1">
        <f t="shared" si="5"/>
        <v>21</v>
      </c>
    </row>
    <row r="28" spans="1:23" x14ac:dyDescent="0.3">
      <c r="A28" s="7" t="s">
        <v>83</v>
      </c>
      <c r="B28" s="8">
        <v>43882</v>
      </c>
      <c r="G28" s="8">
        <f t="shared" si="1"/>
        <v>43906</v>
      </c>
      <c r="H28" s="1">
        <f t="shared" si="2"/>
        <v>11178</v>
      </c>
      <c r="I28" s="1">
        <f t="shared" si="3"/>
        <v>2029</v>
      </c>
      <c r="J28" s="1">
        <f t="shared" si="4"/>
        <v>491</v>
      </c>
      <c r="K28" s="1">
        <f t="shared" si="5"/>
        <v>185</v>
      </c>
    </row>
    <row r="29" spans="1:23" x14ac:dyDescent="0.3">
      <c r="A29" s="7" t="s">
        <v>84</v>
      </c>
      <c r="B29" s="8">
        <v>43882</v>
      </c>
      <c r="C29" s="7">
        <v>0</v>
      </c>
      <c r="G29" s="8">
        <f t="shared" si="1"/>
        <v>43907</v>
      </c>
      <c r="H29" s="1">
        <f t="shared" si="2"/>
        <v>13716</v>
      </c>
      <c r="I29" s="1">
        <f t="shared" si="3"/>
        <v>2538</v>
      </c>
      <c r="J29" s="1">
        <f t="shared" si="4"/>
        <v>598</v>
      </c>
      <c r="K29" s="1">
        <f t="shared" si="5"/>
        <v>107</v>
      </c>
    </row>
    <row r="30" spans="1:23" x14ac:dyDescent="0.3">
      <c r="A30" s="7" t="s">
        <v>85</v>
      </c>
      <c r="B30" s="8">
        <v>43882</v>
      </c>
      <c r="G30" s="8">
        <f t="shared" si="1"/>
        <v>43908</v>
      </c>
      <c r="H30" s="1">
        <f t="shared" si="2"/>
        <v>17147</v>
      </c>
      <c r="I30" s="1">
        <f t="shared" si="3"/>
        <v>3431</v>
      </c>
      <c r="J30" s="1">
        <f t="shared" si="4"/>
        <v>767</v>
      </c>
      <c r="K30" s="1">
        <f t="shared" si="5"/>
        <v>169</v>
      </c>
    </row>
    <row r="31" spans="1:23" x14ac:dyDescent="0.3">
      <c r="A31" s="7" t="s">
        <v>86</v>
      </c>
      <c r="B31" s="8">
        <v>43882</v>
      </c>
      <c r="G31" s="8">
        <f t="shared" si="1"/>
        <v>43909</v>
      </c>
      <c r="H31" s="1">
        <f t="shared" si="2"/>
        <v>19980</v>
      </c>
      <c r="I31" s="1">
        <f t="shared" si="3"/>
        <v>2833</v>
      </c>
      <c r="J31" s="1">
        <f t="shared" si="4"/>
        <v>982</v>
      </c>
      <c r="K31" s="1">
        <f t="shared" si="5"/>
        <v>215</v>
      </c>
    </row>
    <row r="32" spans="1:23" x14ac:dyDescent="0.3">
      <c r="A32" s="7" t="s">
        <v>87</v>
      </c>
      <c r="B32" s="8">
        <v>43882</v>
      </c>
      <c r="G32" s="8">
        <f t="shared" si="1"/>
        <v>43910</v>
      </c>
      <c r="H32" s="1">
        <f t="shared" si="2"/>
        <v>24926</v>
      </c>
      <c r="I32" s="1">
        <f t="shared" si="3"/>
        <v>4946</v>
      </c>
      <c r="J32" s="1">
        <f t="shared" si="4"/>
        <v>1326</v>
      </c>
      <c r="K32" s="1">
        <f t="shared" si="5"/>
        <v>344</v>
      </c>
    </row>
    <row r="33" spans="1:24" x14ac:dyDescent="0.3">
      <c r="A33" s="7" t="s">
        <v>88</v>
      </c>
      <c r="B33" s="8">
        <v>43882</v>
      </c>
      <c r="G33" s="8">
        <f t="shared" si="1"/>
        <v>43911</v>
      </c>
      <c r="H33" s="1">
        <f t="shared" si="2"/>
        <v>28572</v>
      </c>
      <c r="I33" s="1">
        <f t="shared" si="3"/>
        <v>3646</v>
      </c>
      <c r="J33" s="1">
        <f t="shared" si="4"/>
        <v>1720</v>
      </c>
      <c r="K33" s="1">
        <f t="shared" si="5"/>
        <v>394</v>
      </c>
    </row>
    <row r="34" spans="1:24" x14ac:dyDescent="0.3">
      <c r="A34" s="7" t="s">
        <v>89</v>
      </c>
      <c r="B34" s="8">
        <v>43882</v>
      </c>
      <c r="G34" s="8">
        <f t="shared" si="1"/>
        <v>43912</v>
      </c>
      <c r="H34" s="1">
        <f t="shared" si="2"/>
        <v>33089</v>
      </c>
      <c r="I34" s="1">
        <f t="shared" si="3"/>
        <v>4517</v>
      </c>
      <c r="J34" s="1">
        <f t="shared" si="4"/>
        <v>2182</v>
      </c>
      <c r="K34" s="1">
        <f t="shared" si="5"/>
        <v>462</v>
      </c>
    </row>
    <row r="35" spans="1:24" x14ac:dyDescent="0.3">
      <c r="A35" s="7" t="s">
        <v>90</v>
      </c>
      <c r="B35" s="8">
        <v>43882</v>
      </c>
      <c r="G35" s="8">
        <f t="shared" si="1"/>
        <v>43913</v>
      </c>
      <c r="H35" s="1">
        <f t="shared" si="2"/>
        <v>39673</v>
      </c>
      <c r="I35" s="1">
        <f t="shared" si="3"/>
        <v>6584</v>
      </c>
      <c r="J35" s="1">
        <f t="shared" si="4"/>
        <v>2696</v>
      </c>
      <c r="K35" s="1">
        <f t="shared" si="5"/>
        <v>514</v>
      </c>
    </row>
    <row r="36" spans="1:24" x14ac:dyDescent="0.3">
      <c r="A36" s="7" t="s">
        <v>91</v>
      </c>
      <c r="B36" s="8">
        <v>43882</v>
      </c>
      <c r="G36" s="8">
        <f t="shared" si="1"/>
        <v>43914</v>
      </c>
      <c r="H36" s="1">
        <f t="shared" si="2"/>
        <v>47610</v>
      </c>
      <c r="I36" s="1">
        <f t="shared" si="3"/>
        <v>7937</v>
      </c>
      <c r="J36" s="1">
        <f t="shared" si="4"/>
        <v>3434</v>
      </c>
      <c r="K36" s="1">
        <f t="shared" si="5"/>
        <v>738</v>
      </c>
    </row>
    <row r="37" spans="1:24" x14ac:dyDescent="0.3">
      <c r="A37" s="7" t="s">
        <v>92</v>
      </c>
      <c r="B37" s="8">
        <v>43882</v>
      </c>
      <c r="G37" s="8">
        <f t="shared" si="1"/>
        <v>43915</v>
      </c>
      <c r="H37" s="1">
        <f t="shared" si="2"/>
        <v>56188</v>
      </c>
      <c r="I37" s="1">
        <f t="shared" si="3"/>
        <v>8578</v>
      </c>
      <c r="J37" s="1">
        <f t="shared" si="4"/>
        <v>4089</v>
      </c>
      <c r="K37" s="1">
        <f t="shared" si="5"/>
        <v>655</v>
      </c>
      <c r="V37" s="66" t="s">
        <v>124</v>
      </c>
      <c r="W37" s="7">
        <v>4.0594999999999999</v>
      </c>
    </row>
    <row r="38" spans="1:24" x14ac:dyDescent="0.3">
      <c r="A38" s="7" t="s">
        <v>93</v>
      </c>
      <c r="B38" s="8">
        <v>43882</v>
      </c>
      <c r="G38" s="8">
        <f t="shared" si="1"/>
        <v>43916</v>
      </c>
      <c r="H38" s="1">
        <f t="shared" si="2"/>
        <v>64059</v>
      </c>
      <c r="I38" s="1">
        <f t="shared" si="3"/>
        <v>7871</v>
      </c>
      <c r="J38" s="1">
        <f t="shared" si="4"/>
        <v>4858</v>
      </c>
      <c r="K38" s="1">
        <f t="shared" si="5"/>
        <v>769</v>
      </c>
      <c r="V38" s="66" t="s">
        <v>121</v>
      </c>
      <c r="W38" s="7">
        <f>-129.62</f>
        <v>-129.62</v>
      </c>
    </row>
    <row r="39" spans="1:24" x14ac:dyDescent="0.3">
      <c r="A39" s="7" t="s">
        <v>94</v>
      </c>
      <c r="B39" s="8">
        <v>43882</v>
      </c>
      <c r="G39" s="8">
        <f t="shared" si="1"/>
        <v>43917</v>
      </c>
      <c r="H39" s="1">
        <f t="shared" si="2"/>
        <v>72248</v>
      </c>
      <c r="I39" s="1">
        <f t="shared" si="3"/>
        <v>8189</v>
      </c>
      <c r="J39" s="1">
        <f t="shared" si="4"/>
        <v>5632</v>
      </c>
      <c r="K39" s="1">
        <f t="shared" si="5"/>
        <v>774</v>
      </c>
      <c r="V39" s="66" t="s">
        <v>24</v>
      </c>
      <c r="W39" s="7">
        <v>1169.5999999999999</v>
      </c>
    </row>
    <row r="40" spans="1:24" x14ac:dyDescent="0.3">
      <c r="A40" s="7" t="s">
        <v>95</v>
      </c>
      <c r="B40" s="8">
        <v>43882</v>
      </c>
      <c r="G40" s="8">
        <f t="shared" si="1"/>
        <v>43918</v>
      </c>
      <c r="H40" s="1">
        <f t="shared" si="2"/>
        <v>78797</v>
      </c>
      <c r="I40" s="1">
        <f t="shared" si="3"/>
        <v>6549</v>
      </c>
      <c r="J40" s="1">
        <f t="shared" si="4"/>
        <v>6528</v>
      </c>
      <c r="K40" s="1">
        <f t="shared" si="5"/>
        <v>896</v>
      </c>
      <c r="V40" s="66" t="s">
        <v>122</v>
      </c>
      <c r="W40" s="7">
        <f>-2386.4</f>
        <v>-2386.4</v>
      </c>
    </row>
    <row r="41" spans="1:24" x14ac:dyDescent="0.3">
      <c r="A41" s="7" t="s">
        <v>77</v>
      </c>
      <c r="B41" s="8">
        <v>43883</v>
      </c>
      <c r="G41" s="8">
        <f t="shared" si="1"/>
        <v>43919</v>
      </c>
      <c r="H41" s="1">
        <f t="shared" si="2"/>
        <v>85195</v>
      </c>
      <c r="I41" s="1">
        <f t="shared" si="3"/>
        <v>6398</v>
      </c>
      <c r="J41" s="1">
        <f t="shared" si="4"/>
        <v>7340</v>
      </c>
      <c r="K41" s="1">
        <f t="shared" si="5"/>
        <v>812</v>
      </c>
    </row>
    <row r="42" spans="1:24" x14ac:dyDescent="0.3">
      <c r="A42" s="7" t="s">
        <v>78</v>
      </c>
      <c r="B42" s="8">
        <v>43883</v>
      </c>
      <c r="G42" s="8">
        <f t="shared" si="1"/>
        <v>43920</v>
      </c>
      <c r="H42" s="1">
        <f t="shared" si="2"/>
        <v>94417</v>
      </c>
      <c r="I42" s="1">
        <f t="shared" si="3"/>
        <v>9222</v>
      </c>
      <c r="J42" s="1">
        <f t="shared" si="4"/>
        <v>8189</v>
      </c>
      <c r="K42" s="1">
        <f t="shared" si="5"/>
        <v>849</v>
      </c>
      <c r="V42" s="67" t="s">
        <v>24</v>
      </c>
      <c r="W42" s="67" t="s">
        <v>123</v>
      </c>
    </row>
    <row r="43" spans="1:24" x14ac:dyDescent="0.3">
      <c r="A43" s="7" t="s">
        <v>79</v>
      </c>
      <c r="B43" s="8">
        <v>43883</v>
      </c>
      <c r="G43" s="8">
        <f t="shared" si="1"/>
        <v>43921</v>
      </c>
      <c r="H43" s="1">
        <f t="shared" si="2"/>
        <v>102136</v>
      </c>
      <c r="I43" s="1">
        <f t="shared" si="3"/>
        <v>7719</v>
      </c>
      <c r="J43" s="1">
        <f t="shared" si="4"/>
        <v>9053</v>
      </c>
      <c r="K43" s="1">
        <f t="shared" si="5"/>
        <v>864</v>
      </c>
      <c r="V43" s="7">
        <v>40</v>
      </c>
      <c r="W43" s="1">
        <f>+$W$37*(V43*V43*V43)+$W$38*(V43*V43)+$W$39*V43+$W$40</f>
        <v>96813.6</v>
      </c>
    </row>
    <row r="44" spans="1:24" x14ac:dyDescent="0.3">
      <c r="A44" s="7" t="s">
        <v>80</v>
      </c>
      <c r="B44" s="8">
        <v>43883</v>
      </c>
      <c r="C44" s="7">
        <v>1</v>
      </c>
      <c r="G44" s="8">
        <f t="shared" si="1"/>
        <v>43922</v>
      </c>
      <c r="H44" s="1">
        <f t="shared" si="2"/>
        <v>110238</v>
      </c>
      <c r="I44" s="1">
        <f t="shared" si="3"/>
        <v>8102</v>
      </c>
      <c r="J44" s="1">
        <f t="shared" si="4"/>
        <v>10003</v>
      </c>
      <c r="K44" s="1">
        <f t="shared" si="5"/>
        <v>950</v>
      </c>
      <c r="V44" s="7">
        <v>41</v>
      </c>
      <c r="W44" s="1">
        <f>+$W$37*(V44*V44*V44)+$W$38*(V44*V44)+$W$39*V44+$W$40</f>
        <v>107460.77949999998</v>
      </c>
      <c r="X44" s="1">
        <f>+W44-W43</f>
        <v>10647.179499999969</v>
      </c>
    </row>
    <row r="45" spans="1:24" x14ac:dyDescent="0.3">
      <c r="A45" s="7" t="s">
        <v>81</v>
      </c>
      <c r="B45" s="8">
        <v>43883</v>
      </c>
      <c r="C45" s="7">
        <v>1</v>
      </c>
      <c r="G45" s="8">
        <f t="shared" si="1"/>
        <v>43923</v>
      </c>
      <c r="H45" s="1">
        <f t="shared" si="2"/>
        <v>117710</v>
      </c>
      <c r="I45" s="1">
        <f t="shared" si="3"/>
        <v>7472</v>
      </c>
      <c r="J45" s="1">
        <f t="shared" si="4"/>
        <v>10935</v>
      </c>
      <c r="K45" s="1">
        <f t="shared" si="5"/>
        <v>932</v>
      </c>
    </row>
    <row r="46" spans="1:24" x14ac:dyDescent="0.3">
      <c r="A46" s="7" t="s">
        <v>82</v>
      </c>
      <c r="B46" s="8">
        <v>43883</v>
      </c>
      <c r="G46" s="8">
        <f t="shared" si="1"/>
        <v>43924</v>
      </c>
      <c r="H46" s="1">
        <f t="shared" si="2"/>
        <v>124736</v>
      </c>
      <c r="I46" s="1">
        <f t="shared" si="3"/>
        <v>7026</v>
      </c>
      <c r="J46" s="1">
        <f t="shared" si="4"/>
        <v>11744</v>
      </c>
      <c r="K46" s="1">
        <f t="shared" si="5"/>
        <v>809</v>
      </c>
    </row>
    <row r="47" spans="1:24" x14ac:dyDescent="0.3">
      <c r="A47" s="7" t="s">
        <v>83</v>
      </c>
      <c r="B47" s="8">
        <v>43883</v>
      </c>
      <c r="G47" s="8">
        <f t="shared" si="1"/>
        <v>43925</v>
      </c>
      <c r="H47" s="1">
        <f t="shared" si="2"/>
        <v>130759</v>
      </c>
      <c r="I47" s="1">
        <f t="shared" si="3"/>
        <v>6023</v>
      </c>
      <c r="J47" s="1">
        <f t="shared" si="4"/>
        <v>12418</v>
      </c>
      <c r="K47" s="1">
        <f t="shared" si="5"/>
        <v>674</v>
      </c>
    </row>
    <row r="48" spans="1:24" x14ac:dyDescent="0.3">
      <c r="A48" s="7" t="s">
        <v>84</v>
      </c>
      <c r="B48" s="8">
        <v>43883</v>
      </c>
      <c r="C48" s="7">
        <v>0</v>
      </c>
      <c r="G48" s="8">
        <f t="shared" si="1"/>
        <v>43926</v>
      </c>
      <c r="H48" s="1">
        <f t="shared" si="2"/>
        <v>135032</v>
      </c>
      <c r="I48" s="1">
        <f t="shared" si="3"/>
        <v>4273</v>
      </c>
      <c r="J48" s="1">
        <f t="shared" si="4"/>
        <v>13055</v>
      </c>
      <c r="K48" s="1">
        <f t="shared" si="5"/>
        <v>637</v>
      </c>
    </row>
    <row r="49" spans="1:11" x14ac:dyDescent="0.3">
      <c r="A49" s="7" t="s">
        <v>85</v>
      </c>
      <c r="B49" s="8">
        <v>43883</v>
      </c>
      <c r="G49" s="8">
        <f t="shared" si="1"/>
        <v>43927</v>
      </c>
      <c r="H49" s="1">
        <f t="shared" si="2"/>
        <v>140510</v>
      </c>
      <c r="I49" s="1">
        <f t="shared" si="3"/>
        <v>5478</v>
      </c>
      <c r="J49" s="1">
        <f t="shared" si="4"/>
        <v>13798</v>
      </c>
      <c r="K49" s="1">
        <f t="shared" si="5"/>
        <v>743</v>
      </c>
    </row>
    <row r="50" spans="1:11" x14ac:dyDescent="0.3">
      <c r="A50" s="7" t="s">
        <v>86</v>
      </c>
      <c r="B50" s="8">
        <v>43883</v>
      </c>
      <c r="G50" s="8">
        <f t="shared" si="1"/>
        <v>43928</v>
      </c>
      <c r="H50" s="1">
        <f t="shared" si="2"/>
        <v>146690</v>
      </c>
      <c r="I50" s="1">
        <f t="shared" si="3"/>
        <v>6180</v>
      </c>
      <c r="J50" s="1">
        <f t="shared" si="4"/>
        <v>14555</v>
      </c>
      <c r="K50" s="1">
        <f t="shared" si="5"/>
        <v>757</v>
      </c>
    </row>
    <row r="51" spans="1:11" x14ac:dyDescent="0.3">
      <c r="A51" s="7" t="s">
        <v>87</v>
      </c>
      <c r="B51" s="8">
        <v>43883</v>
      </c>
      <c r="G51" s="8">
        <f t="shared" si="1"/>
        <v>43929</v>
      </c>
      <c r="H51" s="1">
        <f t="shared" si="2"/>
        <v>152446</v>
      </c>
      <c r="I51" s="1">
        <f t="shared" si="3"/>
        <v>5756</v>
      </c>
      <c r="J51" s="1">
        <f t="shared" si="4"/>
        <v>15238</v>
      </c>
      <c r="K51" s="1">
        <f t="shared" si="5"/>
        <v>683</v>
      </c>
    </row>
    <row r="52" spans="1:11" x14ac:dyDescent="0.3">
      <c r="A52" s="7" t="s">
        <v>88</v>
      </c>
      <c r="B52" s="8">
        <v>43883</v>
      </c>
      <c r="G52" s="8">
        <f t="shared" si="1"/>
        <v>43930</v>
      </c>
      <c r="H52" s="1">
        <f t="shared" si="2"/>
        <v>157022</v>
      </c>
      <c r="I52" s="1">
        <f t="shared" si="3"/>
        <v>4576</v>
      </c>
      <c r="J52" s="1">
        <f t="shared" si="4"/>
        <v>15843</v>
      </c>
      <c r="K52" s="1">
        <f t="shared" si="5"/>
        <v>605</v>
      </c>
    </row>
    <row r="53" spans="1:11" x14ac:dyDescent="0.3">
      <c r="A53" s="7" t="s">
        <v>89</v>
      </c>
      <c r="B53" s="8">
        <v>43883</v>
      </c>
      <c r="G53" s="8">
        <f t="shared" si="1"/>
        <v>43931</v>
      </c>
      <c r="H53" s="1">
        <f t="shared" si="2"/>
        <v>161852</v>
      </c>
      <c r="I53" s="1">
        <f t="shared" si="3"/>
        <v>4830</v>
      </c>
      <c r="J53" s="1">
        <f t="shared" si="4"/>
        <v>16353</v>
      </c>
      <c r="K53" s="1">
        <f t="shared" si="5"/>
        <v>510</v>
      </c>
    </row>
    <row r="54" spans="1:11" x14ac:dyDescent="0.3">
      <c r="A54" s="7" t="s">
        <v>90</v>
      </c>
      <c r="B54" s="8">
        <v>43883</v>
      </c>
      <c r="G54" s="8">
        <f t="shared" si="1"/>
        <v>43932</v>
      </c>
      <c r="H54" s="1">
        <f t="shared" si="2"/>
        <v>166019</v>
      </c>
      <c r="I54" s="1">
        <f t="shared" si="3"/>
        <v>4167</v>
      </c>
      <c r="J54" s="1">
        <f t="shared" si="4"/>
        <v>16972</v>
      </c>
      <c r="K54" s="1">
        <f t="shared" si="5"/>
        <v>619</v>
      </c>
    </row>
    <row r="55" spans="1:11" x14ac:dyDescent="0.3">
      <c r="A55" s="7" t="s">
        <v>91</v>
      </c>
      <c r="B55" s="8">
        <v>43883</v>
      </c>
      <c r="G55" s="8">
        <f t="shared" si="1"/>
        <v>43933</v>
      </c>
      <c r="H55" s="1">
        <f t="shared" si="2"/>
        <v>169496</v>
      </c>
      <c r="I55" s="1">
        <f t="shared" si="3"/>
        <v>3477</v>
      </c>
      <c r="J55" s="1">
        <f t="shared" si="4"/>
        <v>17489</v>
      </c>
      <c r="K55" s="1">
        <f t="shared" si="5"/>
        <v>517</v>
      </c>
    </row>
    <row r="56" spans="1:11" x14ac:dyDescent="0.3">
      <c r="A56" s="7" t="s">
        <v>92</v>
      </c>
      <c r="B56" s="8">
        <v>43883</v>
      </c>
      <c r="G56" s="8">
        <f t="shared" si="1"/>
        <v>43934</v>
      </c>
      <c r="H56" s="1">
        <f t="shared" si="2"/>
        <v>0</v>
      </c>
      <c r="I56" s="1">
        <f t="shared" si="3"/>
        <v>-169496</v>
      </c>
      <c r="J56" s="1">
        <f t="shared" si="4"/>
        <v>0</v>
      </c>
      <c r="K56" s="1">
        <f t="shared" ref="K56" si="6">+J56-J55</f>
        <v>-17489</v>
      </c>
    </row>
    <row r="57" spans="1:11" x14ac:dyDescent="0.3">
      <c r="A57" s="7" t="s">
        <v>93</v>
      </c>
      <c r="B57" s="8">
        <v>43883</v>
      </c>
    </row>
    <row r="58" spans="1:11" x14ac:dyDescent="0.3">
      <c r="A58" s="7" t="s">
        <v>94</v>
      </c>
      <c r="B58" s="8">
        <v>43883</v>
      </c>
    </row>
    <row r="59" spans="1:11" x14ac:dyDescent="0.3">
      <c r="A59" s="7" t="s">
        <v>95</v>
      </c>
      <c r="B59" s="8">
        <v>43883</v>
      </c>
    </row>
    <row r="60" spans="1:11" x14ac:dyDescent="0.3">
      <c r="A60" s="7" t="s">
        <v>77</v>
      </c>
      <c r="B60" s="8">
        <v>43884</v>
      </c>
    </row>
    <row r="61" spans="1:11" x14ac:dyDescent="0.3">
      <c r="A61" s="7" t="s">
        <v>78</v>
      </c>
      <c r="B61" s="8">
        <v>43884</v>
      </c>
    </row>
    <row r="62" spans="1:11" x14ac:dyDescent="0.3">
      <c r="A62" s="7" t="s">
        <v>79</v>
      </c>
      <c r="B62" s="8">
        <v>43884</v>
      </c>
    </row>
    <row r="63" spans="1:11" x14ac:dyDescent="0.3">
      <c r="A63" s="7" t="s">
        <v>80</v>
      </c>
      <c r="B63" s="8">
        <v>43884</v>
      </c>
      <c r="C63" s="7">
        <v>1</v>
      </c>
    </row>
    <row r="64" spans="1:11" x14ac:dyDescent="0.3">
      <c r="A64" s="7" t="s">
        <v>81</v>
      </c>
      <c r="B64" s="8">
        <v>43884</v>
      </c>
      <c r="C64" s="7">
        <v>1</v>
      </c>
    </row>
    <row r="65" spans="1:14" x14ac:dyDescent="0.3">
      <c r="A65" s="7" t="s">
        <v>82</v>
      </c>
      <c r="B65" s="8">
        <v>43884</v>
      </c>
    </row>
    <row r="66" spans="1:14" x14ac:dyDescent="0.3">
      <c r="A66" s="7" t="s">
        <v>83</v>
      </c>
      <c r="B66" s="8">
        <v>43884</v>
      </c>
    </row>
    <row r="67" spans="1:14" x14ac:dyDescent="0.3">
      <c r="A67" s="7" t="s">
        <v>84</v>
      </c>
      <c r="B67" s="8">
        <v>43884</v>
      </c>
      <c r="C67" s="7">
        <v>0</v>
      </c>
    </row>
    <row r="68" spans="1:14" x14ac:dyDescent="0.3">
      <c r="A68" s="7" t="s">
        <v>85</v>
      </c>
      <c r="B68" s="8">
        <v>43884</v>
      </c>
    </row>
    <row r="69" spans="1:14" x14ac:dyDescent="0.3">
      <c r="A69" s="7" t="s">
        <v>86</v>
      </c>
      <c r="B69" s="8">
        <v>43884</v>
      </c>
    </row>
    <row r="70" spans="1:14" x14ac:dyDescent="0.3">
      <c r="A70" s="7" t="s">
        <v>87</v>
      </c>
      <c r="B70" s="8">
        <v>43884</v>
      </c>
    </row>
    <row r="71" spans="1:14" x14ac:dyDescent="0.3">
      <c r="A71" s="7" t="s">
        <v>88</v>
      </c>
      <c r="B71" s="8">
        <v>43884</v>
      </c>
    </row>
    <row r="72" spans="1:14" x14ac:dyDescent="0.3">
      <c r="A72" s="7" t="s">
        <v>89</v>
      </c>
      <c r="B72" s="8">
        <v>43884</v>
      </c>
    </row>
    <row r="73" spans="1:14" x14ac:dyDescent="0.3">
      <c r="A73" s="7" t="s">
        <v>90</v>
      </c>
      <c r="B73" s="8">
        <v>43884</v>
      </c>
    </row>
    <row r="74" spans="1:14" x14ac:dyDescent="0.3">
      <c r="A74" s="7" t="s">
        <v>91</v>
      </c>
      <c r="B74" s="8">
        <v>43884</v>
      </c>
    </row>
    <row r="75" spans="1:14" x14ac:dyDescent="0.3">
      <c r="A75" s="7" t="s">
        <v>92</v>
      </c>
      <c r="B75" s="8">
        <v>43884</v>
      </c>
    </row>
    <row r="76" spans="1:14" x14ac:dyDescent="0.3">
      <c r="A76" s="7" t="s">
        <v>93</v>
      </c>
      <c r="B76" s="8">
        <v>43884</v>
      </c>
    </row>
    <row r="77" spans="1:14" x14ac:dyDescent="0.3">
      <c r="A77" s="7" t="s">
        <v>94</v>
      </c>
      <c r="B77" s="8">
        <v>43884</v>
      </c>
    </row>
    <row r="78" spans="1:14" x14ac:dyDescent="0.3">
      <c r="A78" s="7" t="s">
        <v>95</v>
      </c>
      <c r="B78" s="8">
        <v>43884</v>
      </c>
    </row>
    <row r="79" spans="1:14" x14ac:dyDescent="0.3">
      <c r="A79" s="7" t="s">
        <v>77</v>
      </c>
      <c r="B79" s="8">
        <v>43885</v>
      </c>
      <c r="N79" s="7">
        <f>SUM(C79:C97)</f>
        <v>3</v>
      </c>
    </row>
    <row r="80" spans="1:14" x14ac:dyDescent="0.3">
      <c r="A80" s="7" t="s">
        <v>78</v>
      </c>
      <c r="B80" s="8">
        <v>43885</v>
      </c>
    </row>
    <row r="81" spans="1:11" x14ac:dyDescent="0.3">
      <c r="A81" s="7" t="s">
        <v>79</v>
      </c>
      <c r="B81" s="8">
        <v>43885</v>
      </c>
    </row>
    <row r="82" spans="1:11" x14ac:dyDescent="0.3">
      <c r="A82" s="7" t="s">
        <v>80</v>
      </c>
      <c r="B82" s="8">
        <v>43885</v>
      </c>
      <c r="C82" s="7">
        <v>1</v>
      </c>
    </row>
    <row r="83" spans="1:11" x14ac:dyDescent="0.3">
      <c r="A83" s="7" t="s">
        <v>81</v>
      </c>
      <c r="B83" s="8">
        <v>43885</v>
      </c>
      <c r="C83" s="7">
        <v>2</v>
      </c>
    </row>
    <row r="84" spans="1:11" x14ac:dyDescent="0.3">
      <c r="A84" s="7" t="s">
        <v>82</v>
      </c>
      <c r="B84" s="8">
        <v>43885</v>
      </c>
    </row>
    <row r="85" spans="1:11" s="7" customFormat="1" x14ac:dyDescent="0.3">
      <c r="A85" s="7" t="s">
        <v>83</v>
      </c>
      <c r="B85" s="8">
        <v>43885</v>
      </c>
      <c r="H85" s="1"/>
      <c r="I85" s="1"/>
      <c r="J85" s="1"/>
      <c r="K85" s="1"/>
    </row>
    <row r="86" spans="1:11" s="7" customFormat="1" x14ac:dyDescent="0.3">
      <c r="A86" s="7" t="s">
        <v>84</v>
      </c>
      <c r="B86" s="8">
        <v>43885</v>
      </c>
      <c r="C86" s="7">
        <v>0</v>
      </c>
      <c r="H86" s="1"/>
      <c r="I86" s="1"/>
      <c r="J86" s="1"/>
      <c r="K86" s="1"/>
    </row>
    <row r="87" spans="1:11" s="7" customFormat="1" x14ac:dyDescent="0.3">
      <c r="A87" s="7" t="s">
        <v>85</v>
      </c>
      <c r="B87" s="8">
        <v>43885</v>
      </c>
      <c r="H87" s="1"/>
      <c r="I87" s="1"/>
      <c r="J87" s="1"/>
      <c r="K87" s="1"/>
    </row>
    <row r="88" spans="1:11" s="7" customFormat="1" x14ac:dyDescent="0.3">
      <c r="A88" s="7" t="s">
        <v>86</v>
      </c>
      <c r="B88" s="8">
        <v>43885</v>
      </c>
      <c r="H88" s="1"/>
      <c r="I88" s="1"/>
      <c r="J88" s="1"/>
      <c r="K88" s="1"/>
    </row>
    <row r="89" spans="1:11" s="7" customFormat="1" x14ac:dyDescent="0.3">
      <c r="A89" s="7" t="s">
        <v>87</v>
      </c>
      <c r="B89" s="8">
        <v>43885</v>
      </c>
      <c r="H89" s="1"/>
      <c r="I89" s="1"/>
      <c r="J89" s="1"/>
      <c r="K89" s="1"/>
    </row>
    <row r="90" spans="1:11" s="7" customFormat="1" x14ac:dyDescent="0.3">
      <c r="A90" s="7" t="s">
        <v>88</v>
      </c>
      <c r="B90" s="8">
        <v>43885</v>
      </c>
      <c r="H90" s="1"/>
      <c r="I90" s="1"/>
      <c r="J90" s="1"/>
      <c r="K90" s="1"/>
    </row>
    <row r="91" spans="1:11" s="7" customFormat="1" x14ac:dyDescent="0.3">
      <c r="A91" s="7" t="s">
        <v>89</v>
      </c>
      <c r="B91" s="8">
        <v>43885</v>
      </c>
      <c r="H91" s="1"/>
      <c r="I91" s="1"/>
      <c r="J91" s="1"/>
      <c r="K91" s="1"/>
    </row>
    <row r="92" spans="1:11" s="7" customFormat="1" x14ac:dyDescent="0.3">
      <c r="A92" s="7" t="s">
        <v>90</v>
      </c>
      <c r="B92" s="8">
        <v>43885</v>
      </c>
      <c r="H92" s="1"/>
      <c r="I92" s="1"/>
      <c r="J92" s="1"/>
      <c r="K92" s="1"/>
    </row>
    <row r="93" spans="1:11" s="7" customFormat="1" x14ac:dyDescent="0.3">
      <c r="A93" s="7" t="s">
        <v>91</v>
      </c>
      <c r="B93" s="8">
        <v>43885</v>
      </c>
      <c r="H93" s="1"/>
      <c r="I93" s="1"/>
      <c r="J93" s="1"/>
      <c r="K93" s="1"/>
    </row>
    <row r="94" spans="1:11" s="7" customFormat="1" x14ac:dyDescent="0.3">
      <c r="A94" s="7" t="s">
        <v>92</v>
      </c>
      <c r="B94" s="8">
        <v>43885</v>
      </c>
      <c r="H94" s="1"/>
      <c r="I94" s="1"/>
      <c r="J94" s="1"/>
      <c r="K94" s="1"/>
    </row>
    <row r="95" spans="1:11" s="7" customFormat="1" x14ac:dyDescent="0.3">
      <c r="A95" s="7" t="s">
        <v>93</v>
      </c>
      <c r="B95" s="8">
        <v>43885</v>
      </c>
      <c r="H95" s="1"/>
      <c r="I95" s="1"/>
      <c r="J95" s="1"/>
      <c r="K95" s="1"/>
    </row>
    <row r="96" spans="1:11" s="7" customFormat="1" x14ac:dyDescent="0.3">
      <c r="A96" s="7" t="s">
        <v>94</v>
      </c>
      <c r="B96" s="8">
        <v>43885</v>
      </c>
      <c r="H96" s="1"/>
      <c r="I96" s="1"/>
      <c r="J96" s="1"/>
      <c r="K96" s="1"/>
    </row>
    <row r="97" spans="1:11" s="7" customFormat="1" x14ac:dyDescent="0.3">
      <c r="A97" s="7" t="s">
        <v>95</v>
      </c>
      <c r="B97" s="8">
        <v>43885</v>
      </c>
      <c r="H97" s="1"/>
      <c r="I97" s="1"/>
      <c r="J97" s="1"/>
      <c r="K97" s="1"/>
    </row>
    <row r="98" spans="1:11" s="7" customFormat="1" x14ac:dyDescent="0.3">
      <c r="A98" s="7" t="s">
        <v>77</v>
      </c>
      <c r="B98" s="8">
        <v>43886</v>
      </c>
      <c r="H98" s="1"/>
      <c r="I98" s="1"/>
      <c r="J98" s="1"/>
      <c r="K98" s="1"/>
    </row>
    <row r="99" spans="1:11" s="7" customFormat="1" x14ac:dyDescent="0.3">
      <c r="A99" s="7" t="s">
        <v>78</v>
      </c>
      <c r="B99" s="8">
        <v>43886</v>
      </c>
      <c r="H99" s="1"/>
      <c r="I99" s="1"/>
      <c r="J99" s="1"/>
      <c r="K99" s="1"/>
    </row>
    <row r="100" spans="1:11" x14ac:dyDescent="0.3">
      <c r="A100" s="7" t="s">
        <v>79</v>
      </c>
      <c r="B100" s="8">
        <v>43886</v>
      </c>
    </row>
    <row r="101" spans="1:11" x14ac:dyDescent="0.3">
      <c r="A101" s="7" t="s">
        <v>80</v>
      </c>
      <c r="B101" s="8">
        <v>43886</v>
      </c>
      <c r="C101" s="7">
        <v>1</v>
      </c>
    </row>
    <row r="102" spans="1:11" x14ac:dyDescent="0.3">
      <c r="A102" s="7" t="s">
        <v>81</v>
      </c>
      <c r="B102" s="8">
        <v>43886</v>
      </c>
      <c r="C102" s="7">
        <v>5</v>
      </c>
    </row>
    <row r="103" spans="1:11" x14ac:dyDescent="0.3">
      <c r="A103" s="7" t="s">
        <v>82</v>
      </c>
      <c r="B103" s="8">
        <v>43886</v>
      </c>
    </row>
    <row r="104" spans="1:11" x14ac:dyDescent="0.3">
      <c r="A104" s="7" t="s">
        <v>83</v>
      </c>
      <c r="B104" s="8">
        <v>43886</v>
      </c>
    </row>
    <row r="105" spans="1:11" x14ac:dyDescent="0.3">
      <c r="A105" s="7" t="s">
        <v>84</v>
      </c>
      <c r="B105" s="8">
        <v>43886</v>
      </c>
      <c r="C105" s="7">
        <v>0</v>
      </c>
    </row>
    <row r="106" spans="1:11" x14ac:dyDescent="0.3">
      <c r="A106" s="7" t="s">
        <v>85</v>
      </c>
      <c r="B106" s="8">
        <v>43886</v>
      </c>
      <c r="C106" s="7">
        <v>1</v>
      </c>
    </row>
    <row r="107" spans="1:11" x14ac:dyDescent="0.3">
      <c r="A107" s="7" t="s">
        <v>86</v>
      </c>
      <c r="B107" s="8">
        <v>43886</v>
      </c>
    </row>
    <row r="108" spans="1:11" x14ac:dyDescent="0.3">
      <c r="A108" s="7" t="s">
        <v>87</v>
      </c>
      <c r="B108" s="8">
        <v>43886</v>
      </c>
      <c r="C108" s="7">
        <v>1</v>
      </c>
    </row>
    <row r="109" spans="1:11" x14ac:dyDescent="0.3">
      <c r="A109" s="7" t="s">
        <v>88</v>
      </c>
      <c r="B109" s="8">
        <v>43886</v>
      </c>
    </row>
    <row r="110" spans="1:11" x14ac:dyDescent="0.3">
      <c r="A110" s="7" t="s">
        <v>89</v>
      </c>
      <c r="B110" s="8">
        <v>43886</v>
      </c>
    </row>
    <row r="111" spans="1:11" x14ac:dyDescent="0.3">
      <c r="A111" s="7" t="s">
        <v>90</v>
      </c>
      <c r="B111" s="8">
        <v>43886</v>
      </c>
      <c r="C111" s="7">
        <v>2</v>
      </c>
    </row>
    <row r="112" spans="1:11" x14ac:dyDescent="0.3">
      <c r="A112" s="7" t="s">
        <v>91</v>
      </c>
      <c r="B112" s="8">
        <v>43886</v>
      </c>
    </row>
    <row r="113" spans="1:14" x14ac:dyDescent="0.3">
      <c r="A113" s="7" t="s">
        <v>92</v>
      </c>
      <c r="B113" s="8">
        <v>43886</v>
      </c>
    </row>
    <row r="114" spans="1:14" x14ac:dyDescent="0.3">
      <c r="A114" s="7" t="s">
        <v>93</v>
      </c>
      <c r="B114" s="8">
        <v>43886</v>
      </c>
    </row>
    <row r="115" spans="1:14" x14ac:dyDescent="0.3">
      <c r="A115" s="7" t="s">
        <v>94</v>
      </c>
      <c r="B115" s="8">
        <v>43886</v>
      </c>
    </row>
    <row r="116" spans="1:14" x14ac:dyDescent="0.3">
      <c r="A116" s="7" t="s">
        <v>95</v>
      </c>
      <c r="B116" s="8">
        <v>43886</v>
      </c>
    </row>
    <row r="117" spans="1:14" x14ac:dyDescent="0.3">
      <c r="A117" s="7" t="s">
        <v>77</v>
      </c>
      <c r="B117" s="8">
        <v>43887</v>
      </c>
      <c r="C117" s="7">
        <v>1</v>
      </c>
      <c r="N117" s="7">
        <f>SUM(C117:C135)</f>
        <v>16</v>
      </c>
    </row>
    <row r="118" spans="1:14" x14ac:dyDescent="0.3">
      <c r="A118" s="7" t="s">
        <v>78</v>
      </c>
      <c r="B118" s="8">
        <v>43887</v>
      </c>
    </row>
    <row r="119" spans="1:14" x14ac:dyDescent="0.3">
      <c r="A119" s="7" t="s">
        <v>79</v>
      </c>
      <c r="B119" s="8">
        <v>43887</v>
      </c>
    </row>
    <row r="120" spans="1:14" x14ac:dyDescent="0.3">
      <c r="A120" s="7" t="s">
        <v>80</v>
      </c>
      <c r="B120" s="8">
        <v>43887</v>
      </c>
      <c r="C120" s="7">
        <v>1</v>
      </c>
    </row>
    <row r="121" spans="1:14" x14ac:dyDescent="0.3">
      <c r="A121" s="7" t="s">
        <v>81</v>
      </c>
      <c r="B121" s="8">
        <v>43887</v>
      </c>
      <c r="C121" s="7">
        <v>6</v>
      </c>
    </row>
    <row r="122" spans="1:14" x14ac:dyDescent="0.3">
      <c r="A122" s="7" t="s">
        <v>82</v>
      </c>
      <c r="B122" s="8">
        <v>43887</v>
      </c>
    </row>
    <row r="123" spans="1:14" x14ac:dyDescent="0.3">
      <c r="A123" s="7" t="s">
        <v>83</v>
      </c>
      <c r="B123" s="8">
        <v>43887</v>
      </c>
    </row>
    <row r="124" spans="1:14" x14ac:dyDescent="0.3">
      <c r="A124" s="7" t="s">
        <v>84</v>
      </c>
      <c r="B124" s="8">
        <v>43887</v>
      </c>
      <c r="C124" s="7">
        <v>0</v>
      </c>
    </row>
    <row r="125" spans="1:14" x14ac:dyDescent="0.3">
      <c r="A125" s="7" t="s">
        <v>85</v>
      </c>
      <c r="B125" s="8">
        <v>43887</v>
      </c>
      <c r="C125" s="7">
        <v>2</v>
      </c>
    </row>
    <row r="126" spans="1:14" x14ac:dyDescent="0.3">
      <c r="A126" s="7" t="s">
        <v>86</v>
      </c>
      <c r="B126" s="8">
        <v>43887</v>
      </c>
    </row>
    <row r="127" spans="1:14" x14ac:dyDescent="0.3">
      <c r="A127" s="7" t="s">
        <v>87</v>
      </c>
      <c r="B127" s="8">
        <v>43887</v>
      </c>
      <c r="C127" s="7">
        <v>2</v>
      </c>
    </row>
    <row r="128" spans="1:14" x14ac:dyDescent="0.3">
      <c r="A128" s="7" t="s">
        <v>88</v>
      </c>
      <c r="B128" s="8">
        <v>43887</v>
      </c>
    </row>
    <row r="129" spans="1:14" x14ac:dyDescent="0.3">
      <c r="A129" s="7" t="s">
        <v>89</v>
      </c>
      <c r="B129" s="8">
        <v>43887</v>
      </c>
    </row>
    <row r="130" spans="1:14" x14ac:dyDescent="0.3">
      <c r="A130" s="7" t="s">
        <v>90</v>
      </c>
      <c r="B130" s="8">
        <v>43887</v>
      </c>
      <c r="C130" s="7">
        <v>4</v>
      </c>
    </row>
    <row r="131" spans="1:14" x14ac:dyDescent="0.3">
      <c r="A131" s="7" t="s">
        <v>91</v>
      </c>
      <c r="B131" s="8">
        <v>43887</v>
      </c>
    </row>
    <row r="132" spans="1:14" x14ac:dyDescent="0.3">
      <c r="A132" s="7" t="s">
        <v>92</v>
      </c>
      <c r="B132" s="8">
        <v>43887</v>
      </c>
    </row>
    <row r="133" spans="1:14" x14ac:dyDescent="0.3">
      <c r="A133" s="7" t="s">
        <v>93</v>
      </c>
      <c r="B133" s="8">
        <v>43887</v>
      </c>
    </row>
    <row r="134" spans="1:14" x14ac:dyDescent="0.3">
      <c r="A134" s="7" t="s">
        <v>94</v>
      </c>
      <c r="B134" s="8">
        <v>43887</v>
      </c>
    </row>
    <row r="135" spans="1:14" x14ac:dyDescent="0.3">
      <c r="A135" s="7" t="s">
        <v>95</v>
      </c>
      <c r="B135" s="8">
        <v>43887</v>
      </c>
    </row>
    <row r="136" spans="1:14" x14ac:dyDescent="0.3">
      <c r="A136" s="7" t="s">
        <v>77</v>
      </c>
      <c r="B136" s="8">
        <v>43888</v>
      </c>
      <c r="C136" s="7">
        <v>6</v>
      </c>
      <c r="N136" s="7">
        <f>SUM(C136:C154)</f>
        <v>29</v>
      </c>
    </row>
    <row r="137" spans="1:14" x14ac:dyDescent="0.3">
      <c r="A137" s="7" t="s">
        <v>78</v>
      </c>
      <c r="B137" s="8">
        <v>43888</v>
      </c>
    </row>
    <row r="138" spans="1:14" x14ac:dyDescent="0.3">
      <c r="A138" s="7" t="s">
        <v>79</v>
      </c>
      <c r="B138" s="8">
        <v>43888</v>
      </c>
    </row>
    <row r="139" spans="1:14" x14ac:dyDescent="0.3">
      <c r="A139" s="7" t="s">
        <v>80</v>
      </c>
      <c r="B139" s="8">
        <v>43888</v>
      </c>
      <c r="C139" s="7">
        <v>1</v>
      </c>
    </row>
    <row r="140" spans="1:14" x14ac:dyDescent="0.3">
      <c r="A140" s="7" t="s">
        <v>81</v>
      </c>
      <c r="B140" s="8">
        <v>43888</v>
      </c>
      <c r="C140" s="7">
        <v>6</v>
      </c>
    </row>
    <row r="141" spans="1:14" x14ac:dyDescent="0.3">
      <c r="A141" s="7" t="s">
        <v>82</v>
      </c>
      <c r="B141" s="8">
        <v>43888</v>
      </c>
    </row>
    <row r="142" spans="1:14" x14ac:dyDescent="0.3">
      <c r="A142" s="7" t="s">
        <v>83</v>
      </c>
      <c r="B142" s="8">
        <v>43888</v>
      </c>
    </row>
    <row r="143" spans="1:14" x14ac:dyDescent="0.3">
      <c r="A143" s="7" t="s">
        <v>84</v>
      </c>
      <c r="B143" s="8">
        <v>43888</v>
      </c>
      <c r="C143" s="7">
        <v>0</v>
      </c>
    </row>
    <row r="144" spans="1:14" x14ac:dyDescent="0.3">
      <c r="A144" s="7" t="s">
        <v>85</v>
      </c>
      <c r="B144" s="8">
        <v>43888</v>
      </c>
      <c r="C144" s="7">
        <v>3</v>
      </c>
    </row>
    <row r="145" spans="1:14" x14ac:dyDescent="0.3">
      <c r="A145" s="7" t="s">
        <v>86</v>
      </c>
      <c r="B145" s="8">
        <v>43888</v>
      </c>
    </row>
    <row r="146" spans="1:14" x14ac:dyDescent="0.3">
      <c r="A146" s="7" t="s">
        <v>87</v>
      </c>
      <c r="B146" s="8">
        <v>43888</v>
      </c>
      <c r="C146" s="7">
        <v>8</v>
      </c>
    </row>
    <row r="147" spans="1:14" x14ac:dyDescent="0.3">
      <c r="A147" s="7" t="s">
        <v>88</v>
      </c>
      <c r="B147" s="8">
        <v>43888</v>
      </c>
    </row>
    <row r="148" spans="1:14" x14ac:dyDescent="0.3">
      <c r="A148" s="7" t="s">
        <v>89</v>
      </c>
      <c r="B148" s="8">
        <v>43888</v>
      </c>
    </row>
    <row r="149" spans="1:14" x14ac:dyDescent="0.3">
      <c r="A149" s="7" t="s">
        <v>90</v>
      </c>
      <c r="B149" s="8">
        <v>43888</v>
      </c>
      <c r="C149" s="7">
        <v>5</v>
      </c>
    </row>
    <row r="150" spans="1:14" x14ac:dyDescent="0.3">
      <c r="A150" s="7" t="s">
        <v>91</v>
      </c>
      <c r="B150" s="8">
        <v>43888</v>
      </c>
    </row>
    <row r="151" spans="1:14" x14ac:dyDescent="0.3">
      <c r="A151" s="7" t="s">
        <v>92</v>
      </c>
      <c r="B151" s="8">
        <v>43888</v>
      </c>
    </row>
    <row r="152" spans="1:14" x14ac:dyDescent="0.3">
      <c r="A152" s="7" t="s">
        <v>93</v>
      </c>
      <c r="B152" s="8">
        <v>43888</v>
      </c>
    </row>
    <row r="153" spans="1:14" x14ac:dyDescent="0.3">
      <c r="A153" s="7" t="s">
        <v>94</v>
      </c>
      <c r="B153" s="8">
        <v>43888</v>
      </c>
    </row>
    <row r="154" spans="1:14" x14ac:dyDescent="0.3">
      <c r="A154" s="7" t="s">
        <v>95</v>
      </c>
      <c r="B154" s="8">
        <v>43888</v>
      </c>
    </row>
    <row r="155" spans="1:14" x14ac:dyDescent="0.3">
      <c r="A155" s="7" t="s">
        <v>77</v>
      </c>
      <c r="B155" s="8">
        <v>43889</v>
      </c>
      <c r="C155" s="7">
        <v>8</v>
      </c>
      <c r="N155" s="7">
        <f>SUM(C155:C173)</f>
        <v>43</v>
      </c>
    </row>
    <row r="156" spans="1:14" x14ac:dyDescent="0.3">
      <c r="A156" s="7" t="s">
        <v>78</v>
      </c>
      <c r="B156" s="8">
        <v>43889</v>
      </c>
    </row>
    <row r="157" spans="1:14" x14ac:dyDescent="0.3">
      <c r="A157" s="7" t="s">
        <v>79</v>
      </c>
      <c r="B157" s="8">
        <v>43889</v>
      </c>
    </row>
    <row r="158" spans="1:14" x14ac:dyDescent="0.3">
      <c r="A158" s="7" t="s">
        <v>80</v>
      </c>
      <c r="B158" s="8">
        <v>43889</v>
      </c>
      <c r="C158" s="7">
        <v>2</v>
      </c>
    </row>
    <row r="159" spans="1:14" x14ac:dyDescent="0.3">
      <c r="A159" s="7" t="s">
        <v>81</v>
      </c>
      <c r="B159" s="8">
        <v>43889</v>
      </c>
      <c r="C159" s="7">
        <v>6</v>
      </c>
    </row>
    <row r="160" spans="1:14" x14ac:dyDescent="0.3">
      <c r="A160" s="7" t="s">
        <v>82</v>
      </c>
      <c r="B160" s="8">
        <v>43889</v>
      </c>
    </row>
    <row r="161" spans="1:14" x14ac:dyDescent="0.3">
      <c r="A161" s="7" t="s">
        <v>83</v>
      </c>
      <c r="B161" s="8">
        <v>43889</v>
      </c>
    </row>
    <row r="162" spans="1:14" x14ac:dyDescent="0.3">
      <c r="A162" s="7" t="s">
        <v>84</v>
      </c>
      <c r="B162" s="8">
        <v>43889</v>
      </c>
      <c r="C162" s="7">
        <v>2</v>
      </c>
    </row>
    <row r="163" spans="1:14" x14ac:dyDescent="0.3">
      <c r="A163" s="7" t="s">
        <v>85</v>
      </c>
      <c r="B163" s="8">
        <v>43889</v>
      </c>
      <c r="C163" s="7">
        <v>5</v>
      </c>
    </row>
    <row r="164" spans="1:14" x14ac:dyDescent="0.3">
      <c r="A164" s="7" t="s">
        <v>86</v>
      </c>
      <c r="B164" s="8">
        <v>43889</v>
      </c>
    </row>
    <row r="165" spans="1:14" x14ac:dyDescent="0.3">
      <c r="A165" s="7" t="s">
        <v>87</v>
      </c>
      <c r="B165" s="8">
        <v>43889</v>
      </c>
      <c r="C165" s="7">
        <v>10</v>
      </c>
    </row>
    <row r="166" spans="1:14" x14ac:dyDescent="0.3">
      <c r="A166" s="7" t="s">
        <v>88</v>
      </c>
      <c r="B166" s="8">
        <v>43889</v>
      </c>
    </row>
    <row r="167" spans="1:14" x14ac:dyDescent="0.3">
      <c r="A167" s="7" t="s">
        <v>89</v>
      </c>
      <c r="B167" s="8">
        <v>43889</v>
      </c>
    </row>
    <row r="168" spans="1:14" x14ac:dyDescent="0.3">
      <c r="A168" s="7" t="s">
        <v>90</v>
      </c>
      <c r="B168" s="8">
        <v>43889</v>
      </c>
      <c r="C168" s="7">
        <v>8</v>
      </c>
    </row>
    <row r="169" spans="1:14" x14ac:dyDescent="0.3">
      <c r="A169" s="7" t="s">
        <v>91</v>
      </c>
      <c r="B169" s="8">
        <v>43889</v>
      </c>
    </row>
    <row r="170" spans="1:14" x14ac:dyDescent="0.3">
      <c r="A170" s="7" t="s">
        <v>92</v>
      </c>
      <c r="B170" s="8">
        <v>43889</v>
      </c>
    </row>
    <row r="171" spans="1:14" x14ac:dyDescent="0.3">
      <c r="A171" s="7" t="s">
        <v>93</v>
      </c>
      <c r="B171" s="8">
        <v>43889</v>
      </c>
    </row>
    <row r="172" spans="1:14" x14ac:dyDescent="0.3">
      <c r="A172" s="7" t="s">
        <v>94</v>
      </c>
      <c r="B172" s="8">
        <v>43889</v>
      </c>
      <c r="C172" s="7">
        <v>2</v>
      </c>
    </row>
    <row r="173" spans="1:14" x14ac:dyDescent="0.3">
      <c r="A173" s="7" t="s">
        <v>95</v>
      </c>
      <c r="B173" s="8">
        <v>43889</v>
      </c>
    </row>
    <row r="174" spans="1:14" x14ac:dyDescent="0.3">
      <c r="A174" s="7" t="s">
        <v>77</v>
      </c>
      <c r="B174" s="8">
        <v>43890</v>
      </c>
      <c r="C174" s="7">
        <v>12</v>
      </c>
      <c r="N174" s="7">
        <f>SUM(C174:C192)</f>
        <v>65</v>
      </c>
    </row>
    <row r="175" spans="1:14" x14ac:dyDescent="0.3">
      <c r="A175" s="7" t="s">
        <v>78</v>
      </c>
      <c r="B175" s="8">
        <v>43890</v>
      </c>
    </row>
    <row r="176" spans="1:14" x14ac:dyDescent="0.3">
      <c r="A176" s="7" t="s">
        <v>79</v>
      </c>
      <c r="B176" s="8">
        <v>43890</v>
      </c>
      <c r="C176" s="7">
        <v>1</v>
      </c>
    </row>
    <row r="177" spans="1:3" x14ac:dyDescent="0.3">
      <c r="A177" s="7" t="s">
        <v>80</v>
      </c>
      <c r="B177" s="8">
        <v>43890</v>
      </c>
      <c r="C177" s="7">
        <v>2</v>
      </c>
    </row>
    <row r="178" spans="1:3" x14ac:dyDescent="0.3">
      <c r="A178" s="7" t="s">
        <v>81</v>
      </c>
      <c r="B178" s="8">
        <v>43890</v>
      </c>
      <c r="C178" s="7">
        <v>7</v>
      </c>
    </row>
    <row r="179" spans="1:3" x14ac:dyDescent="0.3">
      <c r="A179" s="7" t="s">
        <v>82</v>
      </c>
      <c r="B179" s="8">
        <v>43890</v>
      </c>
      <c r="C179" s="7">
        <v>1</v>
      </c>
    </row>
    <row r="180" spans="1:3" x14ac:dyDescent="0.3">
      <c r="A180" s="7" t="s">
        <v>83</v>
      </c>
      <c r="B180" s="8">
        <v>43890</v>
      </c>
      <c r="C180" s="7">
        <v>1</v>
      </c>
    </row>
    <row r="181" spans="1:3" x14ac:dyDescent="0.3">
      <c r="A181" s="7" t="s">
        <v>84</v>
      </c>
      <c r="B181" s="8">
        <v>43890</v>
      </c>
      <c r="C181" s="7">
        <v>2</v>
      </c>
    </row>
    <row r="182" spans="1:3" x14ac:dyDescent="0.3">
      <c r="A182" s="7" t="s">
        <v>85</v>
      </c>
      <c r="B182" s="8">
        <v>43890</v>
      </c>
      <c r="C182" s="7">
        <v>6</v>
      </c>
    </row>
    <row r="183" spans="1:3" x14ac:dyDescent="0.3">
      <c r="A183" s="7" t="s">
        <v>86</v>
      </c>
      <c r="B183" s="8">
        <v>43890</v>
      </c>
    </row>
    <row r="184" spans="1:3" x14ac:dyDescent="0.3">
      <c r="A184" s="7" t="s">
        <v>87</v>
      </c>
      <c r="B184" s="8">
        <v>43890</v>
      </c>
      <c r="C184" s="7">
        <v>15</v>
      </c>
    </row>
    <row r="185" spans="1:3" x14ac:dyDescent="0.3">
      <c r="A185" s="7" t="s">
        <v>88</v>
      </c>
      <c r="B185" s="8">
        <v>43890</v>
      </c>
      <c r="C185" s="7">
        <v>4</v>
      </c>
    </row>
    <row r="186" spans="1:3" x14ac:dyDescent="0.3">
      <c r="A186" s="7" t="s">
        <v>89</v>
      </c>
      <c r="B186" s="8">
        <v>43890</v>
      </c>
    </row>
    <row r="187" spans="1:3" x14ac:dyDescent="0.3">
      <c r="A187" s="7" t="s">
        <v>90</v>
      </c>
      <c r="B187" s="8">
        <v>43890</v>
      </c>
      <c r="C187" s="7">
        <v>10</v>
      </c>
    </row>
    <row r="188" spans="1:3" x14ac:dyDescent="0.3">
      <c r="A188" s="7" t="s">
        <v>91</v>
      </c>
      <c r="B188" s="8">
        <v>43890</v>
      </c>
    </row>
    <row r="189" spans="1:3" x14ac:dyDescent="0.3">
      <c r="A189" s="7" t="s">
        <v>92</v>
      </c>
      <c r="B189" s="8">
        <v>43890</v>
      </c>
    </row>
    <row r="190" spans="1:3" x14ac:dyDescent="0.3">
      <c r="A190" s="7" t="s">
        <v>93</v>
      </c>
      <c r="B190" s="8">
        <v>43890</v>
      </c>
      <c r="C190" s="7">
        <v>1</v>
      </c>
    </row>
    <row r="191" spans="1:3" x14ac:dyDescent="0.3">
      <c r="A191" s="7" t="s">
        <v>94</v>
      </c>
      <c r="B191" s="8">
        <v>43890</v>
      </c>
      <c r="C191" s="7">
        <v>3</v>
      </c>
    </row>
    <row r="192" spans="1:3" x14ac:dyDescent="0.3">
      <c r="A192" s="7" t="s">
        <v>95</v>
      </c>
      <c r="B192" s="8">
        <v>43890</v>
      </c>
    </row>
    <row r="193" spans="1:14" x14ac:dyDescent="0.3">
      <c r="A193" s="7" t="s">
        <v>77</v>
      </c>
      <c r="B193" s="8">
        <v>43891</v>
      </c>
      <c r="C193" s="7">
        <v>12</v>
      </c>
      <c r="N193" s="7">
        <f>SUM(C193:C211)</f>
        <v>113</v>
      </c>
    </row>
    <row r="194" spans="1:14" x14ac:dyDescent="0.3">
      <c r="A194" s="7" t="s">
        <v>78</v>
      </c>
      <c r="B194" s="8">
        <v>43891</v>
      </c>
    </row>
    <row r="195" spans="1:14" x14ac:dyDescent="0.3">
      <c r="A195" s="7" t="s">
        <v>79</v>
      </c>
      <c r="B195" s="8">
        <v>43891</v>
      </c>
      <c r="C195" s="7">
        <v>1</v>
      </c>
    </row>
    <row r="196" spans="1:14" x14ac:dyDescent="0.3">
      <c r="A196" s="7" t="s">
        <v>80</v>
      </c>
      <c r="B196" s="8">
        <v>43891</v>
      </c>
      <c r="C196" s="7">
        <v>2</v>
      </c>
    </row>
    <row r="197" spans="1:14" x14ac:dyDescent="0.3">
      <c r="A197" s="7" t="s">
        <v>81</v>
      </c>
      <c r="B197" s="8">
        <v>43891</v>
      </c>
      <c r="C197" s="7">
        <v>7</v>
      </c>
    </row>
    <row r="198" spans="1:14" x14ac:dyDescent="0.3">
      <c r="A198" s="7" t="s">
        <v>82</v>
      </c>
      <c r="B198" s="8">
        <v>43891</v>
      </c>
      <c r="C198" s="7">
        <v>10</v>
      </c>
    </row>
    <row r="199" spans="1:14" x14ac:dyDescent="0.3">
      <c r="A199" s="7" t="s">
        <v>83</v>
      </c>
      <c r="B199" s="8">
        <v>43891</v>
      </c>
      <c r="C199" s="7">
        <v>3</v>
      </c>
    </row>
    <row r="200" spans="1:14" x14ac:dyDescent="0.3">
      <c r="A200" s="7" t="s">
        <v>84</v>
      </c>
      <c r="B200" s="8">
        <v>43891</v>
      </c>
      <c r="C200" s="7">
        <v>2</v>
      </c>
    </row>
    <row r="201" spans="1:14" x14ac:dyDescent="0.3">
      <c r="A201" s="7" t="s">
        <v>85</v>
      </c>
      <c r="B201" s="8">
        <v>43891</v>
      </c>
      <c r="C201" s="7">
        <v>15</v>
      </c>
    </row>
    <row r="202" spans="1:14" x14ac:dyDescent="0.3">
      <c r="A202" s="7" t="s">
        <v>86</v>
      </c>
      <c r="B202" s="8">
        <v>43891</v>
      </c>
    </row>
    <row r="203" spans="1:14" x14ac:dyDescent="0.3">
      <c r="A203" s="7" t="s">
        <v>87</v>
      </c>
      <c r="B203" s="8">
        <v>43891</v>
      </c>
      <c r="C203" s="7">
        <v>15</v>
      </c>
    </row>
    <row r="204" spans="1:14" x14ac:dyDescent="0.3">
      <c r="A204" s="7" t="s">
        <v>88</v>
      </c>
      <c r="B204" s="8">
        <v>43891</v>
      </c>
      <c r="C204" s="7">
        <v>6</v>
      </c>
    </row>
    <row r="205" spans="1:14" x14ac:dyDescent="0.3">
      <c r="A205" s="7" t="s">
        <v>89</v>
      </c>
      <c r="B205" s="8">
        <v>43891</v>
      </c>
    </row>
    <row r="206" spans="1:14" x14ac:dyDescent="0.3">
      <c r="A206" s="7" t="s">
        <v>90</v>
      </c>
      <c r="B206" s="8">
        <v>43891</v>
      </c>
      <c r="C206" s="7">
        <v>29</v>
      </c>
    </row>
    <row r="207" spans="1:14" x14ac:dyDescent="0.3">
      <c r="A207" s="7" t="s">
        <v>91</v>
      </c>
      <c r="B207" s="8">
        <v>43891</v>
      </c>
    </row>
    <row r="208" spans="1:14" x14ac:dyDescent="0.3">
      <c r="A208" s="7" t="s">
        <v>92</v>
      </c>
      <c r="B208" s="8">
        <v>43891</v>
      </c>
    </row>
    <row r="209" spans="1:14" x14ac:dyDescent="0.3">
      <c r="A209" s="7" t="s">
        <v>93</v>
      </c>
      <c r="B209" s="8">
        <v>43891</v>
      </c>
      <c r="C209" s="7">
        <v>1</v>
      </c>
    </row>
    <row r="210" spans="1:14" x14ac:dyDescent="0.3">
      <c r="A210" s="7" t="s">
        <v>94</v>
      </c>
      <c r="B210" s="8">
        <v>43891</v>
      </c>
      <c r="C210" s="7">
        <v>9</v>
      </c>
    </row>
    <row r="211" spans="1:14" x14ac:dyDescent="0.3">
      <c r="A211" s="7" t="s">
        <v>95</v>
      </c>
      <c r="B211" s="8">
        <v>43891</v>
      </c>
      <c r="C211" s="7">
        <v>1</v>
      </c>
    </row>
    <row r="212" spans="1:14" x14ac:dyDescent="0.3">
      <c r="A212" s="7" t="s">
        <v>77</v>
      </c>
      <c r="B212" s="8">
        <v>43892</v>
      </c>
      <c r="C212" s="7">
        <v>12</v>
      </c>
      <c r="N212" s="7">
        <f>SUM(C212:C230)</f>
        <v>148</v>
      </c>
    </row>
    <row r="213" spans="1:14" x14ac:dyDescent="0.3">
      <c r="A213" s="7" t="s">
        <v>78</v>
      </c>
      <c r="B213" s="8">
        <v>43892</v>
      </c>
      <c r="C213" s="7">
        <v>0</v>
      </c>
    </row>
    <row r="214" spans="1:14" x14ac:dyDescent="0.3">
      <c r="A214" s="7" t="s">
        <v>79</v>
      </c>
      <c r="B214" s="8">
        <v>43892</v>
      </c>
      <c r="C214" s="7">
        <v>1</v>
      </c>
    </row>
    <row r="215" spans="1:14" x14ac:dyDescent="0.3">
      <c r="A215" s="7" t="s">
        <v>80</v>
      </c>
      <c r="B215" s="8">
        <v>43892</v>
      </c>
      <c r="C215" s="7">
        <v>2</v>
      </c>
    </row>
    <row r="216" spans="1:14" x14ac:dyDescent="0.3">
      <c r="A216" s="7" t="s">
        <v>81</v>
      </c>
      <c r="B216" s="8">
        <v>43892</v>
      </c>
      <c r="C216" s="7">
        <v>7</v>
      </c>
    </row>
    <row r="217" spans="1:14" x14ac:dyDescent="0.3">
      <c r="A217" s="7" t="s">
        <v>82</v>
      </c>
      <c r="B217" s="8">
        <v>43892</v>
      </c>
      <c r="C217" s="7">
        <v>10</v>
      </c>
    </row>
    <row r="218" spans="1:14" x14ac:dyDescent="0.3">
      <c r="A218" s="7" t="s">
        <v>83</v>
      </c>
      <c r="B218" s="8">
        <v>43892</v>
      </c>
      <c r="C218" s="7">
        <v>7</v>
      </c>
    </row>
    <row r="219" spans="1:14" x14ac:dyDescent="0.3">
      <c r="A219" s="7" t="s">
        <v>84</v>
      </c>
      <c r="B219" s="8">
        <v>43892</v>
      </c>
      <c r="C219" s="7">
        <v>7</v>
      </c>
    </row>
    <row r="220" spans="1:14" x14ac:dyDescent="0.3">
      <c r="A220" s="7" t="s">
        <v>85</v>
      </c>
      <c r="B220" s="8">
        <v>43892</v>
      </c>
      <c r="C220" s="7">
        <v>15</v>
      </c>
    </row>
    <row r="221" spans="1:14" x14ac:dyDescent="0.3">
      <c r="A221" s="7" t="s">
        <v>86</v>
      </c>
      <c r="B221" s="8">
        <v>43892</v>
      </c>
      <c r="C221" s="7">
        <v>0</v>
      </c>
    </row>
    <row r="222" spans="1:14" x14ac:dyDescent="0.3">
      <c r="A222" s="7" t="s">
        <v>87</v>
      </c>
      <c r="B222" s="8">
        <v>43892</v>
      </c>
      <c r="C222" s="7">
        <v>15</v>
      </c>
    </row>
    <row r="223" spans="1:14" x14ac:dyDescent="0.3">
      <c r="A223" s="7" t="s">
        <v>88</v>
      </c>
      <c r="B223" s="8">
        <v>43892</v>
      </c>
      <c r="C223" s="7">
        <v>6</v>
      </c>
    </row>
    <row r="224" spans="1:14" x14ac:dyDescent="0.3">
      <c r="A224" s="7" t="s">
        <v>89</v>
      </c>
      <c r="B224" s="8">
        <v>43892</v>
      </c>
      <c r="C224" s="7">
        <v>0</v>
      </c>
    </row>
    <row r="225" spans="1:14" x14ac:dyDescent="0.3">
      <c r="A225" s="7" t="s">
        <v>90</v>
      </c>
      <c r="B225" s="8">
        <v>43892</v>
      </c>
      <c r="C225" s="7">
        <v>49</v>
      </c>
    </row>
    <row r="226" spans="1:14" x14ac:dyDescent="0.3">
      <c r="A226" s="7" t="s">
        <v>91</v>
      </c>
      <c r="B226" s="8">
        <v>43892</v>
      </c>
      <c r="C226" s="7">
        <v>0</v>
      </c>
    </row>
    <row r="227" spans="1:14" x14ac:dyDescent="0.3">
      <c r="A227" s="7" t="s">
        <v>92</v>
      </c>
      <c r="B227" s="8">
        <v>43892</v>
      </c>
      <c r="C227" s="7">
        <v>0</v>
      </c>
    </row>
    <row r="228" spans="1:14" x14ac:dyDescent="0.3">
      <c r="A228" s="7" t="s">
        <v>93</v>
      </c>
      <c r="B228" s="8">
        <v>43892</v>
      </c>
      <c r="C228" s="7">
        <v>1</v>
      </c>
    </row>
    <row r="229" spans="1:14" x14ac:dyDescent="0.3">
      <c r="A229" s="7" t="s">
        <v>94</v>
      </c>
      <c r="B229" s="8">
        <v>43892</v>
      </c>
      <c r="C229" s="7">
        <v>13</v>
      </c>
    </row>
    <row r="230" spans="1:14" x14ac:dyDescent="0.3">
      <c r="A230" s="7" t="s">
        <v>95</v>
      </c>
      <c r="B230" s="8">
        <v>43892</v>
      </c>
      <c r="C230" s="7">
        <v>3</v>
      </c>
    </row>
    <row r="231" spans="1:14" x14ac:dyDescent="0.3">
      <c r="A231" s="7" t="s">
        <v>77</v>
      </c>
      <c r="B231" s="8">
        <v>43893</v>
      </c>
      <c r="C231" s="7">
        <v>12</v>
      </c>
      <c r="N231" s="7">
        <f>SUM(C231:C249)</f>
        <v>194</v>
      </c>
    </row>
    <row r="232" spans="1:14" x14ac:dyDescent="0.3">
      <c r="A232" s="7" t="s">
        <v>78</v>
      </c>
      <c r="B232" s="8">
        <v>43893</v>
      </c>
      <c r="C232" s="7">
        <v>0</v>
      </c>
    </row>
    <row r="233" spans="1:14" x14ac:dyDescent="0.3">
      <c r="A233" s="7" t="s">
        <v>79</v>
      </c>
      <c r="B233" s="8">
        <v>43893</v>
      </c>
      <c r="C233" s="7">
        <v>2</v>
      </c>
    </row>
    <row r="234" spans="1:14" x14ac:dyDescent="0.3">
      <c r="A234" s="7" t="s">
        <v>80</v>
      </c>
      <c r="B234" s="8">
        <v>43893</v>
      </c>
      <c r="C234" s="7">
        <v>5</v>
      </c>
    </row>
    <row r="235" spans="1:14" x14ac:dyDescent="0.3">
      <c r="A235" s="7" t="s">
        <v>81</v>
      </c>
      <c r="B235" s="8">
        <v>43893</v>
      </c>
      <c r="C235" s="7">
        <v>7</v>
      </c>
    </row>
    <row r="236" spans="1:14" x14ac:dyDescent="0.3">
      <c r="A236" s="7" t="s">
        <v>82</v>
      </c>
      <c r="B236" s="8">
        <v>43893</v>
      </c>
      <c r="C236" s="7">
        <v>10</v>
      </c>
    </row>
    <row r="237" spans="1:14" x14ac:dyDescent="0.3">
      <c r="A237" s="7" t="s">
        <v>83</v>
      </c>
      <c r="B237" s="8">
        <v>43893</v>
      </c>
      <c r="C237" s="7">
        <v>12</v>
      </c>
    </row>
    <row r="238" spans="1:14" x14ac:dyDescent="0.3">
      <c r="A238" s="7" t="s">
        <v>84</v>
      </c>
      <c r="B238" s="8">
        <v>43893</v>
      </c>
      <c r="C238" s="7">
        <v>8</v>
      </c>
    </row>
    <row r="239" spans="1:14" x14ac:dyDescent="0.3">
      <c r="A239" s="7" t="s">
        <v>85</v>
      </c>
      <c r="B239" s="8">
        <v>43893</v>
      </c>
      <c r="C239" s="7">
        <v>15</v>
      </c>
    </row>
    <row r="240" spans="1:14" x14ac:dyDescent="0.3">
      <c r="A240" s="7" t="s">
        <v>86</v>
      </c>
      <c r="B240" s="8">
        <v>43893</v>
      </c>
      <c r="C240" s="7">
        <v>0</v>
      </c>
    </row>
    <row r="241" spans="1:14" x14ac:dyDescent="0.3">
      <c r="A241" s="7" t="s">
        <v>87</v>
      </c>
      <c r="B241" s="8">
        <v>43893</v>
      </c>
      <c r="C241" s="7">
        <v>19</v>
      </c>
    </row>
    <row r="242" spans="1:14" x14ac:dyDescent="0.3">
      <c r="A242" s="7" t="s">
        <v>88</v>
      </c>
      <c r="B242" s="8">
        <v>43893</v>
      </c>
      <c r="C242" s="7">
        <v>6</v>
      </c>
    </row>
    <row r="243" spans="1:14" x14ac:dyDescent="0.3">
      <c r="A243" s="7" t="s">
        <v>89</v>
      </c>
      <c r="B243" s="8">
        <v>43893</v>
      </c>
      <c r="C243" s="7">
        <v>1</v>
      </c>
    </row>
    <row r="244" spans="1:14" x14ac:dyDescent="0.3">
      <c r="A244" s="7" t="s">
        <v>90</v>
      </c>
      <c r="B244" s="8">
        <v>43893</v>
      </c>
      <c r="C244" s="7">
        <v>70</v>
      </c>
    </row>
    <row r="245" spans="1:14" x14ac:dyDescent="0.3">
      <c r="A245" s="7" t="s">
        <v>91</v>
      </c>
      <c r="B245" s="8">
        <v>43893</v>
      </c>
      <c r="C245" s="7">
        <v>0</v>
      </c>
    </row>
    <row r="246" spans="1:14" x14ac:dyDescent="0.3">
      <c r="A246" s="7" t="s">
        <v>92</v>
      </c>
      <c r="B246" s="8">
        <v>43893</v>
      </c>
      <c r="C246" s="7">
        <v>0</v>
      </c>
    </row>
    <row r="247" spans="1:14" x14ac:dyDescent="0.3">
      <c r="A247" s="7" t="s">
        <v>93</v>
      </c>
      <c r="B247" s="8">
        <v>43893</v>
      </c>
      <c r="C247" s="7">
        <v>3</v>
      </c>
    </row>
    <row r="248" spans="1:14" x14ac:dyDescent="0.3">
      <c r="A248" s="7" t="s">
        <v>94</v>
      </c>
      <c r="B248" s="8">
        <v>43893</v>
      </c>
      <c r="C248" s="7">
        <v>17</v>
      </c>
    </row>
    <row r="249" spans="1:14" x14ac:dyDescent="0.3">
      <c r="A249" s="7" t="s">
        <v>95</v>
      </c>
      <c r="B249" s="8">
        <v>43893</v>
      </c>
      <c r="C249" s="7">
        <v>7</v>
      </c>
    </row>
    <row r="250" spans="1:14" x14ac:dyDescent="0.3">
      <c r="A250" s="7" t="s">
        <v>77</v>
      </c>
      <c r="B250" s="8">
        <v>43894</v>
      </c>
      <c r="C250" s="7">
        <v>12</v>
      </c>
      <c r="N250" s="7">
        <f>SUM(C250:C268)</f>
        <v>238</v>
      </c>
    </row>
    <row r="251" spans="1:14" x14ac:dyDescent="0.3">
      <c r="A251" s="7" t="s">
        <v>78</v>
      </c>
      <c r="B251" s="8">
        <v>43894</v>
      </c>
      <c r="C251" s="7">
        <v>1</v>
      </c>
    </row>
    <row r="252" spans="1:14" x14ac:dyDescent="0.3">
      <c r="A252" s="7" t="s">
        <v>79</v>
      </c>
      <c r="B252" s="8">
        <v>43894</v>
      </c>
      <c r="C252" s="7">
        <v>5</v>
      </c>
    </row>
    <row r="253" spans="1:14" x14ac:dyDescent="0.3">
      <c r="A253" s="7" t="s">
        <v>80</v>
      </c>
      <c r="B253" s="8">
        <v>43894</v>
      </c>
      <c r="C253" s="7">
        <v>6</v>
      </c>
    </row>
    <row r="254" spans="1:14" x14ac:dyDescent="0.3">
      <c r="A254" s="7" t="s">
        <v>81</v>
      </c>
      <c r="B254" s="8">
        <v>43894</v>
      </c>
      <c r="C254" s="7">
        <v>8</v>
      </c>
    </row>
    <row r="255" spans="1:14" x14ac:dyDescent="0.3">
      <c r="A255" s="7" t="s">
        <v>82</v>
      </c>
      <c r="B255" s="8">
        <v>43894</v>
      </c>
      <c r="C255" s="7">
        <v>10</v>
      </c>
    </row>
    <row r="256" spans="1:14" x14ac:dyDescent="0.3">
      <c r="A256" s="7" t="s">
        <v>83</v>
      </c>
      <c r="B256" s="8">
        <v>43894</v>
      </c>
      <c r="C256" s="7">
        <v>13</v>
      </c>
    </row>
    <row r="257" spans="1:14" x14ac:dyDescent="0.3">
      <c r="A257" s="7" t="s">
        <v>84</v>
      </c>
      <c r="B257" s="8">
        <v>43894</v>
      </c>
      <c r="C257" s="7">
        <v>12</v>
      </c>
    </row>
    <row r="258" spans="1:14" x14ac:dyDescent="0.3">
      <c r="A258" s="7" t="s">
        <v>85</v>
      </c>
      <c r="B258" s="8">
        <v>43894</v>
      </c>
      <c r="C258" s="7">
        <v>24</v>
      </c>
    </row>
    <row r="259" spans="1:14" x14ac:dyDescent="0.3">
      <c r="A259" s="7" t="s">
        <v>86</v>
      </c>
      <c r="B259" s="8">
        <v>43894</v>
      </c>
      <c r="C259" s="7">
        <v>0</v>
      </c>
    </row>
    <row r="260" spans="1:14" x14ac:dyDescent="0.3">
      <c r="A260" s="7" t="s">
        <v>87</v>
      </c>
      <c r="B260" s="8">
        <v>43894</v>
      </c>
      <c r="C260" s="7">
        <v>19</v>
      </c>
    </row>
    <row r="261" spans="1:14" x14ac:dyDescent="0.3">
      <c r="A261" s="7" t="s">
        <v>88</v>
      </c>
      <c r="B261" s="8">
        <v>43894</v>
      </c>
      <c r="C261" s="7">
        <v>6</v>
      </c>
    </row>
    <row r="262" spans="1:14" x14ac:dyDescent="0.3">
      <c r="A262" s="7" t="s">
        <v>89</v>
      </c>
      <c r="B262" s="8">
        <v>43894</v>
      </c>
      <c r="C262" s="7">
        <v>1</v>
      </c>
    </row>
    <row r="263" spans="1:14" x14ac:dyDescent="0.3">
      <c r="A263" s="7" t="s">
        <v>90</v>
      </c>
      <c r="B263" s="8">
        <v>43894</v>
      </c>
      <c r="C263" s="7">
        <v>90</v>
      </c>
    </row>
    <row r="264" spans="1:14" x14ac:dyDescent="0.3">
      <c r="A264" s="7" t="s">
        <v>91</v>
      </c>
      <c r="B264" s="8">
        <v>43894</v>
      </c>
      <c r="C264" s="7">
        <v>0</v>
      </c>
    </row>
    <row r="265" spans="1:14" x14ac:dyDescent="0.3">
      <c r="A265" s="7" t="s">
        <v>92</v>
      </c>
      <c r="B265" s="8">
        <v>43894</v>
      </c>
      <c r="C265" s="7">
        <v>0</v>
      </c>
    </row>
    <row r="266" spans="1:14" x14ac:dyDescent="0.3">
      <c r="A266" s="7" t="s">
        <v>93</v>
      </c>
      <c r="B266" s="8">
        <v>43894</v>
      </c>
      <c r="C266" s="7">
        <v>3</v>
      </c>
    </row>
    <row r="267" spans="1:14" x14ac:dyDescent="0.3">
      <c r="A267" s="7" t="s">
        <v>94</v>
      </c>
      <c r="B267" s="8">
        <v>43894</v>
      </c>
      <c r="C267" s="7">
        <v>17</v>
      </c>
    </row>
    <row r="268" spans="1:14" x14ac:dyDescent="0.3">
      <c r="A268" s="7" t="s">
        <v>95</v>
      </c>
      <c r="B268" s="8">
        <v>43894</v>
      </c>
      <c r="C268" s="7">
        <v>11</v>
      </c>
    </row>
    <row r="269" spans="1:14" x14ac:dyDescent="0.3">
      <c r="A269" s="7" t="s">
        <v>77</v>
      </c>
      <c r="B269" s="8">
        <v>43895</v>
      </c>
      <c r="C269" s="7">
        <v>21</v>
      </c>
      <c r="N269" s="7">
        <f>SUM(C269:C287)</f>
        <v>364</v>
      </c>
    </row>
    <row r="270" spans="1:14" x14ac:dyDescent="0.3">
      <c r="A270" s="7" t="s">
        <v>78</v>
      </c>
      <c r="B270" s="8">
        <v>43895</v>
      </c>
      <c r="C270" s="7">
        <v>6</v>
      </c>
    </row>
    <row r="271" spans="1:14" x14ac:dyDescent="0.3">
      <c r="A271" s="7" t="s">
        <v>79</v>
      </c>
      <c r="B271" s="8">
        <v>43895</v>
      </c>
      <c r="C271" s="7">
        <v>5</v>
      </c>
    </row>
    <row r="272" spans="1:14" x14ac:dyDescent="0.3">
      <c r="A272" s="7" t="s">
        <v>80</v>
      </c>
      <c r="B272" s="8">
        <v>43895</v>
      </c>
      <c r="C272" s="7">
        <v>6</v>
      </c>
    </row>
    <row r="273" spans="1:14" x14ac:dyDescent="0.3">
      <c r="A273" s="7" t="s">
        <v>81</v>
      </c>
      <c r="B273" s="8">
        <v>43895</v>
      </c>
      <c r="C273" s="7">
        <v>11</v>
      </c>
    </row>
    <row r="274" spans="1:14" x14ac:dyDescent="0.3">
      <c r="A274" s="7" t="s">
        <v>82</v>
      </c>
      <c r="B274" s="8">
        <v>43895</v>
      </c>
      <c r="C274" s="7">
        <v>10</v>
      </c>
    </row>
    <row r="275" spans="1:14" x14ac:dyDescent="0.3">
      <c r="A275" s="7" t="s">
        <v>83</v>
      </c>
      <c r="B275" s="8">
        <v>43895</v>
      </c>
      <c r="C275" s="7">
        <v>15</v>
      </c>
    </row>
    <row r="276" spans="1:14" x14ac:dyDescent="0.3">
      <c r="A276" s="7" t="s">
        <v>84</v>
      </c>
      <c r="B276" s="8">
        <v>43895</v>
      </c>
      <c r="C276" s="7">
        <v>13</v>
      </c>
    </row>
    <row r="277" spans="1:14" x14ac:dyDescent="0.3">
      <c r="A277" s="7" t="s">
        <v>85</v>
      </c>
      <c r="B277" s="8">
        <v>43895</v>
      </c>
      <c r="C277" s="7">
        <v>24</v>
      </c>
    </row>
    <row r="278" spans="1:14" x14ac:dyDescent="0.3">
      <c r="A278" s="7" t="s">
        <v>86</v>
      </c>
      <c r="B278" s="8">
        <v>43895</v>
      </c>
      <c r="C278" s="7">
        <v>0</v>
      </c>
    </row>
    <row r="279" spans="1:14" x14ac:dyDescent="0.3">
      <c r="A279" s="7" t="s">
        <v>87</v>
      </c>
      <c r="B279" s="8">
        <v>43895</v>
      </c>
      <c r="C279" s="7">
        <v>30</v>
      </c>
    </row>
    <row r="280" spans="1:14" x14ac:dyDescent="0.3">
      <c r="A280" s="7" t="s">
        <v>88</v>
      </c>
      <c r="B280" s="8">
        <v>43895</v>
      </c>
      <c r="C280" s="7">
        <v>6</v>
      </c>
    </row>
    <row r="281" spans="1:14" x14ac:dyDescent="0.3">
      <c r="A281" s="7" t="s">
        <v>89</v>
      </c>
      <c r="B281" s="8">
        <v>43895</v>
      </c>
      <c r="C281" s="7">
        <v>3</v>
      </c>
    </row>
    <row r="282" spans="1:14" x14ac:dyDescent="0.3">
      <c r="A282" s="7" t="s">
        <v>90</v>
      </c>
      <c r="B282" s="8">
        <v>43895</v>
      </c>
      <c r="C282" s="7">
        <v>137</v>
      </c>
    </row>
    <row r="283" spans="1:14" x14ac:dyDescent="0.3">
      <c r="A283" s="7" t="s">
        <v>91</v>
      </c>
      <c r="B283" s="8">
        <v>43895</v>
      </c>
      <c r="C283" s="7">
        <v>0</v>
      </c>
    </row>
    <row r="284" spans="1:14" x14ac:dyDescent="0.3">
      <c r="A284" s="7" t="s">
        <v>92</v>
      </c>
      <c r="B284" s="8">
        <v>43895</v>
      </c>
      <c r="C284" s="7">
        <v>0</v>
      </c>
    </row>
    <row r="285" spans="1:14" x14ac:dyDescent="0.3">
      <c r="A285" s="7" t="s">
        <v>93</v>
      </c>
      <c r="B285" s="8">
        <v>43895</v>
      </c>
      <c r="C285" s="7">
        <v>3</v>
      </c>
    </row>
    <row r="286" spans="1:14" x14ac:dyDescent="0.3">
      <c r="A286" s="7" t="s">
        <v>94</v>
      </c>
      <c r="B286" s="8">
        <v>43895</v>
      </c>
      <c r="C286" s="7">
        <v>45</v>
      </c>
    </row>
    <row r="287" spans="1:14" x14ac:dyDescent="0.3">
      <c r="A287" s="7" t="s">
        <v>95</v>
      </c>
      <c r="B287" s="8">
        <v>43895</v>
      </c>
      <c r="C287" s="7">
        <v>29</v>
      </c>
    </row>
    <row r="288" spans="1:14" x14ac:dyDescent="0.3">
      <c r="A288" s="7" t="s">
        <v>77</v>
      </c>
      <c r="B288" s="8">
        <v>43896</v>
      </c>
      <c r="C288" s="7">
        <v>27</v>
      </c>
      <c r="N288" s="7">
        <f>SUM(C288:C306)</f>
        <v>386</v>
      </c>
    </row>
    <row r="289" spans="1:3" x14ac:dyDescent="0.3">
      <c r="A289" s="7" t="s">
        <v>78</v>
      </c>
      <c r="B289" s="8">
        <v>43896</v>
      </c>
      <c r="C289" s="7">
        <v>11</v>
      </c>
    </row>
    <row r="290" spans="1:3" x14ac:dyDescent="0.3">
      <c r="A290" s="7" t="s">
        <v>79</v>
      </c>
      <c r="B290" s="8">
        <v>43896</v>
      </c>
      <c r="C290" s="7">
        <v>5</v>
      </c>
    </row>
    <row r="291" spans="1:3" x14ac:dyDescent="0.3">
      <c r="A291" s="7" t="s">
        <v>80</v>
      </c>
      <c r="B291" s="8">
        <v>43896</v>
      </c>
      <c r="C291" s="7">
        <v>6</v>
      </c>
    </row>
    <row r="292" spans="1:3" x14ac:dyDescent="0.3">
      <c r="A292" s="7" t="s">
        <v>81</v>
      </c>
      <c r="B292" s="8">
        <v>43896</v>
      </c>
      <c r="C292" s="7">
        <v>11</v>
      </c>
    </row>
    <row r="293" spans="1:3" x14ac:dyDescent="0.3">
      <c r="A293" s="7" t="s">
        <v>82</v>
      </c>
      <c r="B293" s="8">
        <v>43896</v>
      </c>
      <c r="C293" s="7">
        <v>10</v>
      </c>
    </row>
    <row r="294" spans="1:3" x14ac:dyDescent="0.3">
      <c r="A294" s="7" t="s">
        <v>83</v>
      </c>
      <c r="B294" s="8">
        <v>43896</v>
      </c>
      <c r="C294" s="7">
        <v>15</v>
      </c>
    </row>
    <row r="295" spans="1:3" x14ac:dyDescent="0.3">
      <c r="A295" s="7" t="s">
        <v>84</v>
      </c>
      <c r="B295" s="8">
        <v>43896</v>
      </c>
      <c r="C295" s="7">
        <v>14</v>
      </c>
    </row>
    <row r="296" spans="1:3" x14ac:dyDescent="0.3">
      <c r="A296" s="7" t="s">
        <v>85</v>
      </c>
      <c r="B296" s="8">
        <v>43896</v>
      </c>
      <c r="C296" s="7">
        <v>24</v>
      </c>
    </row>
    <row r="297" spans="1:3" x14ac:dyDescent="0.3">
      <c r="A297" s="7" t="s">
        <v>86</v>
      </c>
      <c r="B297" s="8">
        <v>43896</v>
      </c>
      <c r="C297" s="7">
        <v>0</v>
      </c>
    </row>
    <row r="298" spans="1:3" x14ac:dyDescent="0.3">
      <c r="A298" s="7" t="s">
        <v>87</v>
      </c>
      <c r="B298" s="8">
        <v>43896</v>
      </c>
      <c r="C298" s="7">
        <v>30</v>
      </c>
    </row>
    <row r="299" spans="1:3" x14ac:dyDescent="0.3">
      <c r="A299" s="7" t="s">
        <v>88</v>
      </c>
      <c r="B299" s="8">
        <v>43896</v>
      </c>
      <c r="C299" s="7">
        <v>6</v>
      </c>
    </row>
    <row r="300" spans="1:3" x14ac:dyDescent="0.3">
      <c r="A300" s="7" t="s">
        <v>89</v>
      </c>
      <c r="B300" s="8">
        <v>43896</v>
      </c>
      <c r="C300" s="7">
        <v>3</v>
      </c>
    </row>
    <row r="301" spans="1:3" x14ac:dyDescent="0.3">
      <c r="A301" s="7" t="s">
        <v>90</v>
      </c>
      <c r="B301" s="8">
        <v>43896</v>
      </c>
      <c r="C301" s="7">
        <v>137</v>
      </c>
    </row>
    <row r="302" spans="1:3" x14ac:dyDescent="0.3">
      <c r="A302" s="7" t="s">
        <v>91</v>
      </c>
      <c r="B302" s="8">
        <v>43896</v>
      </c>
      <c r="C302" s="7">
        <v>0</v>
      </c>
    </row>
    <row r="303" spans="1:3" x14ac:dyDescent="0.3">
      <c r="A303" s="7" t="s">
        <v>92</v>
      </c>
      <c r="B303" s="8">
        <v>43896</v>
      </c>
      <c r="C303" s="7">
        <v>0</v>
      </c>
    </row>
    <row r="304" spans="1:3" x14ac:dyDescent="0.3">
      <c r="A304" s="7" t="s">
        <v>93</v>
      </c>
      <c r="B304" s="8">
        <v>43896</v>
      </c>
      <c r="C304" s="7">
        <v>3</v>
      </c>
    </row>
    <row r="305" spans="1:14" x14ac:dyDescent="0.3">
      <c r="A305" s="7" t="s">
        <v>94</v>
      </c>
      <c r="B305" s="8">
        <v>43896</v>
      </c>
      <c r="C305" s="7">
        <v>45</v>
      </c>
    </row>
    <row r="306" spans="1:14" x14ac:dyDescent="0.3">
      <c r="A306" s="7" t="s">
        <v>95</v>
      </c>
      <c r="B306" s="8">
        <v>43896</v>
      </c>
      <c r="C306" s="7">
        <v>39</v>
      </c>
    </row>
    <row r="307" spans="1:14" x14ac:dyDescent="0.3">
      <c r="A307" s="7" t="s">
        <v>77</v>
      </c>
      <c r="B307" s="8">
        <v>43897</v>
      </c>
      <c r="C307" s="7">
        <v>34</v>
      </c>
      <c r="N307" s="7">
        <f>SUM(C307:C325)</f>
        <v>526</v>
      </c>
    </row>
    <row r="308" spans="1:14" x14ac:dyDescent="0.3">
      <c r="A308" s="7" t="s">
        <v>78</v>
      </c>
      <c r="B308" s="8">
        <v>43897</v>
      </c>
      <c r="C308" s="7">
        <v>11</v>
      </c>
    </row>
    <row r="309" spans="1:14" x14ac:dyDescent="0.3">
      <c r="A309" s="7" t="s">
        <v>79</v>
      </c>
      <c r="B309" s="8">
        <v>43897</v>
      </c>
      <c r="C309" s="7">
        <v>7</v>
      </c>
    </row>
    <row r="310" spans="1:14" x14ac:dyDescent="0.3">
      <c r="A310" s="7" t="s">
        <v>80</v>
      </c>
      <c r="B310" s="8">
        <v>43897</v>
      </c>
      <c r="C310" s="7">
        <v>8</v>
      </c>
    </row>
    <row r="311" spans="1:14" x14ac:dyDescent="0.3">
      <c r="A311" s="7" t="s">
        <v>81</v>
      </c>
      <c r="B311" s="8">
        <v>43897</v>
      </c>
      <c r="C311" s="7">
        <v>17</v>
      </c>
    </row>
    <row r="312" spans="1:14" x14ac:dyDescent="0.3">
      <c r="A312" s="7" t="s">
        <v>82</v>
      </c>
      <c r="B312" s="8">
        <v>43897</v>
      </c>
      <c r="C312" s="7">
        <v>12</v>
      </c>
    </row>
    <row r="313" spans="1:14" x14ac:dyDescent="0.3">
      <c r="A313" s="7" t="s">
        <v>83</v>
      </c>
      <c r="B313" s="8">
        <v>43897</v>
      </c>
      <c r="C313" s="7">
        <v>15</v>
      </c>
    </row>
    <row r="314" spans="1:14" x14ac:dyDescent="0.3">
      <c r="A314" s="7" t="s">
        <v>84</v>
      </c>
      <c r="B314" s="8">
        <v>43897</v>
      </c>
      <c r="C314" s="7">
        <v>21</v>
      </c>
    </row>
    <row r="315" spans="1:14" x14ac:dyDescent="0.3">
      <c r="A315" s="7" t="s">
        <v>85</v>
      </c>
      <c r="B315" s="8">
        <v>43897</v>
      </c>
      <c r="C315" s="7">
        <v>49</v>
      </c>
    </row>
    <row r="316" spans="1:14" x14ac:dyDescent="0.3">
      <c r="A316" s="7" t="s">
        <v>86</v>
      </c>
      <c r="B316" s="8">
        <v>43897</v>
      </c>
      <c r="C316" s="7">
        <v>0</v>
      </c>
    </row>
    <row r="317" spans="1:14" x14ac:dyDescent="0.3">
      <c r="A317" s="7" t="s">
        <v>87</v>
      </c>
      <c r="B317" s="8">
        <v>43897</v>
      </c>
      <c r="C317" s="7">
        <v>37</v>
      </c>
    </row>
    <row r="318" spans="1:14" x14ac:dyDescent="0.3">
      <c r="A318" s="7" t="s">
        <v>88</v>
      </c>
      <c r="B318" s="8">
        <v>43897</v>
      </c>
      <c r="C318" s="7">
        <v>6</v>
      </c>
    </row>
    <row r="319" spans="1:14" x14ac:dyDescent="0.3">
      <c r="A319" s="7" t="s">
        <v>89</v>
      </c>
      <c r="B319" s="8">
        <v>43897</v>
      </c>
      <c r="C319" s="7">
        <v>5</v>
      </c>
    </row>
    <row r="320" spans="1:14" x14ac:dyDescent="0.3">
      <c r="A320" s="7" t="s">
        <v>90</v>
      </c>
      <c r="B320" s="8">
        <v>43897</v>
      </c>
      <c r="C320" s="7">
        <v>175</v>
      </c>
    </row>
    <row r="321" spans="1:14" x14ac:dyDescent="0.3">
      <c r="A321" s="7" t="s">
        <v>91</v>
      </c>
      <c r="B321" s="8">
        <v>43897</v>
      </c>
      <c r="C321" s="7">
        <v>0</v>
      </c>
    </row>
    <row r="322" spans="1:14" x14ac:dyDescent="0.3">
      <c r="A322" s="7" t="s">
        <v>92</v>
      </c>
      <c r="B322" s="8">
        <v>43897</v>
      </c>
      <c r="C322" s="7">
        <v>1</v>
      </c>
    </row>
    <row r="323" spans="1:14" x14ac:dyDescent="0.3">
      <c r="A323" s="7" t="s">
        <v>93</v>
      </c>
      <c r="B323" s="8">
        <v>43897</v>
      </c>
      <c r="C323" s="7">
        <v>3</v>
      </c>
    </row>
    <row r="324" spans="1:14" x14ac:dyDescent="0.3">
      <c r="A324" s="7" t="s">
        <v>94</v>
      </c>
      <c r="B324" s="8">
        <v>43897</v>
      </c>
      <c r="C324" s="7">
        <v>70</v>
      </c>
    </row>
    <row r="325" spans="1:14" x14ac:dyDescent="0.3">
      <c r="A325" s="7" t="s">
        <v>95</v>
      </c>
      <c r="B325" s="8">
        <v>43897</v>
      </c>
      <c r="C325" s="7">
        <v>55</v>
      </c>
    </row>
    <row r="326" spans="1:14" x14ac:dyDescent="0.3">
      <c r="A326" s="7" t="s">
        <v>77</v>
      </c>
      <c r="B326" s="8">
        <v>43898</v>
      </c>
      <c r="C326" s="7">
        <v>54</v>
      </c>
      <c r="E326" s="7">
        <v>1</v>
      </c>
      <c r="F326" s="7">
        <v>0</v>
      </c>
      <c r="N326" s="7">
        <f>SUM(C326:C344)</f>
        <v>1006</v>
      </c>
    </row>
    <row r="327" spans="1:14" x14ac:dyDescent="0.3">
      <c r="A327" s="7" t="s">
        <v>78</v>
      </c>
      <c r="B327" s="8">
        <v>43898</v>
      </c>
      <c r="C327" s="7">
        <v>13</v>
      </c>
      <c r="E327" s="7">
        <v>3</v>
      </c>
      <c r="F327" s="7">
        <v>3</v>
      </c>
    </row>
    <row r="328" spans="1:14" x14ac:dyDescent="0.3">
      <c r="A328" s="7" t="s">
        <v>79</v>
      </c>
      <c r="B328" s="8">
        <v>43898</v>
      </c>
      <c r="C328" s="7">
        <v>7</v>
      </c>
      <c r="E328" s="7">
        <v>2</v>
      </c>
      <c r="F328" s="7">
        <v>0</v>
      </c>
    </row>
    <row r="329" spans="1:14" x14ac:dyDescent="0.3">
      <c r="A329" s="7" t="s">
        <v>80</v>
      </c>
      <c r="B329" s="8">
        <v>43898</v>
      </c>
      <c r="C329" s="7">
        <v>11</v>
      </c>
      <c r="E329" s="7">
        <v>1</v>
      </c>
      <c r="F329" s="7">
        <v>0</v>
      </c>
    </row>
    <row r="330" spans="1:14" x14ac:dyDescent="0.3">
      <c r="A330" s="7" t="s">
        <v>81</v>
      </c>
      <c r="B330" s="8">
        <v>43898</v>
      </c>
      <c r="C330" s="7">
        <v>22</v>
      </c>
      <c r="E330" s="7">
        <v>0</v>
      </c>
      <c r="F330" s="7">
        <v>0</v>
      </c>
    </row>
    <row r="331" spans="1:14" x14ac:dyDescent="0.3">
      <c r="A331" s="7" t="s">
        <v>82</v>
      </c>
      <c r="B331" s="8">
        <v>43898</v>
      </c>
      <c r="C331" s="7">
        <v>12</v>
      </c>
      <c r="E331" s="7">
        <v>0</v>
      </c>
      <c r="F331" s="7">
        <v>0</v>
      </c>
    </row>
    <row r="332" spans="1:14" x14ac:dyDescent="0.3">
      <c r="A332" s="7" t="s">
        <v>83</v>
      </c>
      <c r="B332" s="8">
        <v>43898</v>
      </c>
      <c r="C332" s="7">
        <v>26</v>
      </c>
      <c r="E332" s="7">
        <v>2</v>
      </c>
      <c r="F332" s="7">
        <v>0</v>
      </c>
    </row>
    <row r="333" spans="1:14" x14ac:dyDescent="0.3">
      <c r="A333" s="7" t="s">
        <v>84</v>
      </c>
      <c r="B333" s="8">
        <v>43898</v>
      </c>
      <c r="C333" s="7">
        <v>30</v>
      </c>
      <c r="E333" s="7">
        <v>2</v>
      </c>
      <c r="F333" s="7">
        <v>0</v>
      </c>
    </row>
    <row r="334" spans="1:14" x14ac:dyDescent="0.3">
      <c r="A334" s="7" t="s">
        <v>85</v>
      </c>
      <c r="B334" s="8">
        <v>43898</v>
      </c>
      <c r="C334" s="7">
        <v>75</v>
      </c>
      <c r="E334" s="7">
        <v>0</v>
      </c>
      <c r="F334" s="7">
        <v>2</v>
      </c>
    </row>
    <row r="335" spans="1:14" x14ac:dyDescent="0.3">
      <c r="A335" s="7" t="s">
        <v>86</v>
      </c>
      <c r="B335" s="8">
        <v>43898</v>
      </c>
      <c r="C335" s="7">
        <v>0</v>
      </c>
      <c r="E335" s="7">
        <v>0</v>
      </c>
      <c r="F335" s="7">
        <v>0</v>
      </c>
    </row>
    <row r="336" spans="1:14" x14ac:dyDescent="0.3">
      <c r="A336" s="7" t="s">
        <v>87</v>
      </c>
      <c r="B336" s="8">
        <v>43898</v>
      </c>
      <c r="C336" s="7">
        <v>37</v>
      </c>
      <c r="E336" s="7">
        <v>1</v>
      </c>
      <c r="F336" s="7">
        <v>1</v>
      </c>
    </row>
    <row r="337" spans="1:14" x14ac:dyDescent="0.3">
      <c r="A337" s="7" t="s">
        <v>88</v>
      </c>
      <c r="B337" s="8">
        <v>43898</v>
      </c>
      <c r="C337" s="7">
        <v>7</v>
      </c>
      <c r="E337" s="7">
        <v>0</v>
      </c>
      <c r="F337" s="7">
        <v>0</v>
      </c>
    </row>
    <row r="338" spans="1:14" x14ac:dyDescent="0.3">
      <c r="A338" s="7" t="s">
        <v>89</v>
      </c>
      <c r="B338" s="8">
        <v>43898</v>
      </c>
      <c r="C338" s="7">
        <v>6</v>
      </c>
      <c r="E338" s="7">
        <v>2</v>
      </c>
      <c r="F338" s="7">
        <v>0</v>
      </c>
    </row>
    <row r="339" spans="1:14" x14ac:dyDescent="0.3">
      <c r="A339" s="7" t="s">
        <v>90</v>
      </c>
      <c r="B339" s="8">
        <v>43898</v>
      </c>
      <c r="C339" s="7">
        <v>469</v>
      </c>
      <c r="E339" s="7">
        <v>53</v>
      </c>
      <c r="F339" s="7">
        <v>16</v>
      </c>
    </row>
    <row r="340" spans="1:14" x14ac:dyDescent="0.3">
      <c r="A340" s="7" t="s">
        <v>91</v>
      </c>
      <c r="B340" s="8">
        <v>43898</v>
      </c>
      <c r="C340" s="7">
        <v>0</v>
      </c>
      <c r="E340" s="7">
        <v>0</v>
      </c>
      <c r="F340" s="7">
        <v>0</v>
      </c>
    </row>
    <row r="341" spans="1:14" x14ac:dyDescent="0.3">
      <c r="A341" s="7" t="s">
        <v>92</v>
      </c>
      <c r="B341" s="8">
        <v>43898</v>
      </c>
      <c r="C341" s="7">
        <v>4</v>
      </c>
      <c r="E341" s="7">
        <v>0</v>
      </c>
      <c r="F341" s="7">
        <v>0</v>
      </c>
    </row>
    <row r="342" spans="1:14" x14ac:dyDescent="0.3">
      <c r="A342" s="7" t="s">
        <v>93</v>
      </c>
      <c r="B342" s="8">
        <v>43898</v>
      </c>
      <c r="C342" s="7">
        <v>3</v>
      </c>
      <c r="E342" s="7">
        <v>1</v>
      </c>
      <c r="F342" s="7">
        <v>0</v>
      </c>
    </row>
    <row r="343" spans="1:14" x14ac:dyDescent="0.3">
      <c r="A343" s="7" t="s">
        <v>94</v>
      </c>
      <c r="B343" s="8">
        <v>43898</v>
      </c>
      <c r="C343" s="7">
        <v>149</v>
      </c>
      <c r="E343" s="7">
        <v>5</v>
      </c>
      <c r="F343" s="7">
        <v>6</v>
      </c>
    </row>
    <row r="344" spans="1:14" x14ac:dyDescent="0.3">
      <c r="A344" s="7" t="s">
        <v>95</v>
      </c>
      <c r="B344" s="8">
        <v>43898</v>
      </c>
      <c r="C344" s="7">
        <v>81</v>
      </c>
      <c r="E344" s="7">
        <v>1</v>
      </c>
      <c r="F344" s="7">
        <v>0</v>
      </c>
    </row>
    <row r="345" spans="1:14" x14ac:dyDescent="0.3">
      <c r="A345" s="7" t="s">
        <v>77</v>
      </c>
      <c r="B345" s="8">
        <v>43899</v>
      </c>
      <c r="C345" s="7">
        <v>71</v>
      </c>
      <c r="E345" s="7">
        <v>1</v>
      </c>
      <c r="F345" s="7">
        <v>0</v>
      </c>
      <c r="N345" s="7">
        <f>SUM(C345:C363)</f>
        <v>1606</v>
      </c>
    </row>
    <row r="346" spans="1:14" x14ac:dyDescent="0.3">
      <c r="A346" s="7" t="s">
        <v>78</v>
      </c>
      <c r="B346" s="8">
        <v>43899</v>
      </c>
      <c r="C346" s="7">
        <v>38</v>
      </c>
      <c r="E346" s="7">
        <v>3</v>
      </c>
      <c r="F346" s="7">
        <v>4</v>
      </c>
    </row>
    <row r="347" spans="1:14" x14ac:dyDescent="0.3">
      <c r="A347" s="7" t="s">
        <v>79</v>
      </c>
      <c r="B347" s="8">
        <v>43899</v>
      </c>
      <c r="C347" s="7">
        <v>22</v>
      </c>
      <c r="E347" s="7">
        <v>2</v>
      </c>
      <c r="F347" s="7">
        <v>0</v>
      </c>
    </row>
    <row r="348" spans="1:14" x14ac:dyDescent="0.3">
      <c r="A348" s="7" t="s">
        <v>80</v>
      </c>
      <c r="B348" s="8">
        <v>43899</v>
      </c>
      <c r="C348" s="7">
        <v>13</v>
      </c>
      <c r="E348" s="7">
        <v>1</v>
      </c>
      <c r="F348" s="7">
        <v>0</v>
      </c>
    </row>
    <row r="349" spans="1:14" x14ac:dyDescent="0.3">
      <c r="A349" s="7" t="s">
        <v>81</v>
      </c>
      <c r="B349" s="8">
        <v>43899</v>
      </c>
      <c r="C349" s="7">
        <v>25</v>
      </c>
      <c r="E349" s="7">
        <v>1</v>
      </c>
      <c r="F349" s="7">
        <v>0</v>
      </c>
    </row>
    <row r="350" spans="1:14" x14ac:dyDescent="0.3">
      <c r="A350" s="7" t="s">
        <v>82</v>
      </c>
      <c r="B350" s="8">
        <v>43899</v>
      </c>
      <c r="C350" s="7">
        <v>12</v>
      </c>
      <c r="E350" s="7">
        <v>0</v>
      </c>
      <c r="F350" s="7">
        <v>0</v>
      </c>
    </row>
    <row r="351" spans="1:14" x14ac:dyDescent="0.3">
      <c r="A351" s="7" t="s">
        <v>83</v>
      </c>
      <c r="B351" s="8">
        <v>43899</v>
      </c>
      <c r="C351" s="7">
        <v>39</v>
      </c>
      <c r="E351" s="7">
        <v>3</v>
      </c>
      <c r="F351" s="7">
        <v>0</v>
      </c>
    </row>
    <row r="352" spans="1:14" x14ac:dyDescent="0.3">
      <c r="A352" s="7" t="s">
        <v>84</v>
      </c>
      <c r="B352" s="8">
        <v>43899</v>
      </c>
      <c r="C352" s="7">
        <v>40</v>
      </c>
      <c r="E352" s="7">
        <v>2</v>
      </c>
      <c r="F352" s="7">
        <v>0</v>
      </c>
    </row>
    <row r="353" spans="1:14" x14ac:dyDescent="0.3">
      <c r="A353" s="7" t="s">
        <v>85</v>
      </c>
      <c r="B353" s="8">
        <v>43899</v>
      </c>
      <c r="C353" s="7">
        <v>124</v>
      </c>
      <c r="E353" s="7">
        <v>0</v>
      </c>
      <c r="F353" s="7">
        <v>3</v>
      </c>
    </row>
    <row r="354" spans="1:14" x14ac:dyDescent="0.3">
      <c r="A354" s="7" t="s">
        <v>86</v>
      </c>
      <c r="B354" s="8">
        <v>43899</v>
      </c>
      <c r="C354" s="7">
        <v>0</v>
      </c>
      <c r="E354" s="7">
        <v>0</v>
      </c>
      <c r="F354" s="7">
        <v>0</v>
      </c>
    </row>
    <row r="355" spans="1:14" x14ac:dyDescent="0.3">
      <c r="A355" s="7" t="s">
        <v>87</v>
      </c>
      <c r="B355" s="8">
        <v>43899</v>
      </c>
      <c r="C355" s="7">
        <v>50</v>
      </c>
      <c r="E355" s="7">
        <v>1</v>
      </c>
      <c r="F355" s="7">
        <v>1</v>
      </c>
    </row>
    <row r="356" spans="1:14" x14ac:dyDescent="0.3">
      <c r="A356" s="7" t="s">
        <v>88</v>
      </c>
      <c r="B356" s="8">
        <v>43899</v>
      </c>
      <c r="C356" s="7">
        <v>8</v>
      </c>
      <c r="E356" s="7">
        <v>0</v>
      </c>
      <c r="F356" s="7">
        <v>0</v>
      </c>
    </row>
    <row r="357" spans="1:14" x14ac:dyDescent="0.3">
      <c r="A357" s="7" t="s">
        <v>89</v>
      </c>
      <c r="B357" s="8">
        <v>43899</v>
      </c>
      <c r="C357" s="7">
        <v>22</v>
      </c>
      <c r="E357" s="7">
        <v>2</v>
      </c>
      <c r="F357" s="7">
        <v>0</v>
      </c>
    </row>
    <row r="358" spans="1:14" x14ac:dyDescent="0.3">
      <c r="A358" s="7" t="s">
        <v>90</v>
      </c>
      <c r="B358" s="8">
        <v>43899</v>
      </c>
      <c r="C358" s="7">
        <v>782</v>
      </c>
      <c r="E358" s="7">
        <v>77</v>
      </c>
      <c r="F358" s="7">
        <v>21</v>
      </c>
    </row>
    <row r="359" spans="1:14" x14ac:dyDescent="0.3">
      <c r="A359" s="7" t="s">
        <v>91</v>
      </c>
      <c r="B359" s="8">
        <v>43899</v>
      </c>
      <c r="C359" s="7">
        <v>0</v>
      </c>
      <c r="E359" s="7">
        <v>0</v>
      </c>
      <c r="F359" s="7">
        <v>0</v>
      </c>
    </row>
    <row r="360" spans="1:14" x14ac:dyDescent="0.3">
      <c r="A360" s="7" t="s">
        <v>92</v>
      </c>
      <c r="B360" s="8">
        <v>43899</v>
      </c>
      <c r="C360" s="7">
        <v>9</v>
      </c>
      <c r="E360" s="7">
        <v>0</v>
      </c>
      <c r="F360" s="7">
        <v>0</v>
      </c>
    </row>
    <row r="361" spans="1:14" x14ac:dyDescent="0.3">
      <c r="A361" s="7" t="s">
        <v>93</v>
      </c>
      <c r="B361" s="8">
        <v>43899</v>
      </c>
      <c r="C361" s="7">
        <v>12</v>
      </c>
      <c r="E361" s="7">
        <v>2</v>
      </c>
      <c r="F361" s="7">
        <v>0</v>
      </c>
    </row>
    <row r="362" spans="1:14" x14ac:dyDescent="0.3">
      <c r="A362" s="7" t="s">
        <v>94</v>
      </c>
      <c r="B362" s="8">
        <v>43899</v>
      </c>
      <c r="C362" s="7">
        <v>195</v>
      </c>
      <c r="E362" s="7">
        <v>5</v>
      </c>
      <c r="F362" s="7">
        <v>6</v>
      </c>
    </row>
    <row r="363" spans="1:14" x14ac:dyDescent="0.3">
      <c r="A363" s="7" t="s">
        <v>95</v>
      </c>
      <c r="B363" s="8">
        <v>43899</v>
      </c>
      <c r="C363" s="7">
        <v>144</v>
      </c>
      <c r="E363" s="7">
        <v>1</v>
      </c>
      <c r="F363" s="7">
        <v>1</v>
      </c>
    </row>
    <row r="364" spans="1:14" x14ac:dyDescent="0.3">
      <c r="A364" s="7" t="s">
        <v>77</v>
      </c>
      <c r="B364" s="8">
        <v>43900</v>
      </c>
      <c r="C364" s="7">
        <v>90</v>
      </c>
      <c r="D364" s="7">
        <v>32</v>
      </c>
      <c r="E364" s="7">
        <v>3</v>
      </c>
      <c r="F364" s="7">
        <v>0</v>
      </c>
      <c r="N364" s="7">
        <f>SUM(C364:C382)</f>
        <v>2117</v>
      </c>
    </row>
    <row r="365" spans="1:14" x14ac:dyDescent="0.3">
      <c r="A365" s="7" t="s">
        <v>78</v>
      </c>
      <c r="B365" s="8">
        <v>43900</v>
      </c>
      <c r="C365" s="7">
        <v>45</v>
      </c>
      <c r="D365" s="7">
        <v>22</v>
      </c>
      <c r="E365" s="7">
        <v>3</v>
      </c>
      <c r="F365" s="7">
        <v>4</v>
      </c>
    </row>
    <row r="366" spans="1:14" x14ac:dyDescent="0.3">
      <c r="A366" s="7" t="s">
        <v>79</v>
      </c>
      <c r="B366" s="8">
        <v>43900</v>
      </c>
      <c r="C366" s="7">
        <v>32</v>
      </c>
      <c r="D366" s="7">
        <v>12</v>
      </c>
      <c r="E366" s="7">
        <v>2</v>
      </c>
      <c r="F366" s="7">
        <v>0</v>
      </c>
    </row>
    <row r="367" spans="1:14" x14ac:dyDescent="0.3">
      <c r="A367" s="7" t="s">
        <v>80</v>
      </c>
      <c r="B367" s="8">
        <v>43900</v>
      </c>
      <c r="C367" s="7">
        <v>16</v>
      </c>
      <c r="D367" s="7">
        <v>8</v>
      </c>
      <c r="E367" s="7">
        <v>1</v>
      </c>
      <c r="F367" s="7">
        <v>0</v>
      </c>
    </row>
    <row r="368" spans="1:14" x14ac:dyDescent="0.3">
      <c r="A368" s="7" t="s">
        <v>81</v>
      </c>
      <c r="B368" s="8">
        <v>43900</v>
      </c>
      <c r="C368" s="7">
        <v>37</v>
      </c>
      <c r="D368" s="7">
        <v>10</v>
      </c>
      <c r="E368" s="7">
        <v>1</v>
      </c>
      <c r="F368" s="7">
        <v>0</v>
      </c>
    </row>
    <row r="369" spans="1:14" x14ac:dyDescent="0.3">
      <c r="A369" s="7" t="s">
        <v>82</v>
      </c>
      <c r="B369" s="8">
        <v>43900</v>
      </c>
      <c r="C369" s="7">
        <v>12</v>
      </c>
      <c r="D369" s="7">
        <v>0</v>
      </c>
      <c r="E369" s="7">
        <v>0</v>
      </c>
      <c r="F369" s="7">
        <v>0</v>
      </c>
    </row>
    <row r="370" spans="1:14" x14ac:dyDescent="0.3">
      <c r="A370" s="7" t="s">
        <v>83</v>
      </c>
      <c r="B370" s="8">
        <v>43900</v>
      </c>
      <c r="C370" s="7">
        <v>71</v>
      </c>
      <c r="D370" s="7">
        <v>0</v>
      </c>
      <c r="E370" s="7">
        <v>5</v>
      </c>
      <c r="F370" s="7">
        <v>0</v>
      </c>
    </row>
    <row r="371" spans="1:14" x14ac:dyDescent="0.3">
      <c r="A371" s="7" t="s">
        <v>84</v>
      </c>
      <c r="B371" s="8">
        <v>43900</v>
      </c>
      <c r="C371" s="7">
        <v>64</v>
      </c>
      <c r="D371" s="7">
        <v>14</v>
      </c>
      <c r="E371" s="7">
        <v>2</v>
      </c>
      <c r="F371" s="7">
        <v>0</v>
      </c>
    </row>
    <row r="372" spans="1:14" x14ac:dyDescent="0.3">
      <c r="A372" s="7" t="s">
        <v>85</v>
      </c>
      <c r="B372" s="8">
        <v>43900</v>
      </c>
      <c r="C372" s="7">
        <v>156</v>
      </c>
      <c r="D372" s="7">
        <v>0</v>
      </c>
      <c r="E372" s="7">
        <v>0</v>
      </c>
      <c r="F372" s="7">
        <v>3</v>
      </c>
    </row>
    <row r="373" spans="1:14" x14ac:dyDescent="0.3">
      <c r="A373" s="7" t="s">
        <v>86</v>
      </c>
      <c r="B373" s="8">
        <v>43900</v>
      </c>
      <c r="C373" s="7">
        <v>0</v>
      </c>
      <c r="D373" s="7">
        <v>0</v>
      </c>
      <c r="E373" s="7">
        <v>0</v>
      </c>
      <c r="F373" s="7">
        <v>0</v>
      </c>
    </row>
    <row r="374" spans="1:14" x14ac:dyDescent="0.3">
      <c r="A374" s="7" t="s">
        <v>87</v>
      </c>
      <c r="B374" s="8">
        <v>43900</v>
      </c>
      <c r="C374" s="7">
        <v>65</v>
      </c>
      <c r="D374" s="7">
        <v>0</v>
      </c>
      <c r="E374" s="7">
        <v>1</v>
      </c>
      <c r="F374" s="7">
        <v>1</v>
      </c>
    </row>
    <row r="375" spans="1:14" x14ac:dyDescent="0.3">
      <c r="A375" s="7" t="s">
        <v>88</v>
      </c>
      <c r="B375" s="8">
        <v>43900</v>
      </c>
      <c r="C375" s="7">
        <v>9</v>
      </c>
      <c r="D375" s="7">
        <v>2</v>
      </c>
      <c r="E375" s="7">
        <v>1</v>
      </c>
      <c r="F375" s="7">
        <v>1</v>
      </c>
    </row>
    <row r="376" spans="1:14" x14ac:dyDescent="0.3">
      <c r="A376" s="7" t="s">
        <v>89</v>
      </c>
      <c r="B376" s="8">
        <v>43900</v>
      </c>
      <c r="C376" s="7">
        <v>35</v>
      </c>
      <c r="D376" s="7">
        <v>7</v>
      </c>
      <c r="E376" s="7">
        <v>2</v>
      </c>
      <c r="F376" s="7">
        <v>0</v>
      </c>
    </row>
    <row r="377" spans="1:14" x14ac:dyDescent="0.3">
      <c r="A377" s="7" t="s">
        <v>90</v>
      </c>
      <c r="B377" s="8">
        <v>43900</v>
      </c>
      <c r="C377" s="7">
        <v>1024</v>
      </c>
      <c r="D377" s="7">
        <v>0</v>
      </c>
      <c r="E377" s="7">
        <v>102</v>
      </c>
      <c r="F377" s="7">
        <v>31</v>
      </c>
    </row>
    <row r="378" spans="1:14" x14ac:dyDescent="0.3">
      <c r="A378" s="7" t="s">
        <v>91</v>
      </c>
      <c r="B378" s="8">
        <v>43900</v>
      </c>
      <c r="C378" s="7">
        <v>0</v>
      </c>
      <c r="D378" s="7">
        <v>0</v>
      </c>
      <c r="E378" s="7">
        <v>0</v>
      </c>
      <c r="F378" s="7">
        <v>0</v>
      </c>
    </row>
    <row r="379" spans="1:14" x14ac:dyDescent="0.3">
      <c r="A379" s="7" t="s">
        <v>92</v>
      </c>
      <c r="B379" s="8">
        <v>43900</v>
      </c>
      <c r="C379" s="7">
        <v>11</v>
      </c>
      <c r="D379" s="7">
        <v>4</v>
      </c>
      <c r="E379" s="7">
        <v>0</v>
      </c>
      <c r="F379" s="7">
        <v>0</v>
      </c>
    </row>
    <row r="380" spans="1:14" x14ac:dyDescent="0.3">
      <c r="A380" s="7" t="s">
        <v>93</v>
      </c>
      <c r="B380" s="8">
        <v>43900</v>
      </c>
      <c r="C380" s="7">
        <v>46</v>
      </c>
      <c r="D380" s="7">
        <v>10</v>
      </c>
      <c r="E380" s="7">
        <v>3</v>
      </c>
      <c r="F380" s="7">
        <v>0</v>
      </c>
    </row>
    <row r="381" spans="1:14" x14ac:dyDescent="0.3">
      <c r="A381" s="7" t="s">
        <v>94</v>
      </c>
      <c r="B381" s="8">
        <v>43900</v>
      </c>
      <c r="C381" s="7">
        <v>225</v>
      </c>
      <c r="D381" s="7">
        <v>102</v>
      </c>
      <c r="E381" s="7">
        <v>15</v>
      </c>
      <c r="F381" s="7">
        <v>6</v>
      </c>
    </row>
    <row r="382" spans="1:14" x14ac:dyDescent="0.3">
      <c r="A382" s="7" t="s">
        <v>95</v>
      </c>
      <c r="B382" s="8">
        <v>43900</v>
      </c>
      <c r="C382" s="7">
        <v>179</v>
      </c>
      <c r="D382" s="7">
        <v>13</v>
      </c>
      <c r="E382" s="7">
        <v>1</v>
      </c>
      <c r="F382" s="7">
        <v>2</v>
      </c>
    </row>
    <row r="383" spans="1:14" x14ac:dyDescent="0.3">
      <c r="A383" s="7" t="s">
        <v>77</v>
      </c>
      <c r="B383" s="8">
        <v>43901</v>
      </c>
      <c r="C383" s="7">
        <v>115</v>
      </c>
      <c r="D383" s="7">
        <v>50</v>
      </c>
      <c r="E383" s="7">
        <v>4</v>
      </c>
      <c r="F383" s="7">
        <v>0</v>
      </c>
      <c r="N383" s="7">
        <f>SUM(C383:C401)</f>
        <v>2929</v>
      </c>
    </row>
    <row r="384" spans="1:14" x14ac:dyDescent="0.3">
      <c r="A384" s="7" t="s">
        <v>78</v>
      </c>
      <c r="B384" s="8">
        <v>43901</v>
      </c>
      <c r="C384" s="7">
        <v>64</v>
      </c>
      <c r="D384" s="7">
        <v>28</v>
      </c>
      <c r="E384" s="7">
        <v>3</v>
      </c>
      <c r="F384" s="7">
        <v>6</v>
      </c>
    </row>
    <row r="385" spans="1:6" x14ac:dyDescent="0.3">
      <c r="A385" s="7" t="s">
        <v>79</v>
      </c>
      <c r="B385" s="8">
        <v>43901</v>
      </c>
      <c r="C385" s="7">
        <v>47</v>
      </c>
      <c r="D385" s="7">
        <v>12</v>
      </c>
      <c r="E385" s="7">
        <v>2</v>
      </c>
      <c r="F385" s="7">
        <v>1</v>
      </c>
    </row>
    <row r="386" spans="1:6" x14ac:dyDescent="0.3">
      <c r="A386" s="7" t="s">
        <v>80</v>
      </c>
      <c r="B386" s="8">
        <v>43901</v>
      </c>
      <c r="C386" s="7">
        <v>22</v>
      </c>
      <c r="D386" s="7">
        <v>8</v>
      </c>
      <c r="E386" s="7">
        <v>2</v>
      </c>
      <c r="F386" s="7">
        <v>1</v>
      </c>
    </row>
    <row r="387" spans="1:6" x14ac:dyDescent="0.3">
      <c r="A387" s="7" t="s">
        <v>81</v>
      </c>
      <c r="B387" s="8">
        <v>43901</v>
      </c>
      <c r="C387" s="7">
        <v>51</v>
      </c>
      <c r="D387" s="7">
        <v>15</v>
      </c>
      <c r="E387" s="7">
        <v>3</v>
      </c>
      <c r="F387" s="7">
        <v>0</v>
      </c>
    </row>
    <row r="388" spans="1:6" x14ac:dyDescent="0.3">
      <c r="A388" s="7" t="s">
        <v>82</v>
      </c>
      <c r="B388" s="8">
        <v>43901</v>
      </c>
      <c r="C388" s="7">
        <v>16</v>
      </c>
      <c r="D388" s="7">
        <v>3</v>
      </c>
      <c r="E388" s="7">
        <v>0</v>
      </c>
      <c r="F388" s="7">
        <v>0</v>
      </c>
    </row>
    <row r="389" spans="1:6" x14ac:dyDescent="0.3">
      <c r="A389" s="7" t="s">
        <v>83</v>
      </c>
      <c r="B389" s="8">
        <v>43901</v>
      </c>
      <c r="C389" s="7">
        <v>115</v>
      </c>
      <c r="D389" s="7">
        <v>39</v>
      </c>
      <c r="E389" s="7">
        <v>9</v>
      </c>
      <c r="F389" s="7">
        <v>1</v>
      </c>
    </row>
    <row r="390" spans="1:6" x14ac:dyDescent="0.3">
      <c r="A390" s="7" t="s">
        <v>84</v>
      </c>
      <c r="B390" s="8">
        <v>43901</v>
      </c>
      <c r="C390" s="7">
        <v>71</v>
      </c>
      <c r="D390" s="7">
        <v>24</v>
      </c>
      <c r="E390" s="7">
        <v>2</v>
      </c>
      <c r="F390" s="7">
        <v>0</v>
      </c>
    </row>
    <row r="391" spans="1:6" x14ac:dyDescent="0.3">
      <c r="A391" s="7" t="s">
        <v>85</v>
      </c>
      <c r="B391" s="8">
        <v>43901</v>
      </c>
      <c r="C391" s="7">
        <v>260</v>
      </c>
      <c r="D391" s="7">
        <v>0</v>
      </c>
      <c r="E391" s="7">
        <v>0</v>
      </c>
      <c r="F391" s="7">
        <v>4</v>
      </c>
    </row>
    <row r="392" spans="1:6" x14ac:dyDescent="0.3">
      <c r="A392" s="7" t="s">
        <v>86</v>
      </c>
      <c r="B392" s="8">
        <v>43901</v>
      </c>
      <c r="C392" s="7">
        <v>0</v>
      </c>
      <c r="D392" s="7">
        <v>0</v>
      </c>
      <c r="E392" s="7">
        <v>0</v>
      </c>
      <c r="F392" s="7">
        <v>0</v>
      </c>
    </row>
    <row r="393" spans="1:6" x14ac:dyDescent="0.3">
      <c r="A393" s="7" t="s">
        <v>87</v>
      </c>
      <c r="B393" s="8">
        <v>43901</v>
      </c>
      <c r="C393" s="7">
        <v>76</v>
      </c>
      <c r="D393" s="7">
        <v>22</v>
      </c>
      <c r="E393" s="7">
        <v>2</v>
      </c>
      <c r="F393" s="7">
        <v>1</v>
      </c>
    </row>
    <row r="394" spans="1:6" x14ac:dyDescent="0.3">
      <c r="A394" s="7" t="s">
        <v>88</v>
      </c>
      <c r="B394" s="8">
        <v>43901</v>
      </c>
      <c r="C394" s="7">
        <v>19</v>
      </c>
      <c r="D394" s="7">
        <v>2</v>
      </c>
      <c r="E394" s="7">
        <v>1</v>
      </c>
      <c r="F394" s="7">
        <v>1</v>
      </c>
    </row>
    <row r="395" spans="1:6" x14ac:dyDescent="0.3">
      <c r="A395" s="7" t="s">
        <v>89</v>
      </c>
      <c r="B395" s="8">
        <v>43901</v>
      </c>
      <c r="C395" s="7">
        <v>35</v>
      </c>
      <c r="D395" s="7">
        <v>7</v>
      </c>
      <c r="E395" s="7">
        <v>2</v>
      </c>
      <c r="F395" s="7">
        <v>0</v>
      </c>
    </row>
    <row r="396" spans="1:6" x14ac:dyDescent="0.3">
      <c r="A396" s="7" t="s">
        <v>90</v>
      </c>
      <c r="B396" s="8">
        <v>43901</v>
      </c>
      <c r="C396" s="7">
        <v>1388</v>
      </c>
      <c r="D396" s="7">
        <v>0</v>
      </c>
      <c r="E396" s="7">
        <v>135</v>
      </c>
      <c r="F396" s="7">
        <v>56</v>
      </c>
    </row>
    <row r="397" spans="1:6" x14ac:dyDescent="0.3">
      <c r="A397" s="7" t="s">
        <v>91</v>
      </c>
      <c r="B397" s="8">
        <v>43901</v>
      </c>
      <c r="C397" s="7">
        <v>0</v>
      </c>
      <c r="D397" s="7">
        <v>0</v>
      </c>
      <c r="E397" s="7">
        <v>0</v>
      </c>
      <c r="F397" s="7">
        <v>0</v>
      </c>
    </row>
    <row r="398" spans="1:6" x14ac:dyDescent="0.3">
      <c r="A398" s="7" t="s">
        <v>92</v>
      </c>
      <c r="B398" s="8">
        <v>43901</v>
      </c>
      <c r="C398" s="7">
        <v>26</v>
      </c>
      <c r="D398" s="7">
        <v>5</v>
      </c>
      <c r="E398" s="7">
        <v>1</v>
      </c>
      <c r="F398" s="7">
        <v>0</v>
      </c>
    </row>
    <row r="399" spans="1:6" x14ac:dyDescent="0.3">
      <c r="A399" s="7" t="s">
        <v>93</v>
      </c>
      <c r="B399" s="8">
        <v>43901</v>
      </c>
      <c r="C399" s="7">
        <v>73</v>
      </c>
      <c r="D399" s="7">
        <v>17</v>
      </c>
      <c r="E399" s="7">
        <v>3</v>
      </c>
      <c r="F399" s="7">
        <v>0</v>
      </c>
    </row>
    <row r="400" spans="1:6" x14ac:dyDescent="0.3">
      <c r="A400" s="7" t="s">
        <v>94</v>
      </c>
      <c r="B400" s="8">
        <v>43901</v>
      </c>
      <c r="C400" s="7">
        <v>346</v>
      </c>
      <c r="D400" s="7">
        <v>146</v>
      </c>
      <c r="E400" s="7">
        <v>18</v>
      </c>
      <c r="F400" s="7">
        <v>11</v>
      </c>
    </row>
    <row r="401" spans="1:14" x14ac:dyDescent="0.3">
      <c r="A401" s="7" t="s">
        <v>95</v>
      </c>
      <c r="B401" s="8">
        <v>43901</v>
      </c>
      <c r="C401" s="7">
        <v>205</v>
      </c>
      <c r="D401" s="7">
        <v>21</v>
      </c>
      <c r="E401" s="7">
        <v>1</v>
      </c>
      <c r="F401" s="7">
        <v>2</v>
      </c>
    </row>
    <row r="402" spans="1:14" x14ac:dyDescent="0.3">
      <c r="A402" s="7" t="s">
        <v>77</v>
      </c>
      <c r="B402" s="8">
        <v>43902</v>
      </c>
      <c r="C402" s="7">
        <v>219</v>
      </c>
      <c r="D402" s="7">
        <v>92</v>
      </c>
      <c r="E402" s="7">
        <v>8</v>
      </c>
      <c r="F402" s="7">
        <v>0</v>
      </c>
      <c r="N402" s="7">
        <f>SUM(C402:C420)</f>
        <v>4130</v>
      </c>
    </row>
    <row r="403" spans="1:14" x14ac:dyDescent="0.3">
      <c r="A403" s="7" t="s">
        <v>78</v>
      </c>
      <c r="B403" s="8">
        <v>43902</v>
      </c>
      <c r="C403" s="7">
        <v>80</v>
      </c>
      <c r="D403" s="7">
        <v>30</v>
      </c>
      <c r="E403" s="7">
        <v>3</v>
      </c>
      <c r="F403" s="7">
        <v>7</v>
      </c>
    </row>
    <row r="404" spans="1:14" x14ac:dyDescent="0.3">
      <c r="A404" s="7" t="s">
        <v>79</v>
      </c>
      <c r="B404" s="8">
        <v>43902</v>
      </c>
      <c r="C404" s="7">
        <v>67</v>
      </c>
      <c r="D404" s="7">
        <v>16</v>
      </c>
      <c r="E404" s="7">
        <v>2</v>
      </c>
      <c r="F404" s="7">
        <v>1</v>
      </c>
    </row>
    <row r="405" spans="1:14" x14ac:dyDescent="0.3">
      <c r="A405" s="7" t="s">
        <v>80</v>
      </c>
      <c r="B405" s="8">
        <v>43902</v>
      </c>
      <c r="C405" s="7">
        <v>28</v>
      </c>
      <c r="D405" s="7">
        <v>9</v>
      </c>
      <c r="E405" s="7">
        <v>2</v>
      </c>
      <c r="F405" s="7">
        <v>1</v>
      </c>
    </row>
    <row r="406" spans="1:14" x14ac:dyDescent="0.3">
      <c r="A406" s="7" t="s">
        <v>81</v>
      </c>
      <c r="B406" s="8">
        <v>43902</v>
      </c>
      <c r="C406" s="7">
        <v>70</v>
      </c>
      <c r="D406" s="7">
        <v>15</v>
      </c>
      <c r="E406" s="7">
        <v>3</v>
      </c>
      <c r="F406" s="7">
        <v>0</v>
      </c>
    </row>
    <row r="407" spans="1:14" x14ac:dyDescent="0.3">
      <c r="A407" s="7" t="s">
        <v>82</v>
      </c>
      <c r="B407" s="8">
        <v>43902</v>
      </c>
      <c r="C407" s="7">
        <v>29</v>
      </c>
      <c r="D407" s="7">
        <v>3</v>
      </c>
      <c r="E407" s="7">
        <v>0</v>
      </c>
      <c r="F407" s="7">
        <v>0</v>
      </c>
    </row>
    <row r="408" spans="1:14" x14ac:dyDescent="0.3">
      <c r="A408" s="7" t="s">
        <v>83</v>
      </c>
      <c r="B408" s="8">
        <v>43902</v>
      </c>
      <c r="C408" s="7">
        <v>194</v>
      </c>
      <c r="D408" s="7">
        <v>78</v>
      </c>
      <c r="E408" s="7">
        <v>10</v>
      </c>
      <c r="F408" s="7">
        <v>5</v>
      </c>
    </row>
    <row r="409" spans="1:14" x14ac:dyDescent="0.3">
      <c r="A409" s="7" t="s">
        <v>84</v>
      </c>
      <c r="B409" s="8">
        <v>43902</v>
      </c>
      <c r="C409" s="7">
        <v>92</v>
      </c>
      <c r="D409" s="7">
        <v>25</v>
      </c>
      <c r="E409" s="7">
        <v>4</v>
      </c>
      <c r="F409" s="7">
        <v>0</v>
      </c>
    </row>
    <row r="410" spans="1:14" x14ac:dyDescent="0.3">
      <c r="A410" s="7" t="s">
        <v>85</v>
      </c>
      <c r="B410" s="8">
        <v>43902</v>
      </c>
      <c r="C410" s="7">
        <v>316</v>
      </c>
      <c r="D410" s="7">
        <v>0</v>
      </c>
      <c r="E410" s="7">
        <v>25</v>
      </c>
      <c r="F410" s="7">
        <v>6</v>
      </c>
    </row>
    <row r="411" spans="1:14" x14ac:dyDescent="0.3">
      <c r="A411" s="7" t="s">
        <v>86</v>
      </c>
      <c r="B411" s="8">
        <v>43902</v>
      </c>
      <c r="C411" s="7">
        <v>0</v>
      </c>
      <c r="D411" s="7">
        <v>0</v>
      </c>
      <c r="E411" s="7">
        <v>0</v>
      </c>
      <c r="F411" s="7">
        <v>0</v>
      </c>
    </row>
    <row r="412" spans="1:14" x14ac:dyDescent="0.3">
      <c r="A412" s="7" t="s">
        <v>87</v>
      </c>
      <c r="B412" s="8">
        <v>43902</v>
      </c>
      <c r="C412" s="7">
        <v>94</v>
      </c>
      <c r="D412" s="7">
        <v>23</v>
      </c>
      <c r="E412" s="7">
        <v>2</v>
      </c>
      <c r="F412" s="7">
        <v>1</v>
      </c>
    </row>
    <row r="413" spans="1:14" x14ac:dyDescent="0.3">
      <c r="A413" s="7" t="s">
        <v>88</v>
      </c>
      <c r="B413" s="8">
        <v>43902</v>
      </c>
      <c r="C413" s="7">
        <v>39</v>
      </c>
      <c r="D413" s="7">
        <v>3</v>
      </c>
      <c r="E413" s="7">
        <v>1</v>
      </c>
      <c r="F413" s="7">
        <v>1</v>
      </c>
    </row>
    <row r="414" spans="1:14" x14ac:dyDescent="0.3">
      <c r="A414" s="7" t="s">
        <v>89</v>
      </c>
      <c r="B414" s="8">
        <v>43902</v>
      </c>
      <c r="C414" s="7">
        <v>85</v>
      </c>
      <c r="D414" s="7">
        <v>15</v>
      </c>
      <c r="E414" s="7">
        <v>2</v>
      </c>
      <c r="F414" s="7">
        <v>0</v>
      </c>
    </row>
    <row r="415" spans="1:14" x14ac:dyDescent="0.3">
      <c r="A415" s="7" t="s">
        <v>90</v>
      </c>
      <c r="B415" s="8">
        <v>43902</v>
      </c>
      <c r="C415" s="7">
        <v>1990</v>
      </c>
      <c r="D415" s="7">
        <v>1304</v>
      </c>
      <c r="E415" s="7">
        <v>180</v>
      </c>
      <c r="F415" s="7">
        <v>81</v>
      </c>
    </row>
    <row r="416" spans="1:14" x14ac:dyDescent="0.3">
      <c r="A416" s="7" t="s">
        <v>91</v>
      </c>
      <c r="B416" s="8">
        <v>43902</v>
      </c>
      <c r="C416" s="7">
        <v>2</v>
      </c>
      <c r="D416" s="7">
        <v>3</v>
      </c>
      <c r="E416" s="7">
        <v>0</v>
      </c>
      <c r="F416" s="7">
        <v>0</v>
      </c>
    </row>
    <row r="417" spans="1:14" x14ac:dyDescent="0.3">
      <c r="A417" s="7" t="s">
        <v>92</v>
      </c>
      <c r="B417" s="8">
        <v>43902</v>
      </c>
      <c r="C417" s="7">
        <v>35</v>
      </c>
      <c r="D417" s="7">
        <v>8</v>
      </c>
      <c r="E417" s="7">
        <v>2</v>
      </c>
      <c r="F417" s="7">
        <v>0</v>
      </c>
    </row>
    <row r="418" spans="1:14" x14ac:dyDescent="0.3">
      <c r="A418" s="7" t="s">
        <v>93</v>
      </c>
      <c r="B418" s="8">
        <v>43902</v>
      </c>
      <c r="C418" s="7">
        <v>130</v>
      </c>
      <c r="D418" s="7">
        <v>28</v>
      </c>
      <c r="E418" s="7">
        <v>4</v>
      </c>
      <c r="F418" s="7">
        <v>0</v>
      </c>
    </row>
    <row r="419" spans="1:14" x14ac:dyDescent="0.3">
      <c r="A419" s="7" t="s">
        <v>94</v>
      </c>
      <c r="B419" s="8">
        <v>43902</v>
      </c>
      <c r="C419" s="7">
        <v>417</v>
      </c>
      <c r="D419" s="7">
        <v>179</v>
      </c>
      <c r="E419" s="7">
        <v>20</v>
      </c>
      <c r="F419" s="7">
        <v>14</v>
      </c>
    </row>
    <row r="420" spans="1:14" x14ac:dyDescent="0.3">
      <c r="A420" s="7" t="s">
        <v>95</v>
      </c>
      <c r="B420" s="8">
        <v>43902</v>
      </c>
      <c r="C420" s="7">
        <v>243</v>
      </c>
      <c r="D420" s="7">
        <v>27</v>
      </c>
      <c r="E420" s="7">
        <v>2</v>
      </c>
      <c r="F420" s="7">
        <v>3</v>
      </c>
    </row>
    <row r="421" spans="1:14" x14ac:dyDescent="0.3">
      <c r="A421" s="7" t="s">
        <v>77</v>
      </c>
      <c r="B421" s="8">
        <v>43903</v>
      </c>
      <c r="C421" s="7">
        <v>269</v>
      </c>
      <c r="D421" s="7">
        <v>92</v>
      </c>
      <c r="E421" s="7">
        <v>8</v>
      </c>
      <c r="F421" s="7">
        <v>2</v>
      </c>
      <c r="N421" s="7">
        <f>SUM(C421:C439)</f>
        <v>5844</v>
      </c>
    </row>
    <row r="422" spans="1:14" x14ac:dyDescent="0.3">
      <c r="A422" s="7" t="s">
        <v>78</v>
      </c>
      <c r="B422" s="8">
        <v>43903</v>
      </c>
      <c r="C422" s="7">
        <v>121</v>
      </c>
      <c r="D422" s="7">
        <v>42</v>
      </c>
      <c r="E422" s="7">
        <v>5</v>
      </c>
      <c r="F422" s="7">
        <v>7</v>
      </c>
    </row>
    <row r="423" spans="1:14" x14ac:dyDescent="0.3">
      <c r="A423" s="7" t="s">
        <v>79</v>
      </c>
      <c r="B423" s="8">
        <v>43903</v>
      </c>
      <c r="C423" s="7">
        <v>92</v>
      </c>
      <c r="D423" s="7">
        <v>16</v>
      </c>
      <c r="E423" s="7">
        <v>2</v>
      </c>
      <c r="F423" s="7">
        <v>1</v>
      </c>
    </row>
    <row r="424" spans="1:14" x14ac:dyDescent="0.3">
      <c r="A424" s="7" t="s">
        <v>80</v>
      </c>
      <c r="B424" s="8">
        <v>43903</v>
      </c>
      <c r="C424" s="7">
        <v>28</v>
      </c>
      <c r="D424" s="7">
        <v>9</v>
      </c>
      <c r="E424" s="7">
        <v>2</v>
      </c>
      <c r="F424" s="7">
        <v>1</v>
      </c>
    </row>
    <row r="425" spans="1:14" x14ac:dyDescent="0.3">
      <c r="A425" s="7" t="s">
        <v>81</v>
      </c>
      <c r="B425" s="8">
        <v>43903</v>
      </c>
      <c r="C425" s="7">
        <v>90</v>
      </c>
      <c r="D425" s="7">
        <v>15</v>
      </c>
      <c r="E425" s="7">
        <v>6</v>
      </c>
      <c r="F425" s="7">
        <v>1</v>
      </c>
    </row>
    <row r="426" spans="1:14" x14ac:dyDescent="0.3">
      <c r="A426" s="7" t="s">
        <v>82</v>
      </c>
      <c r="B426" s="8">
        <v>43903</v>
      </c>
      <c r="C426" s="7">
        <v>31</v>
      </c>
      <c r="D426" s="7">
        <v>3</v>
      </c>
      <c r="E426" s="7">
        <v>0</v>
      </c>
      <c r="F426" s="7">
        <v>0</v>
      </c>
    </row>
    <row r="427" spans="1:14" x14ac:dyDescent="0.3">
      <c r="A427" s="7" t="s">
        <v>83</v>
      </c>
      <c r="B427" s="8">
        <v>43903</v>
      </c>
      <c r="C427" s="7">
        <v>289</v>
      </c>
      <c r="D427" s="7">
        <v>78</v>
      </c>
      <c r="E427" s="7">
        <v>10</v>
      </c>
      <c r="F427" s="7">
        <v>6</v>
      </c>
    </row>
    <row r="428" spans="1:14" x14ac:dyDescent="0.3">
      <c r="A428" s="7" t="s">
        <v>84</v>
      </c>
      <c r="B428" s="8">
        <v>43903</v>
      </c>
      <c r="C428" s="7">
        <v>169</v>
      </c>
      <c r="D428" s="7">
        <v>25</v>
      </c>
      <c r="E428" s="7">
        <v>8</v>
      </c>
      <c r="F428" s="7">
        <v>1</v>
      </c>
    </row>
    <row r="429" spans="1:14" x14ac:dyDescent="0.3">
      <c r="A429" s="7" t="s">
        <v>85</v>
      </c>
      <c r="B429" s="8">
        <v>43903</v>
      </c>
      <c r="C429" s="7">
        <v>509</v>
      </c>
      <c r="D429" s="7">
        <v>0</v>
      </c>
      <c r="E429" s="7">
        <v>33</v>
      </c>
      <c r="F429" s="7">
        <v>6</v>
      </c>
    </row>
    <row r="430" spans="1:14" x14ac:dyDescent="0.3">
      <c r="A430" s="7" t="s">
        <v>86</v>
      </c>
      <c r="B430" s="8">
        <v>43903</v>
      </c>
      <c r="C430" s="7">
        <v>0</v>
      </c>
      <c r="D430" s="7">
        <v>0</v>
      </c>
      <c r="E430" s="7">
        <v>0</v>
      </c>
      <c r="F430" s="7">
        <v>0</v>
      </c>
    </row>
    <row r="431" spans="1:14" x14ac:dyDescent="0.3">
      <c r="A431" s="7" t="s">
        <v>87</v>
      </c>
      <c r="B431" s="8">
        <v>43903</v>
      </c>
      <c r="C431" s="7">
        <v>130</v>
      </c>
      <c r="D431" s="7">
        <v>31</v>
      </c>
      <c r="E431" s="7">
        <v>4</v>
      </c>
      <c r="F431" s="7">
        <v>4</v>
      </c>
    </row>
    <row r="432" spans="1:14" x14ac:dyDescent="0.3">
      <c r="A432" s="7" t="s">
        <v>88</v>
      </c>
      <c r="B432" s="8">
        <v>43903</v>
      </c>
      <c r="C432" s="7">
        <v>66</v>
      </c>
      <c r="D432" s="7">
        <v>3</v>
      </c>
      <c r="E432" s="7">
        <v>1</v>
      </c>
      <c r="F432" s="7">
        <v>2</v>
      </c>
    </row>
    <row r="433" spans="1:6" x14ac:dyDescent="0.3">
      <c r="A433" s="7" t="s">
        <v>89</v>
      </c>
      <c r="B433" s="8">
        <v>43903</v>
      </c>
      <c r="C433" s="7">
        <v>115</v>
      </c>
      <c r="D433" s="7">
        <v>32</v>
      </c>
      <c r="E433" s="7">
        <v>7</v>
      </c>
      <c r="F433" s="7">
        <v>0</v>
      </c>
    </row>
    <row r="434" spans="1:6" x14ac:dyDescent="0.3">
      <c r="A434" s="7" t="s">
        <v>90</v>
      </c>
      <c r="B434" s="8">
        <v>43903</v>
      </c>
      <c r="C434" s="7">
        <v>2940</v>
      </c>
      <c r="D434" s="7">
        <v>1518</v>
      </c>
      <c r="E434" s="7">
        <v>180</v>
      </c>
      <c r="F434" s="7">
        <v>86</v>
      </c>
    </row>
    <row r="435" spans="1:6" x14ac:dyDescent="0.3">
      <c r="A435" s="7" t="s">
        <v>91</v>
      </c>
      <c r="B435" s="8">
        <v>43903</v>
      </c>
      <c r="C435" s="7">
        <v>3</v>
      </c>
      <c r="D435" s="7">
        <v>3</v>
      </c>
      <c r="E435" s="7">
        <v>0</v>
      </c>
      <c r="F435" s="7">
        <v>0</v>
      </c>
    </row>
    <row r="436" spans="1:6" x14ac:dyDescent="0.3">
      <c r="A436" s="7" t="s">
        <v>92</v>
      </c>
      <c r="B436" s="8">
        <v>43903</v>
      </c>
      <c r="C436" s="7">
        <v>47</v>
      </c>
      <c r="D436" s="7">
        <v>8</v>
      </c>
      <c r="E436" s="7">
        <v>2</v>
      </c>
      <c r="F436" s="7">
        <v>0</v>
      </c>
    </row>
    <row r="437" spans="1:6" x14ac:dyDescent="0.3">
      <c r="A437" s="7" t="s">
        <v>93</v>
      </c>
      <c r="B437" s="8">
        <v>43903</v>
      </c>
      <c r="C437" s="7">
        <v>146</v>
      </c>
      <c r="D437" s="7">
        <v>28</v>
      </c>
      <c r="E437" s="7">
        <v>4</v>
      </c>
      <c r="F437" s="7">
        <v>0</v>
      </c>
    </row>
    <row r="438" spans="1:6" x14ac:dyDescent="0.3">
      <c r="A438" s="7" t="s">
        <v>94</v>
      </c>
      <c r="B438" s="8">
        <v>43903</v>
      </c>
      <c r="C438" s="7">
        <v>521</v>
      </c>
      <c r="D438" s="7">
        <v>179</v>
      </c>
      <c r="E438" s="7">
        <v>22</v>
      </c>
      <c r="F438" s="7">
        <v>14</v>
      </c>
    </row>
    <row r="439" spans="1:6" x14ac:dyDescent="0.3">
      <c r="A439" s="7" t="s">
        <v>95</v>
      </c>
      <c r="B439" s="8">
        <v>43903</v>
      </c>
      <c r="C439" s="7">
        <v>278</v>
      </c>
      <c r="D439" s="7">
        <v>38</v>
      </c>
      <c r="E439" s="7">
        <v>2</v>
      </c>
      <c r="F439" s="7">
        <v>3</v>
      </c>
    </row>
    <row r="440" spans="1:6" x14ac:dyDescent="0.3">
      <c r="A440" s="7" t="s">
        <v>77</v>
      </c>
      <c r="B440" s="8">
        <v>43904</v>
      </c>
      <c r="C440" s="7">
        <v>437</v>
      </c>
      <c r="D440" s="7">
        <v>92</v>
      </c>
      <c r="E440" s="7">
        <v>8</v>
      </c>
      <c r="F440" s="7">
        <v>6</v>
      </c>
    </row>
    <row r="441" spans="1:6" x14ac:dyDescent="0.3">
      <c r="A441" s="7" t="s">
        <v>78</v>
      </c>
      <c r="B441" s="8">
        <v>43904</v>
      </c>
      <c r="C441" s="7">
        <v>147</v>
      </c>
      <c r="D441" s="7">
        <v>59</v>
      </c>
      <c r="E441" s="7">
        <v>5</v>
      </c>
      <c r="F441" s="7">
        <v>7</v>
      </c>
    </row>
    <row r="442" spans="1:6" x14ac:dyDescent="0.3">
      <c r="A442" s="7" t="s">
        <v>79</v>
      </c>
      <c r="B442" s="8">
        <v>43904</v>
      </c>
      <c r="C442" s="7">
        <v>137</v>
      </c>
      <c r="D442" s="7">
        <v>16</v>
      </c>
      <c r="E442" s="7">
        <v>3</v>
      </c>
      <c r="F442" s="7">
        <v>1</v>
      </c>
    </row>
    <row r="443" spans="1:6" x14ac:dyDescent="0.3">
      <c r="A443" s="7" t="s">
        <v>80</v>
      </c>
      <c r="B443" s="8">
        <v>43904</v>
      </c>
      <c r="C443" s="7">
        <v>42</v>
      </c>
      <c r="D443" s="7">
        <v>9</v>
      </c>
      <c r="E443" s="7">
        <v>2</v>
      </c>
      <c r="F443" s="7">
        <v>1</v>
      </c>
    </row>
    <row r="444" spans="1:6" x14ac:dyDescent="0.3">
      <c r="A444" s="7" t="s">
        <v>81</v>
      </c>
      <c r="B444" s="8">
        <v>43904</v>
      </c>
      <c r="C444" s="7">
        <v>109</v>
      </c>
      <c r="D444" s="7">
        <v>15</v>
      </c>
      <c r="E444" s="7">
        <v>6</v>
      </c>
      <c r="F444" s="7">
        <v>1</v>
      </c>
    </row>
    <row r="445" spans="1:6" x14ac:dyDescent="0.3">
      <c r="A445" s="7" t="s">
        <v>82</v>
      </c>
      <c r="B445" s="8">
        <v>43904</v>
      </c>
      <c r="C445" s="7">
        <v>51</v>
      </c>
      <c r="D445" s="7">
        <v>3</v>
      </c>
      <c r="E445" s="7">
        <v>0</v>
      </c>
      <c r="F445" s="7">
        <v>0</v>
      </c>
    </row>
    <row r="446" spans="1:6" x14ac:dyDescent="0.3">
      <c r="A446" s="7" t="s">
        <v>83</v>
      </c>
      <c r="B446" s="8">
        <v>43904</v>
      </c>
      <c r="C446" s="7">
        <v>401</v>
      </c>
      <c r="D446" s="7">
        <v>78</v>
      </c>
      <c r="E446" s="7">
        <v>10</v>
      </c>
      <c r="F446" s="7">
        <v>10</v>
      </c>
    </row>
    <row r="447" spans="1:6" x14ac:dyDescent="0.3">
      <c r="A447" s="7" t="s">
        <v>84</v>
      </c>
      <c r="B447" s="8">
        <v>43904</v>
      </c>
      <c r="C447" s="7">
        <v>223</v>
      </c>
      <c r="D447" s="7">
        <v>45</v>
      </c>
      <c r="E447" s="7">
        <v>8</v>
      </c>
      <c r="F447" s="7">
        <v>3</v>
      </c>
    </row>
    <row r="448" spans="1:6" x14ac:dyDescent="0.3">
      <c r="A448" s="7" t="s">
        <v>85</v>
      </c>
      <c r="B448" s="8">
        <v>43904</v>
      </c>
      <c r="C448" s="7">
        <v>715</v>
      </c>
      <c r="D448" s="7">
        <v>0</v>
      </c>
      <c r="E448" s="7">
        <v>33</v>
      </c>
      <c r="F448" s="7">
        <v>8</v>
      </c>
    </row>
    <row r="449" spans="1:6" x14ac:dyDescent="0.3">
      <c r="A449" s="7" t="s">
        <v>86</v>
      </c>
      <c r="B449" s="8">
        <v>43904</v>
      </c>
      <c r="C449" s="7">
        <v>1</v>
      </c>
      <c r="D449" s="7">
        <v>0</v>
      </c>
      <c r="E449" s="7">
        <v>0</v>
      </c>
      <c r="F449" s="7">
        <v>0</v>
      </c>
    </row>
    <row r="450" spans="1:6" x14ac:dyDescent="0.3">
      <c r="A450" s="7" t="s">
        <v>87</v>
      </c>
      <c r="B450" s="8">
        <v>43904</v>
      </c>
      <c r="C450" s="7">
        <v>409</v>
      </c>
      <c r="D450" s="7">
        <v>31</v>
      </c>
      <c r="E450" s="7">
        <v>4</v>
      </c>
      <c r="F450" s="7">
        <v>5</v>
      </c>
    </row>
    <row r="451" spans="1:6" x14ac:dyDescent="0.3">
      <c r="A451" s="7" t="s">
        <v>88</v>
      </c>
      <c r="B451" s="8">
        <v>43904</v>
      </c>
      <c r="C451" s="7">
        <v>95</v>
      </c>
      <c r="D451" s="7">
        <v>8</v>
      </c>
      <c r="E451" s="7">
        <v>1</v>
      </c>
      <c r="F451" s="7">
        <v>2</v>
      </c>
    </row>
    <row r="452" spans="1:6" x14ac:dyDescent="0.3">
      <c r="A452" s="7" t="s">
        <v>89</v>
      </c>
      <c r="B452" s="8">
        <v>43904</v>
      </c>
      <c r="C452" s="7">
        <v>195</v>
      </c>
      <c r="D452" s="7">
        <v>32</v>
      </c>
      <c r="E452" s="7">
        <v>8</v>
      </c>
      <c r="F452" s="7">
        <v>2</v>
      </c>
    </row>
    <row r="453" spans="1:6" x14ac:dyDescent="0.3">
      <c r="A453" s="7" t="s">
        <v>90</v>
      </c>
      <c r="B453" s="8">
        <v>43904</v>
      </c>
      <c r="C453" s="7">
        <v>3544</v>
      </c>
      <c r="D453" s="7">
        <v>2337</v>
      </c>
      <c r="E453" s="7">
        <v>253</v>
      </c>
      <c r="F453" s="7">
        <v>213</v>
      </c>
    </row>
    <row r="454" spans="1:6" x14ac:dyDescent="0.3">
      <c r="A454" s="7" t="s">
        <v>91</v>
      </c>
      <c r="B454" s="8">
        <v>43904</v>
      </c>
      <c r="C454" s="7">
        <v>8</v>
      </c>
      <c r="D454" s="7">
        <v>4</v>
      </c>
      <c r="E454" s="7">
        <v>0</v>
      </c>
      <c r="F454" s="7">
        <v>0</v>
      </c>
    </row>
    <row r="455" spans="1:6" x14ac:dyDescent="0.3">
      <c r="A455" s="7" t="s">
        <v>92</v>
      </c>
      <c r="B455" s="8">
        <v>43904</v>
      </c>
      <c r="C455" s="7">
        <v>71</v>
      </c>
      <c r="D455" s="7">
        <v>13</v>
      </c>
      <c r="E455" s="7">
        <v>2</v>
      </c>
      <c r="F455" s="7">
        <v>0</v>
      </c>
    </row>
    <row r="456" spans="1:6" x14ac:dyDescent="0.3">
      <c r="A456" s="7" t="s">
        <v>93</v>
      </c>
      <c r="B456" s="8">
        <v>43904</v>
      </c>
      <c r="C456" s="7">
        <v>183</v>
      </c>
      <c r="D456" s="7">
        <v>34</v>
      </c>
      <c r="E456" s="7">
        <v>4</v>
      </c>
      <c r="F456" s="7">
        <v>0</v>
      </c>
    </row>
    <row r="457" spans="1:6" x14ac:dyDescent="0.3">
      <c r="A457" s="7" t="s">
        <v>94</v>
      </c>
      <c r="B457" s="8">
        <v>43904</v>
      </c>
      <c r="C457" s="7">
        <v>630</v>
      </c>
      <c r="D457" s="7">
        <v>262</v>
      </c>
      <c r="E457" s="7">
        <v>29</v>
      </c>
      <c r="F457" s="7">
        <v>23</v>
      </c>
    </row>
    <row r="458" spans="1:6" x14ac:dyDescent="0.3">
      <c r="A458" s="7" t="s">
        <v>95</v>
      </c>
      <c r="B458" s="8">
        <v>43904</v>
      </c>
      <c r="C458" s="7">
        <v>300</v>
      </c>
      <c r="D458" s="7">
        <v>58</v>
      </c>
      <c r="E458" s="7">
        <v>7</v>
      </c>
      <c r="F458" s="7">
        <v>3</v>
      </c>
    </row>
    <row r="459" spans="1:6" x14ac:dyDescent="0.3">
      <c r="A459" s="7" t="s">
        <v>77</v>
      </c>
      <c r="B459" s="8">
        <v>43905</v>
      </c>
      <c r="C459" s="7">
        <v>554</v>
      </c>
      <c r="D459" s="7">
        <v>197</v>
      </c>
      <c r="E459" s="7">
        <v>11</v>
      </c>
      <c r="F459" s="7">
        <v>7</v>
      </c>
    </row>
    <row r="460" spans="1:6" x14ac:dyDescent="0.3">
      <c r="A460" s="7" t="s">
        <v>78</v>
      </c>
      <c r="B460" s="8">
        <v>43905</v>
      </c>
      <c r="C460" s="7">
        <v>174</v>
      </c>
      <c r="D460" s="7">
        <v>64</v>
      </c>
      <c r="E460" s="7">
        <v>7</v>
      </c>
      <c r="F460" s="7">
        <v>11</v>
      </c>
    </row>
    <row r="461" spans="1:6" x14ac:dyDescent="0.3">
      <c r="A461" s="7" t="s">
        <v>79</v>
      </c>
      <c r="B461" s="8">
        <v>43905</v>
      </c>
      <c r="C461" s="7">
        <v>177</v>
      </c>
      <c r="D461" s="7">
        <v>16</v>
      </c>
      <c r="E461" s="7">
        <v>3</v>
      </c>
      <c r="F461" s="7">
        <v>1</v>
      </c>
    </row>
    <row r="462" spans="1:6" x14ac:dyDescent="0.3">
      <c r="A462" s="7" t="s">
        <v>80</v>
      </c>
      <c r="B462" s="8">
        <v>43905</v>
      </c>
      <c r="C462" s="7">
        <v>73</v>
      </c>
      <c r="D462" s="7">
        <v>21</v>
      </c>
      <c r="E462" s="7">
        <v>4</v>
      </c>
      <c r="F462" s="7">
        <v>1</v>
      </c>
    </row>
    <row r="463" spans="1:6" x14ac:dyDescent="0.3">
      <c r="A463" s="7" t="s">
        <v>81</v>
      </c>
      <c r="B463" s="8">
        <v>43905</v>
      </c>
      <c r="C463" s="7">
        <v>119</v>
      </c>
      <c r="D463" s="7">
        <v>40</v>
      </c>
      <c r="E463" s="7">
        <v>9</v>
      </c>
      <c r="F463" s="7">
        <v>1</v>
      </c>
    </row>
    <row r="464" spans="1:6" x14ac:dyDescent="0.3">
      <c r="A464" s="7" t="s">
        <v>82</v>
      </c>
      <c r="B464" s="8">
        <v>43905</v>
      </c>
      <c r="C464" s="7">
        <v>58</v>
      </c>
      <c r="D464" s="7">
        <v>18</v>
      </c>
      <c r="E464" s="7">
        <v>2</v>
      </c>
      <c r="F464" s="7">
        <v>0</v>
      </c>
    </row>
    <row r="465" spans="1:6" x14ac:dyDescent="0.3">
      <c r="A465" s="7" t="s">
        <v>83</v>
      </c>
      <c r="B465" s="8">
        <v>43905</v>
      </c>
      <c r="C465" s="7">
        <v>567</v>
      </c>
      <c r="D465" s="7">
        <v>207</v>
      </c>
      <c r="E465" s="7">
        <v>23</v>
      </c>
      <c r="F465" s="7">
        <v>17</v>
      </c>
    </row>
    <row r="466" spans="1:6" x14ac:dyDescent="0.3">
      <c r="A466" s="7" t="s">
        <v>84</v>
      </c>
      <c r="B466" s="8">
        <v>43905</v>
      </c>
      <c r="C466" s="7">
        <v>292</v>
      </c>
      <c r="D466" s="7">
        <v>45</v>
      </c>
      <c r="E466" s="7">
        <v>8</v>
      </c>
      <c r="F466" s="7">
        <v>6</v>
      </c>
    </row>
    <row r="467" spans="1:6" x14ac:dyDescent="0.3">
      <c r="A467" s="7" t="s">
        <v>85</v>
      </c>
      <c r="B467" s="8">
        <v>43905</v>
      </c>
      <c r="C467" s="7">
        <v>903</v>
      </c>
      <c r="D467" s="7">
        <v>0</v>
      </c>
      <c r="E467" s="7">
        <v>33</v>
      </c>
      <c r="F467" s="7">
        <v>12</v>
      </c>
    </row>
    <row r="468" spans="1:6" x14ac:dyDescent="0.3">
      <c r="A468" s="7" t="s">
        <v>86</v>
      </c>
      <c r="B468" s="8">
        <v>43905</v>
      </c>
      <c r="C468" s="7">
        <v>1</v>
      </c>
      <c r="D468" s="7">
        <v>0</v>
      </c>
      <c r="E468" s="7">
        <v>0</v>
      </c>
      <c r="F468" s="7">
        <v>0</v>
      </c>
    </row>
    <row r="469" spans="1:6" x14ac:dyDescent="0.3">
      <c r="A469" s="7" t="s">
        <v>87</v>
      </c>
      <c r="B469" s="8">
        <v>43905</v>
      </c>
      <c r="C469" s="7">
        <v>409</v>
      </c>
      <c r="D469" s="7">
        <v>31</v>
      </c>
      <c r="E469" s="7">
        <v>4</v>
      </c>
      <c r="F469" s="7">
        <v>5</v>
      </c>
    </row>
    <row r="470" spans="1:6" x14ac:dyDescent="0.3">
      <c r="A470" s="7" t="s">
        <v>88</v>
      </c>
      <c r="B470" s="8">
        <v>43905</v>
      </c>
      <c r="C470" s="7">
        <v>111</v>
      </c>
      <c r="D470" s="7">
        <v>9</v>
      </c>
      <c r="E470" s="7">
        <v>1</v>
      </c>
      <c r="F470" s="7">
        <v>2</v>
      </c>
    </row>
    <row r="471" spans="1:6" x14ac:dyDescent="0.3">
      <c r="A471" s="7" t="s">
        <v>89</v>
      </c>
      <c r="B471" s="8">
        <v>43905</v>
      </c>
      <c r="C471" s="7">
        <v>245</v>
      </c>
      <c r="D471" s="7">
        <v>49</v>
      </c>
      <c r="E471" s="7">
        <v>9</v>
      </c>
      <c r="F471" s="7">
        <v>2</v>
      </c>
    </row>
    <row r="472" spans="1:6" x14ac:dyDescent="0.3">
      <c r="A472" s="7" t="s">
        <v>90</v>
      </c>
      <c r="B472" s="8">
        <v>43905</v>
      </c>
      <c r="C472" s="7">
        <v>4165</v>
      </c>
      <c r="D472" s="7">
        <v>2337</v>
      </c>
      <c r="E472" s="7">
        <v>253</v>
      </c>
      <c r="F472" s="7">
        <v>213</v>
      </c>
    </row>
    <row r="473" spans="1:6" x14ac:dyDescent="0.3">
      <c r="A473" s="7" t="s">
        <v>91</v>
      </c>
      <c r="B473" s="8">
        <v>43905</v>
      </c>
      <c r="C473" s="7">
        <v>8</v>
      </c>
      <c r="D473" s="7">
        <v>4</v>
      </c>
      <c r="E473" s="7">
        <v>0</v>
      </c>
      <c r="F473" s="7">
        <v>0</v>
      </c>
    </row>
    <row r="474" spans="1:6" x14ac:dyDescent="0.3">
      <c r="A474" s="7" t="s">
        <v>92</v>
      </c>
      <c r="B474" s="8">
        <v>43905</v>
      </c>
      <c r="C474" s="7">
        <v>77</v>
      </c>
      <c r="D474" s="7">
        <v>13</v>
      </c>
      <c r="E474" s="7">
        <v>2</v>
      </c>
      <c r="F474" s="7">
        <v>0</v>
      </c>
    </row>
    <row r="475" spans="1:6" x14ac:dyDescent="0.3">
      <c r="A475" s="7" t="s">
        <v>93</v>
      </c>
      <c r="B475" s="8">
        <v>43905</v>
      </c>
      <c r="C475" s="7">
        <v>274</v>
      </c>
      <c r="D475" s="7">
        <v>58</v>
      </c>
      <c r="E475" s="7">
        <v>5</v>
      </c>
      <c r="F475" s="7">
        <v>1</v>
      </c>
    </row>
    <row r="476" spans="1:6" x14ac:dyDescent="0.3">
      <c r="A476" s="7" t="s">
        <v>94</v>
      </c>
      <c r="B476" s="8">
        <v>43905</v>
      </c>
      <c r="C476" s="7">
        <v>630</v>
      </c>
      <c r="D476" s="7">
        <v>262</v>
      </c>
      <c r="E476" s="7">
        <v>29</v>
      </c>
      <c r="F476" s="7">
        <v>23</v>
      </c>
    </row>
    <row r="477" spans="1:6" x14ac:dyDescent="0.3">
      <c r="A477" s="7" t="s">
        <v>95</v>
      </c>
      <c r="B477" s="8">
        <v>43905</v>
      </c>
      <c r="C477" s="7">
        <v>312</v>
      </c>
      <c r="D477" s="7">
        <v>64</v>
      </c>
      <c r="E477" s="7">
        <v>13</v>
      </c>
      <c r="F477" s="7">
        <v>4</v>
      </c>
    </row>
    <row r="478" spans="1:6" x14ac:dyDescent="0.3">
      <c r="A478" s="7" t="s">
        <v>77</v>
      </c>
      <c r="B478" s="8">
        <v>43906</v>
      </c>
      <c r="C478" s="7">
        <v>683</v>
      </c>
      <c r="D478" s="7">
        <v>229</v>
      </c>
      <c r="E478" s="7">
        <v>13</v>
      </c>
      <c r="F478" s="7">
        <v>11</v>
      </c>
    </row>
    <row r="479" spans="1:6" x14ac:dyDescent="0.3">
      <c r="A479" s="7" t="s">
        <v>78</v>
      </c>
      <c r="B479" s="8">
        <v>43906</v>
      </c>
      <c r="C479" s="7">
        <v>207</v>
      </c>
      <c r="D479" s="7">
        <v>74</v>
      </c>
      <c r="E479" s="7">
        <v>9</v>
      </c>
      <c r="F479" s="7">
        <v>12</v>
      </c>
    </row>
    <row r="480" spans="1:6" x14ac:dyDescent="0.3">
      <c r="A480" s="7" t="s">
        <v>79</v>
      </c>
      <c r="B480" s="8">
        <v>43906</v>
      </c>
      <c r="C480" s="7">
        <v>193</v>
      </c>
      <c r="D480" s="7">
        <v>34</v>
      </c>
      <c r="E480" s="7">
        <v>5</v>
      </c>
      <c r="F480" s="7">
        <v>1</v>
      </c>
    </row>
    <row r="481" spans="1:6" x14ac:dyDescent="0.3">
      <c r="A481" s="7" t="s">
        <v>80</v>
      </c>
      <c r="B481" s="8">
        <v>43906</v>
      </c>
      <c r="C481" s="7">
        <v>92</v>
      </c>
      <c r="D481" s="7">
        <v>26</v>
      </c>
      <c r="E481" s="7">
        <v>4</v>
      </c>
      <c r="F481" s="7">
        <v>1</v>
      </c>
    </row>
    <row r="482" spans="1:6" x14ac:dyDescent="0.3">
      <c r="A482" s="7" t="s">
        <v>81</v>
      </c>
      <c r="B482" s="8">
        <v>43906</v>
      </c>
      <c r="C482" s="7">
        <v>148</v>
      </c>
      <c r="D482" s="7">
        <v>56</v>
      </c>
      <c r="E482" s="7">
        <v>13</v>
      </c>
      <c r="F482" s="7">
        <v>2</v>
      </c>
    </row>
    <row r="483" spans="1:6" x14ac:dyDescent="0.3">
      <c r="A483" s="7" t="s">
        <v>82</v>
      </c>
      <c r="B483" s="8">
        <v>43906</v>
      </c>
      <c r="C483" s="7">
        <v>58</v>
      </c>
      <c r="D483" s="7">
        <v>18</v>
      </c>
      <c r="E483" s="7">
        <v>2</v>
      </c>
      <c r="F483" s="7">
        <v>0</v>
      </c>
    </row>
    <row r="484" spans="1:6" x14ac:dyDescent="0.3">
      <c r="A484" s="7" t="s">
        <v>83</v>
      </c>
      <c r="B484" s="8">
        <v>43906</v>
      </c>
      <c r="C484" s="7">
        <v>567</v>
      </c>
      <c r="D484" s="7">
        <v>207</v>
      </c>
      <c r="E484" s="7">
        <v>23</v>
      </c>
      <c r="F484" s="7">
        <v>17</v>
      </c>
    </row>
    <row r="485" spans="1:6" x14ac:dyDescent="0.3">
      <c r="A485" s="7" t="s">
        <v>84</v>
      </c>
      <c r="B485" s="8">
        <v>43906</v>
      </c>
      <c r="C485" s="7">
        <v>431</v>
      </c>
      <c r="D485" s="7">
        <v>95</v>
      </c>
      <c r="E485" s="7">
        <v>24</v>
      </c>
      <c r="F485" s="7">
        <v>12</v>
      </c>
    </row>
    <row r="486" spans="1:6" x14ac:dyDescent="0.3">
      <c r="A486" s="7" t="s">
        <v>85</v>
      </c>
      <c r="B486" s="8">
        <v>43906</v>
      </c>
      <c r="C486" s="7">
        <v>1394</v>
      </c>
      <c r="D486" s="7">
        <v>0</v>
      </c>
      <c r="E486" s="7">
        <v>33</v>
      </c>
      <c r="F486" s="7">
        <v>18</v>
      </c>
    </row>
    <row r="487" spans="1:6" x14ac:dyDescent="0.3">
      <c r="A487" s="7" t="s">
        <v>86</v>
      </c>
      <c r="B487" s="8">
        <v>43906</v>
      </c>
      <c r="C487" s="7">
        <v>1</v>
      </c>
      <c r="D487" s="7">
        <v>0</v>
      </c>
      <c r="E487" s="7">
        <v>0</v>
      </c>
      <c r="F487" s="7">
        <v>0</v>
      </c>
    </row>
    <row r="488" spans="1:6" x14ac:dyDescent="0.3">
      <c r="A488" s="7" t="s">
        <v>87</v>
      </c>
      <c r="B488" s="8">
        <v>43906</v>
      </c>
      <c r="C488" s="7">
        <v>541</v>
      </c>
      <c r="D488" s="7">
        <v>135</v>
      </c>
      <c r="E488" s="7">
        <v>27</v>
      </c>
      <c r="F488" s="7">
        <v>13</v>
      </c>
    </row>
    <row r="489" spans="1:6" x14ac:dyDescent="0.3">
      <c r="A489" s="7" t="s">
        <v>88</v>
      </c>
      <c r="B489" s="8">
        <v>43906</v>
      </c>
      <c r="C489" s="7">
        <v>153</v>
      </c>
      <c r="D489" s="7">
        <v>18</v>
      </c>
      <c r="E489" s="7">
        <v>2</v>
      </c>
      <c r="F489" s="7">
        <v>3</v>
      </c>
    </row>
    <row r="490" spans="1:6" x14ac:dyDescent="0.3">
      <c r="A490" s="7" t="s">
        <v>89</v>
      </c>
      <c r="B490" s="8">
        <v>43906</v>
      </c>
      <c r="C490" s="7">
        <v>292</v>
      </c>
      <c r="D490" s="7">
        <v>49</v>
      </c>
      <c r="E490" s="7">
        <v>9</v>
      </c>
      <c r="F490" s="7">
        <v>3</v>
      </c>
    </row>
    <row r="491" spans="1:6" x14ac:dyDescent="0.3">
      <c r="A491" s="7" t="s">
        <v>90</v>
      </c>
      <c r="B491" s="8">
        <v>43906</v>
      </c>
      <c r="C491" s="7">
        <v>4871</v>
      </c>
      <c r="D491" s="7">
        <v>3710</v>
      </c>
      <c r="E491" s="7">
        <v>340</v>
      </c>
      <c r="F491" s="7">
        <v>355</v>
      </c>
    </row>
    <row r="492" spans="1:6" x14ac:dyDescent="0.3">
      <c r="A492" s="7" t="s">
        <v>91</v>
      </c>
      <c r="B492" s="8">
        <v>43906</v>
      </c>
      <c r="C492" s="7">
        <v>17</v>
      </c>
      <c r="D492" s="7">
        <v>4</v>
      </c>
      <c r="E492" s="7">
        <v>0</v>
      </c>
      <c r="F492" s="7">
        <v>0</v>
      </c>
    </row>
    <row r="493" spans="1:6" x14ac:dyDescent="0.3">
      <c r="A493" s="7" t="s">
        <v>92</v>
      </c>
      <c r="B493" s="8">
        <v>43906</v>
      </c>
      <c r="C493" s="7">
        <v>97</v>
      </c>
      <c r="D493" s="7">
        <v>18</v>
      </c>
      <c r="E493" s="7">
        <v>3</v>
      </c>
      <c r="F493" s="7">
        <v>0</v>
      </c>
    </row>
    <row r="494" spans="1:6" x14ac:dyDescent="0.3">
      <c r="A494" s="7" t="s">
        <v>93</v>
      </c>
      <c r="B494" s="8">
        <v>43906</v>
      </c>
      <c r="C494" s="7">
        <v>313</v>
      </c>
      <c r="D494" s="7">
        <v>72</v>
      </c>
      <c r="E494" s="7">
        <v>10</v>
      </c>
      <c r="F494" s="7">
        <v>2</v>
      </c>
    </row>
    <row r="495" spans="1:6" x14ac:dyDescent="0.3">
      <c r="A495" s="7" t="s">
        <v>94</v>
      </c>
      <c r="B495" s="8">
        <v>43906</v>
      </c>
      <c r="C495" s="7">
        <v>765</v>
      </c>
      <c r="D495" s="7">
        <v>309</v>
      </c>
      <c r="E495" s="7">
        <v>33</v>
      </c>
      <c r="F495" s="7">
        <v>36</v>
      </c>
    </row>
    <row r="496" spans="1:6" x14ac:dyDescent="0.3">
      <c r="A496" s="7" t="s">
        <v>95</v>
      </c>
      <c r="B496" s="8">
        <v>43906</v>
      </c>
      <c r="C496" s="7">
        <v>355</v>
      </c>
      <c r="D496" s="7">
        <v>82</v>
      </c>
      <c r="E496" s="7">
        <v>13</v>
      </c>
      <c r="F496" s="7">
        <v>5</v>
      </c>
    </row>
    <row r="497" spans="1:6" x14ac:dyDescent="0.3">
      <c r="A497" s="7" t="s">
        <v>77</v>
      </c>
      <c r="B497" s="8">
        <v>43907</v>
      </c>
      <c r="C497" s="7">
        <v>859</v>
      </c>
      <c r="D497" s="7">
        <v>319</v>
      </c>
      <c r="E497" s="7">
        <v>21</v>
      </c>
      <c r="F497" s="7">
        <v>19</v>
      </c>
    </row>
    <row r="498" spans="1:6" x14ac:dyDescent="0.3">
      <c r="A498" s="7" t="s">
        <v>78</v>
      </c>
      <c r="B498" s="8">
        <v>43907</v>
      </c>
      <c r="C498" s="7">
        <v>226</v>
      </c>
      <c r="D498" s="7">
        <v>81</v>
      </c>
      <c r="E498" s="7">
        <v>9</v>
      </c>
      <c r="F498" s="7">
        <v>13</v>
      </c>
    </row>
    <row r="499" spans="1:6" x14ac:dyDescent="0.3">
      <c r="A499" s="7" t="s">
        <v>79</v>
      </c>
      <c r="B499" s="8">
        <v>43907</v>
      </c>
      <c r="C499" s="7">
        <v>242</v>
      </c>
      <c r="D499" s="7">
        <v>45</v>
      </c>
      <c r="E499" s="7">
        <v>5</v>
      </c>
      <c r="F499" s="7">
        <v>1</v>
      </c>
    </row>
    <row r="500" spans="1:6" x14ac:dyDescent="0.3">
      <c r="A500" s="7" t="s">
        <v>80</v>
      </c>
      <c r="B500" s="8">
        <v>43907</v>
      </c>
      <c r="C500" s="7">
        <v>112</v>
      </c>
      <c r="D500" s="7">
        <v>29</v>
      </c>
      <c r="E500" s="7">
        <v>4</v>
      </c>
      <c r="F500" s="7">
        <v>1</v>
      </c>
    </row>
    <row r="501" spans="1:6" x14ac:dyDescent="0.3">
      <c r="A501" s="7" t="s">
        <v>81</v>
      </c>
      <c r="B501" s="8">
        <v>43907</v>
      </c>
      <c r="C501" s="7">
        <v>181</v>
      </c>
      <c r="D501" s="7">
        <v>73</v>
      </c>
      <c r="E501" s="7">
        <v>17</v>
      </c>
      <c r="F501" s="7">
        <v>3</v>
      </c>
    </row>
    <row r="502" spans="1:6" x14ac:dyDescent="0.3">
      <c r="A502" s="7" t="s">
        <v>82</v>
      </c>
      <c r="B502" s="8">
        <v>43907</v>
      </c>
      <c r="C502" s="7">
        <v>68</v>
      </c>
      <c r="D502" s="7">
        <v>25</v>
      </c>
      <c r="E502" s="7">
        <v>3</v>
      </c>
      <c r="F502" s="7">
        <v>1</v>
      </c>
    </row>
    <row r="503" spans="1:6" x14ac:dyDescent="0.3">
      <c r="A503" s="7" t="s">
        <v>83</v>
      </c>
      <c r="B503" s="8">
        <v>43907</v>
      </c>
      <c r="C503" s="7">
        <v>675</v>
      </c>
      <c r="D503" s="7">
        <v>277</v>
      </c>
      <c r="E503" s="7">
        <v>29</v>
      </c>
      <c r="F503" s="7">
        <v>28</v>
      </c>
    </row>
    <row r="504" spans="1:6" x14ac:dyDescent="0.3">
      <c r="A504" s="7" t="s">
        <v>84</v>
      </c>
      <c r="B504" s="8">
        <v>43907</v>
      </c>
      <c r="C504" s="7">
        <v>668</v>
      </c>
      <c r="D504" s="7">
        <v>219</v>
      </c>
      <c r="E504" s="7">
        <v>43</v>
      </c>
      <c r="F504" s="7">
        <v>22</v>
      </c>
    </row>
    <row r="505" spans="1:6" x14ac:dyDescent="0.3">
      <c r="A505" s="7" t="s">
        <v>85</v>
      </c>
      <c r="B505" s="8">
        <v>43907</v>
      </c>
      <c r="C505" s="7">
        <v>1866</v>
      </c>
      <c r="D505" s="7">
        <v>0</v>
      </c>
      <c r="E505" s="7">
        <v>33</v>
      </c>
      <c r="F505" s="7">
        <v>41</v>
      </c>
    </row>
    <row r="506" spans="1:6" x14ac:dyDescent="0.3">
      <c r="A506" s="7" t="s">
        <v>86</v>
      </c>
      <c r="B506" s="8">
        <v>43907</v>
      </c>
      <c r="C506" s="7">
        <v>1</v>
      </c>
      <c r="D506" s="7">
        <v>0</v>
      </c>
      <c r="E506" s="7">
        <v>0</v>
      </c>
      <c r="F506" s="7">
        <v>0</v>
      </c>
    </row>
    <row r="507" spans="1:6" x14ac:dyDescent="0.3">
      <c r="A507" s="7" t="s">
        <v>87</v>
      </c>
      <c r="B507" s="8">
        <v>43907</v>
      </c>
      <c r="C507" s="7">
        <v>726</v>
      </c>
      <c r="D507" s="7">
        <v>252</v>
      </c>
      <c r="E507" s="7">
        <v>40</v>
      </c>
      <c r="F507" s="7">
        <v>22</v>
      </c>
    </row>
    <row r="508" spans="1:6" x14ac:dyDescent="0.3">
      <c r="A508" s="7" t="s">
        <v>88</v>
      </c>
      <c r="B508" s="8">
        <v>43907</v>
      </c>
      <c r="C508" s="7">
        <v>194</v>
      </c>
      <c r="D508" s="7">
        <v>27</v>
      </c>
      <c r="E508" s="7">
        <v>3</v>
      </c>
      <c r="F508" s="7">
        <v>6</v>
      </c>
    </row>
    <row r="509" spans="1:6" x14ac:dyDescent="0.3">
      <c r="A509" s="7" t="s">
        <v>89</v>
      </c>
      <c r="B509" s="8">
        <v>43907</v>
      </c>
      <c r="C509" s="7">
        <v>341</v>
      </c>
      <c r="D509" s="7">
        <v>63</v>
      </c>
      <c r="E509" s="7">
        <v>12</v>
      </c>
      <c r="F509" s="7">
        <v>3</v>
      </c>
    </row>
    <row r="510" spans="1:6" x14ac:dyDescent="0.3">
      <c r="A510" s="7" t="s">
        <v>90</v>
      </c>
      <c r="B510" s="8">
        <v>43907</v>
      </c>
      <c r="C510" s="7">
        <v>5637</v>
      </c>
      <c r="D510" s="7">
        <v>3778</v>
      </c>
      <c r="E510" s="7">
        <v>491</v>
      </c>
      <c r="F510" s="7">
        <v>390</v>
      </c>
    </row>
    <row r="511" spans="1:6" x14ac:dyDescent="0.3">
      <c r="A511" s="7" t="s">
        <v>91</v>
      </c>
      <c r="B511" s="8">
        <v>43907</v>
      </c>
      <c r="C511" s="7">
        <v>20</v>
      </c>
      <c r="D511" s="7">
        <v>4</v>
      </c>
      <c r="E511" s="7">
        <v>0</v>
      </c>
      <c r="F511" s="7">
        <v>0</v>
      </c>
    </row>
    <row r="512" spans="1:6" x14ac:dyDescent="0.3">
      <c r="A512" s="7" t="s">
        <v>92</v>
      </c>
      <c r="B512" s="8">
        <v>43907</v>
      </c>
      <c r="C512" s="7">
        <v>122</v>
      </c>
      <c r="D512" s="7">
        <v>22</v>
      </c>
      <c r="E512" s="7">
        <v>4</v>
      </c>
      <c r="F512" s="7">
        <v>0</v>
      </c>
    </row>
    <row r="513" spans="1:6" x14ac:dyDescent="0.3">
      <c r="A513" s="7" t="s">
        <v>93</v>
      </c>
      <c r="B513" s="8">
        <v>43907</v>
      </c>
      <c r="C513" s="7">
        <v>386</v>
      </c>
      <c r="D513" s="7">
        <v>93</v>
      </c>
      <c r="E513" s="7">
        <v>10</v>
      </c>
      <c r="F513" s="7">
        <v>3</v>
      </c>
    </row>
    <row r="514" spans="1:6" x14ac:dyDescent="0.3">
      <c r="A514" s="7" t="s">
        <v>94</v>
      </c>
      <c r="B514" s="8">
        <v>43907</v>
      </c>
      <c r="C514" s="7">
        <v>973</v>
      </c>
      <c r="D514" s="7">
        <v>353</v>
      </c>
      <c r="E514" s="7">
        <v>37</v>
      </c>
      <c r="F514" s="7">
        <v>40</v>
      </c>
    </row>
    <row r="515" spans="1:6" x14ac:dyDescent="0.3">
      <c r="A515" s="7" t="s">
        <v>95</v>
      </c>
      <c r="B515" s="8">
        <v>43907</v>
      </c>
      <c r="C515" s="7">
        <v>419</v>
      </c>
      <c r="D515" s="7">
        <v>99</v>
      </c>
      <c r="E515" s="7">
        <v>13</v>
      </c>
      <c r="F515" s="7">
        <v>5</v>
      </c>
    </row>
    <row r="516" spans="1:6" x14ac:dyDescent="0.3">
      <c r="A516" s="7" t="s">
        <v>77</v>
      </c>
      <c r="B516" s="8">
        <v>43908</v>
      </c>
      <c r="C516" s="7">
        <v>1008</v>
      </c>
      <c r="D516" s="7">
        <v>384</v>
      </c>
      <c r="E516" s="7">
        <v>25</v>
      </c>
      <c r="F516" s="7">
        <v>23</v>
      </c>
    </row>
    <row r="517" spans="1:6" x14ac:dyDescent="0.3">
      <c r="A517" s="7" t="s">
        <v>78</v>
      </c>
      <c r="B517" s="8">
        <v>43908</v>
      </c>
      <c r="C517" s="7">
        <v>281</v>
      </c>
      <c r="D517" s="7">
        <v>101</v>
      </c>
      <c r="E517" s="7">
        <v>14</v>
      </c>
      <c r="F517" s="7">
        <v>15</v>
      </c>
    </row>
    <row r="518" spans="1:6" x14ac:dyDescent="0.3">
      <c r="A518" s="7" t="s">
        <v>79</v>
      </c>
      <c r="B518" s="8">
        <v>43908</v>
      </c>
      <c r="C518" s="7">
        <v>292</v>
      </c>
      <c r="D518" s="7">
        <v>61</v>
      </c>
      <c r="E518" s="7">
        <v>6</v>
      </c>
      <c r="F518" s="7">
        <v>1</v>
      </c>
    </row>
    <row r="519" spans="1:6" x14ac:dyDescent="0.3">
      <c r="A519" s="7" t="s">
        <v>80</v>
      </c>
      <c r="B519" s="8">
        <v>43908</v>
      </c>
      <c r="C519" s="7">
        <v>169</v>
      </c>
      <c r="D519" s="7">
        <v>31</v>
      </c>
      <c r="E519" s="7">
        <v>7</v>
      </c>
      <c r="F519" s="7">
        <v>2</v>
      </c>
    </row>
    <row r="520" spans="1:6" x14ac:dyDescent="0.3">
      <c r="A520" s="7" t="s">
        <v>81</v>
      </c>
      <c r="B520" s="8">
        <v>43908</v>
      </c>
      <c r="C520" s="7">
        <v>220</v>
      </c>
      <c r="D520" s="7">
        <v>82</v>
      </c>
      <c r="E520" s="7">
        <v>23</v>
      </c>
      <c r="F520" s="7">
        <v>3</v>
      </c>
    </row>
    <row r="521" spans="1:6" x14ac:dyDescent="0.3">
      <c r="A521" s="7" t="s">
        <v>82</v>
      </c>
      <c r="B521" s="8">
        <v>43908</v>
      </c>
      <c r="C521" s="7">
        <v>83</v>
      </c>
      <c r="D521" s="7">
        <v>40</v>
      </c>
      <c r="E521" s="7">
        <v>4</v>
      </c>
      <c r="F521" s="7">
        <v>1</v>
      </c>
    </row>
    <row r="522" spans="1:6" x14ac:dyDescent="0.3">
      <c r="A522" s="7" t="s">
        <v>83</v>
      </c>
      <c r="B522" s="8">
        <v>43908</v>
      </c>
      <c r="C522" s="7">
        <v>801</v>
      </c>
      <c r="D522" s="7">
        <v>313</v>
      </c>
      <c r="E522" s="7">
        <v>37</v>
      </c>
      <c r="F522" s="7">
        <v>42</v>
      </c>
    </row>
    <row r="523" spans="1:6" x14ac:dyDescent="0.3">
      <c r="A523" s="7" t="s">
        <v>84</v>
      </c>
      <c r="B523" s="8">
        <v>43908</v>
      </c>
      <c r="C523" s="7">
        <v>868</v>
      </c>
      <c r="D523" s="7">
        <v>281</v>
      </c>
      <c r="E523" s="7">
        <v>54</v>
      </c>
      <c r="F523" s="7">
        <v>29</v>
      </c>
    </row>
    <row r="524" spans="1:6" x14ac:dyDescent="0.3">
      <c r="A524" s="7" t="s">
        <v>85</v>
      </c>
      <c r="B524" s="8">
        <v>43908</v>
      </c>
      <c r="C524" s="7">
        <v>2702</v>
      </c>
      <c r="D524" s="7">
        <v>0</v>
      </c>
      <c r="E524" s="7">
        <v>33</v>
      </c>
      <c r="F524" s="7">
        <v>55</v>
      </c>
    </row>
    <row r="525" spans="1:6" x14ac:dyDescent="0.3">
      <c r="A525" s="7" t="s">
        <v>86</v>
      </c>
      <c r="B525" s="8">
        <v>43908</v>
      </c>
      <c r="C525" s="7">
        <v>1</v>
      </c>
      <c r="D525" s="7">
        <v>0</v>
      </c>
      <c r="E525" s="7">
        <v>0</v>
      </c>
      <c r="F525" s="7">
        <v>0</v>
      </c>
    </row>
    <row r="526" spans="1:6" x14ac:dyDescent="0.3">
      <c r="A526" s="7" t="s">
        <v>87</v>
      </c>
      <c r="B526" s="8">
        <v>43908</v>
      </c>
      <c r="C526" s="7">
        <v>921</v>
      </c>
      <c r="D526" s="7">
        <v>274</v>
      </c>
      <c r="E526" s="7">
        <v>52</v>
      </c>
      <c r="F526" s="7">
        <v>24</v>
      </c>
    </row>
    <row r="527" spans="1:6" x14ac:dyDescent="0.3">
      <c r="A527" s="7" t="s">
        <v>88</v>
      </c>
      <c r="B527" s="8">
        <v>43908</v>
      </c>
      <c r="C527" s="7">
        <v>241</v>
      </c>
      <c r="D527" s="7">
        <v>36</v>
      </c>
      <c r="E527" s="7">
        <v>3</v>
      </c>
      <c r="F527" s="7">
        <v>8</v>
      </c>
    </row>
    <row r="528" spans="1:6" x14ac:dyDescent="0.3">
      <c r="A528" s="7" t="s">
        <v>89</v>
      </c>
      <c r="B528" s="8">
        <v>43908</v>
      </c>
      <c r="C528" s="7">
        <v>453</v>
      </c>
      <c r="D528" s="7">
        <v>100</v>
      </c>
      <c r="E528" s="7">
        <v>15</v>
      </c>
      <c r="F528" s="7">
        <v>4</v>
      </c>
    </row>
    <row r="529" spans="1:6" x14ac:dyDescent="0.3">
      <c r="A529" s="7" t="s">
        <v>90</v>
      </c>
      <c r="B529" s="8">
        <v>43908</v>
      </c>
      <c r="C529" s="7">
        <v>6777</v>
      </c>
      <c r="D529" s="7">
        <v>5168</v>
      </c>
      <c r="E529" s="7">
        <v>590</v>
      </c>
      <c r="F529" s="7">
        <v>498</v>
      </c>
    </row>
    <row r="530" spans="1:6" x14ac:dyDescent="0.3">
      <c r="A530" s="7" t="s">
        <v>91</v>
      </c>
      <c r="B530" s="8">
        <v>43908</v>
      </c>
      <c r="C530" s="7">
        <v>23</v>
      </c>
      <c r="D530" s="7">
        <v>4</v>
      </c>
      <c r="E530" s="7">
        <v>0</v>
      </c>
      <c r="F530" s="7">
        <v>0</v>
      </c>
    </row>
    <row r="531" spans="1:6" x14ac:dyDescent="0.3">
      <c r="A531" s="7" t="s">
        <v>92</v>
      </c>
      <c r="B531" s="8">
        <v>43908</v>
      </c>
      <c r="C531" s="7">
        <v>167</v>
      </c>
      <c r="D531" s="7">
        <v>36</v>
      </c>
      <c r="E531" s="7">
        <v>6</v>
      </c>
      <c r="F531" s="7">
        <v>0</v>
      </c>
    </row>
    <row r="532" spans="1:6" x14ac:dyDescent="0.3">
      <c r="A532" s="7" t="s">
        <v>93</v>
      </c>
      <c r="B532" s="8">
        <v>43908</v>
      </c>
      <c r="C532" s="7">
        <v>482</v>
      </c>
      <c r="D532" s="7">
        <v>132</v>
      </c>
      <c r="E532" s="7">
        <v>11</v>
      </c>
      <c r="F532" s="7">
        <v>4</v>
      </c>
    </row>
    <row r="533" spans="1:6" x14ac:dyDescent="0.3">
      <c r="A533" s="7" t="s">
        <v>94</v>
      </c>
      <c r="B533" s="8">
        <v>43908</v>
      </c>
      <c r="C533" s="7">
        <v>1190</v>
      </c>
      <c r="D533" s="7">
        <v>455</v>
      </c>
      <c r="E533" s="7">
        <v>44</v>
      </c>
      <c r="F533" s="7">
        <v>53</v>
      </c>
    </row>
    <row r="534" spans="1:6" x14ac:dyDescent="0.3">
      <c r="A534" s="7" t="s">
        <v>95</v>
      </c>
      <c r="B534" s="8">
        <v>43908</v>
      </c>
      <c r="C534" s="7">
        <v>468</v>
      </c>
      <c r="D534" s="7">
        <v>121</v>
      </c>
      <c r="E534" s="7">
        <v>15</v>
      </c>
      <c r="F534" s="7">
        <v>5</v>
      </c>
    </row>
    <row r="535" spans="1:6" x14ac:dyDescent="0.3">
      <c r="A535" s="7" t="s">
        <v>77</v>
      </c>
      <c r="B535" s="8">
        <v>43909</v>
      </c>
      <c r="C535" s="7">
        <v>1287</v>
      </c>
      <c r="D535" s="7">
        <v>501</v>
      </c>
      <c r="E535" s="7">
        <v>38</v>
      </c>
      <c r="F535" s="7">
        <v>30</v>
      </c>
    </row>
    <row r="536" spans="1:6" x14ac:dyDescent="0.3">
      <c r="A536" s="7" t="s">
        <v>78</v>
      </c>
      <c r="B536" s="8">
        <v>43909</v>
      </c>
      <c r="C536" s="7">
        <v>360</v>
      </c>
      <c r="D536" s="7">
        <v>127</v>
      </c>
      <c r="E536" s="7">
        <v>28</v>
      </c>
      <c r="F536" s="7">
        <v>17</v>
      </c>
    </row>
    <row r="537" spans="1:6" x14ac:dyDescent="0.3">
      <c r="A537" s="7" t="s">
        <v>79</v>
      </c>
      <c r="B537" s="8">
        <v>43909</v>
      </c>
      <c r="C537" s="7">
        <v>344</v>
      </c>
      <c r="D537" s="7">
        <v>87</v>
      </c>
      <c r="E537" s="7">
        <v>7</v>
      </c>
      <c r="F537" s="7">
        <v>2</v>
      </c>
    </row>
    <row r="538" spans="1:6" x14ac:dyDescent="0.3">
      <c r="A538" s="7" t="s">
        <v>80</v>
      </c>
      <c r="B538" s="8">
        <v>43909</v>
      </c>
      <c r="C538" s="7">
        <v>203</v>
      </c>
      <c r="D538" s="7">
        <v>48</v>
      </c>
      <c r="E538" s="7">
        <v>10</v>
      </c>
      <c r="F538" s="7">
        <v>2</v>
      </c>
    </row>
    <row r="539" spans="1:6" x14ac:dyDescent="0.3">
      <c r="A539" s="7" t="s">
        <v>81</v>
      </c>
      <c r="B539" s="8">
        <v>43909</v>
      </c>
      <c r="C539" s="7">
        <v>287</v>
      </c>
      <c r="D539" s="7">
        <v>115</v>
      </c>
      <c r="E539" s="7">
        <v>25</v>
      </c>
      <c r="F539" s="7">
        <v>4</v>
      </c>
    </row>
    <row r="540" spans="1:6" x14ac:dyDescent="0.3">
      <c r="A540" s="7" t="s">
        <v>82</v>
      </c>
      <c r="B540" s="8">
        <v>43909</v>
      </c>
      <c r="C540" s="7">
        <v>144</v>
      </c>
      <c r="D540" s="7">
        <v>61</v>
      </c>
      <c r="E540" s="7">
        <v>7</v>
      </c>
      <c r="F540" s="7">
        <v>1</v>
      </c>
    </row>
    <row r="541" spans="1:6" x14ac:dyDescent="0.3">
      <c r="A541" s="7" t="s">
        <v>83</v>
      </c>
      <c r="B541" s="8">
        <v>43909</v>
      </c>
      <c r="C541" s="7">
        <v>1044</v>
      </c>
      <c r="D541" s="7">
        <v>313</v>
      </c>
      <c r="E541" s="7">
        <v>37</v>
      </c>
      <c r="F541" s="7">
        <v>42</v>
      </c>
    </row>
    <row r="542" spans="1:6" x14ac:dyDescent="0.3">
      <c r="A542" s="7" t="s">
        <v>84</v>
      </c>
      <c r="B542" s="8">
        <v>43909</v>
      </c>
      <c r="C542" s="7">
        <v>1147</v>
      </c>
      <c r="D542" s="7">
        <v>370</v>
      </c>
      <c r="E542" s="7">
        <v>69</v>
      </c>
      <c r="F542" s="7">
        <v>43</v>
      </c>
    </row>
    <row r="543" spans="1:6" x14ac:dyDescent="0.3">
      <c r="A543" s="7" t="s">
        <v>85</v>
      </c>
      <c r="B543" s="8">
        <v>43909</v>
      </c>
      <c r="C543" s="7">
        <v>3270</v>
      </c>
      <c r="D543" s="7">
        <v>1002</v>
      </c>
      <c r="E543" s="7">
        <v>33</v>
      </c>
      <c r="F543" s="7">
        <v>82</v>
      </c>
    </row>
    <row r="544" spans="1:6" x14ac:dyDescent="0.3">
      <c r="A544" s="7" t="s">
        <v>86</v>
      </c>
      <c r="B544" s="8">
        <v>43909</v>
      </c>
      <c r="C544" s="7">
        <v>5</v>
      </c>
      <c r="D544" s="7">
        <v>0</v>
      </c>
      <c r="E544" s="7">
        <v>0</v>
      </c>
      <c r="F544" s="7">
        <v>0</v>
      </c>
    </row>
    <row r="545" spans="1:6" x14ac:dyDescent="0.3">
      <c r="A545" s="7" t="s">
        <v>87</v>
      </c>
      <c r="B545" s="8">
        <v>43909</v>
      </c>
      <c r="C545" s="7">
        <v>1105</v>
      </c>
      <c r="D545" s="7">
        <v>378</v>
      </c>
      <c r="E545" s="7">
        <v>71</v>
      </c>
      <c r="F545" s="7">
        <v>33</v>
      </c>
    </row>
    <row r="546" spans="1:6" x14ac:dyDescent="0.3">
      <c r="A546" s="7" t="s">
        <v>88</v>
      </c>
      <c r="B546" s="8">
        <v>43909</v>
      </c>
      <c r="C546" s="7">
        <v>297</v>
      </c>
      <c r="D546" s="7">
        <v>44</v>
      </c>
      <c r="E546" s="7">
        <v>4</v>
      </c>
      <c r="F546" s="7">
        <v>10</v>
      </c>
    </row>
    <row r="547" spans="1:6" x14ac:dyDescent="0.3">
      <c r="A547" s="7" t="s">
        <v>89</v>
      </c>
      <c r="B547" s="8">
        <v>43909</v>
      </c>
      <c r="C547" s="7">
        <v>578</v>
      </c>
      <c r="D547" s="7">
        <v>138</v>
      </c>
      <c r="E547" s="7">
        <v>19</v>
      </c>
      <c r="F547" s="7">
        <v>5</v>
      </c>
    </row>
    <row r="548" spans="1:6" x14ac:dyDescent="0.3">
      <c r="A548" s="7" t="s">
        <v>90</v>
      </c>
      <c r="B548" s="8">
        <v>43909</v>
      </c>
      <c r="C548" s="7">
        <v>7165</v>
      </c>
      <c r="D548" s="7">
        <v>6338</v>
      </c>
      <c r="E548" s="7">
        <v>678</v>
      </c>
      <c r="F548" s="7">
        <v>628</v>
      </c>
    </row>
    <row r="549" spans="1:6" x14ac:dyDescent="0.3">
      <c r="A549" s="7" t="s">
        <v>91</v>
      </c>
      <c r="B549" s="8">
        <v>43909</v>
      </c>
      <c r="C549" s="7">
        <v>24</v>
      </c>
      <c r="D549" s="7">
        <v>5</v>
      </c>
      <c r="E549" s="7">
        <v>1</v>
      </c>
      <c r="F549" s="7">
        <v>0</v>
      </c>
    </row>
    <row r="550" spans="1:6" x14ac:dyDescent="0.3">
      <c r="A550" s="7" t="s">
        <v>92</v>
      </c>
      <c r="B550" s="8">
        <v>43909</v>
      </c>
      <c r="C550" s="7">
        <v>204</v>
      </c>
      <c r="D550" s="7">
        <v>47</v>
      </c>
      <c r="E550" s="7">
        <v>11</v>
      </c>
      <c r="F550" s="7">
        <v>0</v>
      </c>
    </row>
    <row r="551" spans="1:6" x14ac:dyDescent="0.3">
      <c r="A551" s="7" t="s">
        <v>93</v>
      </c>
      <c r="B551" s="8">
        <v>43909</v>
      </c>
      <c r="C551" s="7">
        <v>554</v>
      </c>
      <c r="D551" s="7">
        <v>172</v>
      </c>
      <c r="E551" s="7">
        <v>19</v>
      </c>
      <c r="F551" s="7">
        <v>5</v>
      </c>
    </row>
    <row r="552" spans="1:6" x14ac:dyDescent="0.3">
      <c r="A552" s="7" t="s">
        <v>94</v>
      </c>
      <c r="B552" s="8">
        <v>43909</v>
      </c>
      <c r="C552" s="7">
        <v>1465</v>
      </c>
      <c r="D552" s="7">
        <v>550</v>
      </c>
      <c r="E552" s="7">
        <v>53</v>
      </c>
      <c r="F552" s="7">
        <v>71</v>
      </c>
    </row>
    <row r="553" spans="1:6" x14ac:dyDescent="0.3">
      <c r="A553" s="7" t="s">
        <v>95</v>
      </c>
      <c r="B553" s="8">
        <v>43909</v>
      </c>
      <c r="C553" s="7">
        <v>497</v>
      </c>
      <c r="D553" s="7">
        <v>122</v>
      </c>
      <c r="E553" s="7">
        <v>15</v>
      </c>
      <c r="F553" s="7">
        <v>7</v>
      </c>
    </row>
    <row r="554" spans="1:6" x14ac:dyDescent="0.3">
      <c r="A554" s="7" t="s">
        <v>77</v>
      </c>
      <c r="B554" s="8">
        <v>43910</v>
      </c>
      <c r="C554" s="7">
        <v>1515</v>
      </c>
      <c r="D554" s="7">
        <v>605</v>
      </c>
      <c r="E554" s="7">
        <v>53</v>
      </c>
      <c r="F554" s="7">
        <v>40</v>
      </c>
    </row>
    <row r="555" spans="1:6" x14ac:dyDescent="0.3">
      <c r="A555" s="7" t="s">
        <v>78</v>
      </c>
      <c r="B555" s="8">
        <v>43910</v>
      </c>
      <c r="C555" s="7">
        <v>424</v>
      </c>
      <c r="D555" s="7">
        <v>192</v>
      </c>
      <c r="E555" s="7">
        <v>33</v>
      </c>
      <c r="F555" s="7">
        <v>22</v>
      </c>
    </row>
    <row r="556" spans="1:6" x14ac:dyDescent="0.3">
      <c r="A556" s="7" t="s">
        <v>79</v>
      </c>
      <c r="B556" s="8">
        <v>43910</v>
      </c>
      <c r="C556" s="7">
        <v>486</v>
      </c>
      <c r="D556" s="7">
        <v>133</v>
      </c>
      <c r="E556" s="7">
        <v>12</v>
      </c>
      <c r="F556" s="7">
        <v>5</v>
      </c>
    </row>
    <row r="557" spans="1:6" x14ac:dyDescent="0.3">
      <c r="A557" s="7" t="s">
        <v>80</v>
      </c>
      <c r="B557" s="8">
        <v>43910</v>
      </c>
      <c r="C557" s="7">
        <v>246</v>
      </c>
      <c r="D557" s="7">
        <v>60</v>
      </c>
      <c r="E557" s="7">
        <v>14</v>
      </c>
      <c r="F557" s="7">
        <v>4</v>
      </c>
    </row>
    <row r="558" spans="1:6" x14ac:dyDescent="0.3">
      <c r="A558" s="7" t="s">
        <v>81</v>
      </c>
      <c r="B558" s="8">
        <v>43910</v>
      </c>
      <c r="C558" s="7">
        <v>348</v>
      </c>
      <c r="D558" s="7">
        <v>139</v>
      </c>
      <c r="E558" s="7">
        <v>29</v>
      </c>
      <c r="F558" s="7">
        <v>7</v>
      </c>
    </row>
    <row r="559" spans="1:6" x14ac:dyDescent="0.3">
      <c r="A559" s="7" t="s">
        <v>82</v>
      </c>
      <c r="B559" s="8">
        <v>43910</v>
      </c>
      <c r="C559" s="7">
        <v>215</v>
      </c>
      <c r="D559" s="7">
        <v>92</v>
      </c>
      <c r="E559" s="7">
        <v>9</v>
      </c>
      <c r="F559" s="7">
        <v>2</v>
      </c>
    </row>
    <row r="560" spans="1:6" x14ac:dyDescent="0.3">
      <c r="A560" s="7" t="s">
        <v>83</v>
      </c>
      <c r="B560" s="8">
        <v>43910</v>
      </c>
      <c r="C560" s="7">
        <v>1423</v>
      </c>
      <c r="D560" s="7">
        <v>635</v>
      </c>
      <c r="E560" s="7">
        <v>65</v>
      </c>
      <c r="F560" s="7">
        <v>84</v>
      </c>
    </row>
    <row r="561" spans="1:6" x14ac:dyDescent="0.3">
      <c r="A561" s="7" t="s">
        <v>84</v>
      </c>
      <c r="B561" s="8">
        <v>43910</v>
      </c>
      <c r="C561" s="7">
        <v>1466</v>
      </c>
      <c r="D561" s="7">
        <v>575</v>
      </c>
      <c r="E561" s="7">
        <v>85</v>
      </c>
      <c r="F561" s="7">
        <v>55</v>
      </c>
    </row>
    <row r="562" spans="1:6" x14ac:dyDescent="0.3">
      <c r="A562" s="7" t="s">
        <v>85</v>
      </c>
      <c r="B562" s="8">
        <v>43910</v>
      </c>
      <c r="C562" s="7">
        <v>4203</v>
      </c>
      <c r="D562" s="7">
        <v>1681</v>
      </c>
      <c r="E562" s="7">
        <v>298</v>
      </c>
      <c r="F562" s="7">
        <v>122</v>
      </c>
    </row>
    <row r="563" spans="1:6" x14ac:dyDescent="0.3">
      <c r="A563" s="7" t="s">
        <v>86</v>
      </c>
      <c r="B563" s="8">
        <v>43910</v>
      </c>
      <c r="C563" s="7">
        <v>5</v>
      </c>
      <c r="D563" s="7">
        <v>0</v>
      </c>
      <c r="E563" s="7">
        <v>0</v>
      </c>
      <c r="F563" s="7">
        <v>0</v>
      </c>
    </row>
    <row r="564" spans="1:6" x14ac:dyDescent="0.3">
      <c r="A564" s="7" t="s">
        <v>87</v>
      </c>
      <c r="B564" s="8">
        <v>43910</v>
      </c>
      <c r="C564" s="7">
        <v>1363</v>
      </c>
      <c r="D564" s="7">
        <v>476</v>
      </c>
      <c r="E564" s="7">
        <v>84</v>
      </c>
      <c r="F564" s="7">
        <v>50</v>
      </c>
    </row>
    <row r="565" spans="1:6" x14ac:dyDescent="0.3">
      <c r="A565" s="7" t="s">
        <v>88</v>
      </c>
      <c r="B565" s="8">
        <v>43910</v>
      </c>
      <c r="C565" s="7">
        <v>354</v>
      </c>
      <c r="D565" s="7">
        <v>65</v>
      </c>
      <c r="E565" s="7">
        <v>6</v>
      </c>
      <c r="F565" s="7">
        <v>12</v>
      </c>
    </row>
    <row r="566" spans="1:6" x14ac:dyDescent="0.3">
      <c r="A566" s="7" t="s">
        <v>89</v>
      </c>
      <c r="B566" s="8">
        <v>43910</v>
      </c>
      <c r="C566" s="7">
        <v>739</v>
      </c>
      <c r="D566" s="7">
        <v>168</v>
      </c>
      <c r="E566" s="7">
        <v>29</v>
      </c>
      <c r="F566" s="7">
        <v>9</v>
      </c>
    </row>
    <row r="567" spans="1:6" x14ac:dyDescent="0.3">
      <c r="A567" s="7" t="s">
        <v>90</v>
      </c>
      <c r="B567" s="8">
        <v>43910</v>
      </c>
      <c r="C567" s="7">
        <v>8921</v>
      </c>
      <c r="D567" s="7">
        <v>7388</v>
      </c>
      <c r="E567" s="7">
        <v>767</v>
      </c>
      <c r="F567" s="7">
        <v>804</v>
      </c>
    </row>
    <row r="568" spans="1:6" x14ac:dyDescent="0.3">
      <c r="A568" s="7" t="s">
        <v>91</v>
      </c>
      <c r="B568" s="8">
        <v>43910</v>
      </c>
      <c r="C568" s="7">
        <v>25</v>
      </c>
      <c r="D568" s="7">
        <v>8</v>
      </c>
      <c r="E568" s="7">
        <v>1</v>
      </c>
      <c r="F568" s="7">
        <v>0</v>
      </c>
    </row>
    <row r="569" spans="1:6" x14ac:dyDescent="0.3">
      <c r="A569" s="7" t="s">
        <v>92</v>
      </c>
      <c r="B569" s="8">
        <v>43910</v>
      </c>
      <c r="C569" s="7">
        <v>240</v>
      </c>
      <c r="D569" s="7">
        <v>61</v>
      </c>
      <c r="E569" s="7">
        <v>14</v>
      </c>
      <c r="F569" s="7">
        <v>1</v>
      </c>
    </row>
    <row r="570" spans="1:6" x14ac:dyDescent="0.3">
      <c r="A570" s="7" t="s">
        <v>93</v>
      </c>
      <c r="B570" s="8">
        <v>43910</v>
      </c>
      <c r="C570" s="7">
        <v>664</v>
      </c>
      <c r="D570" s="7">
        <v>222</v>
      </c>
      <c r="E570" s="7">
        <v>25</v>
      </c>
      <c r="F570" s="7">
        <v>9</v>
      </c>
    </row>
    <row r="571" spans="1:6" x14ac:dyDescent="0.3">
      <c r="A571" s="7" t="s">
        <v>94</v>
      </c>
      <c r="B571" s="8">
        <v>43910</v>
      </c>
      <c r="C571" s="7">
        <v>1725</v>
      </c>
      <c r="D571" s="7">
        <v>654</v>
      </c>
      <c r="E571" s="7">
        <v>71</v>
      </c>
      <c r="F571" s="7">
        <v>85</v>
      </c>
    </row>
    <row r="572" spans="1:6" x14ac:dyDescent="0.3">
      <c r="A572" s="7" t="s">
        <v>95</v>
      </c>
      <c r="B572" s="8">
        <v>43910</v>
      </c>
      <c r="C572" s="7">
        <v>564</v>
      </c>
      <c r="D572" s="7">
        <v>128</v>
      </c>
      <c r="E572" s="7">
        <v>17</v>
      </c>
      <c r="F572" s="7">
        <v>15</v>
      </c>
    </row>
    <row r="573" spans="1:6" x14ac:dyDescent="0.3">
      <c r="A573" s="7" t="s">
        <v>77</v>
      </c>
      <c r="B573" s="8">
        <v>43911</v>
      </c>
      <c r="C573" s="7">
        <v>1725</v>
      </c>
      <c r="D573" s="7">
        <v>724</v>
      </c>
      <c r="E573" s="7">
        <v>55</v>
      </c>
      <c r="F573" s="7">
        <v>47</v>
      </c>
    </row>
    <row r="574" spans="1:6" x14ac:dyDescent="0.3">
      <c r="A574" s="7" t="s">
        <v>78</v>
      </c>
      <c r="B574" s="8">
        <v>43911</v>
      </c>
      <c r="C574" s="7">
        <v>532</v>
      </c>
      <c r="D574" s="7">
        <v>241</v>
      </c>
      <c r="E574" s="7">
        <v>45</v>
      </c>
      <c r="F574" s="7">
        <v>24</v>
      </c>
    </row>
    <row r="575" spans="1:6" x14ac:dyDescent="0.3">
      <c r="A575" s="7" t="s">
        <v>79</v>
      </c>
      <c r="B575" s="8">
        <v>43911</v>
      </c>
      <c r="C575" s="7">
        <v>545</v>
      </c>
      <c r="D575" s="7">
        <v>171</v>
      </c>
      <c r="E575" s="7">
        <v>15</v>
      </c>
      <c r="F575" s="7">
        <v>8</v>
      </c>
    </row>
    <row r="576" spans="1:6" x14ac:dyDescent="0.3">
      <c r="A576" s="7" t="s">
        <v>80</v>
      </c>
      <c r="B576" s="8">
        <v>43911</v>
      </c>
      <c r="C576" s="7">
        <v>331</v>
      </c>
      <c r="D576" s="7">
        <v>79</v>
      </c>
      <c r="E576" s="7">
        <v>14</v>
      </c>
      <c r="F576" s="7">
        <v>4</v>
      </c>
    </row>
    <row r="577" spans="1:6" x14ac:dyDescent="0.3">
      <c r="A577" s="7" t="s">
        <v>81</v>
      </c>
      <c r="B577" s="8">
        <v>43911</v>
      </c>
      <c r="C577" s="7">
        <v>414</v>
      </c>
      <c r="D577" s="7">
        <v>150</v>
      </c>
      <c r="E577" s="7">
        <v>32</v>
      </c>
      <c r="F577" s="7">
        <v>9</v>
      </c>
    </row>
    <row r="578" spans="1:6" x14ac:dyDescent="0.3">
      <c r="A578" s="7" t="s">
        <v>82</v>
      </c>
      <c r="B578" s="8">
        <v>43911</v>
      </c>
      <c r="C578" s="7">
        <v>282</v>
      </c>
      <c r="D578" s="7">
        <v>116</v>
      </c>
      <c r="E578" s="7">
        <v>9</v>
      </c>
      <c r="F578" s="7">
        <v>5</v>
      </c>
    </row>
    <row r="579" spans="1:6" x14ac:dyDescent="0.3">
      <c r="A579" s="7" t="s">
        <v>83</v>
      </c>
      <c r="B579" s="8">
        <v>43911</v>
      </c>
      <c r="C579" s="7">
        <v>1819</v>
      </c>
      <c r="D579" s="7">
        <v>838</v>
      </c>
      <c r="E579" s="7">
        <v>76</v>
      </c>
      <c r="F579" s="7">
        <v>112</v>
      </c>
    </row>
    <row r="580" spans="1:6" x14ac:dyDescent="0.3">
      <c r="A580" s="7" t="s">
        <v>84</v>
      </c>
      <c r="B580" s="8">
        <v>43911</v>
      </c>
      <c r="C580" s="7">
        <v>1744</v>
      </c>
      <c r="D580" s="7">
        <v>709</v>
      </c>
      <c r="E580" s="7">
        <v>106</v>
      </c>
      <c r="F580" s="7">
        <v>74</v>
      </c>
    </row>
    <row r="581" spans="1:6" x14ac:dyDescent="0.3">
      <c r="A581" s="7" t="s">
        <v>85</v>
      </c>
      <c r="B581" s="8">
        <v>43911</v>
      </c>
      <c r="C581" s="7">
        <v>4704</v>
      </c>
      <c r="D581" s="7">
        <v>1681</v>
      </c>
      <c r="E581" s="7">
        <v>298</v>
      </c>
      <c r="F581" s="7">
        <v>191</v>
      </c>
    </row>
    <row r="582" spans="1:6" x14ac:dyDescent="0.3">
      <c r="A582" s="7" t="s">
        <v>86</v>
      </c>
      <c r="B582" s="8">
        <v>43911</v>
      </c>
      <c r="C582" s="7">
        <v>5</v>
      </c>
      <c r="D582" s="7">
        <v>0</v>
      </c>
      <c r="E582" s="7">
        <v>0</v>
      </c>
      <c r="F582" s="7">
        <v>0</v>
      </c>
    </row>
    <row r="583" spans="1:6" x14ac:dyDescent="0.3">
      <c r="A583" s="7" t="s">
        <v>87</v>
      </c>
      <c r="B583" s="8">
        <v>43911</v>
      </c>
      <c r="C583" s="7">
        <v>1604</v>
      </c>
      <c r="D583" s="7">
        <v>590</v>
      </c>
      <c r="E583" s="7">
        <v>113</v>
      </c>
      <c r="F583" s="7">
        <v>69</v>
      </c>
    </row>
    <row r="584" spans="1:6" x14ac:dyDescent="0.3">
      <c r="A584" s="7" t="s">
        <v>88</v>
      </c>
      <c r="B584" s="8">
        <v>43911</v>
      </c>
      <c r="C584" s="7">
        <v>384</v>
      </c>
      <c r="D584" s="7">
        <v>87</v>
      </c>
      <c r="E584" s="7">
        <v>8</v>
      </c>
      <c r="F584" s="7">
        <v>14</v>
      </c>
    </row>
    <row r="585" spans="1:6" x14ac:dyDescent="0.3">
      <c r="A585" s="7" t="s">
        <v>89</v>
      </c>
      <c r="B585" s="8">
        <v>43911</v>
      </c>
      <c r="C585" s="7">
        <v>915</v>
      </c>
      <c r="D585" s="7">
        <v>227</v>
      </c>
      <c r="E585" s="7">
        <v>35</v>
      </c>
      <c r="F585" s="7">
        <v>12</v>
      </c>
    </row>
    <row r="586" spans="1:6" x14ac:dyDescent="0.3">
      <c r="A586" s="7" t="s">
        <v>90</v>
      </c>
      <c r="B586" s="8">
        <v>43911</v>
      </c>
      <c r="C586" s="7">
        <v>9702</v>
      </c>
      <c r="D586" s="7">
        <v>8441</v>
      </c>
      <c r="E586" s="7">
        <v>834</v>
      </c>
      <c r="F586" s="7">
        <v>1021</v>
      </c>
    </row>
    <row r="587" spans="1:6" x14ac:dyDescent="0.3">
      <c r="A587" s="7" t="s">
        <v>91</v>
      </c>
      <c r="B587" s="8">
        <v>43911</v>
      </c>
      <c r="C587" s="7">
        <v>25</v>
      </c>
      <c r="D587" s="7">
        <v>12</v>
      </c>
      <c r="E587" s="7">
        <v>1</v>
      </c>
      <c r="F587" s="7">
        <v>0</v>
      </c>
    </row>
    <row r="588" spans="1:6" x14ac:dyDescent="0.3">
      <c r="A588" s="7" t="s">
        <v>92</v>
      </c>
      <c r="B588" s="8">
        <v>43911</v>
      </c>
      <c r="C588" s="7">
        <v>296</v>
      </c>
      <c r="D588" s="7">
        <v>78</v>
      </c>
      <c r="E588" s="7">
        <v>16</v>
      </c>
      <c r="F588" s="7">
        <v>1</v>
      </c>
    </row>
    <row r="589" spans="1:6" x14ac:dyDescent="0.3">
      <c r="A589" s="7" t="s">
        <v>93</v>
      </c>
      <c r="B589" s="8">
        <v>43911</v>
      </c>
      <c r="C589" s="7">
        <v>794</v>
      </c>
      <c r="D589" s="7">
        <v>288</v>
      </c>
      <c r="E589" s="7">
        <v>30</v>
      </c>
      <c r="F589" s="7">
        <v>14</v>
      </c>
    </row>
    <row r="590" spans="1:6" x14ac:dyDescent="0.3">
      <c r="A590" s="7" t="s">
        <v>94</v>
      </c>
      <c r="B590" s="8">
        <v>43911</v>
      </c>
      <c r="C590" s="7">
        <v>2097</v>
      </c>
      <c r="D590" s="7">
        <v>988</v>
      </c>
      <c r="E590" s="7">
        <v>81</v>
      </c>
      <c r="F590" s="7">
        <v>97</v>
      </c>
    </row>
    <row r="591" spans="1:6" x14ac:dyDescent="0.3">
      <c r="A591" s="7" t="s">
        <v>95</v>
      </c>
      <c r="B591" s="8">
        <v>43911</v>
      </c>
      <c r="C591" s="7">
        <v>654</v>
      </c>
      <c r="D591" s="7">
        <v>134</v>
      </c>
      <c r="E591" s="7">
        <v>17</v>
      </c>
      <c r="F591" s="7">
        <v>18</v>
      </c>
    </row>
    <row r="592" spans="1:6" x14ac:dyDescent="0.3">
      <c r="A592" s="7" t="s">
        <v>77</v>
      </c>
      <c r="B592" s="8">
        <v>43912</v>
      </c>
      <c r="C592" s="7">
        <v>1961</v>
      </c>
      <c r="D592" s="7">
        <v>865</v>
      </c>
      <c r="E592" s="7">
        <v>77</v>
      </c>
      <c r="F592" s="7">
        <v>58</v>
      </c>
    </row>
    <row r="593" spans="1:6" x14ac:dyDescent="0.3">
      <c r="A593" s="7" t="s">
        <v>78</v>
      </c>
      <c r="B593" s="8">
        <v>43912</v>
      </c>
      <c r="C593" s="7">
        <v>638</v>
      </c>
      <c r="D593" s="7">
        <v>298</v>
      </c>
      <c r="E593" s="7">
        <v>52</v>
      </c>
      <c r="F593" s="7">
        <v>32</v>
      </c>
    </row>
    <row r="594" spans="1:6" x14ac:dyDescent="0.3">
      <c r="A594" s="7" t="s">
        <v>79</v>
      </c>
      <c r="B594" s="8">
        <v>43912</v>
      </c>
      <c r="C594" s="7">
        <v>594</v>
      </c>
      <c r="D594" s="7">
        <v>194</v>
      </c>
      <c r="E594" s="7">
        <v>22</v>
      </c>
      <c r="F594" s="7">
        <v>12</v>
      </c>
    </row>
    <row r="595" spans="1:6" x14ac:dyDescent="0.3">
      <c r="A595" s="7" t="s">
        <v>80</v>
      </c>
      <c r="B595" s="8">
        <v>43912</v>
      </c>
      <c r="C595" s="7">
        <v>400</v>
      </c>
      <c r="D595" s="7">
        <v>87</v>
      </c>
      <c r="E595" s="7">
        <v>27</v>
      </c>
      <c r="F595" s="7">
        <v>10</v>
      </c>
    </row>
    <row r="596" spans="1:6" x14ac:dyDescent="0.3">
      <c r="A596" s="7" t="s">
        <v>81</v>
      </c>
      <c r="B596" s="8">
        <v>43912</v>
      </c>
      <c r="C596" s="7">
        <v>481</v>
      </c>
      <c r="D596" s="7">
        <v>172</v>
      </c>
      <c r="E596" s="7">
        <v>32</v>
      </c>
      <c r="F596" s="7">
        <v>11</v>
      </c>
    </row>
    <row r="597" spans="1:6" x14ac:dyDescent="0.3">
      <c r="A597" s="7" t="s">
        <v>82</v>
      </c>
      <c r="B597" s="8">
        <v>43912</v>
      </c>
      <c r="C597" s="7">
        <v>347</v>
      </c>
      <c r="D597" s="7">
        <v>157</v>
      </c>
      <c r="E597" s="7">
        <v>14</v>
      </c>
      <c r="F597" s="7">
        <v>6</v>
      </c>
    </row>
    <row r="598" spans="1:6" x14ac:dyDescent="0.3">
      <c r="A598" s="7" t="s">
        <v>83</v>
      </c>
      <c r="B598" s="8">
        <v>43912</v>
      </c>
      <c r="C598" s="7">
        <v>2078</v>
      </c>
      <c r="D598" s="7">
        <v>1547</v>
      </c>
      <c r="E598" s="7">
        <v>142</v>
      </c>
      <c r="F598" s="7">
        <v>145</v>
      </c>
    </row>
    <row r="599" spans="1:6" x14ac:dyDescent="0.3">
      <c r="A599" s="7" t="s">
        <v>84</v>
      </c>
      <c r="B599" s="8">
        <v>43912</v>
      </c>
      <c r="C599" s="7">
        <v>2055</v>
      </c>
      <c r="D599" s="7">
        <v>860</v>
      </c>
      <c r="E599" s="7">
        <v>120</v>
      </c>
      <c r="F599" s="7">
        <v>102</v>
      </c>
    </row>
    <row r="600" spans="1:6" x14ac:dyDescent="0.3">
      <c r="A600" s="7" t="s">
        <v>85</v>
      </c>
      <c r="B600" s="8">
        <v>43912</v>
      </c>
      <c r="C600" s="7">
        <v>5925</v>
      </c>
      <c r="D600" s="7">
        <v>1681</v>
      </c>
      <c r="E600" s="7">
        <v>551</v>
      </c>
      <c r="F600" s="7">
        <v>245</v>
      </c>
    </row>
    <row r="601" spans="1:6" x14ac:dyDescent="0.3">
      <c r="A601" s="7" t="s">
        <v>86</v>
      </c>
      <c r="B601" s="8">
        <v>43912</v>
      </c>
      <c r="C601" s="7">
        <v>6</v>
      </c>
      <c r="D601" s="7">
        <v>0</v>
      </c>
      <c r="E601" s="7">
        <v>0</v>
      </c>
      <c r="F601" s="7">
        <v>0</v>
      </c>
    </row>
    <row r="602" spans="1:6" x14ac:dyDescent="0.3">
      <c r="A602" s="7" t="s">
        <v>87</v>
      </c>
      <c r="B602" s="8">
        <v>43912</v>
      </c>
      <c r="C602" s="7">
        <v>1901</v>
      </c>
      <c r="D602" s="7">
        <v>702</v>
      </c>
      <c r="E602" s="7">
        <v>138</v>
      </c>
      <c r="F602" s="7">
        <v>94</v>
      </c>
    </row>
    <row r="603" spans="1:6" x14ac:dyDescent="0.3">
      <c r="A603" s="7" t="s">
        <v>88</v>
      </c>
      <c r="B603" s="8">
        <v>43912</v>
      </c>
      <c r="C603" s="7">
        <v>493</v>
      </c>
      <c r="D603" s="7">
        <v>131</v>
      </c>
      <c r="E603" s="7">
        <v>13</v>
      </c>
      <c r="F603" s="7">
        <v>18</v>
      </c>
    </row>
    <row r="604" spans="1:6" x14ac:dyDescent="0.3">
      <c r="A604" s="7" t="s">
        <v>89</v>
      </c>
      <c r="B604" s="8">
        <v>43912</v>
      </c>
      <c r="C604" s="7">
        <v>1208</v>
      </c>
      <c r="D604" s="7">
        <v>270</v>
      </c>
      <c r="E604" s="7">
        <v>47</v>
      </c>
      <c r="F604" s="7">
        <v>18</v>
      </c>
    </row>
    <row r="605" spans="1:6" x14ac:dyDescent="0.3">
      <c r="A605" s="7" t="s">
        <v>90</v>
      </c>
      <c r="B605" s="8">
        <v>43912</v>
      </c>
      <c r="C605" s="7">
        <v>10575</v>
      </c>
      <c r="D605" s="7">
        <v>9561</v>
      </c>
      <c r="E605" s="7">
        <v>942</v>
      </c>
      <c r="F605" s="7">
        <v>1263</v>
      </c>
    </row>
    <row r="606" spans="1:6" x14ac:dyDescent="0.3">
      <c r="A606" s="7" t="s">
        <v>91</v>
      </c>
      <c r="B606" s="8">
        <v>43912</v>
      </c>
      <c r="C606" s="7">
        <v>28</v>
      </c>
      <c r="D606" s="7">
        <v>12</v>
      </c>
      <c r="E606" s="7">
        <v>1</v>
      </c>
      <c r="F606" s="7">
        <v>0</v>
      </c>
    </row>
    <row r="607" spans="1:6" x14ac:dyDescent="0.3">
      <c r="A607" s="7" t="s">
        <v>92</v>
      </c>
      <c r="B607" s="8">
        <v>43912</v>
      </c>
      <c r="C607" s="7">
        <v>345</v>
      </c>
      <c r="D607" s="7">
        <v>80</v>
      </c>
      <c r="E607" s="7">
        <v>23</v>
      </c>
      <c r="F607" s="7">
        <v>2</v>
      </c>
    </row>
    <row r="608" spans="1:6" x14ac:dyDescent="0.3">
      <c r="A608" s="7" t="s">
        <v>93</v>
      </c>
      <c r="B608" s="8">
        <v>43912</v>
      </c>
      <c r="C608" s="7">
        <v>886</v>
      </c>
      <c r="D608" s="7">
        <v>339</v>
      </c>
      <c r="E608" s="7">
        <v>40</v>
      </c>
      <c r="F608" s="7">
        <v>24</v>
      </c>
    </row>
    <row r="609" spans="1:6" x14ac:dyDescent="0.3">
      <c r="A609" s="7" t="s">
        <v>94</v>
      </c>
      <c r="B609" s="8">
        <v>43912</v>
      </c>
      <c r="C609" s="7">
        <v>2421</v>
      </c>
      <c r="D609" s="7">
        <v>1252</v>
      </c>
      <c r="E609" s="7">
        <v>92</v>
      </c>
      <c r="F609" s="7">
        <v>120</v>
      </c>
    </row>
    <row r="610" spans="1:6" x14ac:dyDescent="0.3">
      <c r="A610" s="7" t="s">
        <v>95</v>
      </c>
      <c r="B610" s="8">
        <v>43912</v>
      </c>
      <c r="C610" s="7">
        <v>747</v>
      </c>
      <c r="D610" s="7">
        <v>166</v>
      </c>
      <c r="E610" s="7">
        <v>22</v>
      </c>
      <c r="F610" s="7">
        <v>22</v>
      </c>
    </row>
    <row r="611" spans="1:6" x14ac:dyDescent="0.3">
      <c r="A611" s="7" t="s">
        <v>77</v>
      </c>
      <c r="B611" s="8">
        <v>43913</v>
      </c>
      <c r="C611" s="7">
        <v>2471</v>
      </c>
      <c r="D611" s="7">
        <v>1132</v>
      </c>
      <c r="E611" s="7">
        <v>102</v>
      </c>
      <c r="F611" s="7">
        <v>87</v>
      </c>
    </row>
    <row r="612" spans="1:6" x14ac:dyDescent="0.3">
      <c r="A612" s="7" t="s">
        <v>78</v>
      </c>
      <c r="B612" s="8">
        <v>43913</v>
      </c>
      <c r="C612" s="7">
        <v>758</v>
      </c>
      <c r="D612" s="7">
        <v>384</v>
      </c>
      <c r="E612" s="7">
        <v>66</v>
      </c>
      <c r="F612" s="7">
        <v>37</v>
      </c>
    </row>
    <row r="613" spans="1:6" x14ac:dyDescent="0.3">
      <c r="A613" s="7" t="s">
        <v>79</v>
      </c>
      <c r="B613" s="8">
        <v>43913</v>
      </c>
      <c r="C613" s="7">
        <v>662</v>
      </c>
      <c r="D613" s="7">
        <v>224</v>
      </c>
      <c r="E613" s="7">
        <v>23</v>
      </c>
      <c r="F613" s="7">
        <v>22</v>
      </c>
    </row>
    <row r="614" spans="1:6" x14ac:dyDescent="0.3">
      <c r="A614" s="7" t="s">
        <v>80</v>
      </c>
      <c r="B614" s="8">
        <v>43913</v>
      </c>
      <c r="C614" s="7">
        <v>478</v>
      </c>
      <c r="D614" s="7">
        <v>127</v>
      </c>
      <c r="E614" s="7">
        <v>35</v>
      </c>
      <c r="F614" s="7">
        <v>10</v>
      </c>
    </row>
    <row r="615" spans="1:6" x14ac:dyDescent="0.3">
      <c r="A615" s="7" t="s">
        <v>81</v>
      </c>
      <c r="B615" s="8">
        <v>43913</v>
      </c>
      <c r="C615" s="7">
        <v>557</v>
      </c>
      <c r="D615" s="7">
        <v>207</v>
      </c>
      <c r="E615" s="7">
        <v>36</v>
      </c>
      <c r="F615" s="7">
        <v>16</v>
      </c>
    </row>
    <row r="616" spans="1:6" x14ac:dyDescent="0.3">
      <c r="A616" s="7" t="s">
        <v>82</v>
      </c>
      <c r="B616" s="8">
        <v>43913</v>
      </c>
      <c r="C616" s="7">
        <v>425</v>
      </c>
      <c r="D616" s="7">
        <v>200</v>
      </c>
      <c r="E616" s="7">
        <v>16</v>
      </c>
      <c r="F616" s="7">
        <v>9</v>
      </c>
    </row>
    <row r="617" spans="1:6" x14ac:dyDescent="0.3">
      <c r="A617" s="7" t="s">
        <v>83</v>
      </c>
      <c r="B617" s="8">
        <v>43913</v>
      </c>
      <c r="C617" s="7">
        <v>2465</v>
      </c>
      <c r="D617" s="7">
        <v>1826</v>
      </c>
      <c r="E617" s="7">
        <v>182</v>
      </c>
      <c r="F617" s="7">
        <v>216</v>
      </c>
    </row>
    <row r="618" spans="1:6" x14ac:dyDescent="0.3">
      <c r="A618" s="7" t="s">
        <v>84</v>
      </c>
      <c r="B618" s="8">
        <v>43913</v>
      </c>
      <c r="C618" s="7">
        <v>2460</v>
      </c>
      <c r="D618" s="7">
        <v>1057</v>
      </c>
      <c r="E618" s="7">
        <v>137</v>
      </c>
      <c r="F618" s="7">
        <v>124</v>
      </c>
    </row>
    <row r="619" spans="1:6" x14ac:dyDescent="0.3">
      <c r="A619" s="7" t="s">
        <v>85</v>
      </c>
      <c r="B619" s="8">
        <v>43913</v>
      </c>
      <c r="C619" s="7">
        <v>7864</v>
      </c>
      <c r="D619" s="7">
        <v>3599</v>
      </c>
      <c r="E619" s="7">
        <v>551</v>
      </c>
      <c r="F619" s="7">
        <v>282</v>
      </c>
    </row>
    <row r="620" spans="1:6" x14ac:dyDescent="0.3">
      <c r="A620" s="7" t="s">
        <v>86</v>
      </c>
      <c r="B620" s="8">
        <v>43913</v>
      </c>
      <c r="C620" s="7">
        <v>6</v>
      </c>
      <c r="D620" s="7">
        <v>0</v>
      </c>
      <c r="E620" s="7">
        <v>0</v>
      </c>
      <c r="F620" s="7">
        <v>0</v>
      </c>
    </row>
    <row r="621" spans="1:6" x14ac:dyDescent="0.3">
      <c r="A621" s="7" t="s">
        <v>87</v>
      </c>
      <c r="B621" s="8">
        <v>43913</v>
      </c>
      <c r="C621" s="7">
        <v>2167</v>
      </c>
      <c r="D621" s="7">
        <v>917</v>
      </c>
      <c r="E621" s="7">
        <v>161</v>
      </c>
      <c r="F621" s="7">
        <v>115</v>
      </c>
    </row>
    <row r="622" spans="1:6" x14ac:dyDescent="0.3">
      <c r="A622" s="7" t="s">
        <v>88</v>
      </c>
      <c r="B622" s="8">
        <v>43913</v>
      </c>
      <c r="C622" s="7">
        <v>636</v>
      </c>
      <c r="D622" s="7">
        <v>161</v>
      </c>
      <c r="E622" s="7">
        <v>20</v>
      </c>
      <c r="F622" s="7">
        <v>26</v>
      </c>
    </row>
    <row r="623" spans="1:6" x14ac:dyDescent="0.3">
      <c r="A623" s="7" t="s">
        <v>89</v>
      </c>
      <c r="B623" s="8">
        <v>43913</v>
      </c>
      <c r="C623" s="7">
        <v>1415</v>
      </c>
      <c r="D623" s="7">
        <v>338</v>
      </c>
      <c r="E623" s="7">
        <v>55</v>
      </c>
      <c r="F623" s="7">
        <v>20</v>
      </c>
    </row>
    <row r="624" spans="1:6" x14ac:dyDescent="0.3">
      <c r="A624" s="7" t="s">
        <v>90</v>
      </c>
      <c r="B624" s="8">
        <v>43913</v>
      </c>
      <c r="C624" s="7">
        <v>12352</v>
      </c>
      <c r="D624" s="7">
        <v>10443</v>
      </c>
      <c r="E624" s="7">
        <v>1050</v>
      </c>
      <c r="F624" s="7">
        <v>1535</v>
      </c>
    </row>
    <row r="625" spans="1:14" x14ac:dyDescent="0.3">
      <c r="A625" s="7" t="s">
        <v>91</v>
      </c>
      <c r="B625" s="8">
        <v>43913</v>
      </c>
      <c r="C625" s="7">
        <v>28</v>
      </c>
      <c r="D625" s="7">
        <v>12</v>
      </c>
      <c r="E625" s="7">
        <v>1</v>
      </c>
      <c r="F625" s="7">
        <v>0</v>
      </c>
    </row>
    <row r="626" spans="1:14" x14ac:dyDescent="0.3">
      <c r="A626" s="7" t="s">
        <v>92</v>
      </c>
      <c r="B626" s="8">
        <v>43913</v>
      </c>
      <c r="C626" s="7">
        <v>385</v>
      </c>
      <c r="D626" s="7">
        <v>99</v>
      </c>
      <c r="E626" s="7">
        <v>26</v>
      </c>
      <c r="F626" s="7">
        <v>3</v>
      </c>
    </row>
    <row r="627" spans="1:14" x14ac:dyDescent="0.3">
      <c r="A627" s="7" t="s">
        <v>93</v>
      </c>
      <c r="B627" s="8">
        <v>43913</v>
      </c>
      <c r="C627" s="7">
        <v>1014</v>
      </c>
      <c r="D627" s="7">
        <v>405</v>
      </c>
      <c r="E627" s="7">
        <v>45</v>
      </c>
      <c r="F627" s="7">
        <v>31</v>
      </c>
    </row>
    <row r="628" spans="1:14" x14ac:dyDescent="0.3">
      <c r="A628" s="7" t="s">
        <v>94</v>
      </c>
      <c r="B628" s="8">
        <v>43913</v>
      </c>
      <c r="C628" s="7">
        <v>2728</v>
      </c>
      <c r="D628" s="7">
        <v>1425</v>
      </c>
      <c r="E628" s="7">
        <v>106</v>
      </c>
      <c r="F628" s="7">
        <v>133</v>
      </c>
    </row>
    <row r="629" spans="1:14" x14ac:dyDescent="0.3">
      <c r="A629" s="7" t="s">
        <v>95</v>
      </c>
      <c r="B629" s="8">
        <v>43913</v>
      </c>
      <c r="C629" s="7">
        <v>802</v>
      </c>
      <c r="D629" s="7">
        <v>206</v>
      </c>
      <c r="E629" s="7">
        <v>24</v>
      </c>
      <c r="F629" s="7">
        <v>30</v>
      </c>
    </row>
    <row r="630" spans="1:14" x14ac:dyDescent="0.3">
      <c r="A630" s="7" t="s">
        <v>77</v>
      </c>
      <c r="B630" s="8">
        <v>43914</v>
      </c>
      <c r="C630" s="7">
        <v>3010</v>
      </c>
      <c r="D630" s="7">
        <v>1433</v>
      </c>
      <c r="E630" s="7">
        <v>116</v>
      </c>
      <c r="F630" s="7">
        <v>113</v>
      </c>
      <c r="N630" s="7">
        <f>SUM(C630:C648)</f>
        <v>47610</v>
      </c>
    </row>
    <row r="631" spans="1:14" x14ac:dyDescent="0.3">
      <c r="A631" s="7" t="s">
        <v>78</v>
      </c>
      <c r="B631" s="8">
        <v>43914</v>
      </c>
      <c r="C631" s="7">
        <v>907</v>
      </c>
      <c r="D631" s="7">
        <v>459</v>
      </c>
      <c r="E631" s="7">
        <v>75</v>
      </c>
      <c r="F631" s="7">
        <v>40</v>
      </c>
    </row>
    <row r="632" spans="1:14" x14ac:dyDescent="0.3">
      <c r="A632" s="7" t="s">
        <v>79</v>
      </c>
      <c r="B632" s="8">
        <v>43914</v>
      </c>
      <c r="C632" s="7">
        <v>779</v>
      </c>
      <c r="D632" s="7">
        <v>263</v>
      </c>
      <c r="E632" s="7">
        <v>29</v>
      </c>
      <c r="F632" s="7">
        <v>25</v>
      </c>
    </row>
    <row r="633" spans="1:14" x14ac:dyDescent="0.3">
      <c r="A633" s="7" t="s">
        <v>80</v>
      </c>
      <c r="B633" s="8">
        <v>43914</v>
      </c>
      <c r="C633" s="7">
        <v>562</v>
      </c>
      <c r="D633" s="7">
        <v>164</v>
      </c>
      <c r="E633" s="7">
        <v>40</v>
      </c>
      <c r="F633" s="7">
        <v>13</v>
      </c>
    </row>
    <row r="634" spans="1:14" x14ac:dyDescent="0.3">
      <c r="A634" s="7" t="s">
        <v>81</v>
      </c>
      <c r="B634" s="8">
        <v>43914</v>
      </c>
      <c r="C634" s="7">
        <v>657</v>
      </c>
      <c r="D634" s="7">
        <v>235</v>
      </c>
      <c r="E634" s="7">
        <v>43</v>
      </c>
      <c r="F634" s="7">
        <v>21</v>
      </c>
    </row>
    <row r="635" spans="1:14" x14ac:dyDescent="0.3">
      <c r="A635" s="7" t="s">
        <v>82</v>
      </c>
      <c r="B635" s="8">
        <v>43914</v>
      </c>
      <c r="C635" s="7">
        <v>510</v>
      </c>
      <c r="D635" s="7">
        <v>241</v>
      </c>
      <c r="E635" s="7">
        <v>18</v>
      </c>
      <c r="F635" s="7">
        <v>14</v>
      </c>
    </row>
    <row r="636" spans="1:14" x14ac:dyDescent="0.3">
      <c r="A636" s="7" t="s">
        <v>83</v>
      </c>
      <c r="B636" s="8">
        <v>43914</v>
      </c>
      <c r="C636" s="7">
        <v>2780</v>
      </c>
      <c r="D636" s="7">
        <v>2162</v>
      </c>
      <c r="E636" s="7">
        <v>210</v>
      </c>
      <c r="F636" s="7">
        <v>263</v>
      </c>
    </row>
    <row r="637" spans="1:14" x14ac:dyDescent="0.3">
      <c r="A637" s="7" t="s">
        <v>84</v>
      </c>
      <c r="B637" s="8">
        <v>43914</v>
      </c>
      <c r="C637" s="7">
        <v>2940</v>
      </c>
      <c r="D637" s="7">
        <v>1244</v>
      </c>
      <c r="E637" s="7">
        <v>170</v>
      </c>
      <c r="F637" s="7">
        <v>165</v>
      </c>
    </row>
    <row r="638" spans="1:14" x14ac:dyDescent="0.3">
      <c r="A638" s="7" t="s">
        <v>85</v>
      </c>
      <c r="B638" s="8">
        <v>43914</v>
      </c>
      <c r="C638" s="7">
        <v>9937</v>
      </c>
      <c r="D638" s="7">
        <v>5434</v>
      </c>
      <c r="E638" s="7">
        <v>781</v>
      </c>
      <c r="F638" s="7">
        <v>516</v>
      </c>
    </row>
    <row r="639" spans="1:14" x14ac:dyDescent="0.3">
      <c r="A639" s="7" t="s">
        <v>86</v>
      </c>
      <c r="B639" s="8">
        <v>43914</v>
      </c>
      <c r="C639" s="7">
        <v>9</v>
      </c>
      <c r="D639" s="7">
        <v>2</v>
      </c>
      <c r="E639" s="7">
        <v>1</v>
      </c>
      <c r="F639" s="7">
        <v>0</v>
      </c>
    </row>
    <row r="640" spans="1:14" x14ac:dyDescent="0.3">
      <c r="A640" s="7" t="s">
        <v>87</v>
      </c>
      <c r="B640" s="8">
        <v>43914</v>
      </c>
      <c r="C640" s="7">
        <v>2616</v>
      </c>
      <c r="D640" s="7">
        <v>1071</v>
      </c>
      <c r="E640" s="7">
        <v>198</v>
      </c>
      <c r="F640" s="7">
        <v>143</v>
      </c>
    </row>
    <row r="641" spans="1:14" x14ac:dyDescent="0.3">
      <c r="A641" s="7" t="s">
        <v>88</v>
      </c>
      <c r="B641" s="8">
        <v>43914</v>
      </c>
      <c r="C641" s="7">
        <v>742</v>
      </c>
      <c r="D641" s="7">
        <v>209</v>
      </c>
      <c r="E641" s="7">
        <v>28</v>
      </c>
      <c r="F641" s="7">
        <v>39</v>
      </c>
    </row>
    <row r="642" spans="1:14" x14ac:dyDescent="0.3">
      <c r="A642" s="7" t="s">
        <v>89</v>
      </c>
      <c r="B642" s="8">
        <v>43914</v>
      </c>
      <c r="C642" s="7">
        <v>1653</v>
      </c>
      <c r="D642" s="7">
        <v>412</v>
      </c>
      <c r="E642" s="7">
        <v>69</v>
      </c>
      <c r="F642" s="7">
        <v>27</v>
      </c>
    </row>
    <row r="643" spans="1:14" x14ac:dyDescent="0.3">
      <c r="A643" s="7" t="s">
        <v>90</v>
      </c>
      <c r="B643" s="8">
        <v>43914</v>
      </c>
      <c r="C643" s="7">
        <v>14597</v>
      </c>
      <c r="D643" s="7">
        <v>11153</v>
      </c>
      <c r="E643" s="7">
        <v>1150</v>
      </c>
      <c r="F643" s="7">
        <v>1825</v>
      </c>
    </row>
    <row r="644" spans="1:14" x14ac:dyDescent="0.3">
      <c r="A644" s="7" t="s">
        <v>91</v>
      </c>
      <c r="B644" s="8">
        <v>43914</v>
      </c>
      <c r="C644" s="7">
        <v>38</v>
      </c>
      <c r="D644" s="7">
        <v>14</v>
      </c>
      <c r="E644" s="7">
        <v>2</v>
      </c>
      <c r="F644" s="7">
        <v>0</v>
      </c>
    </row>
    <row r="645" spans="1:14" x14ac:dyDescent="0.3">
      <c r="A645" s="7" t="s">
        <v>92</v>
      </c>
      <c r="B645" s="8">
        <v>43914</v>
      </c>
      <c r="C645" s="7">
        <v>477</v>
      </c>
      <c r="D645" s="7">
        <v>127</v>
      </c>
      <c r="E645" s="7">
        <v>33</v>
      </c>
      <c r="F645" s="7">
        <v>5</v>
      </c>
    </row>
    <row r="646" spans="1:14" x14ac:dyDescent="0.3">
      <c r="A646" s="7" t="s">
        <v>93</v>
      </c>
      <c r="B646" s="8">
        <v>43914</v>
      </c>
      <c r="C646" s="7">
        <v>1197</v>
      </c>
      <c r="D646" s="7">
        <v>506</v>
      </c>
      <c r="E646" s="7">
        <v>51</v>
      </c>
      <c r="F646" s="7">
        <v>33</v>
      </c>
    </row>
    <row r="647" spans="1:14" x14ac:dyDescent="0.3">
      <c r="A647" s="7" t="s">
        <v>94</v>
      </c>
      <c r="B647" s="8">
        <v>43914</v>
      </c>
      <c r="C647" s="7">
        <v>3271</v>
      </c>
      <c r="D647" s="7">
        <v>1577</v>
      </c>
      <c r="E647" s="7">
        <v>119</v>
      </c>
      <c r="F647" s="7">
        <v>155</v>
      </c>
    </row>
    <row r="648" spans="1:14" x14ac:dyDescent="0.3">
      <c r="A648" s="7" t="s">
        <v>95</v>
      </c>
      <c r="B648" s="8">
        <v>43914</v>
      </c>
      <c r="C648" s="7">
        <v>928</v>
      </c>
      <c r="D648" s="7">
        <v>254</v>
      </c>
      <c r="E648" s="7">
        <v>33</v>
      </c>
      <c r="F648" s="7">
        <v>37</v>
      </c>
    </row>
    <row r="649" spans="1:14" x14ac:dyDescent="0.3">
      <c r="A649" s="7" t="s">
        <v>77</v>
      </c>
      <c r="B649" s="8">
        <v>43915</v>
      </c>
      <c r="C649" s="7">
        <v>3406</v>
      </c>
      <c r="D649" s="7">
        <v>1626</v>
      </c>
      <c r="E649" s="7">
        <v>134</v>
      </c>
      <c r="F649" s="7">
        <v>134</v>
      </c>
      <c r="N649" s="7">
        <f>SUM(C649:C667)</f>
        <v>56188</v>
      </c>
    </row>
    <row r="650" spans="1:14" x14ac:dyDescent="0.3">
      <c r="A650" s="7" t="s">
        <v>78</v>
      </c>
      <c r="B650" s="8">
        <v>43915</v>
      </c>
      <c r="C650" s="7">
        <v>1116</v>
      </c>
      <c r="D650" s="7">
        <v>562</v>
      </c>
      <c r="E650" s="7">
        <v>93</v>
      </c>
      <c r="F650" s="7">
        <v>48</v>
      </c>
    </row>
    <row r="651" spans="1:14" x14ac:dyDescent="0.3">
      <c r="A651" s="7" t="s">
        <v>79</v>
      </c>
      <c r="B651" s="8">
        <v>43915</v>
      </c>
      <c r="C651" s="7">
        <v>841</v>
      </c>
      <c r="D651" s="7">
        <v>300</v>
      </c>
      <c r="E651" s="7">
        <v>34</v>
      </c>
      <c r="F651" s="7">
        <v>27</v>
      </c>
    </row>
    <row r="652" spans="1:14" x14ac:dyDescent="0.3">
      <c r="A652" s="7" t="s">
        <v>80</v>
      </c>
      <c r="B652" s="8">
        <v>43915</v>
      </c>
      <c r="C652" s="7">
        <v>660</v>
      </c>
      <c r="D652" s="7">
        <v>205</v>
      </c>
      <c r="E652" s="7">
        <v>43</v>
      </c>
      <c r="F652" s="7">
        <v>17</v>
      </c>
    </row>
    <row r="653" spans="1:14" x14ac:dyDescent="0.3">
      <c r="A653" s="7" t="s">
        <v>81</v>
      </c>
      <c r="B653" s="8">
        <v>43915</v>
      </c>
      <c r="C653" s="7">
        <v>784</v>
      </c>
      <c r="D653" s="7">
        <v>279</v>
      </c>
      <c r="E653" s="7">
        <v>45</v>
      </c>
      <c r="F653" s="7">
        <v>24</v>
      </c>
    </row>
    <row r="654" spans="1:14" x14ac:dyDescent="0.3">
      <c r="A654" s="7" t="s">
        <v>82</v>
      </c>
      <c r="B654" s="8">
        <v>43915</v>
      </c>
      <c r="C654" s="7">
        <v>671</v>
      </c>
      <c r="D654" s="7">
        <v>300</v>
      </c>
      <c r="E654" s="7">
        <v>26</v>
      </c>
      <c r="F654" s="7">
        <v>17</v>
      </c>
    </row>
    <row r="655" spans="1:14" x14ac:dyDescent="0.3">
      <c r="A655" s="7" t="s">
        <v>83</v>
      </c>
      <c r="B655" s="8">
        <v>43915</v>
      </c>
      <c r="C655" s="7">
        <v>3383</v>
      </c>
      <c r="D655" s="7">
        <v>2162</v>
      </c>
      <c r="E655" s="7">
        <v>243</v>
      </c>
      <c r="F655" s="7">
        <v>316</v>
      </c>
    </row>
    <row r="656" spans="1:14" x14ac:dyDescent="0.3">
      <c r="A656" s="7" t="s">
        <v>84</v>
      </c>
      <c r="B656" s="8">
        <v>43915</v>
      </c>
      <c r="C656" s="7">
        <v>3488</v>
      </c>
      <c r="D656" s="7">
        <v>1515</v>
      </c>
      <c r="E656" s="7">
        <v>202</v>
      </c>
      <c r="F656" s="7">
        <v>206</v>
      </c>
    </row>
    <row r="657" spans="1:6" x14ac:dyDescent="0.3">
      <c r="A657" s="7" t="s">
        <v>85</v>
      </c>
      <c r="B657" s="8">
        <v>43915</v>
      </c>
      <c r="C657" s="7">
        <v>11592</v>
      </c>
      <c r="D657" s="7">
        <v>7439</v>
      </c>
      <c r="E657" s="7">
        <v>1021</v>
      </c>
      <c r="F657" s="7">
        <v>672</v>
      </c>
    </row>
    <row r="658" spans="1:6" x14ac:dyDescent="0.3">
      <c r="A658" s="7" t="s">
        <v>86</v>
      </c>
      <c r="B658" s="8">
        <v>43915</v>
      </c>
      <c r="C658" s="7">
        <v>10</v>
      </c>
      <c r="D658" s="7">
        <v>2</v>
      </c>
      <c r="E658" s="7">
        <v>2</v>
      </c>
      <c r="F658" s="7">
        <v>0</v>
      </c>
    </row>
    <row r="659" spans="1:6" x14ac:dyDescent="0.3">
      <c r="A659" s="7" t="s">
        <v>87</v>
      </c>
      <c r="B659" s="8">
        <v>43915</v>
      </c>
      <c r="C659" s="7">
        <v>3200</v>
      </c>
      <c r="D659" s="7">
        <v>1278</v>
      </c>
      <c r="E659" s="7">
        <v>230</v>
      </c>
      <c r="F659" s="7">
        <v>167</v>
      </c>
    </row>
    <row r="660" spans="1:6" x14ac:dyDescent="0.3">
      <c r="A660" s="7" t="s">
        <v>88</v>
      </c>
      <c r="B660" s="8">
        <v>43915</v>
      </c>
      <c r="C660" s="7">
        <v>969</v>
      </c>
      <c r="D660" s="7">
        <v>241</v>
      </c>
      <c r="E660" s="7">
        <v>34</v>
      </c>
      <c r="F660" s="7">
        <v>58</v>
      </c>
    </row>
    <row r="661" spans="1:6" x14ac:dyDescent="0.3">
      <c r="A661" s="7" t="s">
        <v>89</v>
      </c>
      <c r="B661" s="8">
        <v>43915</v>
      </c>
      <c r="C661" s="7">
        <v>1915</v>
      </c>
      <c r="D661" s="7">
        <v>503</v>
      </c>
      <c r="E661" s="7">
        <v>86</v>
      </c>
      <c r="F661" s="7">
        <v>32</v>
      </c>
    </row>
    <row r="662" spans="1:6" x14ac:dyDescent="0.3">
      <c r="A662" s="7" t="s">
        <v>90</v>
      </c>
      <c r="B662" s="8">
        <v>43915</v>
      </c>
      <c r="C662" s="7">
        <v>17166</v>
      </c>
      <c r="D662" s="7">
        <v>12440</v>
      </c>
      <c r="E662" s="7">
        <v>1221</v>
      </c>
      <c r="F662" s="7">
        <v>2090</v>
      </c>
    </row>
    <row r="663" spans="1:6" x14ac:dyDescent="0.3">
      <c r="A663" s="7" t="s">
        <v>91</v>
      </c>
      <c r="B663" s="8">
        <v>43915</v>
      </c>
      <c r="C663" s="7">
        <v>39</v>
      </c>
      <c r="D663" s="7">
        <v>16</v>
      </c>
      <c r="E663" s="7">
        <v>2</v>
      </c>
      <c r="F663" s="7">
        <v>1</v>
      </c>
    </row>
    <row r="664" spans="1:6" x14ac:dyDescent="0.3">
      <c r="A664" s="7" t="s">
        <v>92</v>
      </c>
      <c r="B664" s="8">
        <v>43915</v>
      </c>
      <c r="C664" s="7">
        <v>596</v>
      </c>
      <c r="D664" s="7">
        <v>172</v>
      </c>
      <c r="E664" s="7">
        <v>36</v>
      </c>
      <c r="F664" s="7">
        <v>8</v>
      </c>
    </row>
    <row r="665" spans="1:6" x14ac:dyDescent="0.3">
      <c r="A665" s="7" t="s">
        <v>93</v>
      </c>
      <c r="B665" s="8">
        <v>43915</v>
      </c>
      <c r="C665" s="7">
        <v>1411</v>
      </c>
      <c r="D665" s="7">
        <v>649</v>
      </c>
      <c r="E665" s="7">
        <v>54</v>
      </c>
      <c r="F665" s="7">
        <v>49</v>
      </c>
    </row>
    <row r="666" spans="1:6" x14ac:dyDescent="0.3">
      <c r="A666" s="7" t="s">
        <v>94</v>
      </c>
      <c r="B666" s="8">
        <v>43915</v>
      </c>
      <c r="C666" s="7">
        <v>3946</v>
      </c>
      <c r="D666" s="7">
        <v>1907</v>
      </c>
      <c r="E666" s="7">
        <v>137</v>
      </c>
      <c r="F666" s="7">
        <v>180</v>
      </c>
    </row>
    <row r="667" spans="1:6" x14ac:dyDescent="0.3">
      <c r="A667" s="7" t="s">
        <v>95</v>
      </c>
      <c r="B667" s="8">
        <v>43915</v>
      </c>
      <c r="C667" s="7">
        <v>995</v>
      </c>
      <c r="D667" s="7">
        <v>316</v>
      </c>
      <c r="E667" s="7">
        <v>36</v>
      </c>
      <c r="F667" s="7">
        <v>43</v>
      </c>
    </row>
    <row r="668" spans="1:6" x14ac:dyDescent="0.3">
      <c r="A668" s="7" t="s">
        <v>77</v>
      </c>
      <c r="B668" s="8">
        <v>43916</v>
      </c>
      <c r="C668" s="7">
        <v>3793</v>
      </c>
      <c r="D668" s="7">
        <v>1843</v>
      </c>
      <c r="E668" s="7">
        <v>148</v>
      </c>
      <c r="F668" s="7">
        <v>144</v>
      </c>
    </row>
    <row r="669" spans="1:6" x14ac:dyDescent="0.3">
      <c r="A669" s="7" t="s">
        <v>78</v>
      </c>
      <c r="B669" s="8">
        <v>43916</v>
      </c>
      <c r="C669" s="7">
        <v>1338</v>
      </c>
      <c r="D669" s="7">
        <v>693</v>
      </c>
      <c r="E669" s="7">
        <v>114</v>
      </c>
      <c r="F669" s="7">
        <v>58</v>
      </c>
    </row>
    <row r="670" spans="1:6" x14ac:dyDescent="0.3">
      <c r="A670" s="7" t="s">
        <v>79</v>
      </c>
      <c r="B670" s="8">
        <v>43916</v>
      </c>
      <c r="C670" s="7">
        <v>900</v>
      </c>
      <c r="D670" s="7">
        <v>339</v>
      </c>
      <c r="E670" s="7">
        <v>47</v>
      </c>
      <c r="F670" s="7">
        <v>29</v>
      </c>
    </row>
    <row r="671" spans="1:6" x14ac:dyDescent="0.3">
      <c r="A671" s="7" t="s">
        <v>80</v>
      </c>
      <c r="B671" s="8">
        <v>43916</v>
      </c>
      <c r="C671" s="7">
        <v>755</v>
      </c>
      <c r="D671" s="7">
        <v>237</v>
      </c>
      <c r="E671" s="7">
        <v>46</v>
      </c>
      <c r="F671" s="7">
        <v>22</v>
      </c>
    </row>
    <row r="672" spans="1:6" x14ac:dyDescent="0.3">
      <c r="A672" s="7" t="s">
        <v>81</v>
      </c>
      <c r="B672" s="8">
        <v>43916</v>
      </c>
      <c r="C672" s="7">
        <v>878</v>
      </c>
      <c r="D672" s="7">
        <v>328</v>
      </c>
      <c r="E672" s="7">
        <v>61</v>
      </c>
      <c r="F672" s="7">
        <v>27</v>
      </c>
    </row>
    <row r="673" spans="1:6" x14ac:dyDescent="0.3">
      <c r="A673" s="7" t="s">
        <v>82</v>
      </c>
      <c r="B673" s="8">
        <v>43916</v>
      </c>
      <c r="C673" s="7">
        <v>810</v>
      </c>
      <c r="D673" s="7">
        <v>355</v>
      </c>
      <c r="E673" s="7">
        <v>29</v>
      </c>
      <c r="F673" s="7">
        <v>21</v>
      </c>
    </row>
    <row r="674" spans="1:6" x14ac:dyDescent="0.3">
      <c r="A674" s="7" t="s">
        <v>83</v>
      </c>
      <c r="B674" s="8">
        <v>43916</v>
      </c>
      <c r="C674" s="7">
        <v>3934</v>
      </c>
      <c r="D674" s="7">
        <v>2707</v>
      </c>
      <c r="E674" s="7">
        <v>273</v>
      </c>
      <c r="F674" s="7">
        <v>367</v>
      </c>
    </row>
    <row r="675" spans="1:6" x14ac:dyDescent="0.3">
      <c r="A675" s="7" t="s">
        <v>84</v>
      </c>
      <c r="B675" s="8">
        <v>43916</v>
      </c>
      <c r="C675" s="7">
        <v>4132</v>
      </c>
      <c r="D675" s="7">
        <v>1791</v>
      </c>
      <c r="E675" s="7">
        <v>228</v>
      </c>
      <c r="F675" s="7">
        <v>252</v>
      </c>
    </row>
    <row r="676" spans="1:6" x14ac:dyDescent="0.3">
      <c r="A676" s="7" t="s">
        <v>85</v>
      </c>
      <c r="B676" s="8">
        <v>43916</v>
      </c>
      <c r="C676" s="7">
        <v>12940</v>
      </c>
      <c r="D676" s="7">
        <v>8545</v>
      </c>
      <c r="E676" s="7">
        <v>1187</v>
      </c>
      <c r="F676" s="7">
        <v>880</v>
      </c>
    </row>
    <row r="677" spans="1:6" x14ac:dyDescent="0.3">
      <c r="A677" s="7" t="s">
        <v>86</v>
      </c>
      <c r="B677" s="8">
        <v>43916</v>
      </c>
      <c r="C677" s="7">
        <v>17</v>
      </c>
      <c r="D677" s="7">
        <v>2</v>
      </c>
      <c r="E677" s="7">
        <v>2</v>
      </c>
      <c r="F677" s="7">
        <v>0</v>
      </c>
    </row>
    <row r="678" spans="1:6" x14ac:dyDescent="0.3">
      <c r="A678" s="7" t="s">
        <v>87</v>
      </c>
      <c r="B678" s="8">
        <v>43916</v>
      </c>
      <c r="C678" s="7">
        <v>3532</v>
      </c>
      <c r="D678" s="7">
        <v>1422</v>
      </c>
      <c r="E678" s="7">
        <v>252</v>
      </c>
      <c r="F678" s="7">
        <v>198</v>
      </c>
    </row>
    <row r="679" spans="1:6" x14ac:dyDescent="0.3">
      <c r="A679" s="7" t="s">
        <v>88</v>
      </c>
      <c r="B679" s="8">
        <v>43916</v>
      </c>
      <c r="C679" s="7">
        <v>1231</v>
      </c>
      <c r="D679" s="7">
        <v>277</v>
      </c>
      <c r="E679" s="7">
        <v>41</v>
      </c>
      <c r="F679" s="7">
        <v>69</v>
      </c>
    </row>
    <row r="680" spans="1:6" x14ac:dyDescent="0.3">
      <c r="A680" s="7" t="s">
        <v>89</v>
      </c>
      <c r="B680" s="8">
        <v>43916</v>
      </c>
      <c r="C680" s="7">
        <v>2322</v>
      </c>
      <c r="D680" s="7">
        <v>557</v>
      </c>
      <c r="E680" s="7">
        <v>98</v>
      </c>
      <c r="F680" s="7">
        <v>43</v>
      </c>
    </row>
    <row r="681" spans="1:6" x14ac:dyDescent="0.3">
      <c r="A681" s="7" t="s">
        <v>90</v>
      </c>
      <c r="B681" s="8">
        <v>43916</v>
      </c>
      <c r="C681" s="7">
        <v>19243</v>
      </c>
      <c r="D681" s="7">
        <v>13580</v>
      </c>
      <c r="E681" s="7">
        <v>1312</v>
      </c>
      <c r="F681" s="7">
        <v>2412</v>
      </c>
    </row>
    <row r="682" spans="1:6" x14ac:dyDescent="0.3">
      <c r="A682" s="7" t="s">
        <v>91</v>
      </c>
      <c r="B682" s="8">
        <v>43916</v>
      </c>
      <c r="C682" s="7">
        <v>42</v>
      </c>
      <c r="D682" s="7">
        <v>18</v>
      </c>
      <c r="E682" s="7">
        <v>2</v>
      </c>
      <c r="F682" s="7">
        <v>1</v>
      </c>
    </row>
    <row r="683" spans="1:6" x14ac:dyDescent="0.3">
      <c r="A683" s="7" t="s">
        <v>92</v>
      </c>
      <c r="B683" s="8">
        <v>43916</v>
      </c>
      <c r="C683" s="7">
        <v>714</v>
      </c>
      <c r="D683" s="7">
        <v>209</v>
      </c>
      <c r="E683" s="7">
        <v>53</v>
      </c>
      <c r="F683" s="7">
        <v>15</v>
      </c>
    </row>
    <row r="684" spans="1:6" x14ac:dyDescent="0.3">
      <c r="A684" s="7" t="s">
        <v>93</v>
      </c>
      <c r="B684" s="8">
        <v>43916</v>
      </c>
      <c r="C684" s="7">
        <v>1641</v>
      </c>
      <c r="D684" s="7">
        <v>732</v>
      </c>
      <c r="E684" s="7">
        <v>75</v>
      </c>
      <c r="F684" s="7">
        <v>58</v>
      </c>
    </row>
    <row r="685" spans="1:6" x14ac:dyDescent="0.3">
      <c r="A685" s="7" t="s">
        <v>94</v>
      </c>
      <c r="B685" s="8">
        <v>43916</v>
      </c>
      <c r="C685" s="7">
        <v>4601</v>
      </c>
      <c r="D685" s="7">
        <v>2270</v>
      </c>
      <c r="E685" s="7">
        <v>154</v>
      </c>
      <c r="F685" s="7">
        <v>207</v>
      </c>
    </row>
    <row r="686" spans="1:6" x14ac:dyDescent="0.3">
      <c r="A686" s="7" t="s">
        <v>95</v>
      </c>
      <c r="B686" s="8">
        <v>43916</v>
      </c>
      <c r="C686" s="7">
        <v>1236</v>
      </c>
      <c r="D686" s="7">
        <v>388</v>
      </c>
      <c r="E686" s="7">
        <v>43</v>
      </c>
      <c r="F686" s="7">
        <v>55</v>
      </c>
    </row>
    <row r="687" spans="1:6" x14ac:dyDescent="0.3">
      <c r="A687" s="7" t="s">
        <v>77</v>
      </c>
      <c r="B687" s="8">
        <v>43917</v>
      </c>
      <c r="C687" s="7">
        <v>4277</v>
      </c>
      <c r="D687" s="7">
        <v>2106</v>
      </c>
      <c r="E687" s="7">
        <v>172</v>
      </c>
      <c r="F687" s="7">
        <v>175</v>
      </c>
    </row>
    <row r="688" spans="1:6" x14ac:dyDescent="0.3">
      <c r="A688" s="7" t="s">
        <v>78</v>
      </c>
      <c r="B688" s="8">
        <v>43917</v>
      </c>
      <c r="C688" s="7">
        <v>1592</v>
      </c>
      <c r="D688" s="7">
        <v>835</v>
      </c>
      <c r="E688" s="7">
        <v>124</v>
      </c>
      <c r="F688" s="7" t="s">
        <v>114</v>
      </c>
    </row>
    <row r="689" spans="1:6" x14ac:dyDescent="0.3">
      <c r="A689" s="7" t="s">
        <v>79</v>
      </c>
      <c r="B689" s="8">
        <v>43917</v>
      </c>
      <c r="C689" s="7">
        <v>1004</v>
      </c>
      <c r="D689" s="7">
        <v>408</v>
      </c>
      <c r="E689" s="7">
        <v>50</v>
      </c>
      <c r="F689" s="7">
        <v>33</v>
      </c>
    </row>
    <row r="690" spans="1:6" x14ac:dyDescent="0.3">
      <c r="A690" s="7" t="s">
        <v>80</v>
      </c>
      <c r="B690" s="8">
        <v>43917</v>
      </c>
      <c r="C690" s="7">
        <v>862</v>
      </c>
      <c r="D690" s="7">
        <v>283</v>
      </c>
      <c r="E690" s="7">
        <v>59</v>
      </c>
      <c r="F690" s="7">
        <v>26</v>
      </c>
    </row>
    <row r="691" spans="1:6" x14ac:dyDescent="0.3">
      <c r="A691" s="7" t="s">
        <v>81</v>
      </c>
      <c r="B691" s="8">
        <v>43917</v>
      </c>
      <c r="C691" s="7">
        <v>1025</v>
      </c>
      <c r="D691" s="7">
        <v>377</v>
      </c>
      <c r="E691" s="7">
        <v>68</v>
      </c>
      <c r="F691" s="7">
        <v>36</v>
      </c>
    </row>
    <row r="692" spans="1:6" x14ac:dyDescent="0.3">
      <c r="A692" s="7" t="s">
        <v>82</v>
      </c>
      <c r="B692" s="8">
        <v>43917</v>
      </c>
      <c r="C692" s="7">
        <v>937</v>
      </c>
      <c r="D692" s="7">
        <v>406</v>
      </c>
      <c r="E692" s="7">
        <v>37</v>
      </c>
      <c r="F692" s="7">
        <v>22</v>
      </c>
    </row>
    <row r="693" spans="1:6" x14ac:dyDescent="0.3">
      <c r="A693" s="7" t="s">
        <v>83</v>
      </c>
      <c r="B693" s="8">
        <v>43917</v>
      </c>
      <c r="C693" s="7">
        <v>4512</v>
      </c>
      <c r="D693" s="7">
        <v>2977</v>
      </c>
      <c r="E693" s="7">
        <v>289</v>
      </c>
      <c r="F693" s="7">
        <v>448</v>
      </c>
    </row>
    <row r="694" spans="1:6" x14ac:dyDescent="0.3">
      <c r="A694" s="7" t="s">
        <v>84</v>
      </c>
      <c r="B694" s="8">
        <v>43917</v>
      </c>
      <c r="C694" s="7">
        <v>4791</v>
      </c>
      <c r="D694" s="7">
        <v>2063</v>
      </c>
      <c r="E694" s="7">
        <v>249</v>
      </c>
      <c r="F694" s="7">
        <v>321</v>
      </c>
    </row>
    <row r="695" spans="1:6" x14ac:dyDescent="0.3">
      <c r="A695" s="7" t="s">
        <v>85</v>
      </c>
      <c r="B695" s="8">
        <v>43917</v>
      </c>
      <c r="C695" s="7">
        <v>14263</v>
      </c>
      <c r="D695" s="7">
        <v>9900</v>
      </c>
      <c r="E695" s="7">
        <v>1324</v>
      </c>
      <c r="F695" s="7">
        <v>1070</v>
      </c>
    </row>
    <row r="696" spans="1:6" x14ac:dyDescent="0.3">
      <c r="A696" s="7" t="s">
        <v>86</v>
      </c>
      <c r="B696" s="8">
        <v>43917</v>
      </c>
      <c r="C696" s="7">
        <v>17</v>
      </c>
      <c r="D696" s="7">
        <v>2</v>
      </c>
      <c r="E696" s="7">
        <v>2</v>
      </c>
      <c r="F696" s="7">
        <v>1</v>
      </c>
    </row>
    <row r="697" spans="1:6" x14ac:dyDescent="0.3">
      <c r="A697" s="7" t="s">
        <v>87</v>
      </c>
      <c r="B697" s="8">
        <v>43917</v>
      </c>
      <c r="C697" s="7">
        <v>4034</v>
      </c>
      <c r="D697" s="7">
        <v>1694</v>
      </c>
      <c r="E697" s="7">
        <v>282</v>
      </c>
      <c r="F697" s="7">
        <v>234</v>
      </c>
    </row>
    <row r="698" spans="1:6" x14ac:dyDescent="0.3">
      <c r="A698" s="7" t="s">
        <v>88</v>
      </c>
      <c r="B698" s="8">
        <v>43917</v>
      </c>
      <c r="C698" s="7">
        <v>1394</v>
      </c>
      <c r="D698" s="7">
        <v>312</v>
      </c>
      <c r="E698" s="7">
        <v>40</v>
      </c>
      <c r="F698" s="7">
        <v>88</v>
      </c>
    </row>
    <row r="699" spans="1:6" x14ac:dyDescent="0.3">
      <c r="A699" s="7" t="s">
        <v>89</v>
      </c>
      <c r="B699" s="8">
        <v>43917</v>
      </c>
      <c r="C699" s="7">
        <v>2772</v>
      </c>
      <c r="D699" s="7">
        <v>906</v>
      </c>
      <c r="E699" s="7">
        <v>112</v>
      </c>
      <c r="F699" s="7">
        <v>47</v>
      </c>
    </row>
    <row r="700" spans="1:6" x14ac:dyDescent="0.3">
      <c r="A700" s="7" t="s">
        <v>90</v>
      </c>
      <c r="B700" s="8">
        <v>43917</v>
      </c>
      <c r="C700" s="7">
        <v>21520</v>
      </c>
      <c r="D700" s="7">
        <v>14211</v>
      </c>
      <c r="E700" s="7">
        <v>1404</v>
      </c>
      <c r="F700" s="7">
        <v>2757</v>
      </c>
    </row>
    <row r="701" spans="1:6" x14ac:dyDescent="0.3">
      <c r="A701" s="7" t="s">
        <v>91</v>
      </c>
      <c r="B701" s="8">
        <v>43917</v>
      </c>
      <c r="C701" s="7">
        <v>45</v>
      </c>
      <c r="D701" s="7">
        <v>22</v>
      </c>
      <c r="E701" s="7">
        <v>2</v>
      </c>
      <c r="F701" s="7">
        <v>1</v>
      </c>
    </row>
    <row r="702" spans="1:6" x14ac:dyDescent="0.3">
      <c r="A702" s="7" t="s">
        <v>92</v>
      </c>
      <c r="B702" s="8">
        <v>43917</v>
      </c>
      <c r="C702" s="7">
        <v>802</v>
      </c>
      <c r="D702" s="7">
        <v>231</v>
      </c>
      <c r="E702" s="7">
        <v>58</v>
      </c>
      <c r="F702" s="7">
        <v>17</v>
      </c>
    </row>
    <row r="703" spans="1:6" x14ac:dyDescent="0.3">
      <c r="A703" s="7" t="s">
        <v>93</v>
      </c>
      <c r="B703" s="8">
        <v>43917</v>
      </c>
      <c r="C703" s="7">
        <v>1829</v>
      </c>
      <c r="D703" s="7">
        <v>827</v>
      </c>
      <c r="E703" s="7">
        <v>84</v>
      </c>
      <c r="F703" s="7">
        <v>70</v>
      </c>
    </row>
    <row r="704" spans="1:6" x14ac:dyDescent="0.3">
      <c r="A704" s="7" t="s">
        <v>94</v>
      </c>
      <c r="B704" s="8">
        <v>43917</v>
      </c>
      <c r="C704" s="7">
        <v>5136</v>
      </c>
      <c r="D704" s="7">
        <v>2612</v>
      </c>
      <c r="E704" s="7">
        <v>176</v>
      </c>
      <c r="F704" s="7">
        <v>221</v>
      </c>
    </row>
    <row r="705" spans="1:6" x14ac:dyDescent="0.3">
      <c r="A705" s="7" t="s">
        <v>95</v>
      </c>
      <c r="B705" s="8">
        <v>43917</v>
      </c>
      <c r="C705" s="7">
        <v>1436</v>
      </c>
      <c r="D705" s="7">
        <v>458</v>
      </c>
      <c r="E705" s="7">
        <v>43</v>
      </c>
      <c r="F705" s="7">
        <v>65</v>
      </c>
    </row>
    <row r="706" spans="1:6" x14ac:dyDescent="0.3">
      <c r="A706" s="7" t="s">
        <v>77</v>
      </c>
      <c r="B706" s="8">
        <v>43918</v>
      </c>
      <c r="C706" s="7">
        <v>4682</v>
      </c>
      <c r="D706" s="7">
        <v>2294</v>
      </c>
      <c r="E706" s="7">
        <v>201</v>
      </c>
      <c r="F706" s="7">
        <v>207</v>
      </c>
    </row>
    <row r="707" spans="1:6" x14ac:dyDescent="0.3">
      <c r="A707" s="7" t="s">
        <v>78</v>
      </c>
      <c r="B707" s="8">
        <v>43918</v>
      </c>
      <c r="C707" s="7">
        <v>1858</v>
      </c>
      <c r="D707" s="7">
        <v>835</v>
      </c>
      <c r="E707" s="7">
        <v>124</v>
      </c>
      <c r="F707" s="7">
        <v>93</v>
      </c>
    </row>
    <row r="708" spans="1:6" x14ac:dyDescent="0.3">
      <c r="A708" s="7" t="s">
        <v>79</v>
      </c>
      <c r="B708" s="8">
        <v>43918</v>
      </c>
      <c r="C708" s="7">
        <v>1088</v>
      </c>
      <c r="D708" s="7">
        <v>466</v>
      </c>
      <c r="E708" s="7">
        <v>57</v>
      </c>
      <c r="F708" s="7">
        <v>41</v>
      </c>
    </row>
    <row r="709" spans="1:6" x14ac:dyDescent="0.3">
      <c r="A709" s="7" t="s">
        <v>80</v>
      </c>
      <c r="B709" s="8">
        <v>43918</v>
      </c>
      <c r="C709" s="7">
        <v>958</v>
      </c>
      <c r="D709" s="7">
        <v>345</v>
      </c>
      <c r="E709" s="7">
        <v>71</v>
      </c>
      <c r="F709" s="7">
        <v>29</v>
      </c>
    </row>
    <row r="710" spans="1:6" x14ac:dyDescent="0.3">
      <c r="A710" s="7" t="s">
        <v>81</v>
      </c>
      <c r="B710" s="8">
        <v>43918</v>
      </c>
      <c r="C710" s="7">
        <v>1125</v>
      </c>
      <c r="D710" s="7">
        <v>425</v>
      </c>
      <c r="E710" s="7">
        <v>78</v>
      </c>
      <c r="F710" s="7">
        <v>39</v>
      </c>
    </row>
    <row r="711" spans="1:6" x14ac:dyDescent="0.3">
      <c r="A711" s="7" t="s">
        <v>82</v>
      </c>
      <c r="B711" s="8">
        <v>43918</v>
      </c>
      <c r="C711" s="7">
        <v>1023</v>
      </c>
      <c r="D711" s="7">
        <v>449</v>
      </c>
      <c r="E711" s="7">
        <v>40</v>
      </c>
      <c r="F711" s="7">
        <v>26</v>
      </c>
    </row>
    <row r="712" spans="1:6" x14ac:dyDescent="0.3">
      <c r="A712" s="7" t="s">
        <v>83</v>
      </c>
      <c r="B712" s="8">
        <v>43918</v>
      </c>
      <c r="C712" s="7">
        <v>5246</v>
      </c>
      <c r="D712" s="7">
        <v>3018</v>
      </c>
      <c r="E712" s="7">
        <v>299</v>
      </c>
      <c r="F712" s="7">
        <v>539</v>
      </c>
    </row>
    <row r="713" spans="1:6" x14ac:dyDescent="0.3">
      <c r="A713" s="7" t="s">
        <v>84</v>
      </c>
      <c r="B713" s="8">
        <v>43918</v>
      </c>
      <c r="C713" s="7">
        <v>5414</v>
      </c>
      <c r="D713" s="7">
        <v>2408</v>
      </c>
      <c r="E713" s="7">
        <v>278</v>
      </c>
      <c r="F713" s="7">
        <v>380</v>
      </c>
    </row>
    <row r="714" spans="1:6" x14ac:dyDescent="0.3">
      <c r="A714" s="7" t="s">
        <v>85</v>
      </c>
      <c r="B714" s="8">
        <v>43918</v>
      </c>
      <c r="C714" s="7">
        <v>15026</v>
      </c>
      <c r="D714" s="7">
        <v>10688</v>
      </c>
      <c r="E714" s="7">
        <v>1391</v>
      </c>
      <c r="F714" s="7">
        <v>1226</v>
      </c>
    </row>
    <row r="715" spans="1:6" x14ac:dyDescent="0.3">
      <c r="A715" s="7" t="s">
        <v>86</v>
      </c>
      <c r="B715" s="8">
        <v>43918</v>
      </c>
      <c r="C715" s="7">
        <v>21</v>
      </c>
      <c r="D715" s="7">
        <v>2</v>
      </c>
      <c r="E715" s="7">
        <v>2</v>
      </c>
      <c r="F715" s="7">
        <v>1</v>
      </c>
    </row>
    <row r="716" spans="1:6" x14ac:dyDescent="0.3">
      <c r="A716" s="7" t="s">
        <v>87</v>
      </c>
      <c r="B716" s="8">
        <v>43918</v>
      </c>
      <c r="C716" s="7">
        <v>4784</v>
      </c>
      <c r="D716" s="7">
        <v>1874</v>
      </c>
      <c r="E716" s="7">
        <v>309</v>
      </c>
      <c r="F716" s="7">
        <v>267</v>
      </c>
    </row>
    <row r="717" spans="1:6" x14ac:dyDescent="0.3">
      <c r="A717" s="7" t="s">
        <v>88</v>
      </c>
      <c r="B717" s="8">
        <v>43918</v>
      </c>
      <c r="C717" s="7">
        <v>1456</v>
      </c>
      <c r="D717" s="7">
        <v>313</v>
      </c>
      <c r="E717" s="7">
        <v>41</v>
      </c>
      <c r="F717" s="7">
        <v>100</v>
      </c>
    </row>
    <row r="718" spans="1:6" x14ac:dyDescent="0.3">
      <c r="A718" s="7" t="s">
        <v>89</v>
      </c>
      <c r="B718" s="8">
        <v>43918</v>
      </c>
      <c r="C718" s="7">
        <v>3139</v>
      </c>
      <c r="D718" s="7">
        <v>1043</v>
      </c>
      <c r="E718" s="7">
        <v>123</v>
      </c>
      <c r="F718" s="7">
        <v>60</v>
      </c>
    </row>
    <row r="719" spans="1:6" x14ac:dyDescent="0.3">
      <c r="A719" s="7" t="s">
        <v>90</v>
      </c>
      <c r="B719" s="8">
        <v>43918</v>
      </c>
      <c r="C719" s="7">
        <v>22677</v>
      </c>
      <c r="D719" s="7">
        <v>14454</v>
      </c>
      <c r="E719" s="7">
        <v>1429</v>
      </c>
      <c r="F719" s="7">
        <v>3082</v>
      </c>
    </row>
    <row r="720" spans="1:6" x14ac:dyDescent="0.3">
      <c r="A720" s="7" t="s">
        <v>91</v>
      </c>
      <c r="B720" s="8">
        <v>43918</v>
      </c>
      <c r="C720" s="7">
        <v>48</v>
      </c>
      <c r="D720" s="7">
        <v>24</v>
      </c>
      <c r="E720" s="7">
        <v>2</v>
      </c>
      <c r="F720" s="7">
        <v>1</v>
      </c>
    </row>
    <row r="721" spans="1:7" x14ac:dyDescent="0.3">
      <c r="A721" s="7" t="s">
        <v>92</v>
      </c>
      <c r="B721" s="8">
        <v>43918</v>
      </c>
      <c r="C721" s="7">
        <v>872</v>
      </c>
      <c r="D721" s="7">
        <v>260</v>
      </c>
      <c r="E721" s="7">
        <v>58</v>
      </c>
      <c r="F721" s="7">
        <v>20</v>
      </c>
    </row>
    <row r="722" spans="1:7" x14ac:dyDescent="0.3">
      <c r="A722" s="7" t="s">
        <v>93</v>
      </c>
      <c r="B722" s="8">
        <v>43918</v>
      </c>
      <c r="C722" s="7">
        <v>2011</v>
      </c>
      <c r="D722" s="7">
        <v>896</v>
      </c>
      <c r="E722" s="7">
        <v>90</v>
      </c>
      <c r="F722" s="7">
        <v>84</v>
      </c>
    </row>
    <row r="723" spans="1:7" x14ac:dyDescent="0.3">
      <c r="A723" s="7" t="s">
        <v>94</v>
      </c>
      <c r="B723" s="8">
        <v>43918</v>
      </c>
      <c r="C723" s="7">
        <v>5740</v>
      </c>
      <c r="D723" s="7">
        <v>3106</v>
      </c>
      <c r="E723" s="7">
        <v>271</v>
      </c>
      <c r="F723" s="7">
        <v>265</v>
      </c>
    </row>
    <row r="724" spans="1:7" x14ac:dyDescent="0.3">
      <c r="A724" s="7" t="s">
        <v>95</v>
      </c>
      <c r="B724" s="8">
        <v>43918</v>
      </c>
      <c r="C724" s="7">
        <v>1629</v>
      </c>
      <c r="D724" s="7">
        <v>497</v>
      </c>
      <c r="E724" s="7">
        <v>43</v>
      </c>
      <c r="F724" s="7">
        <v>68</v>
      </c>
    </row>
    <row r="725" spans="1:7" x14ac:dyDescent="0.3">
      <c r="A725" s="7" t="s">
        <v>77</v>
      </c>
      <c r="B725" s="8">
        <v>43919</v>
      </c>
      <c r="C725" s="7">
        <v>5405</v>
      </c>
      <c r="D725" s="7">
        <v>2671</v>
      </c>
      <c r="E725" s="7">
        <v>216</v>
      </c>
      <c r="F725" s="7">
        <v>236</v>
      </c>
      <c r="G725" s="7">
        <v>155</v>
      </c>
    </row>
    <row r="726" spans="1:7" x14ac:dyDescent="0.3">
      <c r="A726" s="7" t="s">
        <v>78</v>
      </c>
      <c r="B726" s="8">
        <v>43919</v>
      </c>
      <c r="C726" s="7">
        <v>2078</v>
      </c>
      <c r="D726" s="7">
        <v>1094</v>
      </c>
      <c r="E726" s="7">
        <v>156</v>
      </c>
      <c r="F726" s="7">
        <v>106</v>
      </c>
      <c r="G726" s="7">
        <v>174</v>
      </c>
    </row>
    <row r="727" spans="1:7" x14ac:dyDescent="0.3">
      <c r="A727" s="7" t="s">
        <v>79</v>
      </c>
      <c r="B727" s="8">
        <v>43919</v>
      </c>
      <c r="C727" s="7">
        <v>1158</v>
      </c>
      <c r="D727" s="7">
        <v>479</v>
      </c>
      <c r="E727" s="7">
        <v>60</v>
      </c>
      <c r="F727" s="7">
        <v>49</v>
      </c>
      <c r="G727" s="7">
        <v>78</v>
      </c>
    </row>
    <row r="728" spans="1:7" x14ac:dyDescent="0.3">
      <c r="A728" s="7" t="s">
        <v>80</v>
      </c>
      <c r="B728" s="8">
        <v>43919</v>
      </c>
      <c r="C728" s="7">
        <v>1000</v>
      </c>
      <c r="D728" s="7">
        <v>353</v>
      </c>
      <c r="E728" s="7">
        <v>80</v>
      </c>
      <c r="F728" s="7">
        <v>37</v>
      </c>
      <c r="G728" s="7">
        <v>100</v>
      </c>
    </row>
    <row r="729" spans="1:7" x14ac:dyDescent="0.3">
      <c r="A729" s="7" t="s">
        <v>81</v>
      </c>
      <c r="B729" s="8">
        <v>43919</v>
      </c>
      <c r="C729" s="7">
        <v>1204</v>
      </c>
      <c r="D729" s="7">
        <v>444</v>
      </c>
      <c r="E729" s="7">
        <v>84</v>
      </c>
      <c r="F729" s="7">
        <v>40</v>
      </c>
      <c r="G729" s="7">
        <v>32</v>
      </c>
    </row>
    <row r="730" spans="1:7" x14ac:dyDescent="0.3">
      <c r="A730" s="7" t="s">
        <v>82</v>
      </c>
      <c r="B730" s="8">
        <v>43919</v>
      </c>
      <c r="C730" s="7">
        <v>1100</v>
      </c>
      <c r="D730" s="7">
        <v>481</v>
      </c>
      <c r="E730" s="7">
        <v>46</v>
      </c>
      <c r="F730" s="7">
        <v>27</v>
      </c>
      <c r="G730" s="7">
        <v>24</v>
      </c>
    </row>
    <row r="731" spans="1:7" x14ac:dyDescent="0.3">
      <c r="A731" s="7" t="s">
        <v>83</v>
      </c>
      <c r="B731" s="8">
        <v>43919</v>
      </c>
      <c r="C731" s="7">
        <v>5858</v>
      </c>
      <c r="D731" s="7">
        <v>3134</v>
      </c>
      <c r="E731" s="7">
        <v>302</v>
      </c>
      <c r="F731" s="7">
        <v>622</v>
      </c>
      <c r="G731" s="7">
        <v>252</v>
      </c>
    </row>
    <row r="732" spans="1:7" x14ac:dyDescent="0.3">
      <c r="A732" s="7" t="s">
        <v>84</v>
      </c>
      <c r="B732" s="8">
        <v>43919</v>
      </c>
      <c r="C732" s="7">
        <v>5801</v>
      </c>
      <c r="D732" s="7">
        <v>2540</v>
      </c>
      <c r="E732" s="7">
        <v>307</v>
      </c>
      <c r="F732" s="7">
        <v>442</v>
      </c>
      <c r="G732" s="7">
        <v>871</v>
      </c>
    </row>
    <row r="733" spans="1:7" x14ac:dyDescent="0.3">
      <c r="A733" s="7" t="s">
        <v>85</v>
      </c>
      <c r="B733" s="8">
        <v>43919</v>
      </c>
      <c r="C733" s="7">
        <v>16157</v>
      </c>
      <c r="D733" s="7">
        <v>11769</v>
      </c>
      <c r="E733" s="7">
        <v>1512</v>
      </c>
      <c r="F733" s="7">
        <v>1410</v>
      </c>
      <c r="G733" s="7">
        <v>4125</v>
      </c>
    </row>
    <row r="734" spans="1:7" x14ac:dyDescent="0.3">
      <c r="A734" s="7" t="s">
        <v>86</v>
      </c>
      <c r="B734" s="8">
        <v>43919</v>
      </c>
      <c r="C734" s="7">
        <v>25</v>
      </c>
      <c r="D734" s="7">
        <v>2</v>
      </c>
      <c r="E734" s="7">
        <v>2</v>
      </c>
      <c r="F734" s="7">
        <v>1</v>
      </c>
      <c r="G734" s="7">
        <v>0</v>
      </c>
    </row>
    <row r="735" spans="1:7" x14ac:dyDescent="0.3">
      <c r="A735" s="7" t="s">
        <v>87</v>
      </c>
      <c r="B735" s="8">
        <v>43919</v>
      </c>
      <c r="C735" s="7">
        <v>5110</v>
      </c>
      <c r="D735" s="7">
        <v>2042</v>
      </c>
      <c r="E735" s="7">
        <v>336</v>
      </c>
      <c r="F735" s="7">
        <v>310</v>
      </c>
      <c r="G735" s="7">
        <v>185</v>
      </c>
    </row>
    <row r="736" spans="1:7" x14ac:dyDescent="0.3">
      <c r="A736" s="7" t="s">
        <v>88</v>
      </c>
      <c r="B736" s="8">
        <v>43919</v>
      </c>
      <c r="C736" s="7">
        <v>1560</v>
      </c>
      <c r="D736" s="7">
        <v>353</v>
      </c>
      <c r="E736" s="7">
        <v>43</v>
      </c>
      <c r="F736" s="7">
        <v>106</v>
      </c>
      <c r="G736" s="7">
        <v>60</v>
      </c>
    </row>
    <row r="737" spans="1:7" x14ac:dyDescent="0.3">
      <c r="A737" s="7" t="s">
        <v>89</v>
      </c>
      <c r="B737" s="8">
        <v>43919</v>
      </c>
      <c r="C737" s="7">
        <v>3723</v>
      </c>
      <c r="D737" s="7">
        <v>1147</v>
      </c>
      <c r="E737" s="7">
        <v>134</v>
      </c>
      <c r="F737" s="7">
        <v>66</v>
      </c>
      <c r="G737" s="7">
        <v>168</v>
      </c>
    </row>
    <row r="738" spans="1:7" x14ac:dyDescent="0.3">
      <c r="A738" s="7" t="s">
        <v>90</v>
      </c>
      <c r="B738" s="8">
        <v>43919</v>
      </c>
      <c r="C738" s="7">
        <v>24090</v>
      </c>
      <c r="D738" s="7">
        <v>14917</v>
      </c>
      <c r="E738" s="7">
        <v>1460</v>
      </c>
      <c r="F738" s="7">
        <v>3392</v>
      </c>
      <c r="G738" s="7">
        <v>8301</v>
      </c>
    </row>
    <row r="739" spans="1:7" x14ac:dyDescent="0.3">
      <c r="A739" s="7" t="s">
        <v>91</v>
      </c>
      <c r="B739" s="8">
        <v>43919</v>
      </c>
      <c r="C739" s="7">
        <v>51</v>
      </c>
      <c r="D739" s="7">
        <v>27</v>
      </c>
      <c r="E739" s="7">
        <v>3</v>
      </c>
      <c r="F739" s="7">
        <v>1</v>
      </c>
      <c r="G739" s="7">
        <v>0</v>
      </c>
    </row>
    <row r="740" spans="1:7" x14ac:dyDescent="0.3">
      <c r="A740" s="7" t="s">
        <v>92</v>
      </c>
      <c r="B740" s="8">
        <v>43919</v>
      </c>
      <c r="C740" s="7">
        <v>939</v>
      </c>
      <c r="D740" s="7">
        <v>265</v>
      </c>
      <c r="E740" s="7">
        <v>58</v>
      </c>
      <c r="F740" s="7">
        <v>25</v>
      </c>
      <c r="G740" s="7">
        <v>17</v>
      </c>
    </row>
    <row r="741" spans="1:7" x14ac:dyDescent="0.3">
      <c r="A741" s="7" t="s">
        <v>93</v>
      </c>
      <c r="B741" s="8">
        <v>43919</v>
      </c>
      <c r="C741" s="7">
        <v>2146</v>
      </c>
      <c r="D741" s="7">
        <v>955</v>
      </c>
      <c r="E741" s="7">
        <v>96</v>
      </c>
      <c r="F741" s="7">
        <v>102</v>
      </c>
      <c r="G741" s="7">
        <v>161</v>
      </c>
    </row>
    <row r="742" spans="1:7" x14ac:dyDescent="0.3">
      <c r="A742" s="7" t="s">
        <v>94</v>
      </c>
      <c r="B742" s="8">
        <v>43919</v>
      </c>
      <c r="C742" s="7">
        <v>6057</v>
      </c>
      <c r="D742" s="7">
        <v>3427</v>
      </c>
      <c r="E742" s="7">
        <v>293</v>
      </c>
      <c r="F742" s="7">
        <v>297</v>
      </c>
      <c r="G742" s="7">
        <v>1646</v>
      </c>
    </row>
    <row r="743" spans="1:7" x14ac:dyDescent="0.3">
      <c r="A743" s="7" t="s">
        <v>95</v>
      </c>
      <c r="B743" s="8">
        <v>43919</v>
      </c>
      <c r="C743" s="7">
        <v>1733</v>
      </c>
      <c r="D743" s="7">
        <v>517</v>
      </c>
      <c r="E743" s="7">
        <v>43</v>
      </c>
      <c r="F743" s="7">
        <v>71</v>
      </c>
      <c r="G743" s="7">
        <v>431</v>
      </c>
    </row>
    <row r="744" spans="1:7" x14ac:dyDescent="0.3">
      <c r="A744" s="7" t="s">
        <v>77</v>
      </c>
      <c r="B744" s="8">
        <v>43920</v>
      </c>
      <c r="C744" s="7">
        <v>5818</v>
      </c>
      <c r="D744" s="7">
        <v>2867</v>
      </c>
      <c r="E744" s="7">
        <v>235</v>
      </c>
      <c r="F744" s="7">
        <v>248</v>
      </c>
      <c r="G744" s="7">
        <v>160</v>
      </c>
    </row>
    <row r="745" spans="1:7" x14ac:dyDescent="0.3">
      <c r="A745" s="7" t="s">
        <v>78</v>
      </c>
      <c r="B745" s="8">
        <v>43920</v>
      </c>
      <c r="C745" s="7">
        <v>2272</v>
      </c>
      <c r="D745" s="7">
        <v>1176</v>
      </c>
      <c r="E745" s="7">
        <v>165</v>
      </c>
      <c r="F745" s="7">
        <v>138</v>
      </c>
      <c r="G745" s="7">
        <v>204</v>
      </c>
    </row>
    <row r="746" spans="1:7" x14ac:dyDescent="0.3">
      <c r="A746" s="7" t="s">
        <v>79</v>
      </c>
      <c r="B746" s="8">
        <v>43920</v>
      </c>
      <c r="C746" s="7">
        <v>1236</v>
      </c>
      <c r="D746" s="7">
        <v>529</v>
      </c>
      <c r="E746" s="7">
        <v>65</v>
      </c>
      <c r="F746" s="7">
        <v>55</v>
      </c>
      <c r="G746" s="7">
        <v>90</v>
      </c>
    </row>
    <row r="747" spans="1:7" x14ac:dyDescent="0.3">
      <c r="A747" s="7" t="s">
        <v>80</v>
      </c>
      <c r="B747" s="8">
        <v>43920</v>
      </c>
      <c r="C747" s="7">
        <v>1069</v>
      </c>
      <c r="D747" s="7">
        <v>399</v>
      </c>
      <c r="E747" s="7">
        <v>85</v>
      </c>
      <c r="F747" s="7">
        <v>42</v>
      </c>
      <c r="G747" s="7">
        <v>111</v>
      </c>
    </row>
    <row r="748" spans="1:7" x14ac:dyDescent="0.3">
      <c r="A748" s="7" t="s">
        <v>81</v>
      </c>
      <c r="B748" s="8">
        <v>43920</v>
      </c>
      <c r="C748" s="7">
        <v>1262</v>
      </c>
      <c r="D748" s="7">
        <v>483</v>
      </c>
      <c r="E748" s="7">
        <v>94</v>
      </c>
      <c r="F748" s="7">
        <v>55</v>
      </c>
      <c r="G748" s="7">
        <v>57</v>
      </c>
    </row>
    <row r="749" spans="1:7" x14ac:dyDescent="0.3">
      <c r="A749" s="7" t="s">
        <v>82</v>
      </c>
      <c r="B749" s="8">
        <v>43920</v>
      </c>
      <c r="C749" s="7">
        <v>1171</v>
      </c>
      <c r="D749" s="7">
        <v>522</v>
      </c>
      <c r="E749" s="7">
        <v>50</v>
      </c>
      <c r="F749" s="7">
        <v>37</v>
      </c>
      <c r="G749" s="7">
        <v>35</v>
      </c>
    </row>
    <row r="750" spans="1:7" x14ac:dyDescent="0.3">
      <c r="A750" s="7" t="s">
        <v>83</v>
      </c>
      <c r="B750" s="8">
        <v>43920</v>
      </c>
      <c r="C750" s="7">
        <v>6424</v>
      </c>
      <c r="D750" s="7">
        <v>3225</v>
      </c>
      <c r="E750" s="7">
        <v>344</v>
      </c>
      <c r="F750" s="7">
        <v>708</v>
      </c>
      <c r="G750" s="7">
        <v>296</v>
      </c>
    </row>
    <row r="751" spans="1:7" x14ac:dyDescent="0.3">
      <c r="A751" s="7" t="s">
        <v>84</v>
      </c>
      <c r="B751" s="8">
        <v>43920</v>
      </c>
      <c r="C751" s="7">
        <v>6211</v>
      </c>
      <c r="D751" s="7">
        <v>2601</v>
      </c>
      <c r="E751" s="7">
        <v>325</v>
      </c>
      <c r="F751" s="7">
        <v>516</v>
      </c>
      <c r="G751" s="7">
        <v>1028</v>
      </c>
    </row>
    <row r="752" spans="1:7" x14ac:dyDescent="0.3">
      <c r="A752" s="7" t="s">
        <v>85</v>
      </c>
      <c r="B752" s="8">
        <v>43920</v>
      </c>
      <c r="C752" s="7">
        <v>18773</v>
      </c>
      <c r="D752" s="7">
        <v>12974</v>
      </c>
      <c r="E752" s="7">
        <v>1652</v>
      </c>
      <c r="F752" s="7">
        <v>1672</v>
      </c>
      <c r="G752" s="7">
        <v>4966</v>
      </c>
    </row>
    <row r="753" spans="1:7" x14ac:dyDescent="0.3">
      <c r="A753" s="7" t="s">
        <v>86</v>
      </c>
      <c r="B753" s="8">
        <v>43920</v>
      </c>
      <c r="C753" s="7">
        <v>34</v>
      </c>
      <c r="D753" s="7">
        <v>3</v>
      </c>
      <c r="E753" s="7">
        <v>3</v>
      </c>
      <c r="F753" s="7">
        <v>1</v>
      </c>
      <c r="G753" s="7">
        <v>0</v>
      </c>
    </row>
    <row r="754" spans="1:7" x14ac:dyDescent="0.3">
      <c r="A754" s="7" t="s">
        <v>87</v>
      </c>
      <c r="B754" s="8">
        <v>43920</v>
      </c>
      <c r="C754" s="7">
        <v>5508</v>
      </c>
      <c r="D754" s="7">
        <v>2189</v>
      </c>
      <c r="E754" s="7">
        <v>356</v>
      </c>
      <c r="F754" s="7">
        <v>339</v>
      </c>
      <c r="G754" s="7">
        <v>200</v>
      </c>
    </row>
    <row r="755" spans="1:7" x14ac:dyDescent="0.3">
      <c r="A755" s="7" t="s">
        <v>88</v>
      </c>
      <c r="B755" s="8">
        <v>43920</v>
      </c>
      <c r="C755" s="7">
        <v>1628</v>
      </c>
      <c r="D755" s="7">
        <v>371</v>
      </c>
      <c r="E755" s="7">
        <v>51</v>
      </c>
      <c r="F755" s="7">
        <v>133</v>
      </c>
      <c r="G755" s="7">
        <v>91</v>
      </c>
    </row>
    <row r="756" spans="1:7" x14ac:dyDescent="0.3">
      <c r="A756" s="7" t="s">
        <v>89</v>
      </c>
      <c r="B756" s="8">
        <v>43920</v>
      </c>
      <c r="C756" s="7">
        <v>4039</v>
      </c>
      <c r="D756" s="7">
        <v>1250</v>
      </c>
      <c r="E756" s="7">
        <v>149</v>
      </c>
      <c r="F756" s="7">
        <v>84</v>
      </c>
      <c r="G756" s="7">
        <v>187</v>
      </c>
    </row>
    <row r="757" spans="1:7" x14ac:dyDescent="0.3">
      <c r="A757" s="7" t="s">
        <v>90</v>
      </c>
      <c r="B757" s="8">
        <v>43920</v>
      </c>
      <c r="C757" s="7">
        <v>27509</v>
      </c>
      <c r="D757" s="7">
        <v>15140</v>
      </c>
      <c r="E757" s="7">
        <v>1514</v>
      </c>
      <c r="F757" s="7">
        <v>3603</v>
      </c>
      <c r="G757" s="7">
        <v>9330</v>
      </c>
    </row>
    <row r="758" spans="1:7" x14ac:dyDescent="0.3">
      <c r="A758" s="7" t="s">
        <v>91</v>
      </c>
      <c r="B758" s="8">
        <v>43920</v>
      </c>
      <c r="C758" s="7">
        <v>54</v>
      </c>
      <c r="D758" s="7">
        <v>27</v>
      </c>
      <c r="E758" s="7">
        <v>3</v>
      </c>
      <c r="F758" s="7">
        <v>1</v>
      </c>
      <c r="G758" s="7">
        <v>0</v>
      </c>
    </row>
    <row r="759" spans="1:7" x14ac:dyDescent="0.3">
      <c r="A759" s="7" t="s">
        <v>92</v>
      </c>
      <c r="B759" s="8">
        <v>43920</v>
      </c>
      <c r="C759" s="7">
        <v>974</v>
      </c>
      <c r="D759" s="7">
        <v>283</v>
      </c>
      <c r="E759" s="7">
        <v>59</v>
      </c>
      <c r="F759" s="7">
        <v>34</v>
      </c>
      <c r="G759" s="7">
        <v>20</v>
      </c>
    </row>
    <row r="760" spans="1:7" x14ac:dyDescent="0.3">
      <c r="A760" s="7" t="s">
        <v>93</v>
      </c>
      <c r="B760" s="8">
        <v>43920</v>
      </c>
      <c r="C760" s="7">
        <v>2305</v>
      </c>
      <c r="D760" s="7">
        <v>1035</v>
      </c>
      <c r="E760" s="7">
        <v>99</v>
      </c>
      <c r="F760" s="7">
        <v>113</v>
      </c>
      <c r="G760" s="7">
        <v>192</v>
      </c>
    </row>
    <row r="761" spans="1:7" x14ac:dyDescent="0.3">
      <c r="A761" s="7" t="s">
        <v>94</v>
      </c>
      <c r="B761" s="8">
        <v>43920</v>
      </c>
      <c r="C761" s="7">
        <v>6320</v>
      </c>
      <c r="D761" s="7">
        <v>3594</v>
      </c>
      <c r="E761" s="7">
        <v>307</v>
      </c>
      <c r="F761" s="7">
        <v>325</v>
      </c>
      <c r="G761" s="7">
        <v>1796</v>
      </c>
    </row>
    <row r="762" spans="1:7" x14ac:dyDescent="0.3">
      <c r="A762" s="7" t="s">
        <v>95</v>
      </c>
      <c r="B762" s="8">
        <v>43920</v>
      </c>
      <c r="C762" s="7">
        <v>1810</v>
      </c>
      <c r="D762" s="7">
        <v>575</v>
      </c>
      <c r="E762" s="7">
        <v>51</v>
      </c>
      <c r="F762" s="7">
        <v>85</v>
      </c>
      <c r="G762" s="7">
        <v>496</v>
      </c>
    </row>
    <row r="763" spans="1:7" x14ac:dyDescent="0.3">
      <c r="A763" s="7" t="s">
        <v>77</v>
      </c>
      <c r="B763" s="8">
        <v>43921</v>
      </c>
      <c r="C763" s="7">
        <v>6392</v>
      </c>
      <c r="D763" s="7">
        <v>3147</v>
      </c>
      <c r="E763" s="7">
        <v>260</v>
      </c>
      <c r="F763" s="7">
        <v>308</v>
      </c>
      <c r="G763" s="7">
        <v>182</v>
      </c>
    </row>
    <row r="764" spans="1:7" x14ac:dyDescent="0.3">
      <c r="A764" s="7" t="s">
        <v>78</v>
      </c>
      <c r="B764" s="8">
        <v>43921</v>
      </c>
      <c r="C764" s="7">
        <v>2491</v>
      </c>
      <c r="D764" s="7">
        <v>1234</v>
      </c>
      <c r="E764" s="7">
        <v>168</v>
      </c>
      <c r="F764" s="7">
        <v>169</v>
      </c>
      <c r="G764" s="7">
        <v>257</v>
      </c>
    </row>
    <row r="765" spans="1:7" x14ac:dyDescent="0.3">
      <c r="A765" s="7" t="s">
        <v>79</v>
      </c>
      <c r="B765" s="8">
        <v>43921</v>
      </c>
      <c r="C765" s="7">
        <v>1322</v>
      </c>
      <c r="D765" s="7">
        <v>590</v>
      </c>
      <c r="E765" s="7">
        <v>76</v>
      </c>
      <c r="F765" s="7">
        <v>63</v>
      </c>
      <c r="G765" s="7">
        <v>109</v>
      </c>
    </row>
    <row r="766" spans="1:7" x14ac:dyDescent="0.3">
      <c r="A766" s="7" t="s">
        <v>80</v>
      </c>
      <c r="B766" s="8">
        <v>43921</v>
      </c>
      <c r="C766" s="7">
        <v>1131</v>
      </c>
      <c r="D766" s="7">
        <v>468</v>
      </c>
      <c r="E766" s="7">
        <v>95</v>
      </c>
      <c r="F766" s="7">
        <v>46</v>
      </c>
      <c r="G766" s="7">
        <v>170</v>
      </c>
    </row>
    <row r="767" spans="1:7" x14ac:dyDescent="0.3">
      <c r="A767" s="7" t="s">
        <v>81</v>
      </c>
      <c r="B767" s="8">
        <v>43921</v>
      </c>
      <c r="C767" s="7">
        <v>1380</v>
      </c>
      <c r="D767" s="7">
        <v>532</v>
      </c>
      <c r="E767" s="7">
        <v>110</v>
      </c>
      <c r="F767" s="7">
        <v>62</v>
      </c>
      <c r="G767" s="7">
        <v>77</v>
      </c>
    </row>
    <row r="768" spans="1:7" x14ac:dyDescent="0.3">
      <c r="A768" s="7" t="s">
        <v>82</v>
      </c>
      <c r="B768" s="8">
        <v>43921</v>
      </c>
      <c r="C768" s="7">
        <v>1213</v>
      </c>
      <c r="D768" s="7">
        <v>543</v>
      </c>
      <c r="E768" s="7">
        <v>54</v>
      </c>
      <c r="F768" s="7">
        <v>54</v>
      </c>
      <c r="G768" s="7">
        <v>43</v>
      </c>
    </row>
    <row r="769" spans="1:7" x14ac:dyDescent="0.3">
      <c r="A769" s="7" t="s">
        <v>83</v>
      </c>
      <c r="B769" s="8">
        <v>43921</v>
      </c>
      <c r="C769" s="7">
        <v>7047</v>
      </c>
      <c r="D769" s="7">
        <v>3230</v>
      </c>
      <c r="E769" s="7">
        <v>353</v>
      </c>
      <c r="F769" s="7">
        <v>774</v>
      </c>
      <c r="G769" s="7">
        <v>397</v>
      </c>
    </row>
    <row r="770" spans="1:7" x14ac:dyDescent="0.3">
      <c r="A770" s="7" t="s">
        <v>84</v>
      </c>
      <c r="B770" s="8">
        <v>43921</v>
      </c>
      <c r="C770" s="7">
        <v>6847</v>
      </c>
      <c r="D770" s="7">
        <v>2692</v>
      </c>
      <c r="E770" s="7">
        <v>345</v>
      </c>
      <c r="F770" s="7">
        <v>585</v>
      </c>
      <c r="G770" s="7">
        <v>1259</v>
      </c>
    </row>
    <row r="771" spans="1:7" x14ac:dyDescent="0.3">
      <c r="A771" s="7" t="s">
        <v>85</v>
      </c>
      <c r="B771" s="8">
        <v>43921</v>
      </c>
      <c r="C771" s="7">
        <v>19991</v>
      </c>
      <c r="D771" s="7">
        <v>13969</v>
      </c>
      <c r="E771" s="7">
        <v>1769</v>
      </c>
      <c r="F771" s="7">
        <v>1849</v>
      </c>
      <c r="G771" s="7">
        <v>5701</v>
      </c>
    </row>
    <row r="772" spans="1:7" x14ac:dyDescent="0.3">
      <c r="A772" s="7" t="s">
        <v>86</v>
      </c>
      <c r="B772" s="8">
        <v>43921</v>
      </c>
      <c r="C772" s="7">
        <v>51</v>
      </c>
      <c r="D772" s="7">
        <v>6</v>
      </c>
      <c r="E772" s="7">
        <v>3</v>
      </c>
      <c r="F772" s="7">
        <v>1</v>
      </c>
      <c r="G772" s="7">
        <v>0</v>
      </c>
    </row>
    <row r="773" spans="1:7" x14ac:dyDescent="0.3">
      <c r="A773" s="7" t="s">
        <v>87</v>
      </c>
      <c r="B773" s="8">
        <v>43921</v>
      </c>
      <c r="C773" s="7">
        <v>5922</v>
      </c>
      <c r="D773" s="7">
        <v>2189</v>
      </c>
      <c r="E773" s="7">
        <v>365</v>
      </c>
      <c r="F773" s="7">
        <v>395</v>
      </c>
      <c r="G773" s="7">
        <v>240</v>
      </c>
    </row>
    <row r="774" spans="1:7" x14ac:dyDescent="0.3">
      <c r="A774" s="7" t="s">
        <v>88</v>
      </c>
      <c r="B774" s="8">
        <v>43921</v>
      </c>
      <c r="C774" s="7">
        <v>1679</v>
      </c>
      <c r="D774" s="7">
        <v>372</v>
      </c>
      <c r="E774" s="7">
        <v>58</v>
      </c>
      <c r="F774" s="7">
        <v>152</v>
      </c>
      <c r="G774" s="7">
        <v>113</v>
      </c>
    </row>
    <row r="775" spans="1:7" x14ac:dyDescent="0.3">
      <c r="A775" s="7" t="s">
        <v>89</v>
      </c>
      <c r="B775" s="8">
        <v>43921</v>
      </c>
      <c r="C775" s="7">
        <v>4432</v>
      </c>
      <c r="D775" s="7">
        <v>1338</v>
      </c>
      <c r="E775" s="7">
        <v>158</v>
      </c>
      <c r="F775" s="7">
        <v>103</v>
      </c>
      <c r="G775" s="7">
        <v>259</v>
      </c>
    </row>
    <row r="776" spans="1:7" x14ac:dyDescent="0.3">
      <c r="A776" s="7" t="s">
        <v>90</v>
      </c>
      <c r="B776" s="8">
        <v>43921</v>
      </c>
      <c r="C776" s="7">
        <v>29840</v>
      </c>
      <c r="D776" s="7">
        <v>15227</v>
      </c>
      <c r="E776" s="7">
        <v>1514</v>
      </c>
      <c r="F776" s="7">
        <v>3865</v>
      </c>
      <c r="G776" s="7">
        <v>10827</v>
      </c>
    </row>
    <row r="777" spans="1:7" x14ac:dyDescent="0.3">
      <c r="A777" s="7" t="s">
        <v>91</v>
      </c>
      <c r="B777" s="8">
        <v>43921</v>
      </c>
      <c r="C777" s="7">
        <v>62</v>
      </c>
      <c r="D777" s="7">
        <v>32</v>
      </c>
      <c r="E777" s="7">
        <v>3</v>
      </c>
      <c r="F777" s="7">
        <v>1</v>
      </c>
      <c r="G777" s="7">
        <v>0</v>
      </c>
    </row>
    <row r="778" spans="1:7" x14ac:dyDescent="0.3">
      <c r="A778" s="7" t="s">
        <v>92</v>
      </c>
      <c r="B778" s="8">
        <v>43921</v>
      </c>
      <c r="C778" s="7">
        <v>1041</v>
      </c>
      <c r="D778" s="7">
        <v>304</v>
      </c>
      <c r="E778" s="7">
        <v>59</v>
      </c>
      <c r="F778" s="7">
        <v>37</v>
      </c>
      <c r="G778" s="7">
        <v>43</v>
      </c>
    </row>
    <row r="779" spans="1:7" x14ac:dyDescent="0.3">
      <c r="A779" s="7" t="s">
        <v>93</v>
      </c>
      <c r="B779" s="8">
        <v>43921</v>
      </c>
      <c r="C779" s="7">
        <v>2497</v>
      </c>
      <c r="D779" s="7">
        <v>1120</v>
      </c>
      <c r="E779" s="7">
        <v>104</v>
      </c>
      <c r="F779" s="7">
        <v>130</v>
      </c>
      <c r="G779" s="7">
        <v>236</v>
      </c>
    </row>
    <row r="780" spans="1:7" x14ac:dyDescent="0.3">
      <c r="A780" s="7" t="s">
        <v>94</v>
      </c>
      <c r="B780" s="8">
        <v>43921</v>
      </c>
      <c r="C780" s="7">
        <v>6838</v>
      </c>
      <c r="D780" s="7">
        <v>3806</v>
      </c>
      <c r="E780" s="7">
        <v>324</v>
      </c>
      <c r="F780" s="7">
        <v>369</v>
      </c>
      <c r="G780" s="7">
        <v>2165</v>
      </c>
    </row>
    <row r="781" spans="1:7" x14ac:dyDescent="0.3">
      <c r="A781" s="7" t="s">
        <v>95</v>
      </c>
      <c r="B781" s="8">
        <v>43921</v>
      </c>
      <c r="C781" s="7">
        <v>1960</v>
      </c>
      <c r="D781" s="7">
        <v>619</v>
      </c>
      <c r="E781" s="7">
        <v>54</v>
      </c>
      <c r="F781" s="7">
        <v>90</v>
      </c>
      <c r="G781" s="7">
        <v>569</v>
      </c>
    </row>
    <row r="782" spans="1:7" x14ac:dyDescent="0.3">
      <c r="A782" s="7" t="s">
        <v>77</v>
      </c>
      <c r="B782" s="8">
        <v>43922</v>
      </c>
      <c r="C782" s="7">
        <v>6972</v>
      </c>
      <c r="D782" s="7">
        <v>3444</v>
      </c>
      <c r="E782" s="7">
        <v>280</v>
      </c>
      <c r="F782" s="7">
        <v>343</v>
      </c>
      <c r="G782" s="7">
        <v>228</v>
      </c>
    </row>
    <row r="783" spans="1:7" x14ac:dyDescent="0.3">
      <c r="A783" s="7" t="s">
        <v>78</v>
      </c>
      <c r="B783" s="8">
        <v>43922</v>
      </c>
      <c r="C783" s="7">
        <v>2700</v>
      </c>
      <c r="D783" s="7">
        <v>1320</v>
      </c>
      <c r="E783" s="7">
        <v>178</v>
      </c>
      <c r="F783" s="7">
        <v>200</v>
      </c>
      <c r="G783" s="7">
        <v>320</v>
      </c>
    </row>
    <row r="784" spans="1:7" x14ac:dyDescent="0.3">
      <c r="A784" s="7" t="s">
        <v>79</v>
      </c>
      <c r="B784" s="8">
        <v>43922</v>
      </c>
      <c r="C784" s="7">
        <v>1384</v>
      </c>
      <c r="D784" s="7">
        <v>640</v>
      </c>
      <c r="E784" s="7">
        <v>79</v>
      </c>
      <c r="F784" s="7">
        <v>69</v>
      </c>
      <c r="G784" s="7">
        <v>135</v>
      </c>
    </row>
    <row r="785" spans="1:7" x14ac:dyDescent="0.3">
      <c r="A785" s="7" t="s">
        <v>80</v>
      </c>
      <c r="B785" s="8">
        <v>43922</v>
      </c>
      <c r="C785" s="7">
        <v>1204</v>
      </c>
      <c r="D785" s="7">
        <v>517</v>
      </c>
      <c r="E785" s="7">
        <v>105</v>
      </c>
      <c r="F785" s="7">
        <v>58</v>
      </c>
      <c r="G785" s="7">
        <v>239</v>
      </c>
    </row>
    <row r="786" spans="1:7" x14ac:dyDescent="0.3">
      <c r="A786" s="7" t="s">
        <v>81</v>
      </c>
      <c r="B786" s="8">
        <v>43922</v>
      </c>
      <c r="C786" s="7">
        <v>1444</v>
      </c>
      <c r="D786" s="7">
        <v>566</v>
      </c>
      <c r="E786" s="7">
        <v>113</v>
      </c>
      <c r="F786" s="7">
        <v>68</v>
      </c>
      <c r="G786" s="7">
        <v>94</v>
      </c>
    </row>
    <row r="787" spans="1:7" x14ac:dyDescent="0.3">
      <c r="A787" s="7" t="s">
        <v>82</v>
      </c>
      <c r="B787" s="8">
        <v>43922</v>
      </c>
      <c r="C787" s="7">
        <v>1268</v>
      </c>
      <c r="D787" s="7">
        <v>567</v>
      </c>
      <c r="E787" s="7">
        <v>57</v>
      </c>
      <c r="F787" s="7">
        <v>60</v>
      </c>
      <c r="G787" s="7">
        <v>60</v>
      </c>
    </row>
    <row r="788" spans="1:7" x14ac:dyDescent="0.3">
      <c r="A788" s="7" t="s">
        <v>83</v>
      </c>
      <c r="B788" s="8">
        <v>43922</v>
      </c>
      <c r="C788" s="7">
        <v>7682</v>
      </c>
      <c r="D788" s="7">
        <v>3230</v>
      </c>
      <c r="E788" s="7">
        <v>355</v>
      </c>
      <c r="F788" s="7">
        <v>854</v>
      </c>
      <c r="G788" s="7">
        <v>494</v>
      </c>
    </row>
    <row r="789" spans="1:7" x14ac:dyDescent="0.3">
      <c r="A789" s="7" t="s">
        <v>84</v>
      </c>
      <c r="B789" s="8">
        <v>43922</v>
      </c>
      <c r="C789" s="7">
        <v>7355</v>
      </c>
      <c r="D789" s="7">
        <v>2709</v>
      </c>
      <c r="E789" s="7">
        <v>353</v>
      </c>
      <c r="F789" s="7">
        <v>641</v>
      </c>
      <c r="G789" s="7">
        <v>1498</v>
      </c>
    </row>
    <row r="790" spans="1:7" x14ac:dyDescent="0.3">
      <c r="A790" s="7" t="s">
        <v>85</v>
      </c>
      <c r="B790" s="8">
        <v>43922</v>
      </c>
      <c r="C790" s="7">
        <v>21804</v>
      </c>
      <c r="D790" s="7">
        <v>15489</v>
      </c>
      <c r="E790" s="7">
        <v>1855</v>
      </c>
      <c r="F790" s="7">
        <v>2093</v>
      </c>
      <c r="G790" s="7">
        <v>6917</v>
      </c>
    </row>
    <row r="791" spans="1:7" x14ac:dyDescent="0.3">
      <c r="A791" s="7" t="s">
        <v>86</v>
      </c>
      <c r="B791" s="8">
        <v>43922</v>
      </c>
      <c r="C791" s="7">
        <v>55</v>
      </c>
      <c r="D791" s="7">
        <v>7</v>
      </c>
      <c r="E791" s="7">
        <v>3</v>
      </c>
      <c r="F791" s="7">
        <v>1</v>
      </c>
      <c r="G791" s="7">
        <v>0</v>
      </c>
    </row>
    <row r="792" spans="1:7" x14ac:dyDescent="0.3">
      <c r="A792" s="7" t="s">
        <v>87</v>
      </c>
      <c r="B792" s="8">
        <v>43922</v>
      </c>
      <c r="C792" s="7">
        <v>6308</v>
      </c>
      <c r="D792" s="7">
        <v>2189</v>
      </c>
      <c r="E792" s="7">
        <v>379</v>
      </c>
      <c r="F792" s="7">
        <v>443</v>
      </c>
      <c r="G792" s="7">
        <v>432</v>
      </c>
    </row>
    <row r="793" spans="1:7" x14ac:dyDescent="0.3">
      <c r="A793" s="7" t="s">
        <v>88</v>
      </c>
      <c r="B793" s="8">
        <v>43922</v>
      </c>
      <c r="C793" s="7">
        <v>1837</v>
      </c>
      <c r="D793" s="7">
        <v>412</v>
      </c>
      <c r="E793" s="7">
        <v>62</v>
      </c>
      <c r="F793" s="7">
        <v>181</v>
      </c>
      <c r="G793" s="7">
        <v>139</v>
      </c>
    </row>
    <row r="794" spans="1:7" x14ac:dyDescent="0.3">
      <c r="A794" s="7" t="s">
        <v>89</v>
      </c>
      <c r="B794" s="8">
        <v>43922</v>
      </c>
      <c r="C794" s="7">
        <v>4842</v>
      </c>
      <c r="D794" s="7">
        <v>1447</v>
      </c>
      <c r="E794" s="7">
        <v>165</v>
      </c>
      <c r="F794" s="7">
        <v>120</v>
      </c>
      <c r="G794" s="7">
        <v>333</v>
      </c>
    </row>
    <row r="795" spans="1:7" x14ac:dyDescent="0.3">
      <c r="A795" s="7" t="s">
        <v>90</v>
      </c>
      <c r="B795" s="8">
        <v>43922</v>
      </c>
      <c r="C795" s="7">
        <v>32155</v>
      </c>
      <c r="D795" s="7">
        <v>15227</v>
      </c>
      <c r="E795" s="7">
        <v>1528</v>
      </c>
      <c r="F795" s="7">
        <v>4175</v>
      </c>
      <c r="G795" s="7">
        <v>12400</v>
      </c>
    </row>
    <row r="796" spans="1:7" x14ac:dyDescent="0.3">
      <c r="A796" s="7" t="s">
        <v>91</v>
      </c>
      <c r="B796" s="8">
        <v>43922</v>
      </c>
      <c r="C796" s="7">
        <v>62</v>
      </c>
      <c r="D796" s="7">
        <v>32</v>
      </c>
      <c r="E796" s="7">
        <v>3</v>
      </c>
      <c r="F796" s="7">
        <v>1</v>
      </c>
      <c r="G796" s="7">
        <v>0</v>
      </c>
    </row>
    <row r="797" spans="1:7" x14ac:dyDescent="0.3">
      <c r="A797" s="7" t="s">
        <v>92</v>
      </c>
      <c r="B797" s="8">
        <v>43922</v>
      </c>
      <c r="C797" s="7">
        <v>1084</v>
      </c>
      <c r="D797" s="7">
        <v>389</v>
      </c>
      <c r="E797" s="7">
        <v>68</v>
      </c>
      <c r="F797" s="7">
        <v>42</v>
      </c>
      <c r="G797" s="7">
        <v>45</v>
      </c>
    </row>
    <row r="798" spans="1:7" x14ac:dyDescent="0.3">
      <c r="A798" s="7" t="s">
        <v>93</v>
      </c>
      <c r="B798" s="8">
        <v>43922</v>
      </c>
      <c r="C798" s="7">
        <v>2682</v>
      </c>
      <c r="D798" s="7">
        <v>1181</v>
      </c>
      <c r="E798" s="7">
        <v>108</v>
      </c>
      <c r="F798" s="7">
        <v>141</v>
      </c>
      <c r="G798" s="7">
        <v>278</v>
      </c>
    </row>
    <row r="799" spans="1:7" x14ac:dyDescent="0.3">
      <c r="A799" s="7" t="s">
        <v>94</v>
      </c>
      <c r="B799" s="8">
        <v>43922</v>
      </c>
      <c r="C799" s="7">
        <v>7317</v>
      </c>
      <c r="D799" s="7">
        <v>4087</v>
      </c>
      <c r="E799" s="7">
        <v>344</v>
      </c>
      <c r="F799" s="7">
        <v>412</v>
      </c>
      <c r="G799" s="7">
        <v>2490</v>
      </c>
    </row>
    <row r="800" spans="1:7" x14ac:dyDescent="0.3">
      <c r="A800" s="7" t="s">
        <v>95</v>
      </c>
      <c r="B800" s="8">
        <v>43922</v>
      </c>
      <c r="C800" s="7">
        <v>2083</v>
      </c>
      <c r="D800" s="7">
        <v>660</v>
      </c>
      <c r="E800" s="7">
        <v>57</v>
      </c>
      <c r="F800" s="7">
        <v>101</v>
      </c>
      <c r="G800" s="7">
        <v>641</v>
      </c>
    </row>
    <row r="801" spans="1:7" x14ac:dyDescent="0.3">
      <c r="A801" s="7" t="s">
        <v>77</v>
      </c>
      <c r="B801" s="8">
        <v>43923</v>
      </c>
      <c r="C801" s="7">
        <v>7374</v>
      </c>
      <c r="D801" s="7">
        <v>3673</v>
      </c>
      <c r="E801" s="7">
        <v>338</v>
      </c>
      <c r="F801" s="7">
        <v>376</v>
      </c>
      <c r="G801" s="7">
        <v>258</v>
      </c>
    </row>
    <row r="802" spans="1:7" x14ac:dyDescent="0.3">
      <c r="A802" s="7" t="s">
        <v>78</v>
      </c>
      <c r="B802" s="8">
        <v>43923</v>
      </c>
      <c r="C802" s="7">
        <v>2889</v>
      </c>
      <c r="D802" s="7">
        <v>1431</v>
      </c>
      <c r="E802" s="7">
        <v>180</v>
      </c>
      <c r="F802" s="7">
        <v>224</v>
      </c>
      <c r="G802" s="7">
        <v>378</v>
      </c>
    </row>
    <row r="803" spans="1:7" x14ac:dyDescent="0.3">
      <c r="A803" s="7" t="s">
        <v>79</v>
      </c>
      <c r="B803" s="8">
        <v>43923</v>
      </c>
      <c r="C803" s="7">
        <v>1433</v>
      </c>
      <c r="D803" s="7">
        <v>702</v>
      </c>
      <c r="E803" s="7">
        <v>86</v>
      </c>
      <c r="F803" s="7">
        <v>70</v>
      </c>
      <c r="G803" s="7">
        <v>154</v>
      </c>
    </row>
    <row r="804" spans="1:7" x14ac:dyDescent="0.3">
      <c r="A804" s="7" t="s">
        <v>80</v>
      </c>
      <c r="B804" s="8">
        <v>43923</v>
      </c>
      <c r="C804" s="7">
        <v>1257</v>
      </c>
      <c r="D804" s="7">
        <v>587</v>
      </c>
      <c r="E804" s="7">
        <v>112</v>
      </c>
      <c r="F804" s="7">
        <v>69</v>
      </c>
      <c r="G804" s="7">
        <v>375</v>
      </c>
    </row>
    <row r="805" spans="1:7" x14ac:dyDescent="0.3">
      <c r="A805" s="7" t="s">
        <v>81</v>
      </c>
      <c r="B805" s="8">
        <v>43923</v>
      </c>
      <c r="C805" s="7">
        <v>1490</v>
      </c>
      <c r="D805" s="7">
        <v>605</v>
      </c>
      <c r="E805" s="7">
        <v>120</v>
      </c>
      <c r="F805" s="7">
        <v>73</v>
      </c>
      <c r="G805" s="7">
        <v>102</v>
      </c>
    </row>
    <row r="806" spans="1:7" x14ac:dyDescent="0.3">
      <c r="A806" s="7" t="s">
        <v>82</v>
      </c>
      <c r="B806" s="8">
        <v>43923</v>
      </c>
      <c r="C806" s="7">
        <v>1321</v>
      </c>
      <c r="D806" s="7">
        <v>592</v>
      </c>
      <c r="E806" s="7">
        <v>59</v>
      </c>
      <c r="F806" s="7">
        <v>64</v>
      </c>
      <c r="G806" s="7">
        <v>74</v>
      </c>
    </row>
    <row r="807" spans="1:7" x14ac:dyDescent="0.3">
      <c r="A807" s="7" t="s">
        <v>83</v>
      </c>
      <c r="B807" s="8">
        <v>43923</v>
      </c>
      <c r="C807" s="7">
        <v>8523</v>
      </c>
      <c r="D807" s="7">
        <v>3168</v>
      </c>
      <c r="E807" s="7">
        <v>355</v>
      </c>
      <c r="F807" s="7">
        <v>916</v>
      </c>
      <c r="G807" s="7">
        <v>579</v>
      </c>
    </row>
    <row r="808" spans="1:7" x14ac:dyDescent="0.3">
      <c r="A808" s="7" t="s">
        <v>84</v>
      </c>
      <c r="B808" s="8">
        <v>43923</v>
      </c>
      <c r="C808" s="7">
        <v>7875</v>
      </c>
      <c r="D808" s="7">
        <v>2711</v>
      </c>
      <c r="E808" s="7">
        <v>355</v>
      </c>
      <c r="F808" s="7">
        <v>723</v>
      </c>
      <c r="G808" s="7">
        <v>1759</v>
      </c>
    </row>
    <row r="809" spans="1:7" x14ac:dyDescent="0.3">
      <c r="A809" s="7" t="s">
        <v>85</v>
      </c>
      <c r="B809" s="8">
        <v>43923</v>
      </c>
      <c r="C809" s="7">
        <v>23460</v>
      </c>
      <c r="D809" s="7">
        <v>17257</v>
      </c>
      <c r="E809" s="7">
        <v>2053</v>
      </c>
      <c r="F809" s="7">
        <v>2335</v>
      </c>
      <c r="G809" s="7">
        <v>7849</v>
      </c>
    </row>
    <row r="810" spans="1:7" x14ac:dyDescent="0.3">
      <c r="A810" s="7" t="s">
        <v>86</v>
      </c>
      <c r="B810" s="8">
        <v>43923</v>
      </c>
      <c r="C810" s="7">
        <v>62</v>
      </c>
      <c r="D810" s="7">
        <v>8</v>
      </c>
      <c r="E810" s="7">
        <v>3</v>
      </c>
      <c r="F810" s="7">
        <v>1</v>
      </c>
      <c r="G810" s="7">
        <v>2</v>
      </c>
    </row>
    <row r="811" spans="1:7" x14ac:dyDescent="0.3">
      <c r="A811" s="7" t="s">
        <v>87</v>
      </c>
      <c r="B811" s="8">
        <v>43923</v>
      </c>
      <c r="C811" s="7">
        <v>6624</v>
      </c>
      <c r="D811" s="7">
        <v>2064</v>
      </c>
      <c r="E811" s="7">
        <v>386</v>
      </c>
      <c r="F811" s="7">
        <v>511</v>
      </c>
      <c r="G811" s="7">
        <v>592</v>
      </c>
    </row>
    <row r="812" spans="1:7" x14ac:dyDescent="0.3">
      <c r="A812" s="7" t="s">
        <v>88</v>
      </c>
      <c r="B812" s="8">
        <v>43923</v>
      </c>
      <c r="C812" s="7">
        <v>1893</v>
      </c>
      <c r="D812" s="7">
        <v>415</v>
      </c>
      <c r="E812" s="7">
        <v>64</v>
      </c>
      <c r="F812" s="7">
        <v>200</v>
      </c>
      <c r="G812" s="7">
        <v>164</v>
      </c>
    </row>
    <row r="813" spans="1:7" x14ac:dyDescent="0.3">
      <c r="A813" s="7" t="s">
        <v>89</v>
      </c>
      <c r="B813" s="8">
        <v>43923</v>
      </c>
      <c r="C813" s="7">
        <v>5219</v>
      </c>
      <c r="D813" s="7">
        <v>1630</v>
      </c>
      <c r="E813" s="7">
        <v>178</v>
      </c>
      <c r="F813" s="7">
        <v>138</v>
      </c>
      <c r="G813" s="7">
        <v>435</v>
      </c>
    </row>
    <row r="814" spans="1:7" x14ac:dyDescent="0.3">
      <c r="A814" s="7" t="s">
        <v>90</v>
      </c>
      <c r="B814" s="8">
        <v>43923</v>
      </c>
      <c r="C814" s="7">
        <v>34188</v>
      </c>
      <c r="D814" s="7">
        <v>15050</v>
      </c>
      <c r="E814" s="7">
        <v>1506</v>
      </c>
      <c r="F814" s="7">
        <v>4483</v>
      </c>
      <c r="G814" s="7">
        <v>13850</v>
      </c>
    </row>
    <row r="815" spans="1:7" x14ac:dyDescent="0.3">
      <c r="A815" s="7" t="s">
        <v>91</v>
      </c>
      <c r="B815" s="8">
        <v>43923</v>
      </c>
      <c r="C815" s="7">
        <v>70</v>
      </c>
      <c r="D815" s="7">
        <v>34</v>
      </c>
      <c r="E815" s="7">
        <v>3</v>
      </c>
      <c r="F815" s="7">
        <v>2</v>
      </c>
      <c r="G815" s="7">
        <v>4</v>
      </c>
    </row>
    <row r="816" spans="1:7" x14ac:dyDescent="0.3">
      <c r="A816" s="7" t="s">
        <v>92</v>
      </c>
      <c r="B816" s="8">
        <v>43923</v>
      </c>
      <c r="C816" s="7">
        <v>1145</v>
      </c>
      <c r="D816" s="7">
        <v>405</v>
      </c>
      <c r="E816" s="7">
        <v>72</v>
      </c>
      <c r="F816" s="7">
        <v>46</v>
      </c>
      <c r="G816" s="7">
        <v>90</v>
      </c>
    </row>
    <row r="817" spans="1:7" x14ac:dyDescent="0.3">
      <c r="A817" s="7" t="s">
        <v>93</v>
      </c>
      <c r="B817" s="8">
        <v>43923</v>
      </c>
      <c r="C817" s="7">
        <v>2836</v>
      </c>
      <c r="D817" s="7">
        <v>1284</v>
      </c>
      <c r="E817" s="7">
        <v>119</v>
      </c>
      <c r="F817" s="7">
        <v>151</v>
      </c>
      <c r="G817" s="7">
        <v>294</v>
      </c>
    </row>
    <row r="818" spans="1:7" x14ac:dyDescent="0.3">
      <c r="A818" s="7" t="s">
        <v>94</v>
      </c>
      <c r="B818" s="8">
        <v>43923</v>
      </c>
      <c r="C818" s="7">
        <v>7827</v>
      </c>
      <c r="D818" s="7">
        <v>4283</v>
      </c>
      <c r="E818" s="7">
        <v>363</v>
      </c>
      <c r="F818" s="7">
        <v>444</v>
      </c>
      <c r="G818" s="7">
        <v>2809</v>
      </c>
    </row>
    <row r="819" spans="1:7" x14ac:dyDescent="0.3">
      <c r="A819" s="7" t="s">
        <v>95</v>
      </c>
      <c r="B819" s="8">
        <v>43923</v>
      </c>
      <c r="C819" s="7">
        <v>2224</v>
      </c>
      <c r="D819" s="7">
        <v>738</v>
      </c>
      <c r="E819" s="7">
        <v>64</v>
      </c>
      <c r="F819" s="7">
        <v>109</v>
      </c>
      <c r="G819" s="7">
        <v>745</v>
      </c>
    </row>
    <row r="820" spans="1:7" x14ac:dyDescent="0.3">
      <c r="A820" s="7" t="s">
        <v>77</v>
      </c>
      <c r="B820" s="8">
        <v>43924</v>
      </c>
      <c r="C820" s="7">
        <v>7869</v>
      </c>
      <c r="D820" s="7">
        <v>3896</v>
      </c>
      <c r="E820" s="7">
        <v>364</v>
      </c>
      <c r="F820" s="7">
        <v>426</v>
      </c>
      <c r="G820" s="7">
        <v>463</v>
      </c>
    </row>
    <row r="821" spans="1:7" x14ac:dyDescent="0.3">
      <c r="A821" s="7" t="s">
        <v>78</v>
      </c>
      <c r="B821" s="8">
        <v>43924</v>
      </c>
      <c r="C821" s="7">
        <v>3078</v>
      </c>
      <c r="D821" s="7">
        <v>1505</v>
      </c>
      <c r="E821" s="7">
        <v>190</v>
      </c>
      <c r="F821" s="7">
        <v>251</v>
      </c>
      <c r="G821" s="7">
        <v>440</v>
      </c>
    </row>
    <row r="822" spans="1:7" x14ac:dyDescent="0.3">
      <c r="A822" s="7" t="s">
        <v>79</v>
      </c>
      <c r="B822" s="8">
        <v>43924</v>
      </c>
      <c r="C822" s="7">
        <v>1522</v>
      </c>
      <c r="D822" s="7">
        <v>766</v>
      </c>
      <c r="E822" s="7">
        <v>87</v>
      </c>
      <c r="F822" s="7">
        <v>76</v>
      </c>
      <c r="G822" s="7">
        <v>190</v>
      </c>
    </row>
    <row r="823" spans="1:7" x14ac:dyDescent="0.3">
      <c r="A823" s="7" t="s">
        <v>80</v>
      </c>
      <c r="B823" s="8">
        <v>43924</v>
      </c>
      <c r="C823" s="7">
        <v>1271</v>
      </c>
      <c r="D823" s="7">
        <v>634</v>
      </c>
      <c r="E823" s="7">
        <v>114</v>
      </c>
      <c r="F823" s="7">
        <v>71</v>
      </c>
      <c r="G823" s="7">
        <v>422</v>
      </c>
    </row>
    <row r="824" spans="1:7" x14ac:dyDescent="0.3">
      <c r="A824" s="7" t="s">
        <v>81</v>
      </c>
      <c r="B824" s="8">
        <v>43924</v>
      </c>
      <c r="C824" s="7">
        <v>1564</v>
      </c>
      <c r="D824" s="7">
        <v>632</v>
      </c>
      <c r="E824" s="7">
        <v>128</v>
      </c>
      <c r="F824" s="7">
        <v>78</v>
      </c>
      <c r="G824" s="7">
        <v>123</v>
      </c>
    </row>
    <row r="825" spans="1:7" x14ac:dyDescent="0.3">
      <c r="A825" s="7" t="s">
        <v>82</v>
      </c>
      <c r="B825" s="8">
        <v>43924</v>
      </c>
      <c r="C825" s="7">
        <v>1384</v>
      </c>
      <c r="D825" s="7">
        <v>619</v>
      </c>
      <c r="E825" s="7">
        <v>60</v>
      </c>
      <c r="F825" s="7">
        <v>68</v>
      </c>
      <c r="G825" s="7">
        <v>99</v>
      </c>
    </row>
    <row r="826" spans="1:7" x14ac:dyDescent="0.3">
      <c r="A826" s="7" t="s">
        <v>83</v>
      </c>
      <c r="B826" s="8">
        <v>43924</v>
      </c>
      <c r="C826" s="7">
        <v>9324</v>
      </c>
      <c r="D826" s="7">
        <v>3133</v>
      </c>
      <c r="E826" s="7">
        <v>360</v>
      </c>
      <c r="F826" s="7">
        <v>989</v>
      </c>
      <c r="G826" s="7">
        <v>657</v>
      </c>
    </row>
    <row r="827" spans="1:7" x14ac:dyDescent="0.3">
      <c r="A827" s="7" t="s">
        <v>84</v>
      </c>
      <c r="B827" s="8">
        <v>43924</v>
      </c>
      <c r="C827" s="7">
        <v>8332</v>
      </c>
      <c r="D827" s="7">
        <v>2664</v>
      </c>
      <c r="E827" s="7">
        <v>348</v>
      </c>
      <c r="F827" s="7">
        <v>786</v>
      </c>
      <c r="G827" s="7">
        <v>2021</v>
      </c>
    </row>
    <row r="828" spans="1:7" x14ac:dyDescent="0.3">
      <c r="A828" s="7" t="s">
        <v>85</v>
      </c>
      <c r="B828" s="8">
        <v>43924</v>
      </c>
      <c r="C828" s="7">
        <v>24734</v>
      </c>
      <c r="D828" s="7">
        <v>17678</v>
      </c>
      <c r="E828" s="7">
        <v>2108</v>
      </c>
      <c r="F828" s="7">
        <v>2508</v>
      </c>
      <c r="G828" s="7">
        <v>8635</v>
      </c>
    </row>
    <row r="829" spans="1:7" x14ac:dyDescent="0.3">
      <c r="A829" s="7" t="s">
        <v>86</v>
      </c>
      <c r="B829" s="8">
        <v>43924</v>
      </c>
      <c r="C829" s="7">
        <v>73</v>
      </c>
      <c r="D829" s="7">
        <v>8</v>
      </c>
      <c r="E829" s="7">
        <v>4</v>
      </c>
      <c r="F829" s="7">
        <v>1</v>
      </c>
      <c r="G829" s="7">
        <v>2</v>
      </c>
    </row>
    <row r="830" spans="1:7" x14ac:dyDescent="0.3">
      <c r="A830" s="7" t="s">
        <v>87</v>
      </c>
      <c r="B830" s="8">
        <v>43924</v>
      </c>
      <c r="C830" s="7">
        <v>6901</v>
      </c>
      <c r="D830" s="7">
        <v>1977</v>
      </c>
      <c r="E830" s="7">
        <v>386</v>
      </c>
      <c r="F830" s="7">
        <v>571</v>
      </c>
      <c r="G830" s="7">
        <v>695</v>
      </c>
    </row>
    <row r="831" spans="1:7" x14ac:dyDescent="0.3">
      <c r="A831" s="7" t="s">
        <v>88</v>
      </c>
      <c r="B831" s="8">
        <v>43924</v>
      </c>
      <c r="C831" s="7">
        <v>1979</v>
      </c>
      <c r="D831" s="7">
        <v>453</v>
      </c>
      <c r="E831" s="7">
        <v>64</v>
      </c>
      <c r="F831" s="7">
        <v>208</v>
      </c>
      <c r="G831" s="7">
        <v>205</v>
      </c>
    </row>
    <row r="832" spans="1:7" x14ac:dyDescent="0.3">
      <c r="A832" s="7" t="s">
        <v>89</v>
      </c>
      <c r="B832" s="8">
        <v>43924</v>
      </c>
      <c r="C832" s="7">
        <v>5625</v>
      </c>
      <c r="D832" s="7">
        <v>1767</v>
      </c>
      <c r="E832" s="7">
        <v>178</v>
      </c>
      <c r="F832" s="7">
        <v>159</v>
      </c>
      <c r="G832" s="7">
        <v>531</v>
      </c>
    </row>
    <row r="833" spans="1:7" x14ac:dyDescent="0.3">
      <c r="A833" s="7" t="s">
        <v>90</v>
      </c>
      <c r="B833" s="8">
        <v>43924</v>
      </c>
      <c r="C833" s="7">
        <v>36249</v>
      </c>
      <c r="D833" s="7">
        <v>14741</v>
      </c>
      <c r="E833" s="7">
        <v>1498</v>
      </c>
      <c r="F833" s="7">
        <v>4723</v>
      </c>
      <c r="G833" s="7">
        <v>15362</v>
      </c>
    </row>
    <row r="834" spans="1:7" x14ac:dyDescent="0.3">
      <c r="A834" s="7" t="s">
        <v>91</v>
      </c>
      <c r="B834" s="8">
        <v>43924</v>
      </c>
      <c r="C834" s="7">
        <v>79</v>
      </c>
      <c r="D834" s="7">
        <v>37</v>
      </c>
      <c r="E834" s="7">
        <v>3</v>
      </c>
      <c r="F834" s="7">
        <v>2</v>
      </c>
      <c r="G834" s="7">
        <v>9</v>
      </c>
    </row>
    <row r="835" spans="1:7" x14ac:dyDescent="0.3">
      <c r="A835" s="7" t="s">
        <v>92</v>
      </c>
      <c r="B835" s="8">
        <v>43924</v>
      </c>
      <c r="C835" s="7">
        <v>1188</v>
      </c>
      <c r="D835" s="7">
        <v>434</v>
      </c>
      <c r="E835" s="7">
        <v>79</v>
      </c>
      <c r="F835" s="7">
        <v>51</v>
      </c>
      <c r="G835" s="7">
        <v>113</v>
      </c>
    </row>
    <row r="836" spans="1:7" x14ac:dyDescent="0.3">
      <c r="A836" s="7" t="s">
        <v>93</v>
      </c>
      <c r="B836" s="8">
        <v>43924</v>
      </c>
      <c r="C836" s="7">
        <v>2972</v>
      </c>
      <c r="D836" s="7">
        <v>1341</v>
      </c>
      <c r="E836" s="7">
        <v>120</v>
      </c>
      <c r="F836" s="7">
        <v>171</v>
      </c>
      <c r="G836" s="7">
        <v>311</v>
      </c>
    </row>
    <row r="837" spans="1:7" x14ac:dyDescent="0.3">
      <c r="A837" s="7" t="s">
        <v>94</v>
      </c>
      <c r="B837" s="8">
        <v>43924</v>
      </c>
      <c r="C837" s="7">
        <v>8187</v>
      </c>
      <c r="D837" s="7">
        <v>4522</v>
      </c>
      <c r="E837" s="7">
        <v>377</v>
      </c>
      <c r="F837" s="7">
        <v>477</v>
      </c>
      <c r="G837" s="7">
        <v>3098</v>
      </c>
    </row>
    <row r="838" spans="1:7" x14ac:dyDescent="0.3">
      <c r="A838" s="7" t="s">
        <v>95</v>
      </c>
      <c r="B838" s="8">
        <v>43924</v>
      </c>
      <c r="C838" s="7">
        <v>2405</v>
      </c>
      <c r="D838" s="7">
        <v>805</v>
      </c>
      <c r="E838" s="7">
        <v>64</v>
      </c>
      <c r="F838" s="7">
        <v>128</v>
      </c>
      <c r="G838" s="7">
        <v>843</v>
      </c>
    </row>
    <row r="839" spans="1:7" x14ac:dyDescent="0.3">
      <c r="A839" s="7" t="s">
        <v>77</v>
      </c>
      <c r="B839" s="8">
        <v>43925</v>
      </c>
      <c r="C839" s="7">
        <v>8301</v>
      </c>
      <c r="D839" s="7">
        <v>4107</v>
      </c>
      <c r="E839" s="7">
        <v>474</v>
      </c>
      <c r="F839" s="7">
        <v>470</v>
      </c>
      <c r="G839" s="7">
        <v>665</v>
      </c>
    </row>
    <row r="840" spans="1:7" x14ac:dyDescent="0.3">
      <c r="A840" s="7" t="s">
        <v>78</v>
      </c>
      <c r="B840" s="8">
        <v>43925</v>
      </c>
      <c r="C840" s="7">
        <v>3232</v>
      </c>
      <c r="D840" s="7">
        <v>1588</v>
      </c>
      <c r="E840" s="7">
        <v>233</v>
      </c>
      <c r="F840" s="7">
        <v>270</v>
      </c>
      <c r="G840" s="7">
        <v>537</v>
      </c>
    </row>
    <row r="841" spans="1:7" x14ac:dyDescent="0.3">
      <c r="A841" s="7" t="s">
        <v>79</v>
      </c>
      <c r="B841" s="8">
        <v>43925</v>
      </c>
      <c r="C841" s="7">
        <v>1605</v>
      </c>
      <c r="D841" s="7">
        <v>808</v>
      </c>
      <c r="E841" s="7">
        <v>90</v>
      </c>
      <c r="F841" s="7">
        <v>80</v>
      </c>
      <c r="G841" s="7">
        <v>216</v>
      </c>
    </row>
    <row r="842" spans="1:7" x14ac:dyDescent="0.3">
      <c r="A842" s="7" t="s">
        <v>80</v>
      </c>
      <c r="B842" s="8">
        <v>43925</v>
      </c>
      <c r="C842" s="7">
        <v>1293</v>
      </c>
      <c r="D842" s="7">
        <v>664</v>
      </c>
      <c r="E842" s="7">
        <v>120</v>
      </c>
      <c r="F842" s="7">
        <v>75</v>
      </c>
      <c r="G842" s="7">
        <v>461</v>
      </c>
    </row>
    <row r="843" spans="1:7" x14ac:dyDescent="0.3">
      <c r="A843" s="7" t="s">
        <v>81</v>
      </c>
      <c r="B843" s="8">
        <v>43925</v>
      </c>
      <c r="C843" s="7">
        <v>1622</v>
      </c>
      <c r="D843" s="7">
        <v>644</v>
      </c>
      <c r="E843" s="7">
        <v>129</v>
      </c>
      <c r="F843" s="7">
        <v>80</v>
      </c>
      <c r="G843" s="7">
        <v>137</v>
      </c>
    </row>
    <row r="844" spans="1:7" x14ac:dyDescent="0.3">
      <c r="A844" s="7" t="s">
        <v>82</v>
      </c>
      <c r="B844" s="8">
        <v>43925</v>
      </c>
      <c r="C844" s="7">
        <v>1441</v>
      </c>
      <c r="D844" s="7">
        <v>639</v>
      </c>
      <c r="E844" s="7">
        <v>62</v>
      </c>
      <c r="F844" s="7">
        <v>68</v>
      </c>
      <c r="G844" s="7">
        <v>113</v>
      </c>
    </row>
    <row r="845" spans="1:7" x14ac:dyDescent="0.3">
      <c r="A845" s="7" t="s">
        <v>83</v>
      </c>
      <c r="B845" s="8">
        <v>43925</v>
      </c>
      <c r="C845" s="7">
        <v>10031</v>
      </c>
      <c r="D845" s="7">
        <v>2950</v>
      </c>
      <c r="E845" s="7">
        <v>357</v>
      </c>
      <c r="F845" s="7">
        <v>1055</v>
      </c>
      <c r="G845" s="7">
        <v>1149</v>
      </c>
    </row>
    <row r="846" spans="1:7" x14ac:dyDescent="0.3">
      <c r="A846" s="7" t="s">
        <v>84</v>
      </c>
      <c r="B846" s="8">
        <v>43925</v>
      </c>
      <c r="C846" s="7">
        <v>8749</v>
      </c>
      <c r="D846" s="7">
        <v>2574</v>
      </c>
      <c r="E846" s="7">
        <v>351</v>
      </c>
      <c r="F846" s="7">
        <v>847</v>
      </c>
      <c r="G846" s="7">
        <v>2331</v>
      </c>
    </row>
    <row r="847" spans="1:7" x14ac:dyDescent="0.3">
      <c r="A847" s="7" t="s">
        <v>85</v>
      </c>
      <c r="B847" s="8">
        <v>43925</v>
      </c>
      <c r="C847" s="7">
        <v>26032</v>
      </c>
      <c r="D847" s="7">
        <v>18656</v>
      </c>
      <c r="E847" s="7">
        <v>2249</v>
      </c>
      <c r="F847" s="7">
        <v>2637</v>
      </c>
      <c r="G847" s="7">
        <v>9528</v>
      </c>
    </row>
    <row r="848" spans="1:7" x14ac:dyDescent="0.3">
      <c r="A848" s="7" t="s">
        <v>86</v>
      </c>
      <c r="B848" s="8">
        <v>43925</v>
      </c>
      <c r="C848" s="7">
        <v>83</v>
      </c>
      <c r="D848" s="7">
        <v>9</v>
      </c>
      <c r="E848" s="7">
        <v>4</v>
      </c>
      <c r="F848" s="7">
        <v>2</v>
      </c>
      <c r="G848" s="7">
        <v>2</v>
      </c>
    </row>
    <row r="849" spans="1:7" x14ac:dyDescent="0.3">
      <c r="A849" s="7" t="s">
        <v>87</v>
      </c>
      <c r="B849" s="8">
        <v>43925</v>
      </c>
      <c r="C849" s="7">
        <v>7184</v>
      </c>
      <c r="D849" s="7">
        <v>1901</v>
      </c>
      <c r="E849" s="7">
        <v>381</v>
      </c>
      <c r="F849" s="7">
        <v>613</v>
      </c>
      <c r="G849" s="7">
        <v>812</v>
      </c>
    </row>
    <row r="850" spans="1:7" x14ac:dyDescent="0.3">
      <c r="A850" s="7" t="s">
        <v>88</v>
      </c>
      <c r="B850" s="8">
        <v>43925</v>
      </c>
      <c r="C850" s="7">
        <v>2047</v>
      </c>
      <c r="D850" s="7">
        <v>417</v>
      </c>
      <c r="E850" s="7">
        <v>66</v>
      </c>
      <c r="F850" s="7">
        <v>218</v>
      </c>
      <c r="G850" s="7">
        <v>215</v>
      </c>
    </row>
    <row r="851" spans="1:7" x14ac:dyDescent="0.3">
      <c r="A851" s="7" t="s">
        <v>89</v>
      </c>
      <c r="B851" s="8">
        <v>43925</v>
      </c>
      <c r="C851" s="7">
        <v>5944</v>
      </c>
      <c r="D851" s="7">
        <v>1831</v>
      </c>
      <c r="E851" s="7">
        <v>170</v>
      </c>
      <c r="F851" s="7">
        <v>174</v>
      </c>
      <c r="G851" s="7">
        <v>587</v>
      </c>
    </row>
    <row r="852" spans="1:7" x14ac:dyDescent="0.3">
      <c r="A852" s="7" t="s">
        <v>90</v>
      </c>
      <c r="B852" s="8">
        <v>43925</v>
      </c>
      <c r="C852" s="7">
        <v>37584</v>
      </c>
      <c r="D852" s="7">
        <v>14551</v>
      </c>
      <c r="E852" s="7">
        <v>1499</v>
      </c>
      <c r="F852" s="7">
        <v>4941</v>
      </c>
      <c r="G852" s="7">
        <v>16543</v>
      </c>
    </row>
    <row r="853" spans="1:7" x14ac:dyDescent="0.3">
      <c r="A853" s="7" t="s">
        <v>91</v>
      </c>
      <c r="B853" s="8">
        <v>43925</v>
      </c>
      <c r="C853" s="7">
        <v>83</v>
      </c>
      <c r="D853" s="7">
        <v>38</v>
      </c>
      <c r="E853" s="7">
        <v>3</v>
      </c>
      <c r="F853" s="7">
        <v>2</v>
      </c>
      <c r="G853" s="7">
        <v>11</v>
      </c>
    </row>
    <row r="854" spans="1:7" x14ac:dyDescent="0.3">
      <c r="A854" s="7" t="s">
        <v>92</v>
      </c>
      <c r="B854" s="8">
        <v>43925</v>
      </c>
      <c r="C854" s="7">
        <v>1235</v>
      </c>
      <c r="D854" s="7">
        <v>447</v>
      </c>
      <c r="E854" s="7">
        <v>80</v>
      </c>
      <c r="F854" s="7">
        <v>59</v>
      </c>
      <c r="G854" s="7">
        <v>130</v>
      </c>
    </row>
    <row r="855" spans="1:7" x14ac:dyDescent="0.3">
      <c r="A855" s="7" t="s">
        <v>93</v>
      </c>
      <c r="B855" s="8">
        <v>43925</v>
      </c>
      <c r="C855" s="7">
        <v>3073</v>
      </c>
      <c r="D855" s="7">
        <v>1399</v>
      </c>
      <c r="E855" s="7">
        <v>123</v>
      </c>
      <c r="F855" s="7">
        <v>178</v>
      </c>
      <c r="G855" s="7">
        <v>334</v>
      </c>
    </row>
    <row r="856" spans="1:7" x14ac:dyDescent="0.3">
      <c r="A856" s="7" t="s">
        <v>94</v>
      </c>
      <c r="B856" s="8">
        <v>43925</v>
      </c>
      <c r="C856" s="7">
        <v>8628</v>
      </c>
      <c r="D856" s="7">
        <v>4666</v>
      </c>
      <c r="E856" s="7">
        <v>404</v>
      </c>
      <c r="F856" s="7">
        <v>515</v>
      </c>
      <c r="G856" s="7">
        <v>3405</v>
      </c>
    </row>
    <row r="857" spans="1:7" x14ac:dyDescent="0.3">
      <c r="A857" s="7" t="s">
        <v>95</v>
      </c>
      <c r="B857" s="8">
        <v>43925</v>
      </c>
      <c r="C857" s="7">
        <v>2592</v>
      </c>
      <c r="D857" s="7">
        <v>855</v>
      </c>
      <c r="E857" s="7">
        <v>66</v>
      </c>
      <c r="F857" s="7">
        <v>134</v>
      </c>
      <c r="G857" s="7">
        <v>904</v>
      </c>
    </row>
    <row r="858" spans="1:7" x14ac:dyDescent="0.3">
      <c r="A858" s="7" t="s">
        <v>77</v>
      </c>
      <c r="B858" s="8">
        <v>43926</v>
      </c>
      <c r="C858" s="7">
        <v>8581</v>
      </c>
      <c r="D858" s="7">
        <v>4227</v>
      </c>
      <c r="E858" s="7">
        <v>489</v>
      </c>
      <c r="F858" s="7">
        <v>491</v>
      </c>
      <c r="G858" s="7">
        <v>2005</v>
      </c>
    </row>
    <row r="859" spans="1:7" x14ac:dyDescent="0.3">
      <c r="A859" s="7" t="s">
        <v>78</v>
      </c>
      <c r="B859" s="8">
        <v>43926</v>
      </c>
      <c r="C859" s="7">
        <v>3347</v>
      </c>
      <c r="D859" s="7">
        <v>1637</v>
      </c>
      <c r="E859" s="7">
        <v>237</v>
      </c>
      <c r="F859" s="7">
        <v>284</v>
      </c>
      <c r="G859" s="7">
        <v>578</v>
      </c>
    </row>
    <row r="860" spans="1:7" x14ac:dyDescent="0.3">
      <c r="A860" s="7" t="s">
        <v>79</v>
      </c>
      <c r="B860" s="8">
        <v>43926</v>
      </c>
      <c r="C860" s="7">
        <v>1646</v>
      </c>
      <c r="D860" s="7">
        <v>846</v>
      </c>
      <c r="E860" s="7">
        <v>90</v>
      </c>
      <c r="F860" s="7">
        <v>86</v>
      </c>
      <c r="G860" s="7">
        <v>363</v>
      </c>
    </row>
    <row r="861" spans="1:7" x14ac:dyDescent="0.3">
      <c r="A861" s="7" t="s">
        <v>80</v>
      </c>
      <c r="B861" s="8">
        <v>43926</v>
      </c>
      <c r="C861" s="7">
        <v>1320</v>
      </c>
      <c r="D861" s="7">
        <v>683</v>
      </c>
      <c r="E861" s="7">
        <v>121</v>
      </c>
      <c r="F861" s="7">
        <v>81</v>
      </c>
      <c r="G861" s="7">
        <v>240</v>
      </c>
    </row>
    <row r="862" spans="1:7" x14ac:dyDescent="0.3">
      <c r="A862" s="7" t="s">
        <v>81</v>
      </c>
      <c r="B862" s="8">
        <v>43926</v>
      </c>
      <c r="C862" s="7">
        <v>1649</v>
      </c>
      <c r="D862" s="7">
        <v>651</v>
      </c>
      <c r="E862" s="7">
        <v>133</v>
      </c>
      <c r="F862" s="7">
        <v>85</v>
      </c>
      <c r="G862" s="7">
        <v>337</v>
      </c>
    </row>
    <row r="863" spans="1:7" x14ac:dyDescent="0.3">
      <c r="A863" s="7" t="s">
        <v>82</v>
      </c>
      <c r="B863" s="8">
        <v>43926</v>
      </c>
      <c r="C863" s="7">
        <v>1483</v>
      </c>
      <c r="D863" s="7">
        <v>658</v>
      </c>
      <c r="E863" s="7">
        <v>65</v>
      </c>
      <c r="F863" s="7">
        <v>77</v>
      </c>
      <c r="G863" s="7">
        <v>160</v>
      </c>
    </row>
    <row r="864" spans="1:7" x14ac:dyDescent="0.3">
      <c r="A864" s="7" t="s">
        <v>83</v>
      </c>
      <c r="B864" s="8">
        <v>43926</v>
      </c>
      <c r="C864" s="7">
        <v>10602</v>
      </c>
      <c r="D864" s="7">
        <v>2901</v>
      </c>
      <c r="E864" s="7">
        <v>354</v>
      </c>
      <c r="F864" s="7">
        <v>1132</v>
      </c>
      <c r="G864" s="7">
        <v>2093</v>
      </c>
    </row>
    <row r="865" spans="1:7" x14ac:dyDescent="0.3">
      <c r="A865" s="7" t="s">
        <v>84</v>
      </c>
      <c r="B865" s="8">
        <v>43926</v>
      </c>
      <c r="C865" s="7">
        <v>9116</v>
      </c>
      <c r="D865" s="7">
        <v>2508</v>
      </c>
      <c r="E865" s="7">
        <v>348</v>
      </c>
      <c r="F865" s="7">
        <v>919</v>
      </c>
      <c r="G865" s="7">
        <v>1336</v>
      </c>
    </row>
    <row r="866" spans="1:7" x14ac:dyDescent="0.3">
      <c r="A866" s="7" t="s">
        <v>85</v>
      </c>
      <c r="B866" s="8">
        <v>43926</v>
      </c>
      <c r="C866" s="7">
        <v>26824</v>
      </c>
      <c r="D866" s="7">
        <v>19143</v>
      </c>
      <c r="E866" s="7">
        <v>2276</v>
      </c>
      <c r="F866" s="7">
        <v>2760</v>
      </c>
      <c r="G866" s="7">
        <v>4144</v>
      </c>
    </row>
    <row r="867" spans="1:7" x14ac:dyDescent="0.3">
      <c r="A867" s="7" t="s">
        <v>86</v>
      </c>
      <c r="B867" s="8">
        <v>43926</v>
      </c>
      <c r="C867" s="7">
        <v>83</v>
      </c>
      <c r="D867" s="7">
        <v>9</v>
      </c>
      <c r="E867" s="7">
        <v>4</v>
      </c>
      <c r="F867" s="7">
        <v>3</v>
      </c>
      <c r="G867" s="7">
        <v>13</v>
      </c>
    </row>
    <row r="868" spans="1:7" x14ac:dyDescent="0.3">
      <c r="A868" s="7" t="s">
        <v>87</v>
      </c>
      <c r="B868" s="8">
        <v>43926</v>
      </c>
      <c r="C868" s="7">
        <v>7334</v>
      </c>
      <c r="D868" s="7">
        <v>1909</v>
      </c>
      <c r="E868" s="7">
        <v>384</v>
      </c>
      <c r="F868" s="7">
        <v>637</v>
      </c>
      <c r="G868" s="7">
        <v>1188</v>
      </c>
    </row>
    <row r="869" spans="1:7" x14ac:dyDescent="0.3">
      <c r="A869" s="7" t="s">
        <v>88</v>
      </c>
      <c r="B869" s="8">
        <v>43926</v>
      </c>
      <c r="C869" s="7">
        <v>2068</v>
      </c>
      <c r="D869" s="7">
        <v>453</v>
      </c>
      <c r="E869" s="7">
        <v>66</v>
      </c>
      <c r="F869" s="7">
        <v>228</v>
      </c>
      <c r="G869" s="7">
        <v>223</v>
      </c>
    </row>
    <row r="870" spans="1:7" x14ac:dyDescent="0.3">
      <c r="A870" s="7" t="s">
        <v>89</v>
      </c>
      <c r="B870" s="8">
        <v>43926</v>
      </c>
      <c r="C870" s="7">
        <v>6151</v>
      </c>
      <c r="D870" s="7">
        <v>1916</v>
      </c>
      <c r="E870" s="7">
        <v>170</v>
      </c>
      <c r="F870" s="7">
        <v>190</v>
      </c>
      <c r="G870" s="7">
        <v>614</v>
      </c>
    </row>
    <row r="871" spans="1:7" x14ac:dyDescent="0.3">
      <c r="A871" s="7" t="s">
        <v>90</v>
      </c>
      <c r="B871" s="8">
        <v>43926</v>
      </c>
      <c r="C871" s="7">
        <v>38723</v>
      </c>
      <c r="D871" s="7">
        <v>14501</v>
      </c>
      <c r="E871" s="7">
        <v>1510</v>
      </c>
      <c r="F871" s="7">
        <v>5136</v>
      </c>
      <c r="G871" s="7">
        <v>3546</v>
      </c>
    </row>
    <row r="872" spans="1:7" x14ac:dyDescent="0.3">
      <c r="A872" s="7" t="s">
        <v>91</v>
      </c>
      <c r="B872" s="8">
        <v>43926</v>
      </c>
      <c r="C872" s="7">
        <v>86</v>
      </c>
      <c r="D872" s="7">
        <v>38</v>
      </c>
      <c r="E872" s="7">
        <v>3</v>
      </c>
      <c r="F872" s="7">
        <v>2</v>
      </c>
      <c r="G872" s="7">
        <v>28</v>
      </c>
    </row>
    <row r="873" spans="1:7" x14ac:dyDescent="0.3">
      <c r="A873" s="7" t="s">
        <v>92</v>
      </c>
      <c r="B873" s="8">
        <v>43926</v>
      </c>
      <c r="C873" s="7">
        <v>1259</v>
      </c>
      <c r="D873" s="7">
        <v>468</v>
      </c>
      <c r="E873" s="7">
        <v>81</v>
      </c>
      <c r="F873" s="7">
        <v>68</v>
      </c>
      <c r="G873" s="7">
        <v>284</v>
      </c>
    </row>
    <row r="874" spans="1:7" x14ac:dyDescent="0.3">
      <c r="A874" s="7" t="s">
        <v>93</v>
      </c>
      <c r="B874" s="8">
        <v>43926</v>
      </c>
      <c r="C874" s="7">
        <v>3231</v>
      </c>
      <c r="D874" s="7">
        <v>1432</v>
      </c>
      <c r="E874" s="7">
        <v>124</v>
      </c>
      <c r="F874" s="7">
        <v>187</v>
      </c>
      <c r="G874" s="7">
        <v>532</v>
      </c>
    </row>
    <row r="875" spans="1:7" x14ac:dyDescent="0.3">
      <c r="A875" s="7" t="s">
        <v>94</v>
      </c>
      <c r="B875" s="8">
        <v>43926</v>
      </c>
      <c r="C875" s="7">
        <v>8810</v>
      </c>
      <c r="D875" s="7">
        <v>4794</v>
      </c>
      <c r="E875" s="7">
        <v>410</v>
      </c>
      <c r="F875" s="7">
        <v>548</v>
      </c>
      <c r="G875" s="7">
        <v>1445</v>
      </c>
    </row>
    <row r="876" spans="1:7" x14ac:dyDescent="0.3">
      <c r="A876" s="7" t="s">
        <v>95</v>
      </c>
      <c r="B876" s="8">
        <v>43926</v>
      </c>
      <c r="C876" s="7">
        <v>2719</v>
      </c>
      <c r="D876" s="7">
        <v>888</v>
      </c>
      <c r="E876" s="7">
        <v>66</v>
      </c>
      <c r="F876" s="7">
        <v>141</v>
      </c>
      <c r="G876" s="7">
        <v>269</v>
      </c>
    </row>
    <row r="877" spans="1:7" x14ac:dyDescent="0.3">
      <c r="A877" s="7" t="s">
        <v>77</v>
      </c>
      <c r="B877" s="8">
        <v>43927</v>
      </c>
      <c r="C877" s="7">
        <v>8767</v>
      </c>
      <c r="D877" s="7">
        <v>4335</v>
      </c>
      <c r="E877" s="7">
        <v>499</v>
      </c>
      <c r="F877" s="7">
        <v>528</v>
      </c>
      <c r="G877" s="7">
        <v>900</v>
      </c>
    </row>
    <row r="878" spans="1:7" x14ac:dyDescent="0.3">
      <c r="A878" s="7" t="s">
        <v>78</v>
      </c>
      <c r="B878" s="8">
        <v>43927</v>
      </c>
      <c r="C878" s="7">
        <v>3449</v>
      </c>
      <c r="D878" s="7">
        <v>1663</v>
      </c>
      <c r="E878" s="7">
        <v>247</v>
      </c>
      <c r="F878" s="7">
        <v>312</v>
      </c>
      <c r="G878" s="7">
        <v>578</v>
      </c>
    </row>
    <row r="879" spans="1:7" x14ac:dyDescent="0.3">
      <c r="A879" s="7" t="s">
        <v>79</v>
      </c>
      <c r="B879" s="8">
        <v>43927</v>
      </c>
      <c r="C879" s="7">
        <v>1679</v>
      </c>
      <c r="D879" s="7">
        <v>889</v>
      </c>
      <c r="E879" s="7">
        <v>91</v>
      </c>
      <c r="F879" s="7">
        <v>96</v>
      </c>
      <c r="G879" s="7">
        <v>244</v>
      </c>
    </row>
    <row r="880" spans="1:7" x14ac:dyDescent="0.3">
      <c r="A880" s="7" t="s">
        <v>80</v>
      </c>
      <c r="B880" s="8">
        <v>43927</v>
      </c>
      <c r="C880" s="7">
        <v>1369</v>
      </c>
      <c r="D880" s="7">
        <v>705</v>
      </c>
      <c r="E880" s="7">
        <v>124</v>
      </c>
      <c r="F880" s="7">
        <v>84</v>
      </c>
      <c r="G880" s="7">
        <v>537</v>
      </c>
    </row>
    <row r="881" spans="1:7" x14ac:dyDescent="0.3">
      <c r="A881" s="7" t="s">
        <v>81</v>
      </c>
      <c r="B881" s="8">
        <v>43927</v>
      </c>
      <c r="C881" s="7">
        <v>1725</v>
      </c>
      <c r="D881" s="7">
        <v>689</v>
      </c>
      <c r="E881" s="7">
        <v>137</v>
      </c>
      <c r="F881" s="7">
        <v>89</v>
      </c>
      <c r="G881" s="7">
        <v>186</v>
      </c>
    </row>
    <row r="882" spans="1:7" x14ac:dyDescent="0.3">
      <c r="A882" s="7" t="s">
        <v>82</v>
      </c>
      <c r="B882" s="8">
        <v>43927</v>
      </c>
      <c r="C882" s="7">
        <v>1501</v>
      </c>
      <c r="D882" s="7">
        <v>677</v>
      </c>
      <c r="E882" s="7">
        <v>66</v>
      </c>
      <c r="F882" s="7">
        <v>85</v>
      </c>
      <c r="G882" s="7">
        <v>129</v>
      </c>
    </row>
    <row r="883" spans="1:7" x14ac:dyDescent="0.3">
      <c r="A883" s="7" t="s">
        <v>83</v>
      </c>
      <c r="B883" s="8">
        <v>43927</v>
      </c>
      <c r="C883" s="7">
        <v>11077</v>
      </c>
      <c r="D883" s="7">
        <v>2908</v>
      </c>
      <c r="E883" s="7">
        <v>360</v>
      </c>
      <c r="F883" s="7">
        <v>1177</v>
      </c>
      <c r="G883" s="7">
        <v>1353</v>
      </c>
    </row>
    <row r="884" spans="1:7" x14ac:dyDescent="0.3">
      <c r="A884" s="7" t="s">
        <v>84</v>
      </c>
      <c r="B884" s="8">
        <v>43927</v>
      </c>
      <c r="C884" s="7">
        <v>9581</v>
      </c>
      <c r="D884" s="7">
        <v>5180</v>
      </c>
      <c r="E884" s="7">
        <v>346</v>
      </c>
      <c r="F884" s="7">
        <v>982</v>
      </c>
      <c r="G884" s="7">
        <v>2711</v>
      </c>
    </row>
    <row r="885" spans="1:7" x14ac:dyDescent="0.3">
      <c r="A885" s="7" t="s">
        <v>85</v>
      </c>
      <c r="B885" s="8">
        <v>43927</v>
      </c>
      <c r="C885" s="7">
        <v>28323</v>
      </c>
      <c r="D885" s="7">
        <v>19745</v>
      </c>
      <c r="E885" s="7">
        <v>2391</v>
      </c>
      <c r="F885" s="7">
        <v>2908</v>
      </c>
      <c r="G885" s="7">
        <v>10738</v>
      </c>
    </row>
    <row r="886" spans="1:7" x14ac:dyDescent="0.3">
      <c r="A886" s="7" t="s">
        <v>86</v>
      </c>
      <c r="B886" s="8">
        <v>43927</v>
      </c>
      <c r="C886" s="7">
        <v>83</v>
      </c>
      <c r="D886" s="7">
        <v>9</v>
      </c>
      <c r="E886" s="7">
        <v>4</v>
      </c>
      <c r="F886" s="7">
        <v>4</v>
      </c>
      <c r="G886" s="7">
        <v>2</v>
      </c>
    </row>
    <row r="887" spans="1:7" x14ac:dyDescent="0.3">
      <c r="A887" s="7" t="s">
        <v>87</v>
      </c>
      <c r="B887" s="8">
        <v>43927</v>
      </c>
      <c r="C887" s="7">
        <v>7443</v>
      </c>
      <c r="D887" s="7">
        <v>1887</v>
      </c>
      <c r="E887" s="7">
        <v>384</v>
      </c>
      <c r="F887" s="7">
        <v>672</v>
      </c>
      <c r="G887" s="7">
        <v>1103</v>
      </c>
    </row>
    <row r="888" spans="1:7" x14ac:dyDescent="0.3">
      <c r="A888" s="7" t="s">
        <v>88</v>
      </c>
      <c r="B888" s="8">
        <v>43927</v>
      </c>
      <c r="C888" s="7">
        <v>2116</v>
      </c>
      <c r="D888" s="7">
        <v>686</v>
      </c>
      <c r="E888" s="7">
        <v>70</v>
      </c>
      <c r="F888" s="7">
        <v>258</v>
      </c>
      <c r="G888" s="7">
        <v>282</v>
      </c>
    </row>
    <row r="889" spans="1:7" x14ac:dyDescent="0.3">
      <c r="A889" s="7" t="s">
        <v>89</v>
      </c>
      <c r="B889" s="8">
        <v>43927</v>
      </c>
      <c r="C889" s="7">
        <v>6331</v>
      </c>
      <c r="D889" s="7">
        <v>1968</v>
      </c>
      <c r="E889" s="7">
        <v>162</v>
      </c>
      <c r="F889" s="7">
        <v>204</v>
      </c>
      <c r="G889" s="7">
        <v>688</v>
      </c>
    </row>
    <row r="890" spans="1:7" x14ac:dyDescent="0.3">
      <c r="A890" s="7" t="s">
        <v>90</v>
      </c>
      <c r="B890" s="8">
        <v>43927</v>
      </c>
      <c r="C890" s="7">
        <v>40469</v>
      </c>
      <c r="D890" s="7">
        <v>13950</v>
      </c>
      <c r="E890" s="7">
        <v>1494</v>
      </c>
      <c r="F890" s="7">
        <v>5371</v>
      </c>
      <c r="G890" s="7">
        <v>18410</v>
      </c>
    </row>
    <row r="891" spans="1:7" x14ac:dyDescent="0.3">
      <c r="A891" s="7" t="s">
        <v>91</v>
      </c>
      <c r="B891" s="8">
        <v>43927</v>
      </c>
      <c r="C891" s="7">
        <v>92</v>
      </c>
      <c r="D891" s="7">
        <v>40</v>
      </c>
      <c r="E891" s="7">
        <v>3</v>
      </c>
      <c r="F891" s="7">
        <v>2</v>
      </c>
      <c r="G891" s="7">
        <v>11</v>
      </c>
    </row>
    <row r="892" spans="1:7" x14ac:dyDescent="0.3">
      <c r="A892" s="7" t="s">
        <v>92</v>
      </c>
      <c r="B892" s="8">
        <v>43927</v>
      </c>
      <c r="C892" s="7">
        <v>1283</v>
      </c>
      <c r="D892" s="7">
        <v>500</v>
      </c>
      <c r="E892" s="7">
        <v>84</v>
      </c>
      <c r="F892" s="7">
        <v>78</v>
      </c>
      <c r="G892" s="7">
        <v>193</v>
      </c>
    </row>
    <row r="893" spans="1:7" x14ac:dyDescent="0.3">
      <c r="A893" s="7" t="s">
        <v>93</v>
      </c>
      <c r="B893" s="8">
        <v>43927</v>
      </c>
      <c r="C893" s="7">
        <v>3355</v>
      </c>
      <c r="D893" s="7">
        <v>1488</v>
      </c>
      <c r="E893" s="7">
        <v>124</v>
      </c>
      <c r="F893" s="7">
        <v>202</v>
      </c>
      <c r="G893" s="7">
        <v>421</v>
      </c>
    </row>
    <row r="894" spans="1:7" x14ac:dyDescent="0.3">
      <c r="A894" s="7" t="s">
        <v>94</v>
      </c>
      <c r="B894" s="8">
        <v>43927</v>
      </c>
      <c r="C894" s="7">
        <v>9021</v>
      </c>
      <c r="D894" s="7">
        <v>4856</v>
      </c>
      <c r="E894" s="7">
        <v>417</v>
      </c>
      <c r="F894" s="7">
        <v>586</v>
      </c>
      <c r="G894" s="7">
        <v>3728</v>
      </c>
    </row>
    <row r="895" spans="1:7" x14ac:dyDescent="0.3">
      <c r="A895" s="7" t="s">
        <v>95</v>
      </c>
      <c r="B895" s="8">
        <v>43927</v>
      </c>
      <c r="C895" s="7">
        <v>2846</v>
      </c>
      <c r="D895" s="7">
        <v>918</v>
      </c>
      <c r="E895" s="7">
        <v>66</v>
      </c>
      <c r="F895" s="7">
        <v>160</v>
      </c>
      <c r="G895" s="7">
        <v>994</v>
      </c>
    </row>
    <row r="896" spans="1:7" x14ac:dyDescent="0.3">
      <c r="A896" s="7" t="s">
        <v>77</v>
      </c>
      <c r="B896" s="8">
        <v>43928</v>
      </c>
      <c r="C896" s="7">
        <v>8997</v>
      </c>
      <c r="D896" s="7">
        <v>4463</v>
      </c>
      <c r="E896" s="7">
        <v>520</v>
      </c>
      <c r="F896" s="7">
        <v>605</v>
      </c>
      <c r="G896" s="7">
        <v>1041</v>
      </c>
    </row>
    <row r="897" spans="1:7" x14ac:dyDescent="0.3">
      <c r="A897" s="7" t="s">
        <v>78</v>
      </c>
      <c r="B897" s="8">
        <v>43928</v>
      </c>
      <c r="C897" s="7">
        <v>3549</v>
      </c>
      <c r="D897" s="7">
        <v>1716</v>
      </c>
      <c r="E897" s="7">
        <v>255</v>
      </c>
      <c r="F897" s="7">
        <v>349</v>
      </c>
      <c r="G897" s="7">
        <v>659</v>
      </c>
    </row>
    <row r="898" spans="1:7" x14ac:dyDescent="0.3">
      <c r="A898" s="7" t="s">
        <v>79</v>
      </c>
      <c r="B898" s="8">
        <v>43928</v>
      </c>
      <c r="C898" s="7">
        <v>1705</v>
      </c>
      <c r="D898" s="7">
        <v>958</v>
      </c>
      <c r="E898" s="7">
        <v>91</v>
      </c>
      <c r="F898" s="7">
        <v>102</v>
      </c>
      <c r="G898" s="7">
        <v>294</v>
      </c>
    </row>
    <row r="899" spans="1:7" x14ac:dyDescent="0.3">
      <c r="A899" s="7" t="s">
        <v>80</v>
      </c>
      <c r="B899" s="8">
        <v>43928</v>
      </c>
      <c r="C899" s="7">
        <v>1412</v>
      </c>
      <c r="D899" s="7">
        <v>731</v>
      </c>
      <c r="E899" s="7">
        <v>129</v>
      </c>
      <c r="F899" s="7">
        <v>89</v>
      </c>
      <c r="G899" s="7">
        <v>616</v>
      </c>
    </row>
    <row r="900" spans="1:7" x14ac:dyDescent="0.3">
      <c r="A900" s="7" t="s">
        <v>81</v>
      </c>
      <c r="B900" s="8">
        <v>43928</v>
      </c>
      <c r="C900" s="7">
        <v>1762</v>
      </c>
      <c r="D900" s="7">
        <v>703</v>
      </c>
      <c r="E900" s="7">
        <v>138</v>
      </c>
      <c r="F900" s="7">
        <v>91</v>
      </c>
      <c r="G900" s="7">
        <v>249</v>
      </c>
    </row>
    <row r="901" spans="1:7" x14ac:dyDescent="0.3">
      <c r="A901" s="7" t="s">
        <v>82</v>
      </c>
      <c r="B901" s="8">
        <v>43928</v>
      </c>
      <c r="C901" s="7">
        <v>1572</v>
      </c>
      <c r="D901" s="7">
        <v>700</v>
      </c>
      <c r="E901" s="7">
        <v>69</v>
      </c>
      <c r="F901" s="7">
        <v>92</v>
      </c>
      <c r="G901" s="7">
        <v>175</v>
      </c>
    </row>
    <row r="902" spans="1:7" x14ac:dyDescent="0.3">
      <c r="A902" s="7" t="s">
        <v>83</v>
      </c>
      <c r="B902" s="8">
        <v>43928</v>
      </c>
      <c r="C902" s="7">
        <v>11788</v>
      </c>
      <c r="D902" s="7">
        <v>2731</v>
      </c>
      <c r="E902" s="7">
        <v>354</v>
      </c>
      <c r="F902" s="7">
        <v>1255</v>
      </c>
      <c r="G902" s="7">
        <v>1557</v>
      </c>
    </row>
    <row r="903" spans="1:7" x14ac:dyDescent="0.3">
      <c r="A903" s="7" t="s">
        <v>84</v>
      </c>
      <c r="B903" s="8">
        <v>43928</v>
      </c>
      <c r="C903" s="7">
        <v>10058</v>
      </c>
      <c r="D903" s="7">
        <v>5322</v>
      </c>
      <c r="E903" s="7">
        <v>342</v>
      </c>
      <c r="F903" s="7">
        <v>1028</v>
      </c>
      <c r="G903" s="7">
        <v>2988</v>
      </c>
    </row>
    <row r="904" spans="1:7" x14ac:dyDescent="0.3">
      <c r="A904" s="7" t="s">
        <v>85</v>
      </c>
      <c r="B904" s="8">
        <v>43928</v>
      </c>
      <c r="C904" s="7">
        <v>29647</v>
      </c>
      <c r="D904" s="7">
        <v>20250</v>
      </c>
      <c r="E904" s="7">
        <v>2442</v>
      </c>
      <c r="F904" s="7">
        <v>3041</v>
      </c>
      <c r="G904" s="7">
        <v>12250</v>
      </c>
    </row>
    <row r="905" spans="1:7" x14ac:dyDescent="0.3">
      <c r="A905" s="7" t="s">
        <v>86</v>
      </c>
      <c r="B905" s="8">
        <v>43928</v>
      </c>
      <c r="C905" s="7">
        <v>84</v>
      </c>
      <c r="D905" s="7">
        <v>9</v>
      </c>
      <c r="E905" s="7">
        <v>4</v>
      </c>
      <c r="F905" s="7">
        <v>4</v>
      </c>
      <c r="G905" s="7">
        <v>7</v>
      </c>
    </row>
    <row r="906" spans="1:7" x14ac:dyDescent="0.3">
      <c r="A906" s="7" t="s">
        <v>87</v>
      </c>
      <c r="B906" s="8">
        <v>43928</v>
      </c>
      <c r="C906" s="7">
        <v>7655</v>
      </c>
      <c r="D906" s="7">
        <v>1714</v>
      </c>
      <c r="E906" s="7">
        <v>371</v>
      </c>
      <c r="F906" s="7">
        <v>724</v>
      </c>
      <c r="G906" s="7">
        <v>1344</v>
      </c>
    </row>
    <row r="907" spans="1:7" x14ac:dyDescent="0.3">
      <c r="A907" s="7" t="s">
        <v>88</v>
      </c>
      <c r="B907" s="8">
        <v>43928</v>
      </c>
      <c r="C907" s="7">
        <v>2184</v>
      </c>
      <c r="D907" s="7">
        <v>898</v>
      </c>
      <c r="E907" s="7">
        <v>98</v>
      </c>
      <c r="F907" s="7">
        <v>271</v>
      </c>
      <c r="G907" s="7">
        <v>328</v>
      </c>
    </row>
    <row r="908" spans="1:7" x14ac:dyDescent="0.3">
      <c r="A908" s="7" t="s">
        <v>89</v>
      </c>
      <c r="B908" s="8">
        <v>43928</v>
      </c>
      <c r="C908" s="7">
        <v>6538</v>
      </c>
      <c r="D908" s="7">
        <v>2014</v>
      </c>
      <c r="E908" s="7">
        <v>158</v>
      </c>
      <c r="F908" s="7">
        <v>213</v>
      </c>
      <c r="G908" s="7">
        <v>800</v>
      </c>
    </row>
    <row r="909" spans="1:7" x14ac:dyDescent="0.3">
      <c r="A909" s="7" t="s">
        <v>90</v>
      </c>
      <c r="B909" s="8">
        <v>43928</v>
      </c>
      <c r="C909" s="7">
        <v>42450</v>
      </c>
      <c r="D909" s="7">
        <v>13289</v>
      </c>
      <c r="E909" s="7">
        <v>1450</v>
      </c>
      <c r="F909" s="7">
        <v>5586</v>
      </c>
      <c r="G909" s="7">
        <v>19836</v>
      </c>
    </row>
    <row r="910" spans="1:7" x14ac:dyDescent="0.3">
      <c r="A910" s="7" t="s">
        <v>163</v>
      </c>
      <c r="B910" s="8">
        <v>43928</v>
      </c>
      <c r="C910" s="7">
        <v>93</v>
      </c>
      <c r="D910" s="7">
        <v>40</v>
      </c>
      <c r="E910" s="7">
        <v>3</v>
      </c>
      <c r="F910" s="7">
        <v>2</v>
      </c>
      <c r="G910" s="7">
        <v>12</v>
      </c>
    </row>
    <row r="911" spans="1:7" x14ac:dyDescent="0.3">
      <c r="A911" s="7" t="s">
        <v>92</v>
      </c>
      <c r="B911" s="8">
        <v>43928</v>
      </c>
      <c r="C911" s="7">
        <v>1326</v>
      </c>
      <c r="D911" s="7">
        <v>515</v>
      </c>
      <c r="E911" s="7">
        <v>86</v>
      </c>
      <c r="F911" s="7">
        <v>85</v>
      </c>
      <c r="G911" s="7">
        <v>203</v>
      </c>
    </row>
    <row r="912" spans="1:7" x14ac:dyDescent="0.3">
      <c r="A912" s="7" t="s">
        <v>93</v>
      </c>
      <c r="B912" s="8">
        <v>43928</v>
      </c>
      <c r="C912" s="7">
        <v>3467</v>
      </c>
      <c r="D912" s="7">
        <v>1526</v>
      </c>
      <c r="E912" s="7">
        <v>124</v>
      </c>
      <c r="F912" s="7">
        <v>206</v>
      </c>
      <c r="G912" s="7">
        <v>450</v>
      </c>
    </row>
    <row r="913" spans="1:7" x14ac:dyDescent="0.3">
      <c r="A913" s="7" t="s">
        <v>94</v>
      </c>
      <c r="B913" s="8">
        <v>43928</v>
      </c>
      <c r="C913" s="7">
        <v>9452</v>
      </c>
      <c r="D913" s="7">
        <v>4982</v>
      </c>
      <c r="E913" s="7">
        <v>430</v>
      </c>
      <c r="F913" s="7">
        <v>635</v>
      </c>
      <c r="G913" s="7">
        <v>4151</v>
      </c>
    </row>
    <row r="914" spans="1:7" x14ac:dyDescent="0.3">
      <c r="A914" s="7" t="s">
        <v>95</v>
      </c>
      <c r="B914" s="8">
        <v>43928</v>
      </c>
      <c r="C914" s="7">
        <v>2951</v>
      </c>
      <c r="D914" s="7">
        <v>955</v>
      </c>
      <c r="E914" s="7">
        <v>68</v>
      </c>
      <c r="F914" s="7">
        <v>177</v>
      </c>
      <c r="G914" s="7">
        <v>1061</v>
      </c>
    </row>
    <row r="915" spans="1:7" x14ac:dyDescent="0.3">
      <c r="A915" s="7" t="s">
        <v>77</v>
      </c>
      <c r="B915" s="8">
        <v>43929</v>
      </c>
      <c r="C915" s="7">
        <v>9261</v>
      </c>
      <c r="D915" s="7">
        <v>4599</v>
      </c>
      <c r="E915" s="7">
        <v>538</v>
      </c>
      <c r="F915" s="7">
        <v>652</v>
      </c>
      <c r="G915" s="7">
        <v>1193</v>
      </c>
    </row>
    <row r="916" spans="1:7" x14ac:dyDescent="0.3">
      <c r="A916" s="7" t="s">
        <v>78</v>
      </c>
      <c r="B916" s="8">
        <v>43929</v>
      </c>
      <c r="C916" s="7">
        <v>3685</v>
      </c>
      <c r="D916" s="7">
        <v>1765</v>
      </c>
      <c r="E916" s="7">
        <v>261</v>
      </c>
      <c r="F916" s="7">
        <v>385</v>
      </c>
      <c r="G916" s="7">
        <v>718</v>
      </c>
    </row>
    <row r="917" spans="1:7" x14ac:dyDescent="0.3">
      <c r="A917" s="7" t="s">
        <v>79</v>
      </c>
      <c r="B917" s="8">
        <v>43929</v>
      </c>
      <c r="C917" s="7">
        <v>1737</v>
      </c>
      <c r="D917" s="7">
        <v>1018</v>
      </c>
      <c r="E917" s="7">
        <v>94</v>
      </c>
      <c r="F917" s="7">
        <v>110</v>
      </c>
      <c r="G917" s="7">
        <v>340</v>
      </c>
    </row>
    <row r="918" spans="1:7" x14ac:dyDescent="0.3">
      <c r="A918" s="7" t="s">
        <v>80</v>
      </c>
      <c r="B918" s="8">
        <v>43929</v>
      </c>
      <c r="C918" s="7">
        <v>1448</v>
      </c>
      <c r="D918" s="7">
        <v>751</v>
      </c>
      <c r="E918" s="7">
        <v>132</v>
      </c>
      <c r="F918" s="7">
        <v>89</v>
      </c>
      <c r="G918" s="7">
        <v>696</v>
      </c>
    </row>
    <row r="919" spans="1:7" x14ac:dyDescent="0.3">
      <c r="A919" s="7" t="s">
        <v>81</v>
      </c>
      <c r="B919" s="8">
        <v>43929</v>
      </c>
      <c r="C919" s="7">
        <v>1834</v>
      </c>
      <c r="D919" s="7">
        <v>730</v>
      </c>
      <c r="E919" s="7">
        <v>140</v>
      </c>
      <c r="F919" s="7">
        <v>92</v>
      </c>
      <c r="G919" s="7">
        <v>359</v>
      </c>
    </row>
    <row r="920" spans="1:7" x14ac:dyDescent="0.3">
      <c r="A920" s="7" t="s">
        <v>82</v>
      </c>
      <c r="B920" s="8">
        <v>43929</v>
      </c>
      <c r="C920" s="7">
        <v>1619</v>
      </c>
      <c r="D920" s="7">
        <v>720</v>
      </c>
      <c r="E920" s="7">
        <v>71</v>
      </c>
      <c r="F920" s="7">
        <v>98</v>
      </c>
      <c r="G920" s="7">
        <v>214</v>
      </c>
    </row>
    <row r="921" spans="1:7" x14ac:dyDescent="0.3">
      <c r="A921" s="7" t="s">
        <v>83</v>
      </c>
      <c r="B921" s="8">
        <v>43929</v>
      </c>
      <c r="C921" s="7">
        <v>12489</v>
      </c>
      <c r="D921" s="7">
        <v>2575</v>
      </c>
      <c r="E921" s="7">
        <v>342</v>
      </c>
      <c r="F921" s="7">
        <v>1322</v>
      </c>
      <c r="G921" s="7">
        <v>1766</v>
      </c>
    </row>
    <row r="922" spans="1:7" x14ac:dyDescent="0.3">
      <c r="A922" s="7" t="s">
        <v>84</v>
      </c>
      <c r="B922" s="8">
        <v>43929</v>
      </c>
      <c r="C922" s="7">
        <v>10518</v>
      </c>
      <c r="D922" s="7">
        <v>5523</v>
      </c>
      <c r="E922" s="7">
        <v>338</v>
      </c>
      <c r="F922" s="7">
        <v>1082</v>
      </c>
      <c r="G922" s="7">
        <v>3242</v>
      </c>
    </row>
    <row r="923" spans="1:7" x14ac:dyDescent="0.3">
      <c r="A923" s="7" t="s">
        <v>85</v>
      </c>
      <c r="B923" s="8">
        <v>43929</v>
      </c>
      <c r="C923" s="7">
        <v>31043</v>
      </c>
      <c r="D923" s="7">
        <v>20943</v>
      </c>
      <c r="E923" s="7">
        <v>2507</v>
      </c>
      <c r="F923" s="7">
        <v>3148</v>
      </c>
      <c r="G923" s="7">
        <v>13063</v>
      </c>
    </row>
    <row r="924" spans="1:7" x14ac:dyDescent="0.3">
      <c r="A924" s="7" t="s">
        <v>86</v>
      </c>
      <c r="B924" s="8">
        <v>43929</v>
      </c>
      <c r="C924" s="7">
        <v>84</v>
      </c>
      <c r="D924" s="7">
        <v>9</v>
      </c>
      <c r="E924" s="7">
        <v>4</v>
      </c>
      <c r="F924" s="7">
        <v>4</v>
      </c>
      <c r="G924" s="7">
        <v>7</v>
      </c>
    </row>
    <row r="925" spans="1:7" x14ac:dyDescent="0.3">
      <c r="A925" s="7" t="s">
        <v>87</v>
      </c>
      <c r="B925" s="8">
        <v>43929</v>
      </c>
      <c r="C925" s="7">
        <v>7964</v>
      </c>
      <c r="D925" s="7">
        <v>3815</v>
      </c>
      <c r="E925" s="7">
        <v>541</v>
      </c>
      <c r="F925" s="7">
        <v>767</v>
      </c>
      <c r="G925" s="7">
        <v>1772</v>
      </c>
    </row>
    <row r="926" spans="1:7" x14ac:dyDescent="0.3">
      <c r="A926" s="7" t="s">
        <v>88</v>
      </c>
      <c r="B926" s="8">
        <v>43929</v>
      </c>
      <c r="C926" s="7">
        <v>2273</v>
      </c>
      <c r="D926" s="7">
        <v>958</v>
      </c>
      <c r="E926" s="7">
        <v>99</v>
      </c>
      <c r="F926" s="7">
        <v>283</v>
      </c>
      <c r="G926" s="7">
        <v>381</v>
      </c>
    </row>
    <row r="927" spans="1:7" x14ac:dyDescent="0.3">
      <c r="A927" s="7" t="s">
        <v>89</v>
      </c>
      <c r="B927" s="8">
        <v>43929</v>
      </c>
      <c r="C927" s="7">
        <v>6758</v>
      </c>
      <c r="D927" s="7">
        <v>2094</v>
      </c>
      <c r="E927" s="7">
        <v>155</v>
      </c>
      <c r="F927" s="7">
        <v>231</v>
      </c>
      <c r="G927" s="7">
        <v>910</v>
      </c>
    </row>
    <row r="928" spans="1:7" x14ac:dyDescent="0.3">
      <c r="A928" s="7" t="s">
        <v>90</v>
      </c>
      <c r="B928" s="8">
        <v>43929</v>
      </c>
      <c r="C928" s="7">
        <v>43877</v>
      </c>
      <c r="D928" s="7">
        <v>12853</v>
      </c>
      <c r="E928" s="7">
        <v>1433</v>
      </c>
      <c r="F928" s="7">
        <v>5800</v>
      </c>
      <c r="G928" s="7">
        <v>21121</v>
      </c>
    </row>
    <row r="929" spans="1:7" x14ac:dyDescent="0.3">
      <c r="A929" s="7" t="s">
        <v>163</v>
      </c>
      <c r="B929" s="8">
        <v>43929</v>
      </c>
      <c r="C929" s="7">
        <v>93</v>
      </c>
      <c r="D929" s="7">
        <v>40</v>
      </c>
      <c r="E929" s="7">
        <v>3</v>
      </c>
      <c r="F929" s="7">
        <v>2</v>
      </c>
      <c r="G929" s="7">
        <v>16</v>
      </c>
    </row>
    <row r="930" spans="1:7" x14ac:dyDescent="0.3">
      <c r="A930" s="7" t="s">
        <v>92</v>
      </c>
      <c r="B930" s="8">
        <v>43929</v>
      </c>
      <c r="C930" s="7">
        <v>1356</v>
      </c>
      <c r="D930" s="7">
        <v>533</v>
      </c>
      <c r="E930" s="7">
        <v>87</v>
      </c>
      <c r="F930" s="7">
        <v>88</v>
      </c>
      <c r="G930" s="7">
        <v>219</v>
      </c>
    </row>
    <row r="931" spans="1:7" x14ac:dyDescent="0.3">
      <c r="A931" s="7" t="s">
        <v>93</v>
      </c>
      <c r="B931" s="8">
        <v>43929</v>
      </c>
      <c r="C931" s="7">
        <v>3575</v>
      </c>
      <c r="D931" s="7">
        <v>1526</v>
      </c>
      <c r="E931" s="7">
        <v>124</v>
      </c>
      <c r="F931" s="7">
        <v>214</v>
      </c>
      <c r="G931" s="7">
        <v>462</v>
      </c>
    </row>
    <row r="932" spans="1:7" x14ac:dyDescent="0.3">
      <c r="A932" s="7" t="s">
        <v>94</v>
      </c>
      <c r="B932" s="8">
        <v>43929</v>
      </c>
      <c r="C932" s="7">
        <v>9806</v>
      </c>
      <c r="D932" s="7">
        <v>5130</v>
      </c>
      <c r="E932" s="7">
        <v>433</v>
      </c>
      <c r="F932" s="7">
        <v>689</v>
      </c>
      <c r="G932" s="7">
        <v>4514</v>
      </c>
    </row>
    <row r="933" spans="1:7" x14ac:dyDescent="0.3">
      <c r="A933" s="7" t="s">
        <v>95</v>
      </c>
      <c r="B933" s="8">
        <v>43929</v>
      </c>
      <c r="C933" s="7">
        <v>3026</v>
      </c>
      <c r="D933" s="7">
        <v>997</v>
      </c>
      <c r="E933" s="7">
        <v>69</v>
      </c>
      <c r="F933" s="7">
        <v>182</v>
      </c>
      <c r="G933" s="7">
        <v>1172</v>
      </c>
    </row>
    <row r="934" spans="1:7" x14ac:dyDescent="0.3">
      <c r="A934" s="7" t="s">
        <v>77</v>
      </c>
      <c r="B934" s="8">
        <v>43930</v>
      </c>
      <c r="C934" s="7">
        <v>9510</v>
      </c>
      <c r="D934" s="7">
        <v>4715</v>
      </c>
      <c r="E934" s="7">
        <v>582</v>
      </c>
      <c r="F934" s="7">
        <v>691</v>
      </c>
      <c r="G934" s="7">
        <v>1437</v>
      </c>
    </row>
    <row r="935" spans="1:7" x14ac:dyDescent="0.3">
      <c r="A935" s="7" t="s">
        <v>78</v>
      </c>
      <c r="B935" s="8">
        <v>43930</v>
      </c>
      <c r="C935" s="7">
        <v>3831</v>
      </c>
      <c r="D935" s="7">
        <v>1822</v>
      </c>
      <c r="E935" s="7">
        <v>263</v>
      </c>
      <c r="F935" s="7">
        <v>409</v>
      </c>
      <c r="G935" s="7">
        <v>797</v>
      </c>
    </row>
    <row r="936" spans="1:7" x14ac:dyDescent="0.3">
      <c r="A936" s="7" t="s">
        <v>79</v>
      </c>
      <c r="B936" s="8">
        <v>43930</v>
      </c>
      <c r="C936" s="7">
        <v>1799</v>
      </c>
      <c r="D936" s="7">
        <v>1083</v>
      </c>
      <c r="E936" s="7">
        <v>100</v>
      </c>
      <c r="F936" s="7">
        <v>121</v>
      </c>
      <c r="G936" s="7">
        <v>372</v>
      </c>
    </row>
    <row r="937" spans="1:7" x14ac:dyDescent="0.3">
      <c r="A937" s="7" t="s">
        <v>80</v>
      </c>
      <c r="B937" s="8">
        <v>43930</v>
      </c>
      <c r="C937" s="7">
        <v>1488</v>
      </c>
      <c r="D937" s="7">
        <v>777</v>
      </c>
      <c r="E937" s="7">
        <v>136</v>
      </c>
      <c r="F937" s="7">
        <v>97</v>
      </c>
      <c r="G937" s="7">
        <v>737</v>
      </c>
    </row>
    <row r="938" spans="1:7" x14ac:dyDescent="0.3">
      <c r="A938" s="7" t="s">
        <v>81</v>
      </c>
      <c r="B938" s="8">
        <v>43930</v>
      </c>
      <c r="C938" s="7">
        <v>1858</v>
      </c>
      <c r="D938" s="7">
        <v>738</v>
      </c>
      <c r="E938" s="7">
        <v>141</v>
      </c>
      <c r="F938" s="7">
        <v>94</v>
      </c>
      <c r="G938" s="7">
        <v>386</v>
      </c>
    </row>
    <row r="939" spans="1:7" x14ac:dyDescent="0.3">
      <c r="A939" s="7" t="s">
        <v>82</v>
      </c>
      <c r="B939" s="8">
        <v>43930</v>
      </c>
      <c r="C939" s="7">
        <v>1659</v>
      </c>
      <c r="D939" s="7">
        <v>747</v>
      </c>
      <c r="E939" s="7">
        <v>73</v>
      </c>
      <c r="F939" s="7">
        <v>102</v>
      </c>
      <c r="G939" s="7">
        <v>265</v>
      </c>
    </row>
    <row r="940" spans="1:7" x14ac:dyDescent="0.3">
      <c r="A940" s="7" t="s">
        <v>83</v>
      </c>
      <c r="B940" s="8">
        <v>43930</v>
      </c>
      <c r="C940" s="7">
        <v>13063</v>
      </c>
      <c r="D940" s="7">
        <v>2359</v>
      </c>
      <c r="E940" s="7">
        <v>329</v>
      </c>
      <c r="F940" s="7">
        <v>1431</v>
      </c>
      <c r="G940" s="7">
        <v>1982</v>
      </c>
    </row>
    <row r="941" spans="1:7" x14ac:dyDescent="0.3">
      <c r="A941" s="7" t="s">
        <v>84</v>
      </c>
      <c r="B941" s="8">
        <v>43930</v>
      </c>
      <c r="C941" s="7">
        <v>11102</v>
      </c>
      <c r="D941" s="7">
        <v>5674</v>
      </c>
      <c r="E941" s="7">
        <v>332</v>
      </c>
      <c r="F941" s="7">
        <v>1129</v>
      </c>
      <c r="G941" s="7">
        <v>3506</v>
      </c>
    </row>
    <row r="942" spans="1:7" x14ac:dyDescent="0.3">
      <c r="A942" s="7" t="s">
        <v>85</v>
      </c>
      <c r="B942" s="8">
        <v>43930</v>
      </c>
      <c r="C942" s="7">
        <v>31824</v>
      </c>
      <c r="D942" s="7">
        <v>21530</v>
      </c>
      <c r="E942" s="7">
        <v>2582</v>
      </c>
      <c r="F942" s="7">
        <v>3231</v>
      </c>
      <c r="G942" s="7">
        <v>13513</v>
      </c>
    </row>
    <row r="943" spans="1:7" x14ac:dyDescent="0.3">
      <c r="A943" s="7" t="s">
        <v>86</v>
      </c>
      <c r="B943" s="8">
        <v>43930</v>
      </c>
      <c r="C943" s="7">
        <v>91</v>
      </c>
      <c r="D943" s="7">
        <v>9</v>
      </c>
      <c r="E943" s="7">
        <v>4</v>
      </c>
      <c r="F943" s="7">
        <v>4</v>
      </c>
      <c r="G943" s="7">
        <v>12</v>
      </c>
    </row>
    <row r="944" spans="1:7" x14ac:dyDescent="0.3">
      <c r="A944" s="7" t="s">
        <v>87</v>
      </c>
      <c r="B944" s="8">
        <v>43930</v>
      </c>
      <c r="C944" s="7">
        <v>8331</v>
      </c>
      <c r="D944" s="7">
        <v>3987</v>
      </c>
      <c r="E944" s="7">
        <v>561</v>
      </c>
      <c r="F944" s="7">
        <v>796</v>
      </c>
      <c r="G944" s="7">
        <v>2085</v>
      </c>
    </row>
    <row r="945" spans="1:7" x14ac:dyDescent="0.3">
      <c r="A945" s="7" t="s">
        <v>88</v>
      </c>
      <c r="B945" s="8">
        <v>43930</v>
      </c>
      <c r="C945" s="7">
        <v>2332</v>
      </c>
      <c r="D945" s="7">
        <v>1003</v>
      </c>
      <c r="E945" s="7">
        <v>101</v>
      </c>
      <c r="F945" s="7">
        <v>288</v>
      </c>
      <c r="G945" s="7">
        <v>397</v>
      </c>
    </row>
    <row r="946" spans="1:7" x14ac:dyDescent="0.3">
      <c r="A946" s="7" t="s">
        <v>89</v>
      </c>
      <c r="B946" s="8">
        <v>43930</v>
      </c>
      <c r="C946" s="7">
        <v>6946</v>
      </c>
      <c r="D946" s="7">
        <v>2165</v>
      </c>
      <c r="E946" s="7">
        <v>151</v>
      </c>
      <c r="F946" s="7">
        <v>243</v>
      </c>
      <c r="G946" s="7">
        <v>997</v>
      </c>
    </row>
    <row r="947" spans="1:7" x14ac:dyDescent="0.3">
      <c r="A947" s="7" t="s">
        <v>90</v>
      </c>
      <c r="B947" s="8">
        <v>43930</v>
      </c>
      <c r="C947" s="7">
        <v>44783</v>
      </c>
      <c r="D947" s="7">
        <v>12432</v>
      </c>
      <c r="E947" s="7">
        <v>1399</v>
      </c>
      <c r="F947" s="7">
        <v>5972</v>
      </c>
      <c r="G947" s="7">
        <v>22414</v>
      </c>
    </row>
    <row r="948" spans="1:7" x14ac:dyDescent="0.3">
      <c r="A948" s="7" t="s">
        <v>163</v>
      </c>
      <c r="B948" s="8">
        <v>43930</v>
      </c>
      <c r="C948" s="7">
        <v>95</v>
      </c>
      <c r="D948" s="7">
        <v>41</v>
      </c>
      <c r="E948" s="7">
        <v>3</v>
      </c>
      <c r="F948" s="7">
        <v>2</v>
      </c>
      <c r="G948" s="7">
        <v>17</v>
      </c>
    </row>
    <row r="949" spans="1:7" x14ac:dyDescent="0.3">
      <c r="A949" s="7" t="s">
        <v>92</v>
      </c>
      <c r="B949" s="8">
        <v>43930</v>
      </c>
      <c r="C949" s="7">
        <v>1383</v>
      </c>
      <c r="D949" s="7">
        <v>533</v>
      </c>
      <c r="E949" s="7">
        <v>88</v>
      </c>
      <c r="F949" s="7">
        <v>90</v>
      </c>
      <c r="G949" s="7">
        <v>255</v>
      </c>
    </row>
    <row r="950" spans="1:7" x14ac:dyDescent="0.3">
      <c r="A950" s="7" t="s">
        <v>93</v>
      </c>
      <c r="B950" s="8">
        <v>43930</v>
      </c>
      <c r="C950" s="7">
        <v>3748</v>
      </c>
      <c r="D950" s="7">
        <v>1620</v>
      </c>
      <c r="E950" s="7">
        <v>124</v>
      </c>
      <c r="F950" s="7">
        <v>218</v>
      </c>
      <c r="G950" s="7">
        <v>560</v>
      </c>
    </row>
    <row r="951" spans="1:7" x14ac:dyDescent="0.3">
      <c r="A951" s="7" t="s">
        <v>94</v>
      </c>
      <c r="B951" s="8">
        <v>43930</v>
      </c>
      <c r="C951" s="7">
        <v>10103</v>
      </c>
      <c r="D951" s="7">
        <v>5290</v>
      </c>
      <c r="E951" s="7">
        <v>442</v>
      </c>
      <c r="F951" s="7">
        <v>729</v>
      </c>
      <c r="G951" s="7">
        <v>4680</v>
      </c>
    </row>
    <row r="952" spans="1:7" x14ac:dyDescent="0.3">
      <c r="A952" s="7" t="s">
        <v>95</v>
      </c>
      <c r="B952" s="8">
        <v>43930</v>
      </c>
      <c r="C952" s="7">
        <v>3076</v>
      </c>
      <c r="D952" s="7">
        <v>1047</v>
      </c>
      <c r="E952" s="7">
        <v>71</v>
      </c>
      <c r="F952" s="7">
        <v>196</v>
      </c>
      <c r="G952" s="7">
        <v>1256</v>
      </c>
    </row>
    <row r="953" spans="1:7" x14ac:dyDescent="0.3">
      <c r="A953" s="7" t="s">
        <v>77</v>
      </c>
      <c r="B953" s="8">
        <v>43931</v>
      </c>
      <c r="C953" s="7">
        <v>9712</v>
      </c>
      <c r="D953" s="7">
        <v>4808</v>
      </c>
      <c r="E953" s="7">
        <v>602</v>
      </c>
      <c r="F953" s="7">
        <v>737</v>
      </c>
      <c r="G953" s="7">
        <v>1630</v>
      </c>
    </row>
    <row r="954" spans="1:7" x14ac:dyDescent="0.3">
      <c r="A954" s="7" t="s">
        <v>78</v>
      </c>
      <c r="B954" s="8">
        <v>43931</v>
      </c>
      <c r="C954" s="7">
        <v>3969</v>
      </c>
      <c r="D954" s="7">
        <v>1860</v>
      </c>
      <c r="E954" s="7">
        <v>266</v>
      </c>
      <c r="F954" s="7">
        <v>425</v>
      </c>
      <c r="G954" s="7">
        <v>888</v>
      </c>
    </row>
    <row r="955" spans="1:7" x14ac:dyDescent="0.3">
      <c r="A955" s="7" t="s">
        <v>79</v>
      </c>
      <c r="B955" s="8">
        <v>43931</v>
      </c>
      <c r="C955" s="7">
        <v>1827</v>
      </c>
      <c r="D955" s="7">
        <v>1147</v>
      </c>
      <c r="E955" s="7">
        <v>105</v>
      </c>
      <c r="F955" s="7">
        <v>128</v>
      </c>
      <c r="G955" s="7">
        <v>414</v>
      </c>
    </row>
    <row r="956" spans="1:7" x14ac:dyDescent="0.3">
      <c r="A956" s="7" t="s">
        <v>80</v>
      </c>
      <c r="B956" s="8">
        <v>43931</v>
      </c>
      <c r="C956" s="7">
        <v>1507</v>
      </c>
      <c r="D956" s="7">
        <v>778</v>
      </c>
      <c r="E956" s="7">
        <v>137</v>
      </c>
      <c r="F956" s="7">
        <v>102</v>
      </c>
      <c r="G956" s="7">
        <v>757</v>
      </c>
    </row>
    <row r="957" spans="1:7" x14ac:dyDescent="0.3">
      <c r="A957" s="7" t="s">
        <v>81</v>
      </c>
      <c r="B957" s="8">
        <v>43931</v>
      </c>
      <c r="C957" s="7">
        <v>1887</v>
      </c>
      <c r="D957" s="7">
        <v>745</v>
      </c>
      <c r="E957" s="7">
        <v>144</v>
      </c>
      <c r="F957" s="7">
        <v>95</v>
      </c>
      <c r="G957" s="7">
        <v>432</v>
      </c>
    </row>
    <row r="958" spans="1:7" x14ac:dyDescent="0.3">
      <c r="A958" s="7" t="s">
        <v>82</v>
      </c>
      <c r="B958" s="8">
        <v>43931</v>
      </c>
      <c r="C958" s="7">
        <v>1719</v>
      </c>
      <c r="D958" s="7">
        <v>773</v>
      </c>
      <c r="E958" s="7">
        <v>75</v>
      </c>
      <c r="F958" s="7">
        <v>107</v>
      </c>
      <c r="G958" s="7">
        <v>281</v>
      </c>
    </row>
    <row r="959" spans="1:7" x14ac:dyDescent="0.3">
      <c r="A959" s="7" t="s">
        <v>83</v>
      </c>
      <c r="B959" s="8">
        <v>43931</v>
      </c>
      <c r="C959" s="7">
        <v>13456</v>
      </c>
      <c r="D959" s="7">
        <v>2198</v>
      </c>
      <c r="E959" s="7">
        <v>316</v>
      </c>
      <c r="F959" s="7">
        <v>1483</v>
      </c>
      <c r="G959" s="7">
        <v>2205</v>
      </c>
    </row>
    <row r="960" spans="1:7" x14ac:dyDescent="0.3">
      <c r="A960" s="7" t="s">
        <v>84</v>
      </c>
      <c r="B960" s="8">
        <v>43931</v>
      </c>
      <c r="C960" s="7">
        <v>11543</v>
      </c>
      <c r="D960" s="7">
        <v>5817</v>
      </c>
      <c r="E960" s="7">
        <v>327</v>
      </c>
      <c r="F960" s="7">
        <v>1180</v>
      </c>
      <c r="G960" s="7">
        <v>3757</v>
      </c>
    </row>
    <row r="961" spans="1:7" x14ac:dyDescent="0.3">
      <c r="A961" s="7" t="s">
        <v>85</v>
      </c>
      <c r="B961" s="8">
        <v>43931</v>
      </c>
      <c r="C961" s="7">
        <v>32984</v>
      </c>
      <c r="D961" s="7">
        <v>21921</v>
      </c>
      <c r="E961" s="7">
        <v>2629</v>
      </c>
      <c r="F961" s="7">
        <v>3331</v>
      </c>
      <c r="G961" s="7">
        <v>14258</v>
      </c>
    </row>
    <row r="962" spans="1:7" x14ac:dyDescent="0.3">
      <c r="A962" s="7" t="s">
        <v>86</v>
      </c>
      <c r="B962" s="8">
        <v>43931</v>
      </c>
      <c r="C962" s="7">
        <v>93</v>
      </c>
      <c r="D962" s="7">
        <v>9</v>
      </c>
      <c r="E962" s="7">
        <v>4</v>
      </c>
      <c r="F962" s="7">
        <v>4</v>
      </c>
      <c r="G962" s="7">
        <v>17</v>
      </c>
    </row>
    <row r="963" spans="1:7" x14ac:dyDescent="0.3">
      <c r="A963" s="7" t="s">
        <v>87</v>
      </c>
      <c r="B963" s="8">
        <v>43931</v>
      </c>
      <c r="C963" s="7">
        <v>8578</v>
      </c>
      <c r="D963" s="7">
        <v>4132</v>
      </c>
      <c r="E963" s="7">
        <v>565</v>
      </c>
      <c r="F963" s="7">
        <v>818</v>
      </c>
      <c r="G963" s="7">
        <v>2289</v>
      </c>
    </row>
    <row r="964" spans="1:7" x14ac:dyDescent="0.3">
      <c r="A964" s="7" t="s">
        <v>88</v>
      </c>
      <c r="B964" s="8">
        <v>43931</v>
      </c>
      <c r="C964" s="7">
        <v>2486</v>
      </c>
      <c r="D964" s="7">
        <v>1052</v>
      </c>
      <c r="E964" s="7">
        <v>104</v>
      </c>
      <c r="F964" s="7">
        <v>303</v>
      </c>
      <c r="G964" s="7">
        <v>462</v>
      </c>
    </row>
    <row r="965" spans="1:7" x14ac:dyDescent="0.3">
      <c r="A965" s="7" t="s">
        <v>89</v>
      </c>
      <c r="B965" s="8">
        <v>43931</v>
      </c>
      <c r="C965" s="7">
        <v>7176</v>
      </c>
      <c r="D965" s="7">
        <v>2215</v>
      </c>
      <c r="E965" s="7">
        <v>144</v>
      </c>
      <c r="F965" s="7">
        <v>261</v>
      </c>
      <c r="G965" s="7">
        <v>1082</v>
      </c>
    </row>
    <row r="966" spans="1:7" x14ac:dyDescent="0.3">
      <c r="A966" s="7" t="s">
        <v>90</v>
      </c>
      <c r="B966" s="8">
        <v>43931</v>
      </c>
      <c r="C966" s="7">
        <v>45849</v>
      </c>
      <c r="D966" s="7">
        <v>11894</v>
      </c>
      <c r="E966" s="7">
        <v>1376</v>
      </c>
      <c r="F966" s="7">
        <v>6084</v>
      </c>
      <c r="G966" s="7">
        <v>23663</v>
      </c>
    </row>
    <row r="967" spans="1:7" x14ac:dyDescent="0.3">
      <c r="A967" s="7" t="s">
        <v>163</v>
      </c>
      <c r="B967" s="8">
        <v>43931</v>
      </c>
      <c r="C967" s="7">
        <v>98</v>
      </c>
      <c r="D967" s="7">
        <v>43</v>
      </c>
      <c r="E967" s="7">
        <v>3</v>
      </c>
      <c r="F967" s="7">
        <v>2</v>
      </c>
      <c r="G967" s="7">
        <v>18</v>
      </c>
    </row>
    <row r="968" spans="1:7" x14ac:dyDescent="0.3">
      <c r="A968" s="7" t="s">
        <v>92</v>
      </c>
      <c r="B968" s="8">
        <v>43931</v>
      </c>
      <c r="C968" s="7">
        <v>1413</v>
      </c>
      <c r="D968" s="7">
        <v>533</v>
      </c>
      <c r="E968" s="7">
        <v>88</v>
      </c>
      <c r="F968" s="7">
        <v>94</v>
      </c>
      <c r="G968" s="7">
        <v>275</v>
      </c>
    </row>
    <row r="969" spans="1:7" x14ac:dyDescent="0.3">
      <c r="A969" s="7" t="s">
        <v>93</v>
      </c>
      <c r="B969" s="8">
        <v>43931</v>
      </c>
      <c r="C969" s="7">
        <v>3817</v>
      </c>
      <c r="D969" s="7">
        <v>1641</v>
      </c>
      <c r="E969" s="7">
        <v>124</v>
      </c>
      <c r="F969" s="7">
        <v>227</v>
      </c>
      <c r="G969" s="7">
        <v>603</v>
      </c>
    </row>
    <row r="970" spans="1:7" x14ac:dyDescent="0.3">
      <c r="A970" s="7" t="s">
        <v>94</v>
      </c>
      <c r="B970" s="8">
        <v>43931</v>
      </c>
      <c r="C970" s="7">
        <v>10515</v>
      </c>
      <c r="D970" s="7">
        <v>5402</v>
      </c>
      <c r="E970" s="7">
        <v>453</v>
      </c>
      <c r="F970" s="7">
        <v>765</v>
      </c>
      <c r="G970" s="7">
        <v>4741</v>
      </c>
    </row>
    <row r="971" spans="1:7" x14ac:dyDescent="0.3">
      <c r="A971" s="7" t="s">
        <v>95</v>
      </c>
      <c r="B971" s="8">
        <v>43931</v>
      </c>
      <c r="C971" s="7">
        <v>3223</v>
      </c>
      <c r="D971" s="7">
        <v>1082</v>
      </c>
      <c r="E971" s="7">
        <v>73</v>
      </c>
      <c r="F971" s="7">
        <v>207</v>
      </c>
      <c r="G971" s="7">
        <v>1337</v>
      </c>
    </row>
    <row r="972" spans="1:7" x14ac:dyDescent="0.3">
      <c r="A972" s="7" t="s">
        <v>77</v>
      </c>
      <c r="B972" s="8">
        <v>43932</v>
      </c>
      <c r="C972" s="7">
        <v>10006</v>
      </c>
      <c r="D972" s="7">
        <v>4950</v>
      </c>
      <c r="E972" s="7">
        <v>619</v>
      </c>
      <c r="F972" s="7">
        <v>799</v>
      </c>
      <c r="G972" s="7">
        <v>1838</v>
      </c>
    </row>
    <row r="973" spans="1:7" x14ac:dyDescent="0.3">
      <c r="A973" s="7" t="s">
        <v>78</v>
      </c>
      <c r="B973" s="8">
        <v>43932</v>
      </c>
      <c r="C973" s="7">
        <v>4070</v>
      </c>
      <c r="D973" s="7">
        <v>1901</v>
      </c>
      <c r="E973" s="7">
        <v>272</v>
      </c>
      <c r="F973" s="7">
        <v>450</v>
      </c>
      <c r="G973" s="7">
        <v>934</v>
      </c>
    </row>
    <row r="974" spans="1:7" x14ac:dyDescent="0.3">
      <c r="A974" s="7" t="s">
        <v>79</v>
      </c>
      <c r="B974" s="8">
        <v>43932</v>
      </c>
      <c r="C974" s="7">
        <v>1892</v>
      </c>
      <c r="D974" s="7">
        <v>1208</v>
      </c>
      <c r="E974" s="7">
        <v>106</v>
      </c>
      <c r="F974" s="7">
        <v>140</v>
      </c>
      <c r="G974" s="7">
        <v>430</v>
      </c>
    </row>
    <row r="975" spans="1:7" x14ac:dyDescent="0.3">
      <c r="A975" s="7" t="s">
        <v>80</v>
      </c>
      <c r="B975" s="8">
        <v>43932</v>
      </c>
      <c r="C975" s="7">
        <v>1534</v>
      </c>
      <c r="D975" s="7">
        <v>805</v>
      </c>
      <c r="E975" s="7">
        <v>142</v>
      </c>
      <c r="F975" s="7">
        <v>112</v>
      </c>
      <c r="G975" s="7">
        <v>848</v>
      </c>
    </row>
    <row r="976" spans="1:7" x14ac:dyDescent="0.3">
      <c r="A976" s="7" t="s">
        <v>81</v>
      </c>
      <c r="B976" s="8">
        <v>43932</v>
      </c>
      <c r="C976" s="7">
        <v>1918</v>
      </c>
      <c r="D976" s="7">
        <v>758</v>
      </c>
      <c r="E976" s="7">
        <v>144</v>
      </c>
      <c r="F976" s="7">
        <v>95</v>
      </c>
      <c r="G976" s="7">
        <v>447</v>
      </c>
    </row>
    <row r="977" spans="1:7" x14ac:dyDescent="0.3">
      <c r="A977" s="7" t="s">
        <v>82</v>
      </c>
      <c r="B977" s="8">
        <v>43932</v>
      </c>
      <c r="C977" s="7">
        <v>1752</v>
      </c>
      <c r="D977" s="7">
        <v>805</v>
      </c>
      <c r="E977" s="7">
        <v>75</v>
      </c>
      <c r="F977" s="7">
        <v>110</v>
      </c>
      <c r="G977" s="7">
        <v>297</v>
      </c>
    </row>
    <row r="978" spans="1:7" x14ac:dyDescent="0.3">
      <c r="A978" s="7" t="s">
        <v>83</v>
      </c>
      <c r="B978" s="8">
        <v>43932</v>
      </c>
      <c r="C978" s="7">
        <v>13698</v>
      </c>
      <c r="D978" s="7">
        <v>6838</v>
      </c>
      <c r="E978" s="7">
        <v>316</v>
      </c>
      <c r="F978" s="7">
        <v>1543</v>
      </c>
      <c r="G978" s="7">
        <v>2365</v>
      </c>
    </row>
    <row r="979" spans="1:7" x14ac:dyDescent="0.3">
      <c r="A979" s="7" t="s">
        <v>84</v>
      </c>
      <c r="B979" s="8">
        <v>43932</v>
      </c>
      <c r="C979" s="7">
        <v>12118</v>
      </c>
      <c r="D979" s="7">
        <v>5957</v>
      </c>
      <c r="E979" s="7">
        <v>323</v>
      </c>
      <c r="F979" s="7">
        <v>1221</v>
      </c>
      <c r="G979" s="7">
        <v>4010</v>
      </c>
    </row>
    <row r="980" spans="1:7" x14ac:dyDescent="0.3">
      <c r="A980" s="7" t="s">
        <v>85</v>
      </c>
      <c r="B980" s="8">
        <v>43932</v>
      </c>
      <c r="C980" s="7">
        <v>34027</v>
      </c>
      <c r="D980" s="7">
        <v>22369</v>
      </c>
      <c r="E980" s="7">
        <v>2658</v>
      </c>
      <c r="F980" s="7">
        <v>3442</v>
      </c>
      <c r="G980" s="7">
        <v>14975</v>
      </c>
    </row>
    <row r="981" spans="1:7" x14ac:dyDescent="0.3">
      <c r="A981" s="7" t="s">
        <v>86</v>
      </c>
      <c r="B981" s="8">
        <v>43932</v>
      </c>
      <c r="C981" s="7">
        <v>93</v>
      </c>
      <c r="D981" s="7">
        <v>9</v>
      </c>
      <c r="E981" s="7">
        <v>4</v>
      </c>
      <c r="F981" s="7">
        <v>4</v>
      </c>
      <c r="G981" s="7">
        <v>17</v>
      </c>
    </row>
    <row r="982" spans="1:7" x14ac:dyDescent="0.3">
      <c r="A982" s="7" t="s">
        <v>87</v>
      </c>
      <c r="B982" s="8">
        <v>43932</v>
      </c>
      <c r="C982" s="7">
        <v>8841</v>
      </c>
      <c r="D982" s="7">
        <v>4149</v>
      </c>
      <c r="E982" s="7">
        <v>567</v>
      </c>
      <c r="F982" s="7">
        <v>838</v>
      </c>
      <c r="G982" s="7">
        <v>2624</v>
      </c>
    </row>
    <row r="983" spans="1:7" x14ac:dyDescent="0.3">
      <c r="A983" s="7" t="s">
        <v>88</v>
      </c>
      <c r="B983" s="8">
        <v>43932</v>
      </c>
      <c r="C983" s="7">
        <v>2580</v>
      </c>
      <c r="D983" s="7">
        <v>1074</v>
      </c>
      <c r="E983" s="7">
        <v>106</v>
      </c>
      <c r="F983" s="7">
        <v>312</v>
      </c>
      <c r="G983" s="7">
        <v>481</v>
      </c>
    </row>
    <row r="984" spans="1:7" x14ac:dyDescent="0.3">
      <c r="A984" s="7" t="s">
        <v>89</v>
      </c>
      <c r="B984" s="8">
        <v>43932</v>
      </c>
      <c r="C984" s="7">
        <v>7336</v>
      </c>
      <c r="D984" s="7">
        <v>2306</v>
      </c>
      <c r="E984" s="7">
        <v>140</v>
      </c>
      <c r="F984" s="7">
        <v>274</v>
      </c>
      <c r="G984" s="7">
        <v>1143</v>
      </c>
    </row>
    <row r="985" spans="1:7" x14ac:dyDescent="0.3">
      <c r="A985" s="7" t="s">
        <v>90</v>
      </c>
      <c r="B985" s="8">
        <v>43932</v>
      </c>
      <c r="C985" s="7">
        <v>46587</v>
      </c>
      <c r="D985" s="7">
        <v>11424</v>
      </c>
      <c r="E985" s="7">
        <v>1332</v>
      </c>
      <c r="F985" s="7">
        <v>6278</v>
      </c>
      <c r="G985" s="7">
        <v>24683</v>
      </c>
    </row>
    <row r="986" spans="1:7" x14ac:dyDescent="0.3">
      <c r="A986" s="7" t="s">
        <v>163</v>
      </c>
      <c r="B986" s="8">
        <v>43932</v>
      </c>
      <c r="C986" s="7">
        <v>98</v>
      </c>
      <c r="D986" s="7">
        <v>43</v>
      </c>
      <c r="E986" s="7">
        <v>3</v>
      </c>
      <c r="F986" s="7">
        <v>2</v>
      </c>
      <c r="G986" s="7">
        <v>18</v>
      </c>
    </row>
    <row r="987" spans="1:7" x14ac:dyDescent="0.3">
      <c r="A987" s="7" t="s">
        <v>92</v>
      </c>
      <c r="B987" s="8">
        <v>43932</v>
      </c>
      <c r="C987" s="7">
        <v>1449</v>
      </c>
      <c r="D987" s="7">
        <v>537</v>
      </c>
      <c r="E987" s="7">
        <v>91</v>
      </c>
      <c r="F987" s="7">
        <v>97</v>
      </c>
      <c r="G987" s="7">
        <v>344</v>
      </c>
    </row>
    <row r="988" spans="1:7" x14ac:dyDescent="0.3">
      <c r="A988" s="7" t="s">
        <v>93</v>
      </c>
      <c r="B988" s="8">
        <v>43932</v>
      </c>
      <c r="C988" s="7">
        <v>3969</v>
      </c>
      <c r="D988" s="7">
        <v>1663</v>
      </c>
      <c r="E988" s="7">
        <v>124</v>
      </c>
      <c r="F988" s="7">
        <v>232</v>
      </c>
      <c r="G988" s="7">
        <v>650</v>
      </c>
    </row>
    <row r="989" spans="1:7" x14ac:dyDescent="0.3">
      <c r="A989" s="7" t="s">
        <v>94</v>
      </c>
      <c r="B989" s="8">
        <v>43932</v>
      </c>
      <c r="C989" s="7">
        <v>10772</v>
      </c>
      <c r="D989" s="7">
        <v>5547</v>
      </c>
      <c r="E989" s="7">
        <v>459</v>
      </c>
      <c r="F989" s="7">
        <v>804</v>
      </c>
      <c r="G989" s="7">
        <v>4867</v>
      </c>
    </row>
    <row r="990" spans="1:7" x14ac:dyDescent="0.3">
      <c r="A990" s="7" t="s">
        <v>95</v>
      </c>
      <c r="B990" s="8">
        <v>43932</v>
      </c>
      <c r="C990" s="7">
        <v>3279</v>
      </c>
      <c r="D990" s="7">
        <v>1122</v>
      </c>
      <c r="E990" s="7">
        <v>73</v>
      </c>
      <c r="F990" s="7">
        <v>219</v>
      </c>
      <c r="G990" s="7">
        <v>1420</v>
      </c>
    </row>
    <row r="991" spans="1:7" x14ac:dyDescent="0.3">
      <c r="A991" s="7" t="s">
        <v>77</v>
      </c>
      <c r="B991" s="8">
        <v>43933</v>
      </c>
      <c r="C991" s="7">
        <v>10187</v>
      </c>
      <c r="D991" s="7">
        <v>4993</v>
      </c>
      <c r="E991" s="7">
        <v>621</v>
      </c>
      <c r="F991" s="7">
        <v>815</v>
      </c>
      <c r="G991" s="7">
        <v>1967</v>
      </c>
    </row>
    <row r="992" spans="1:7" x14ac:dyDescent="0.3">
      <c r="A992" s="7" t="s">
        <v>78</v>
      </c>
      <c r="B992" s="8">
        <v>43933</v>
      </c>
      <c r="C992" s="7">
        <v>4187</v>
      </c>
      <c r="D992" s="7">
        <v>1938</v>
      </c>
      <c r="E992" s="7">
        <v>274</v>
      </c>
      <c r="F992" s="7">
        <v>464</v>
      </c>
      <c r="G992" s="7">
        <v>946</v>
      </c>
    </row>
    <row r="993" spans="1:7" x14ac:dyDescent="0.3">
      <c r="A993" s="7" t="s">
        <v>79</v>
      </c>
      <c r="B993" s="8">
        <v>43933</v>
      </c>
      <c r="C993" s="7">
        <v>1958</v>
      </c>
      <c r="D993" s="7">
        <v>1265</v>
      </c>
      <c r="E993" s="7">
        <v>110</v>
      </c>
      <c r="F993" s="7">
        <v>149</v>
      </c>
      <c r="G993" s="7">
        <v>434</v>
      </c>
    </row>
    <row r="994" spans="1:7" x14ac:dyDescent="0.3">
      <c r="A994" s="7" t="s">
        <v>80</v>
      </c>
      <c r="B994" s="8">
        <v>43933</v>
      </c>
      <c r="C994" s="7">
        <v>1550</v>
      </c>
      <c r="D994" s="7">
        <v>811</v>
      </c>
      <c r="E994" s="7">
        <v>143</v>
      </c>
      <c r="F994" s="7">
        <v>117</v>
      </c>
      <c r="G994" s="7">
        <v>862</v>
      </c>
    </row>
    <row r="995" spans="1:7" x14ac:dyDescent="0.3">
      <c r="A995" s="7" t="s">
        <v>81</v>
      </c>
      <c r="B995" s="8">
        <v>43933</v>
      </c>
      <c r="C995" s="7">
        <v>1944</v>
      </c>
      <c r="D995" s="7">
        <v>763</v>
      </c>
      <c r="E995" s="7">
        <v>145</v>
      </c>
      <c r="F995" s="7">
        <v>96</v>
      </c>
      <c r="G995" s="7">
        <v>458</v>
      </c>
    </row>
    <row r="996" spans="1:7" x14ac:dyDescent="0.3">
      <c r="A996" s="7" t="s">
        <v>82</v>
      </c>
      <c r="B996" s="8">
        <v>43933</v>
      </c>
      <c r="C996" s="7">
        <v>1777</v>
      </c>
      <c r="D996" s="7">
        <v>827</v>
      </c>
      <c r="E996" s="7">
        <v>75</v>
      </c>
      <c r="F996" s="7">
        <v>117</v>
      </c>
      <c r="G996" s="7">
        <v>317</v>
      </c>
    </row>
    <row r="997" spans="1:7" x14ac:dyDescent="0.3">
      <c r="A997" s="7" t="s">
        <v>83</v>
      </c>
      <c r="B997" s="8">
        <v>43933</v>
      </c>
      <c r="C997" s="7">
        <v>14054</v>
      </c>
      <c r="D997" s="7">
        <v>7782</v>
      </c>
      <c r="E997" s="7">
        <v>475</v>
      </c>
      <c r="F997" s="7">
        <v>1626</v>
      </c>
      <c r="G997" s="7">
        <v>2532</v>
      </c>
    </row>
    <row r="998" spans="1:7" x14ac:dyDescent="0.3">
      <c r="A998" s="7" t="s">
        <v>84</v>
      </c>
      <c r="B998" s="8">
        <v>43933</v>
      </c>
      <c r="C998" s="7">
        <v>12628</v>
      </c>
      <c r="D998" s="7">
        <v>6077</v>
      </c>
      <c r="E998" s="7">
        <v>312</v>
      </c>
      <c r="F998" s="7">
        <v>1263</v>
      </c>
      <c r="G998" s="7">
        <v>4154</v>
      </c>
    </row>
    <row r="999" spans="1:7" x14ac:dyDescent="0.3">
      <c r="A999" s="7" t="s">
        <v>85</v>
      </c>
      <c r="B999" s="8">
        <v>43933</v>
      </c>
      <c r="C999" s="7">
        <v>34726</v>
      </c>
      <c r="D999" s="7">
        <v>22780</v>
      </c>
      <c r="E999" s="7">
        <v>2713</v>
      </c>
      <c r="F999" s="7">
        <v>3538</v>
      </c>
      <c r="G999" s="7">
        <v>15602</v>
      </c>
    </row>
    <row r="1000" spans="1:7" x14ac:dyDescent="0.3">
      <c r="A1000" s="7" t="s">
        <v>86</v>
      </c>
      <c r="B1000" s="8">
        <v>43933</v>
      </c>
      <c r="C1000" s="7">
        <v>95</v>
      </c>
      <c r="D1000" s="7">
        <v>9</v>
      </c>
      <c r="E1000" s="7">
        <v>4</v>
      </c>
      <c r="F1000" s="7">
        <v>4</v>
      </c>
      <c r="G1000" s="7">
        <v>20</v>
      </c>
    </row>
    <row r="1001" spans="1:7" x14ac:dyDescent="0.3">
      <c r="A1001" s="7" t="s">
        <v>87</v>
      </c>
      <c r="B1001" s="8">
        <v>43933</v>
      </c>
      <c r="C1001" s="7">
        <v>9060</v>
      </c>
      <c r="D1001" s="7">
        <v>4269</v>
      </c>
      <c r="E1001" s="7">
        <v>576</v>
      </c>
      <c r="F1001" s="7">
        <v>876</v>
      </c>
      <c r="G1001" s="7">
        <v>2803</v>
      </c>
    </row>
    <row r="1002" spans="1:7" x14ac:dyDescent="0.3">
      <c r="A1002" s="7" t="s">
        <v>88</v>
      </c>
      <c r="B1002" s="8">
        <v>43933</v>
      </c>
      <c r="C1002" s="7">
        <v>2658</v>
      </c>
      <c r="D1002" s="7">
        <v>1096</v>
      </c>
      <c r="E1002" s="7">
        <v>108</v>
      </c>
      <c r="F1002" s="7">
        <v>321</v>
      </c>
      <c r="G1002" s="7">
        <v>511</v>
      </c>
    </row>
    <row r="1003" spans="1:7" x14ac:dyDescent="0.3">
      <c r="A1003" s="7" t="s">
        <v>89</v>
      </c>
      <c r="B1003" s="8">
        <v>43933</v>
      </c>
      <c r="C1003" s="7">
        <v>7494</v>
      </c>
      <c r="D1003" s="7">
        <v>2344</v>
      </c>
      <c r="E1003" s="7">
        <v>136</v>
      </c>
      <c r="F1003" s="7">
        <v>284</v>
      </c>
      <c r="G1003" s="7">
        <v>1186</v>
      </c>
    </row>
    <row r="1004" spans="1:7" x14ac:dyDescent="0.3">
      <c r="A1004" s="7" t="s">
        <v>90</v>
      </c>
      <c r="B1004" s="8">
        <v>43933</v>
      </c>
      <c r="C1004" s="7">
        <v>47146</v>
      </c>
      <c r="D1004" s="7">
        <v>11233</v>
      </c>
      <c r="E1004" s="7">
        <v>1327</v>
      </c>
      <c r="F1004" s="7">
        <v>6423</v>
      </c>
      <c r="G1004" s="7">
        <v>25385</v>
      </c>
    </row>
    <row r="1005" spans="1:7" x14ac:dyDescent="0.3">
      <c r="A1005" s="7" t="s">
        <v>163</v>
      </c>
      <c r="B1005" s="8">
        <v>43933</v>
      </c>
      <c r="C1005" s="7">
        <v>101</v>
      </c>
      <c r="D1005" s="7">
        <v>43</v>
      </c>
      <c r="E1005" s="7">
        <v>3</v>
      </c>
      <c r="F1005" s="7">
        <v>2</v>
      </c>
      <c r="G1005" s="7">
        <v>18</v>
      </c>
    </row>
    <row r="1006" spans="1:7" x14ac:dyDescent="0.3">
      <c r="A1006" s="7" t="s">
        <v>92</v>
      </c>
      <c r="B1006" s="8">
        <v>43933</v>
      </c>
      <c r="C1006" s="7">
        <v>1463</v>
      </c>
      <c r="D1006" s="7">
        <v>543</v>
      </c>
      <c r="E1006" s="7">
        <v>94</v>
      </c>
      <c r="F1006" s="7">
        <v>101</v>
      </c>
      <c r="G1006" s="7">
        <v>353</v>
      </c>
    </row>
    <row r="1007" spans="1:7" x14ac:dyDescent="0.3">
      <c r="A1007" s="7" t="s">
        <v>93</v>
      </c>
      <c r="B1007" s="8">
        <v>43933</v>
      </c>
      <c r="C1007" s="7">
        <v>4092</v>
      </c>
      <c r="D1007" s="7">
        <v>1693</v>
      </c>
      <c r="E1007" s="7">
        <v>124</v>
      </c>
      <c r="F1007" s="7">
        <v>239</v>
      </c>
      <c r="G1007" s="7">
        <v>695</v>
      </c>
    </row>
    <row r="1008" spans="1:7" x14ac:dyDescent="0.3">
      <c r="A1008" s="7" t="s">
        <v>94</v>
      </c>
      <c r="B1008" s="8">
        <v>43933</v>
      </c>
      <c r="C1008" s="7">
        <v>11018</v>
      </c>
      <c r="D1008" s="7">
        <v>5622</v>
      </c>
      <c r="E1008" s="7">
        <v>464</v>
      </c>
      <c r="F1008" s="7">
        <v>831</v>
      </c>
      <c r="G1008" s="7">
        <v>5026</v>
      </c>
    </row>
    <row r="1009" spans="1:7" x14ac:dyDescent="0.3">
      <c r="A1009" s="7" t="s">
        <v>95</v>
      </c>
      <c r="B1009" s="8">
        <v>43933</v>
      </c>
      <c r="C1009" s="7">
        <v>3358</v>
      </c>
      <c r="D1009" s="7">
        <v>1141</v>
      </c>
      <c r="E1009" s="7">
        <v>73</v>
      </c>
      <c r="F1009" s="7">
        <v>223</v>
      </c>
      <c r="G1009" s="7">
        <v>1458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663F-E02C-40D0-B777-CFD5A7A4C372}">
  <dimension ref="A1:CI649"/>
  <sheetViews>
    <sheetView topLeftCell="G14" workbookViewId="0">
      <selection activeCell="CI17" sqref="CI17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49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73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91.611329230931091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77"/>
      <c r="T12" s="77"/>
      <c r="U12" s="89"/>
      <c r="V12" s="89"/>
      <c r="W12" s="89"/>
      <c r="X12" s="89"/>
      <c r="Y12" s="121" t="s">
        <v>169</v>
      </c>
      <c r="Z12" s="121"/>
      <c r="AA12" s="89"/>
      <c r="AB12" s="89"/>
      <c r="AC12" s="89"/>
      <c r="AD12" s="89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77" t="s">
        <v>5</v>
      </c>
      <c r="D13" s="77" t="s">
        <v>6</v>
      </c>
      <c r="E13" s="77" t="s">
        <v>29</v>
      </c>
      <c r="F13" s="77" t="s">
        <v>18</v>
      </c>
      <c r="G13" s="77" t="s">
        <v>7</v>
      </c>
      <c r="H13" s="77" t="s">
        <v>17</v>
      </c>
      <c r="I13" s="77" t="s">
        <v>8</v>
      </c>
      <c r="J13" s="77" t="s">
        <v>9</v>
      </c>
      <c r="K13" s="77" t="s">
        <v>10</v>
      </c>
      <c r="L13" s="77" t="s">
        <v>12</v>
      </c>
      <c r="M13" s="79" t="s">
        <v>13</v>
      </c>
      <c r="N13" s="77" t="s">
        <v>102</v>
      </c>
      <c r="O13" s="77" t="s">
        <v>28</v>
      </c>
      <c r="P13" s="77" t="s">
        <v>29</v>
      </c>
      <c r="Q13" s="77" t="s">
        <v>7</v>
      </c>
      <c r="R13" s="77" t="s">
        <v>8</v>
      </c>
      <c r="S13" s="77" t="s">
        <v>103</v>
      </c>
      <c r="T13" s="77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73" t="s">
        <v>50</v>
      </c>
      <c r="AF13" s="73" t="s">
        <v>15</v>
      </c>
      <c r="AG13" s="73" t="s">
        <v>49</v>
      </c>
      <c r="AH13" s="73" t="s">
        <v>16</v>
      </c>
      <c r="AI13" s="73" t="s">
        <v>69</v>
      </c>
      <c r="AJ13" s="73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92" t="s">
        <v>50</v>
      </c>
      <c r="AQ13" s="92" t="s">
        <v>15</v>
      </c>
      <c r="AR13" s="92"/>
      <c r="AS13" s="92" t="s">
        <v>16</v>
      </c>
      <c r="AT13" s="92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45" si="12">IF(OR(BJ14&lt;$BU$12,BJ14&gt;$BW$12),0,$BU$14*B14)</f>
        <v>916.11329230931096</v>
      </c>
      <c r="BM14" s="74">
        <f>+EvolOf!H3</f>
        <v>2</v>
      </c>
      <c r="BN14" s="1">
        <f t="shared" ref="BN14:BN45" si="13">IF(OR(BJ14&lt;$BU$12,BJ14&gt;$BW$12),0,IF(BJ14&gt;$BW$12,0,VLOOKUP(BJ14,$BK$14:$BM$87,3)))</f>
        <v>386</v>
      </c>
      <c r="BO14" s="1">
        <f>+BL14-BN14</f>
        <v>530.11329230931096</v>
      </c>
      <c r="BP14" s="36">
        <f>IF(BN14=0,0,BL14/BN14-1)</f>
        <v>1.3733504982106504</v>
      </c>
      <c r="BQ14" s="1">
        <f t="shared" ref="BQ14:BQ52" si="14">+BO14*BO14</f>
        <v>281020.10268301697</v>
      </c>
      <c r="BR14" s="1">
        <f t="shared" ref="BR14:BR45" si="15">+$BU$14*B14</f>
        <v>916.11329230931096</v>
      </c>
      <c r="BS14" s="1">
        <f t="shared" ref="BS14:BS45" si="16">+$BU$14*E14</f>
        <v>916.11329230931096</v>
      </c>
      <c r="BT14" s="68">
        <v>16</v>
      </c>
      <c r="BU14" s="82">
        <v>91.611329230931091</v>
      </c>
      <c r="BV14" s="1">
        <f>SUM(BQ14:BQ71)</f>
        <v>21912565.12684137</v>
      </c>
      <c r="BW14" s="7">
        <f>COUNTIF(BQ14:BQ52,"&gt;0")</f>
        <v>19</v>
      </c>
      <c r="BX14" s="1">
        <f>+BV14/BW14</f>
        <v>1153292.9014127038</v>
      </c>
      <c r="BY14" s="49">
        <f>MAX(BS14:BS91)</f>
        <v>957063.55647553713</v>
      </c>
      <c r="BZ14" s="49">
        <f>INDEX(BR14:BR88,MATCH(BY14,BS14:BS88,0),1)</f>
        <v>1248112.7494422051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Z15" s="1">
        <v>0</v>
      </c>
      <c r="AA15" s="1">
        <f t="shared" ref="AA15:AA78" si="17">+D15+U15</f>
        <v>49990</v>
      </c>
      <c r="AB15" s="1">
        <f t="shared" ref="AB15:AB78" si="18">+E15+V15</f>
        <v>10</v>
      </c>
      <c r="AC15" s="1">
        <f t="shared" ref="AC15:AC78" si="19">+G15+W15</f>
        <v>0</v>
      </c>
      <c r="AD15" s="1">
        <f t="shared" ref="AD15:AD78" si="20">+I15+X15</f>
        <v>0</v>
      </c>
      <c r="AE15" s="1">
        <f>IF($C15="","",E15-E14)</f>
        <v>0</v>
      </c>
      <c r="AF15" s="1">
        <f t="shared" ref="AF15:AF78" si="21">IF($C15="","",G15-G14)</f>
        <v>0</v>
      </c>
      <c r="AG15" s="1">
        <f t="shared" ref="AG15:AG78" si="22">IF($C15="","",H15-H14)</f>
        <v>0</v>
      </c>
      <c r="AH15" s="1">
        <f t="shared" ref="AH15:AH78" si="23">IF($C15="","",I15-I14)</f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P78" si="24">IF($C15="","",V15-V14)</f>
        <v>0</v>
      </c>
      <c r="AQ15" s="1">
        <f t="shared" ref="AQ15:AQ78" si="25">IF($C15="","",W15-W14)</f>
        <v>0</v>
      </c>
      <c r="AR15" s="1"/>
      <c r="AS15" s="1">
        <f t="shared" ref="AS15:AS78" si="26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7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916.11329230931096</v>
      </c>
      <c r="BM15" s="74">
        <f>+EvolOf!H4</f>
        <v>2</v>
      </c>
      <c r="BN15" s="1">
        <f t="shared" si="13"/>
        <v>526</v>
      </c>
      <c r="BO15" s="1">
        <f t="shared" ref="BO15:BO78" si="28">+BL15-BN15</f>
        <v>390.11329230931096</v>
      </c>
      <c r="BP15" s="36">
        <f t="shared" ref="BP15:BP52" si="29">IF(BN15=0,0,BL15/BN15-1)</f>
        <v>0.74166025153861392</v>
      </c>
      <c r="BQ15" s="1">
        <f t="shared" si="14"/>
        <v>152188.38083640989</v>
      </c>
      <c r="BR15" s="1">
        <f t="shared" si="15"/>
        <v>916.11329230931096</v>
      </c>
      <c r="BS15" s="1">
        <f t="shared" si="16"/>
        <v>916.11329230931096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Z16" s="1">
        <v>0</v>
      </c>
      <c r="AA16" s="1">
        <f t="shared" si="17"/>
        <v>49990</v>
      </c>
      <c r="AB16" s="1">
        <f t="shared" si="18"/>
        <v>10</v>
      </c>
      <c r="AC16" s="1">
        <f t="shared" si="19"/>
        <v>0</v>
      </c>
      <c r="AD16" s="1">
        <f t="shared" si="20"/>
        <v>0</v>
      </c>
      <c r="AE16" s="1">
        <f t="shared" ref="AE16:AE79" si="30">IF($C16="","",E16-E15)</f>
        <v>0</v>
      </c>
      <c r="AF16" s="1">
        <f t="shared" si="21"/>
        <v>0</v>
      </c>
      <c r="AG16" s="1">
        <f t="shared" si="22"/>
        <v>0</v>
      </c>
      <c r="AH16" s="1">
        <f t="shared" si="23"/>
        <v>0</v>
      </c>
      <c r="AI16" s="1">
        <f t="shared" ref="AI16:AI79" si="31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4"/>
        <v>0</v>
      </c>
      <c r="AQ16" s="1">
        <f t="shared" si="25"/>
        <v>0</v>
      </c>
      <c r="AR16" s="1"/>
      <c r="AS16" s="1">
        <f t="shared" si="26"/>
        <v>0</v>
      </c>
      <c r="AT16" s="1">
        <f t="shared" ref="AT16:AT79" si="32">IF(OR($C16="",ISNA($C16)),NA(),AP16+AQ16+AR16+AS16)</f>
        <v>0</v>
      </c>
      <c r="AU16" s="1">
        <f t="shared" si="7"/>
        <v>0</v>
      </c>
      <c r="AV16" s="9">
        <f t="shared" si="27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33">+BJ15+1</f>
        <v>18</v>
      </c>
      <c r="BK16" s="7">
        <f t="shared" si="33"/>
        <v>3</v>
      </c>
      <c r="BL16" s="1">
        <f t="shared" si="12"/>
        <v>916.11329230931096</v>
      </c>
      <c r="BM16" s="74">
        <f>+EvolOf!H5</f>
        <v>2</v>
      </c>
      <c r="BN16" s="1">
        <f t="shared" si="13"/>
        <v>1006</v>
      </c>
      <c r="BO16" s="1">
        <f t="shared" si="28"/>
        <v>-89.886707690689036</v>
      </c>
      <c r="BP16" s="36">
        <f t="shared" si="29"/>
        <v>-8.935060406629125E-2</v>
      </c>
      <c r="BQ16" s="1">
        <f t="shared" si="14"/>
        <v>8079.6202194713751</v>
      </c>
      <c r="BR16" s="1">
        <f t="shared" si="15"/>
        <v>916.11329230931096</v>
      </c>
      <c r="BS16" s="1">
        <f t="shared" si="16"/>
        <v>916.11329230931096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17</v>
      </c>
      <c r="C17" s="1">
        <v>4</v>
      </c>
      <c r="D17" s="1">
        <v>49982</v>
      </c>
      <c r="E17" s="1">
        <v>17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0.42</v>
      </c>
      <c r="L17" s="1">
        <v>0</v>
      </c>
      <c r="M17" s="1">
        <v>0</v>
      </c>
      <c r="N17" s="1">
        <v>0</v>
      </c>
      <c r="O17" s="1">
        <v>6</v>
      </c>
      <c r="P17" s="1">
        <v>6</v>
      </c>
      <c r="Q17" s="1">
        <v>0</v>
      </c>
      <c r="R17" s="1">
        <v>0</v>
      </c>
      <c r="S17" s="1">
        <v>0</v>
      </c>
      <c r="T17" s="1">
        <v>0</v>
      </c>
      <c r="Z17" s="1">
        <v>0</v>
      </c>
      <c r="AA17" s="1">
        <f t="shared" si="17"/>
        <v>49982</v>
      </c>
      <c r="AB17" s="1">
        <f t="shared" si="18"/>
        <v>17</v>
      </c>
      <c r="AC17" s="1">
        <f t="shared" si="19"/>
        <v>0</v>
      </c>
      <c r="AD17" s="1">
        <f t="shared" si="20"/>
        <v>0</v>
      </c>
      <c r="AE17" s="1">
        <f t="shared" si="30"/>
        <v>7</v>
      </c>
      <c r="AF17" s="1">
        <f t="shared" si="21"/>
        <v>0</v>
      </c>
      <c r="AG17" s="1">
        <f t="shared" si="22"/>
        <v>0</v>
      </c>
      <c r="AH17" s="1">
        <f t="shared" si="23"/>
        <v>0</v>
      </c>
      <c r="AI17" s="1">
        <f t="shared" si="31"/>
        <v>7</v>
      </c>
      <c r="AJ17" s="9">
        <f t="shared" si="1"/>
        <v>0</v>
      </c>
      <c r="AK17" s="9">
        <f t="shared" si="2"/>
        <v>3.4000000000000002E-4</v>
      </c>
      <c r="AL17" s="9">
        <f t="shared" si="3"/>
        <v>3.4000000000000002E-4</v>
      </c>
      <c r="AM17" s="9">
        <f t="shared" si="4"/>
        <v>0</v>
      </c>
      <c r="AN17" s="9">
        <f t="shared" si="5"/>
        <v>0</v>
      </c>
      <c r="AO17" s="9">
        <f t="shared" si="6"/>
        <v>1.3999999999999999E-4</v>
      </c>
      <c r="AP17" s="1">
        <f t="shared" si="24"/>
        <v>0</v>
      </c>
      <c r="AQ17" s="1">
        <f t="shared" si="25"/>
        <v>0</v>
      </c>
      <c r="AR17" s="1"/>
      <c r="AS17" s="1">
        <f t="shared" si="26"/>
        <v>0</v>
      </c>
      <c r="AT17" s="1">
        <f t="shared" si="32"/>
        <v>0</v>
      </c>
      <c r="AU17" s="1">
        <f t="shared" si="7"/>
        <v>0</v>
      </c>
      <c r="AV17" s="9">
        <f t="shared" si="27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33"/>
        <v>19</v>
      </c>
      <c r="BK17" s="7">
        <f t="shared" si="33"/>
        <v>4</v>
      </c>
      <c r="BL17" s="1">
        <f t="shared" si="12"/>
        <v>1557.3925969258285</v>
      </c>
      <c r="BM17" s="74">
        <f>+EvolOf!H6</f>
        <v>2</v>
      </c>
      <c r="BN17" s="1">
        <f t="shared" si="13"/>
        <v>1606</v>
      </c>
      <c r="BO17" s="1">
        <f t="shared" si="28"/>
        <v>-48.607403074171543</v>
      </c>
      <c r="BP17" s="36">
        <f t="shared" si="29"/>
        <v>-3.0266128937840309E-2</v>
      </c>
      <c r="BQ17" s="1">
        <f t="shared" si="14"/>
        <v>2362.6796336149814</v>
      </c>
      <c r="BR17" s="1">
        <f t="shared" si="15"/>
        <v>1557.3925969258285</v>
      </c>
      <c r="BS17" s="1">
        <f t="shared" si="16"/>
        <v>1557.3925969258285</v>
      </c>
      <c r="CC17" s="1"/>
      <c r="CD17" s="1"/>
      <c r="CE17" s="1"/>
      <c r="CF17" s="1"/>
    </row>
    <row r="18" spans="2:85" x14ac:dyDescent="0.3">
      <c r="B18" s="1">
        <f t="shared" si="0"/>
        <v>22</v>
      </c>
      <c r="C18" s="1">
        <v>5</v>
      </c>
      <c r="D18" s="1">
        <v>49977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0.54</v>
      </c>
      <c r="L18" s="1">
        <v>0</v>
      </c>
      <c r="M18" s="1">
        <v>0</v>
      </c>
      <c r="N18" s="1">
        <v>1</v>
      </c>
      <c r="O18" s="1">
        <v>11</v>
      </c>
      <c r="P18" s="1">
        <v>11</v>
      </c>
      <c r="Q18" s="1">
        <v>0</v>
      </c>
      <c r="R18" s="1">
        <v>0</v>
      </c>
      <c r="S18" s="1">
        <v>0</v>
      </c>
      <c r="T18" s="1">
        <v>0</v>
      </c>
      <c r="Z18" s="1">
        <v>0</v>
      </c>
      <c r="AA18" s="1">
        <f t="shared" si="17"/>
        <v>49977</v>
      </c>
      <c r="AB18" s="1">
        <f t="shared" si="18"/>
        <v>22</v>
      </c>
      <c r="AC18" s="1">
        <f t="shared" si="19"/>
        <v>0</v>
      </c>
      <c r="AD18" s="1">
        <f t="shared" si="20"/>
        <v>0</v>
      </c>
      <c r="AE18" s="1">
        <f t="shared" si="30"/>
        <v>5</v>
      </c>
      <c r="AF18" s="1">
        <f t="shared" si="21"/>
        <v>0</v>
      </c>
      <c r="AG18" s="1">
        <f t="shared" si="22"/>
        <v>0</v>
      </c>
      <c r="AH18" s="1">
        <f t="shared" si="23"/>
        <v>0</v>
      </c>
      <c r="AI18" s="1">
        <f t="shared" si="31"/>
        <v>5</v>
      </c>
      <c r="AJ18" s="9">
        <f t="shared" si="1"/>
        <v>0</v>
      </c>
      <c r="AK18" s="9">
        <f t="shared" si="2"/>
        <v>4.4000000000000002E-4</v>
      </c>
      <c r="AL18" s="9">
        <f t="shared" si="3"/>
        <v>4.4000000000000002E-4</v>
      </c>
      <c r="AM18" s="9">
        <f t="shared" si="4"/>
        <v>0</v>
      </c>
      <c r="AN18" s="9">
        <f t="shared" si="5"/>
        <v>0</v>
      </c>
      <c r="AO18" s="9">
        <f t="shared" si="6"/>
        <v>1E-4</v>
      </c>
      <c r="AP18" s="1">
        <f t="shared" si="24"/>
        <v>0</v>
      </c>
      <c r="AQ18" s="1">
        <f t="shared" si="25"/>
        <v>0</v>
      </c>
      <c r="AR18" s="1"/>
      <c r="AS18" s="1">
        <f t="shared" si="26"/>
        <v>0</v>
      </c>
      <c r="AT18" s="1">
        <f t="shared" si="32"/>
        <v>0</v>
      </c>
      <c r="AU18" s="1">
        <f t="shared" si="7"/>
        <v>0</v>
      </c>
      <c r="AV18" s="9">
        <f t="shared" si="27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33"/>
        <v>20</v>
      </c>
      <c r="BK18" s="7">
        <f t="shared" si="33"/>
        <v>5</v>
      </c>
      <c r="BL18" s="1">
        <f t="shared" si="12"/>
        <v>2015.4492430804839</v>
      </c>
      <c r="BM18" s="74">
        <f>+EvolOf!H7</f>
        <v>3</v>
      </c>
      <c r="BN18" s="1">
        <f t="shared" si="13"/>
        <v>2117</v>
      </c>
      <c r="BO18" s="1">
        <f t="shared" si="28"/>
        <v>-101.55075691951606</v>
      </c>
      <c r="BP18" s="36">
        <f t="shared" si="29"/>
        <v>-4.7969181350739798E-2</v>
      </c>
      <c r="BQ18" s="1">
        <f t="shared" si="14"/>
        <v>10312.556230926639</v>
      </c>
      <c r="BR18" s="1">
        <f t="shared" si="15"/>
        <v>2015.4492430804839</v>
      </c>
      <c r="BS18" s="1">
        <f t="shared" si="16"/>
        <v>2015.4492430804839</v>
      </c>
    </row>
    <row r="19" spans="2:85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0.66</v>
      </c>
      <c r="L19" s="1">
        <v>0</v>
      </c>
      <c r="M19" s="1">
        <v>0</v>
      </c>
      <c r="N19" s="1">
        <v>2</v>
      </c>
      <c r="O19" s="1">
        <v>14</v>
      </c>
      <c r="P19" s="1">
        <v>14</v>
      </c>
      <c r="Q19" s="1">
        <v>0</v>
      </c>
      <c r="R19" s="1">
        <v>0</v>
      </c>
      <c r="S19" s="1">
        <v>0</v>
      </c>
      <c r="T19" s="1">
        <v>0</v>
      </c>
      <c r="Z19" s="1">
        <v>0</v>
      </c>
      <c r="AA19" s="1">
        <f t="shared" si="17"/>
        <v>49972</v>
      </c>
      <c r="AB19" s="1">
        <f t="shared" si="18"/>
        <v>27</v>
      </c>
      <c r="AC19" s="1">
        <f t="shared" si="19"/>
        <v>0</v>
      </c>
      <c r="AD19" s="1">
        <f t="shared" si="20"/>
        <v>0</v>
      </c>
      <c r="AE19" s="1">
        <f t="shared" si="30"/>
        <v>5</v>
      </c>
      <c r="AF19" s="1">
        <f t="shared" si="21"/>
        <v>0</v>
      </c>
      <c r="AG19" s="1">
        <f t="shared" si="22"/>
        <v>0</v>
      </c>
      <c r="AH19" s="1">
        <f t="shared" si="23"/>
        <v>0</v>
      </c>
      <c r="AI19" s="1">
        <f t="shared" si="31"/>
        <v>5</v>
      </c>
      <c r="AJ19" s="9">
        <f t="shared" si="1"/>
        <v>0</v>
      </c>
      <c r="AK19" s="9">
        <f t="shared" si="2"/>
        <v>5.4000000000000001E-4</v>
      </c>
      <c r="AL19" s="9">
        <f t="shared" si="3"/>
        <v>5.4000000000000001E-4</v>
      </c>
      <c r="AM19" s="9">
        <f t="shared" si="4"/>
        <v>0</v>
      </c>
      <c r="AN19" s="9">
        <f t="shared" si="5"/>
        <v>0</v>
      </c>
      <c r="AO19" s="9">
        <f t="shared" si="6"/>
        <v>1E-4</v>
      </c>
      <c r="AP19" s="1">
        <f t="shared" si="24"/>
        <v>0</v>
      </c>
      <c r="AQ19" s="1">
        <f t="shared" si="25"/>
        <v>0</v>
      </c>
      <c r="AR19" s="1"/>
      <c r="AS19" s="1">
        <f t="shared" si="26"/>
        <v>0</v>
      </c>
      <c r="AT19" s="1">
        <f t="shared" si="32"/>
        <v>0</v>
      </c>
      <c r="AU19" s="1">
        <f t="shared" si="7"/>
        <v>0</v>
      </c>
      <c r="AV19" s="9">
        <f t="shared" si="27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33"/>
        <v>21</v>
      </c>
      <c r="BK19" s="7">
        <f t="shared" si="33"/>
        <v>6</v>
      </c>
      <c r="BL19" s="1">
        <f t="shared" si="12"/>
        <v>2473.5058892351394</v>
      </c>
      <c r="BM19" s="74">
        <f>+EvolOf!H8</f>
        <v>10</v>
      </c>
      <c r="BN19" s="1">
        <f t="shared" si="13"/>
        <v>2929</v>
      </c>
      <c r="BO19" s="1">
        <f t="shared" si="28"/>
        <v>-455.49411076486058</v>
      </c>
      <c r="BP19" s="36">
        <f t="shared" si="29"/>
        <v>-0.15551181658069668</v>
      </c>
      <c r="BQ19" s="1">
        <f t="shared" si="14"/>
        <v>207474.88494147107</v>
      </c>
      <c r="BR19" s="1">
        <f t="shared" si="15"/>
        <v>2473.5058892351394</v>
      </c>
      <c r="BS19" s="1">
        <f t="shared" si="16"/>
        <v>2473.5058892351394</v>
      </c>
    </row>
    <row r="20" spans="2:85" x14ac:dyDescent="0.3">
      <c r="B20" s="1">
        <f t="shared" si="0"/>
        <v>39</v>
      </c>
      <c r="C20" s="1">
        <v>7</v>
      </c>
      <c r="D20" s="1">
        <v>49960</v>
      </c>
      <c r="E20" s="1">
        <v>39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0.72</v>
      </c>
      <c r="L20" s="1">
        <v>0</v>
      </c>
      <c r="M20" s="1">
        <v>0</v>
      </c>
      <c r="N20" s="1">
        <v>3</v>
      </c>
      <c r="O20" s="1">
        <v>25</v>
      </c>
      <c r="P20" s="1">
        <v>25</v>
      </c>
      <c r="Q20" s="1">
        <v>0</v>
      </c>
      <c r="R20" s="1">
        <v>0</v>
      </c>
      <c r="S20" s="1">
        <v>10</v>
      </c>
      <c r="T20" s="1">
        <v>0</v>
      </c>
      <c r="Z20" s="1">
        <v>0</v>
      </c>
      <c r="AA20" s="1">
        <f t="shared" si="17"/>
        <v>49960</v>
      </c>
      <c r="AB20" s="1">
        <f t="shared" si="18"/>
        <v>39</v>
      </c>
      <c r="AC20" s="1">
        <f t="shared" si="19"/>
        <v>0</v>
      </c>
      <c r="AD20" s="1">
        <f t="shared" si="20"/>
        <v>0</v>
      </c>
      <c r="AE20" s="1">
        <f t="shared" si="30"/>
        <v>12</v>
      </c>
      <c r="AF20" s="1">
        <f t="shared" si="21"/>
        <v>0</v>
      </c>
      <c r="AG20" s="1">
        <f t="shared" si="22"/>
        <v>0</v>
      </c>
      <c r="AH20" s="1">
        <f t="shared" si="23"/>
        <v>0</v>
      </c>
      <c r="AI20" s="1">
        <f t="shared" si="31"/>
        <v>12</v>
      </c>
      <c r="AJ20" s="9">
        <f t="shared" si="1"/>
        <v>0</v>
      </c>
      <c r="AK20" s="9">
        <f t="shared" si="2"/>
        <v>7.7999999999999999E-4</v>
      </c>
      <c r="AL20" s="9">
        <f t="shared" si="3"/>
        <v>7.7999999999999999E-4</v>
      </c>
      <c r="AM20" s="9">
        <f t="shared" si="4"/>
        <v>0</v>
      </c>
      <c r="AN20" s="9">
        <f t="shared" si="5"/>
        <v>0</v>
      </c>
      <c r="AO20" s="9">
        <f t="shared" si="6"/>
        <v>2.4000000000000001E-4</v>
      </c>
      <c r="AP20" s="1">
        <f t="shared" si="24"/>
        <v>0</v>
      </c>
      <c r="AQ20" s="1">
        <f t="shared" si="25"/>
        <v>0</v>
      </c>
      <c r="AR20" s="1"/>
      <c r="AS20" s="1">
        <f t="shared" si="26"/>
        <v>0</v>
      </c>
      <c r="AT20" s="1">
        <f t="shared" si="32"/>
        <v>0</v>
      </c>
      <c r="AU20" s="1">
        <f t="shared" si="7"/>
        <v>0</v>
      </c>
      <c r="AV20" s="9">
        <f t="shared" si="27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33"/>
        <v>22</v>
      </c>
      <c r="BK20" s="7">
        <f t="shared" si="33"/>
        <v>7</v>
      </c>
      <c r="BL20" s="1">
        <f t="shared" si="12"/>
        <v>3572.8418400063124</v>
      </c>
      <c r="BM20" s="74">
        <f>+EvolOf!H9</f>
        <v>16</v>
      </c>
      <c r="BN20" s="1">
        <f t="shared" si="13"/>
        <v>4130</v>
      </c>
      <c r="BO20" s="1">
        <f t="shared" si="28"/>
        <v>-557.1581599936876</v>
      </c>
      <c r="BP20" s="36">
        <f t="shared" si="29"/>
        <v>-0.13490512348515438</v>
      </c>
      <c r="BQ20" s="1">
        <f t="shared" si="14"/>
        <v>310425.21524755162</v>
      </c>
      <c r="BR20" s="1">
        <f t="shared" si="15"/>
        <v>3572.8418400063124</v>
      </c>
      <c r="BS20" s="1">
        <f t="shared" si="16"/>
        <v>3572.8418400063124</v>
      </c>
    </row>
    <row r="21" spans="2:85" x14ac:dyDescent="0.3"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0.83</v>
      </c>
      <c r="L21" s="1">
        <v>0</v>
      </c>
      <c r="M21" s="1">
        <v>0</v>
      </c>
      <c r="N21" s="1">
        <v>5</v>
      </c>
      <c r="O21" s="1">
        <v>37</v>
      </c>
      <c r="P21" s="1">
        <v>37</v>
      </c>
      <c r="Q21" s="1">
        <v>0</v>
      </c>
      <c r="R21" s="1">
        <v>0</v>
      </c>
      <c r="S21" s="1">
        <v>10</v>
      </c>
      <c r="T21" s="1">
        <v>0</v>
      </c>
      <c r="Z21" s="1">
        <v>0</v>
      </c>
      <c r="AA21" s="1">
        <f t="shared" si="17"/>
        <v>49947</v>
      </c>
      <c r="AB21" s="1">
        <f t="shared" si="18"/>
        <v>52</v>
      </c>
      <c r="AC21" s="1">
        <f t="shared" si="19"/>
        <v>0</v>
      </c>
      <c r="AD21" s="1">
        <f t="shared" si="20"/>
        <v>0</v>
      </c>
      <c r="AE21" s="1">
        <f t="shared" si="30"/>
        <v>13</v>
      </c>
      <c r="AF21" s="1">
        <f t="shared" si="21"/>
        <v>0</v>
      </c>
      <c r="AG21" s="1">
        <f t="shared" si="22"/>
        <v>0</v>
      </c>
      <c r="AH21" s="1">
        <f t="shared" si="23"/>
        <v>0</v>
      </c>
      <c r="AI21" s="1">
        <f t="shared" si="31"/>
        <v>13</v>
      </c>
      <c r="AJ21" s="9">
        <f t="shared" si="1"/>
        <v>0</v>
      </c>
      <c r="AK21" s="9">
        <f t="shared" si="2"/>
        <v>1.0399999999999999E-3</v>
      </c>
      <c r="AL21" s="9">
        <f t="shared" si="3"/>
        <v>1.0399999999999999E-3</v>
      </c>
      <c r="AM21" s="9">
        <f t="shared" si="4"/>
        <v>0</v>
      </c>
      <c r="AN21" s="9">
        <f t="shared" si="5"/>
        <v>0</v>
      </c>
      <c r="AO21" s="9">
        <f t="shared" si="6"/>
        <v>2.5999999999999998E-4</v>
      </c>
      <c r="AP21" s="1">
        <f t="shared" si="24"/>
        <v>0</v>
      </c>
      <c r="AQ21" s="1">
        <f t="shared" si="25"/>
        <v>0</v>
      </c>
      <c r="AR21" s="1"/>
      <c r="AS21" s="1">
        <f t="shared" si="26"/>
        <v>0</v>
      </c>
      <c r="AT21" s="1">
        <f t="shared" si="32"/>
        <v>0</v>
      </c>
      <c r="AU21" s="1">
        <f t="shared" si="7"/>
        <v>0</v>
      </c>
      <c r="AV21" s="9">
        <f t="shared" si="27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33"/>
        <v>23</v>
      </c>
      <c r="BK21" s="7">
        <f t="shared" si="33"/>
        <v>8</v>
      </c>
      <c r="BL21" s="1">
        <f t="shared" si="12"/>
        <v>4763.7891200084168</v>
      </c>
      <c r="BM21" s="74">
        <f>+EvolOf!H10</f>
        <v>29</v>
      </c>
      <c r="BN21" s="1">
        <f t="shared" si="13"/>
        <v>5844</v>
      </c>
      <c r="BO21" s="1">
        <f t="shared" si="28"/>
        <v>-1080.2108799915832</v>
      </c>
      <c r="BP21" s="36">
        <f t="shared" si="29"/>
        <v>-0.18484101300335098</v>
      </c>
      <c r="BQ21" s="1">
        <f t="shared" si="14"/>
        <v>1166855.5452521904</v>
      </c>
      <c r="BR21" s="1">
        <f t="shared" si="15"/>
        <v>4763.7891200084168</v>
      </c>
      <c r="BS21" s="1">
        <f t="shared" si="16"/>
        <v>4763.7891200084168</v>
      </c>
    </row>
    <row r="22" spans="2:85" x14ac:dyDescent="0.3">
      <c r="B22" s="1">
        <f t="shared" si="0"/>
        <v>69</v>
      </c>
      <c r="C22" s="1">
        <v>9</v>
      </c>
      <c r="D22" s="1">
        <v>49930</v>
      </c>
      <c r="E22" s="1">
        <v>69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0.89</v>
      </c>
      <c r="L22" s="1">
        <v>0.8</v>
      </c>
      <c r="M22" s="1">
        <v>0.59</v>
      </c>
      <c r="N22" s="1">
        <v>7</v>
      </c>
      <c r="O22" s="1">
        <v>52</v>
      </c>
      <c r="P22" s="1">
        <v>52</v>
      </c>
      <c r="Q22" s="1">
        <v>0</v>
      </c>
      <c r="R22" s="1">
        <v>0</v>
      </c>
      <c r="S22" s="1">
        <v>9</v>
      </c>
      <c r="T22" s="1">
        <v>0</v>
      </c>
      <c r="Z22" s="1">
        <v>0</v>
      </c>
      <c r="AA22" s="1">
        <f t="shared" si="17"/>
        <v>49930</v>
      </c>
      <c r="AB22" s="1">
        <f t="shared" si="18"/>
        <v>69</v>
      </c>
      <c r="AC22" s="1">
        <f t="shared" si="19"/>
        <v>0</v>
      </c>
      <c r="AD22" s="1">
        <f t="shared" si="20"/>
        <v>0</v>
      </c>
      <c r="AE22" s="1">
        <f t="shared" si="30"/>
        <v>17</v>
      </c>
      <c r="AF22" s="1">
        <f t="shared" si="21"/>
        <v>0</v>
      </c>
      <c r="AG22" s="1">
        <f t="shared" si="22"/>
        <v>0</v>
      </c>
      <c r="AH22" s="1">
        <f t="shared" si="23"/>
        <v>0</v>
      </c>
      <c r="AI22" s="1">
        <f t="shared" si="31"/>
        <v>17</v>
      </c>
      <c r="AJ22" s="9">
        <f t="shared" si="1"/>
        <v>0</v>
      </c>
      <c r="AK22" s="9">
        <f t="shared" si="2"/>
        <v>1.3799999999999999E-3</v>
      </c>
      <c r="AL22" s="9">
        <f t="shared" si="3"/>
        <v>1.3799999999999999E-3</v>
      </c>
      <c r="AM22" s="9">
        <f t="shared" si="4"/>
        <v>0</v>
      </c>
      <c r="AN22" s="9">
        <f t="shared" si="5"/>
        <v>0</v>
      </c>
      <c r="AO22" s="9">
        <f t="shared" si="6"/>
        <v>3.4000000000000002E-4</v>
      </c>
      <c r="AP22" s="1">
        <f t="shared" si="24"/>
        <v>0</v>
      </c>
      <c r="AQ22" s="1">
        <f t="shared" si="25"/>
        <v>0</v>
      </c>
      <c r="AR22" s="1"/>
      <c r="AS22" s="1">
        <f t="shared" si="26"/>
        <v>0</v>
      </c>
      <c r="AT22" s="1">
        <f t="shared" si="32"/>
        <v>0</v>
      </c>
      <c r="AU22" s="1">
        <f t="shared" si="7"/>
        <v>0</v>
      </c>
      <c r="AV22" s="9">
        <f t="shared" si="27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33"/>
        <v>24</v>
      </c>
      <c r="BK22" s="7">
        <f t="shared" si="33"/>
        <v>9</v>
      </c>
      <c r="BL22" s="1">
        <f t="shared" si="12"/>
        <v>6321.1817169342448</v>
      </c>
      <c r="BM22" s="74">
        <f>+EvolOf!H11</f>
        <v>43</v>
      </c>
      <c r="BN22" s="1">
        <f t="shared" si="13"/>
        <v>7698</v>
      </c>
      <c r="BO22" s="1">
        <f t="shared" si="28"/>
        <v>-1376.8182830657552</v>
      </c>
      <c r="BP22" s="36">
        <f t="shared" si="29"/>
        <v>-0.1788540248201812</v>
      </c>
      <c r="BQ22" s="1">
        <f t="shared" si="14"/>
        <v>1895628.5845841339</v>
      </c>
      <c r="BR22" s="1">
        <f t="shared" si="15"/>
        <v>6321.1817169342448</v>
      </c>
      <c r="BS22" s="1">
        <f t="shared" si="16"/>
        <v>6321.1817169342448</v>
      </c>
    </row>
    <row r="23" spans="2:85" x14ac:dyDescent="0.3">
      <c r="B23" s="1">
        <f t="shared" si="0"/>
        <v>99</v>
      </c>
      <c r="C23" s="1">
        <v>10</v>
      </c>
      <c r="D23" s="1">
        <v>49900</v>
      </c>
      <c r="E23" s="1">
        <v>99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0.91</v>
      </c>
      <c r="L23" s="1">
        <v>1.3</v>
      </c>
      <c r="M23" s="1">
        <v>0.66</v>
      </c>
      <c r="N23" s="1">
        <v>10</v>
      </c>
      <c r="O23" s="1">
        <v>78</v>
      </c>
      <c r="P23" s="1">
        <v>78</v>
      </c>
      <c r="Q23" s="1">
        <v>0</v>
      </c>
      <c r="R23" s="1">
        <v>0</v>
      </c>
      <c r="S23" s="1">
        <v>17</v>
      </c>
      <c r="T23" s="1">
        <v>1</v>
      </c>
      <c r="Z23" s="1">
        <v>0</v>
      </c>
      <c r="AA23" s="1">
        <f t="shared" si="17"/>
        <v>49900</v>
      </c>
      <c r="AB23" s="1">
        <f t="shared" si="18"/>
        <v>99</v>
      </c>
      <c r="AC23" s="1">
        <f t="shared" si="19"/>
        <v>0</v>
      </c>
      <c r="AD23" s="1">
        <f t="shared" si="20"/>
        <v>0</v>
      </c>
      <c r="AE23" s="1">
        <f t="shared" si="30"/>
        <v>30</v>
      </c>
      <c r="AF23" s="1">
        <f t="shared" si="21"/>
        <v>0</v>
      </c>
      <c r="AG23" s="1">
        <f t="shared" si="22"/>
        <v>0</v>
      </c>
      <c r="AH23" s="1">
        <f t="shared" si="23"/>
        <v>0</v>
      </c>
      <c r="AI23" s="1">
        <f t="shared" si="31"/>
        <v>30</v>
      </c>
      <c r="AJ23" s="9">
        <f t="shared" si="1"/>
        <v>0</v>
      </c>
      <c r="AK23" s="9">
        <f t="shared" si="2"/>
        <v>1.98E-3</v>
      </c>
      <c r="AL23" s="9">
        <f t="shared" si="3"/>
        <v>1.98E-3</v>
      </c>
      <c r="AM23" s="9">
        <f t="shared" si="4"/>
        <v>0</v>
      </c>
      <c r="AN23" s="9">
        <f t="shared" si="5"/>
        <v>0</v>
      </c>
      <c r="AO23" s="9">
        <f t="shared" si="6"/>
        <v>5.9999999999999995E-4</v>
      </c>
      <c r="AP23" s="1">
        <f t="shared" si="24"/>
        <v>0</v>
      </c>
      <c r="AQ23" s="1">
        <f t="shared" si="25"/>
        <v>0</v>
      </c>
      <c r="AR23" s="1"/>
      <c r="AS23" s="1">
        <f t="shared" si="26"/>
        <v>0</v>
      </c>
      <c r="AT23" s="1">
        <f t="shared" si="32"/>
        <v>0</v>
      </c>
      <c r="AU23" s="1">
        <f t="shared" si="7"/>
        <v>0</v>
      </c>
      <c r="AV23" s="9">
        <f t="shared" si="27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33"/>
        <v>25</v>
      </c>
      <c r="BK23" s="7">
        <f t="shared" si="33"/>
        <v>10</v>
      </c>
      <c r="BL23" s="1">
        <f t="shared" si="12"/>
        <v>9069.5215938621786</v>
      </c>
      <c r="BM23" s="74">
        <f>+EvolOf!H12</f>
        <v>65</v>
      </c>
      <c r="BN23" s="1">
        <f t="shared" si="13"/>
        <v>9149</v>
      </c>
      <c r="BO23" s="1">
        <f t="shared" si="28"/>
        <v>-79.478406137821366</v>
      </c>
      <c r="BP23" s="36">
        <f t="shared" si="29"/>
        <v>-8.6871140165942773E-3</v>
      </c>
      <c r="BQ23" s="1">
        <f t="shared" si="14"/>
        <v>6316.8170422084813</v>
      </c>
      <c r="BR23" s="1">
        <f t="shared" si="15"/>
        <v>9069.5215938621786</v>
      </c>
      <c r="BS23" s="1">
        <f t="shared" si="16"/>
        <v>9069.5215938621786</v>
      </c>
    </row>
    <row r="24" spans="2:85" x14ac:dyDescent="0.3">
      <c r="B24" s="1">
        <f t="shared" si="0"/>
        <v>132</v>
      </c>
      <c r="C24" s="1">
        <v>11</v>
      </c>
      <c r="D24" s="1">
        <v>49867</v>
      </c>
      <c r="E24" s="1">
        <v>132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0.92</v>
      </c>
      <c r="L24" s="1">
        <v>1.4</v>
      </c>
      <c r="M24" s="1">
        <v>0.45</v>
      </c>
      <c r="N24" s="1">
        <v>14</v>
      </c>
      <c r="O24" s="1">
        <v>107</v>
      </c>
      <c r="P24" s="1">
        <v>107</v>
      </c>
      <c r="Q24" s="1">
        <v>0</v>
      </c>
      <c r="R24" s="1">
        <v>0</v>
      </c>
      <c r="S24" s="1">
        <v>22</v>
      </c>
      <c r="T24" s="1">
        <v>2</v>
      </c>
      <c r="Z24" s="1">
        <v>0</v>
      </c>
      <c r="AA24" s="1">
        <f t="shared" si="17"/>
        <v>49867</v>
      </c>
      <c r="AB24" s="1">
        <f t="shared" si="18"/>
        <v>132</v>
      </c>
      <c r="AC24" s="1">
        <f t="shared" si="19"/>
        <v>0</v>
      </c>
      <c r="AD24" s="1">
        <f t="shared" si="20"/>
        <v>0</v>
      </c>
      <c r="AE24" s="1">
        <f t="shared" si="30"/>
        <v>33</v>
      </c>
      <c r="AF24" s="1">
        <f t="shared" si="21"/>
        <v>0</v>
      </c>
      <c r="AG24" s="1">
        <f t="shared" si="22"/>
        <v>0</v>
      </c>
      <c r="AH24" s="1">
        <f t="shared" si="23"/>
        <v>0</v>
      </c>
      <c r="AI24" s="1">
        <f t="shared" si="31"/>
        <v>33</v>
      </c>
      <c r="AJ24" s="9">
        <f t="shared" si="1"/>
        <v>0</v>
      </c>
      <c r="AK24" s="9">
        <f t="shared" si="2"/>
        <v>2.64E-3</v>
      </c>
      <c r="AL24" s="9">
        <f t="shared" si="3"/>
        <v>2.64E-3</v>
      </c>
      <c r="AM24" s="9">
        <f t="shared" si="4"/>
        <v>0</v>
      </c>
      <c r="AN24" s="9">
        <f t="shared" si="5"/>
        <v>0</v>
      </c>
      <c r="AO24" s="9">
        <f t="shared" si="6"/>
        <v>6.6E-4</v>
      </c>
      <c r="AP24" s="1">
        <f t="shared" si="24"/>
        <v>0</v>
      </c>
      <c r="AQ24" s="1">
        <f t="shared" si="25"/>
        <v>0</v>
      </c>
      <c r="AR24" s="1"/>
      <c r="AS24" s="1">
        <f t="shared" si="26"/>
        <v>0</v>
      </c>
      <c r="AT24" s="1">
        <f t="shared" si="32"/>
        <v>0</v>
      </c>
      <c r="AU24" s="1">
        <f t="shared" si="7"/>
        <v>0</v>
      </c>
      <c r="AV24" s="9">
        <f t="shared" si="27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33"/>
        <v>26</v>
      </c>
      <c r="BK24" s="7">
        <f t="shared" si="33"/>
        <v>11</v>
      </c>
      <c r="BL24" s="1">
        <f t="shared" si="12"/>
        <v>12092.695458482904</v>
      </c>
      <c r="BM24" s="74">
        <f>+EvolOf!H13</f>
        <v>113</v>
      </c>
      <c r="BN24" s="1">
        <f t="shared" si="13"/>
        <v>11178</v>
      </c>
      <c r="BO24" s="1">
        <f t="shared" si="28"/>
        <v>914.69545848290363</v>
      </c>
      <c r="BP24" s="36">
        <f t="shared" si="29"/>
        <v>8.1829974815074591E-2</v>
      </c>
      <c r="BQ24" s="1">
        <f t="shared" si="14"/>
        <v>836667.78176924924</v>
      </c>
      <c r="BR24" s="1">
        <f t="shared" si="15"/>
        <v>12092.695458482904</v>
      </c>
      <c r="BS24" s="1">
        <f t="shared" si="16"/>
        <v>12092.695458482904</v>
      </c>
    </row>
    <row r="25" spans="2:85" x14ac:dyDescent="0.3">
      <c r="B25" s="1">
        <f t="shared" si="0"/>
        <v>164</v>
      </c>
      <c r="C25" s="1">
        <v>12</v>
      </c>
      <c r="D25" s="1">
        <v>49834</v>
      </c>
      <c r="E25" s="1">
        <v>164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0.94</v>
      </c>
      <c r="L25" s="1">
        <v>3</v>
      </c>
      <c r="M25" s="1">
        <v>0.59</v>
      </c>
      <c r="N25" s="1">
        <v>19</v>
      </c>
      <c r="O25" s="1">
        <v>135</v>
      </c>
      <c r="P25" s="1">
        <v>135</v>
      </c>
      <c r="Q25" s="1">
        <v>0</v>
      </c>
      <c r="R25" s="1">
        <v>0</v>
      </c>
      <c r="S25" s="1">
        <v>27</v>
      </c>
      <c r="T25" s="1">
        <v>2</v>
      </c>
      <c r="Z25" s="1">
        <v>0</v>
      </c>
      <c r="AA25" s="1">
        <f t="shared" si="17"/>
        <v>49834</v>
      </c>
      <c r="AB25" s="1">
        <f t="shared" si="18"/>
        <v>164</v>
      </c>
      <c r="AC25" s="1">
        <f t="shared" si="19"/>
        <v>0</v>
      </c>
      <c r="AD25" s="1">
        <f t="shared" si="20"/>
        <v>0</v>
      </c>
      <c r="AE25" s="1">
        <f t="shared" si="30"/>
        <v>32</v>
      </c>
      <c r="AF25" s="1">
        <f t="shared" si="21"/>
        <v>0</v>
      </c>
      <c r="AG25" s="1">
        <f t="shared" si="22"/>
        <v>0</v>
      </c>
      <c r="AH25" s="1">
        <f t="shared" si="23"/>
        <v>0</v>
      </c>
      <c r="AI25" s="1">
        <f t="shared" si="31"/>
        <v>32</v>
      </c>
      <c r="AJ25" s="9">
        <f t="shared" si="1"/>
        <v>0</v>
      </c>
      <c r="AK25" s="9">
        <f t="shared" si="2"/>
        <v>3.2799999999999999E-3</v>
      </c>
      <c r="AL25" s="9">
        <f t="shared" si="3"/>
        <v>3.2799999999999999E-3</v>
      </c>
      <c r="AM25" s="9">
        <f t="shared" si="4"/>
        <v>0</v>
      </c>
      <c r="AN25" s="9">
        <f t="shared" si="5"/>
        <v>0</v>
      </c>
      <c r="AO25" s="9">
        <f t="shared" si="6"/>
        <v>6.4000000000000005E-4</v>
      </c>
      <c r="AP25" s="1">
        <f t="shared" si="24"/>
        <v>0</v>
      </c>
      <c r="AQ25" s="1">
        <f t="shared" si="25"/>
        <v>0</v>
      </c>
      <c r="AR25" s="1"/>
      <c r="AS25" s="1">
        <f t="shared" si="26"/>
        <v>0</v>
      </c>
      <c r="AT25" s="1">
        <f t="shared" si="32"/>
        <v>0</v>
      </c>
      <c r="AU25" s="1">
        <f t="shared" si="7"/>
        <v>0</v>
      </c>
      <c r="AV25" s="9">
        <f t="shared" si="27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33"/>
        <v>27</v>
      </c>
      <c r="BK25" s="7">
        <f t="shared" si="33"/>
        <v>12</v>
      </c>
      <c r="BL25" s="1">
        <f t="shared" si="12"/>
        <v>15024.257993872699</v>
      </c>
      <c r="BM25" s="74">
        <f>+EvolOf!H14</f>
        <v>148</v>
      </c>
      <c r="BN25" s="1">
        <f t="shared" si="13"/>
        <v>13716</v>
      </c>
      <c r="BO25" s="1">
        <f t="shared" si="28"/>
        <v>1308.2579938726994</v>
      </c>
      <c r="BP25" s="36">
        <f t="shared" si="29"/>
        <v>9.5381889317053048E-2</v>
      </c>
      <c r="BQ25" s="1">
        <f t="shared" si="14"/>
        <v>1711538.97853182</v>
      </c>
      <c r="BR25" s="1">
        <f t="shared" si="15"/>
        <v>15024.257993872699</v>
      </c>
      <c r="BS25" s="1">
        <f t="shared" si="16"/>
        <v>15024.257993872699</v>
      </c>
    </row>
    <row r="26" spans="2:85" x14ac:dyDescent="0.3">
      <c r="B26" s="1">
        <f t="shared" si="0"/>
        <v>204</v>
      </c>
      <c r="C26" s="1">
        <v>13</v>
      </c>
      <c r="D26" s="1">
        <v>49794</v>
      </c>
      <c r="E26" s="1">
        <v>204</v>
      </c>
      <c r="F26" s="1">
        <v>0</v>
      </c>
      <c r="G26" s="1">
        <v>0</v>
      </c>
      <c r="H26" s="1">
        <v>0</v>
      </c>
      <c r="I26" s="1">
        <v>0</v>
      </c>
      <c r="J26" s="1">
        <v>56.35</v>
      </c>
      <c r="K26" s="1">
        <v>0.99</v>
      </c>
      <c r="L26" s="1">
        <v>5.2</v>
      </c>
      <c r="M26" s="1">
        <v>1.41</v>
      </c>
      <c r="N26" s="1">
        <v>27</v>
      </c>
      <c r="O26" s="1">
        <v>167</v>
      </c>
      <c r="P26" s="1">
        <v>167</v>
      </c>
      <c r="Q26" s="1">
        <v>0</v>
      </c>
      <c r="R26" s="1">
        <v>0</v>
      </c>
      <c r="S26" s="1">
        <v>39</v>
      </c>
      <c r="T26" s="1">
        <v>3</v>
      </c>
      <c r="Z26" s="1">
        <v>0</v>
      </c>
      <c r="AA26" s="1">
        <f t="shared" si="17"/>
        <v>49794</v>
      </c>
      <c r="AB26" s="1">
        <f t="shared" si="18"/>
        <v>204</v>
      </c>
      <c r="AC26" s="1">
        <f t="shared" si="19"/>
        <v>0</v>
      </c>
      <c r="AD26" s="1">
        <f t="shared" si="20"/>
        <v>0</v>
      </c>
      <c r="AE26" s="1">
        <f t="shared" si="30"/>
        <v>40</v>
      </c>
      <c r="AF26" s="1">
        <f t="shared" si="21"/>
        <v>0</v>
      </c>
      <c r="AG26" s="1">
        <f t="shared" si="22"/>
        <v>0</v>
      </c>
      <c r="AH26" s="1">
        <f t="shared" si="23"/>
        <v>0</v>
      </c>
      <c r="AI26" s="1">
        <f t="shared" si="31"/>
        <v>40</v>
      </c>
      <c r="AJ26" s="9">
        <f t="shared" si="1"/>
        <v>0</v>
      </c>
      <c r="AK26" s="9">
        <f t="shared" si="2"/>
        <v>4.0800000000000003E-3</v>
      </c>
      <c r="AL26" s="9">
        <f t="shared" si="3"/>
        <v>4.0800000000000003E-3</v>
      </c>
      <c r="AM26" s="9">
        <f t="shared" si="4"/>
        <v>0</v>
      </c>
      <c r="AN26" s="9">
        <f t="shared" si="5"/>
        <v>0</v>
      </c>
      <c r="AO26" s="9">
        <f t="shared" si="6"/>
        <v>8.0000000000000004E-4</v>
      </c>
      <c r="AP26" s="1">
        <f t="shared" si="24"/>
        <v>0</v>
      </c>
      <c r="AQ26" s="1">
        <f t="shared" si="25"/>
        <v>0</v>
      </c>
      <c r="AR26" s="1"/>
      <c r="AS26" s="1">
        <f t="shared" si="26"/>
        <v>0</v>
      </c>
      <c r="AT26" s="1">
        <f t="shared" si="32"/>
        <v>0</v>
      </c>
      <c r="AU26" s="1">
        <f t="shared" si="7"/>
        <v>0</v>
      </c>
      <c r="AV26" s="9">
        <f t="shared" si="27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33"/>
        <v>28</v>
      </c>
      <c r="BK26" s="7">
        <f t="shared" si="33"/>
        <v>13</v>
      </c>
      <c r="BL26" s="1">
        <f t="shared" si="12"/>
        <v>18688.711163109943</v>
      </c>
      <c r="BM26" s="74">
        <f>+EvolOf!H15</f>
        <v>194</v>
      </c>
      <c r="BN26" s="1">
        <f t="shared" si="13"/>
        <v>17147</v>
      </c>
      <c r="BO26" s="1">
        <f t="shared" si="28"/>
        <v>1541.7111631099433</v>
      </c>
      <c r="BP26" s="36">
        <f t="shared" si="29"/>
        <v>8.9911422587621415E-2</v>
      </c>
      <c r="BQ26" s="1">
        <f t="shared" si="14"/>
        <v>2376873.310457814</v>
      </c>
      <c r="BR26" s="1">
        <f t="shared" si="15"/>
        <v>18688.711163109943</v>
      </c>
      <c r="BS26" s="1">
        <f t="shared" si="16"/>
        <v>18688.711163109943</v>
      </c>
    </row>
    <row r="27" spans="2:85" x14ac:dyDescent="0.3">
      <c r="B27" s="1">
        <f t="shared" si="0"/>
        <v>241</v>
      </c>
      <c r="C27" s="1">
        <v>14</v>
      </c>
      <c r="D27" s="1">
        <v>49757</v>
      </c>
      <c r="E27" s="1">
        <v>241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1.06</v>
      </c>
      <c r="L27" s="1">
        <v>6.3</v>
      </c>
      <c r="M27" s="1">
        <v>1.87</v>
      </c>
      <c r="N27" s="1">
        <v>36</v>
      </c>
      <c r="O27" s="1">
        <v>195</v>
      </c>
      <c r="P27" s="1">
        <v>195</v>
      </c>
      <c r="Q27" s="1">
        <v>0</v>
      </c>
      <c r="R27" s="1">
        <v>0</v>
      </c>
      <c r="S27" s="1">
        <v>51</v>
      </c>
      <c r="T27" s="1">
        <v>5</v>
      </c>
      <c r="Z27" s="1">
        <v>0</v>
      </c>
      <c r="AA27" s="1">
        <f t="shared" si="17"/>
        <v>49757</v>
      </c>
      <c r="AB27" s="1">
        <f t="shared" si="18"/>
        <v>241</v>
      </c>
      <c r="AC27" s="1">
        <f t="shared" si="19"/>
        <v>0</v>
      </c>
      <c r="AD27" s="1">
        <f t="shared" si="20"/>
        <v>0</v>
      </c>
      <c r="AE27" s="1">
        <f t="shared" si="30"/>
        <v>37</v>
      </c>
      <c r="AF27" s="1">
        <f t="shared" si="21"/>
        <v>0</v>
      </c>
      <c r="AG27" s="1">
        <f t="shared" si="22"/>
        <v>0</v>
      </c>
      <c r="AH27" s="1">
        <f t="shared" si="23"/>
        <v>0</v>
      </c>
      <c r="AI27" s="1">
        <f t="shared" si="31"/>
        <v>37</v>
      </c>
      <c r="AJ27" s="9">
        <f t="shared" si="1"/>
        <v>0</v>
      </c>
      <c r="AK27" s="9">
        <f t="shared" si="2"/>
        <v>4.8199999999999996E-3</v>
      </c>
      <c r="AL27" s="9">
        <f t="shared" si="3"/>
        <v>4.8199999999999996E-3</v>
      </c>
      <c r="AM27" s="9">
        <f t="shared" si="4"/>
        <v>0</v>
      </c>
      <c r="AN27" s="9">
        <f t="shared" si="5"/>
        <v>0</v>
      </c>
      <c r="AO27" s="9">
        <f t="shared" si="6"/>
        <v>7.3999999999999999E-4</v>
      </c>
      <c r="AP27" s="1">
        <f t="shared" si="24"/>
        <v>0</v>
      </c>
      <c r="AQ27" s="1">
        <f t="shared" si="25"/>
        <v>0</v>
      </c>
      <c r="AR27" s="1"/>
      <c r="AS27" s="1">
        <f t="shared" si="26"/>
        <v>0</v>
      </c>
      <c r="AT27" s="1">
        <f t="shared" si="32"/>
        <v>0</v>
      </c>
      <c r="AU27" s="1">
        <f t="shared" si="7"/>
        <v>0</v>
      </c>
      <c r="AV27" s="9">
        <f t="shared" si="27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33"/>
        <v>29</v>
      </c>
      <c r="BK27" s="7">
        <f t="shared" si="33"/>
        <v>14</v>
      </c>
      <c r="BL27" s="1">
        <f t="shared" si="12"/>
        <v>22078.330344654394</v>
      </c>
      <c r="BM27" s="74">
        <f>+EvolOf!H16</f>
        <v>238</v>
      </c>
      <c r="BN27" s="1">
        <f t="shared" si="13"/>
        <v>19980</v>
      </c>
      <c r="BO27" s="1">
        <f t="shared" si="28"/>
        <v>2098.3303446543941</v>
      </c>
      <c r="BP27" s="36">
        <f t="shared" si="29"/>
        <v>0.10502153877149123</v>
      </c>
      <c r="BQ27" s="1">
        <f t="shared" si="14"/>
        <v>4402990.2352974284</v>
      </c>
      <c r="BR27" s="1">
        <f t="shared" si="15"/>
        <v>22078.330344654394</v>
      </c>
      <c r="BS27" s="1">
        <f t="shared" si="16"/>
        <v>22078.330344654394</v>
      </c>
      <c r="CD27" s="1"/>
      <c r="CE27" s="1"/>
      <c r="CF27" s="1"/>
      <c r="CG27" s="1"/>
    </row>
    <row r="28" spans="2:85" x14ac:dyDescent="0.3">
      <c r="B28" s="1">
        <f t="shared" si="0"/>
        <v>280</v>
      </c>
      <c r="C28" s="1">
        <v>15</v>
      </c>
      <c r="D28" s="1">
        <v>49719</v>
      </c>
      <c r="E28" s="1">
        <v>279</v>
      </c>
      <c r="F28" s="1">
        <v>0</v>
      </c>
      <c r="G28" s="1">
        <v>1</v>
      </c>
      <c r="H28" s="1">
        <v>0</v>
      </c>
      <c r="I28" s="1">
        <v>0</v>
      </c>
      <c r="J28" s="1">
        <v>56.35</v>
      </c>
      <c r="K28" s="1">
        <v>1.1399999999999999</v>
      </c>
      <c r="L28" s="1">
        <v>7.4</v>
      </c>
      <c r="M28" s="1">
        <v>2.13</v>
      </c>
      <c r="N28" s="1">
        <v>49</v>
      </c>
      <c r="O28" s="1">
        <v>221</v>
      </c>
      <c r="P28" s="1">
        <v>220</v>
      </c>
      <c r="Q28" s="1">
        <v>0</v>
      </c>
      <c r="R28" s="1">
        <v>0</v>
      </c>
      <c r="S28" s="1">
        <v>68</v>
      </c>
      <c r="T28" s="1">
        <v>6</v>
      </c>
      <c r="Z28" s="1">
        <v>0</v>
      </c>
      <c r="AA28" s="1">
        <f t="shared" si="17"/>
        <v>49719</v>
      </c>
      <c r="AB28" s="1">
        <f t="shared" si="18"/>
        <v>279</v>
      </c>
      <c r="AC28" s="1">
        <f t="shared" si="19"/>
        <v>1</v>
      </c>
      <c r="AD28" s="1">
        <f t="shared" si="20"/>
        <v>0</v>
      </c>
      <c r="AE28" s="1">
        <f t="shared" si="30"/>
        <v>38</v>
      </c>
      <c r="AF28" s="1">
        <f t="shared" si="21"/>
        <v>1</v>
      </c>
      <c r="AG28" s="1">
        <f t="shared" si="22"/>
        <v>0</v>
      </c>
      <c r="AH28" s="1">
        <f t="shared" si="23"/>
        <v>0</v>
      </c>
      <c r="AI28" s="1">
        <f t="shared" si="31"/>
        <v>39</v>
      </c>
      <c r="AJ28" s="9">
        <f t="shared" si="1"/>
        <v>0</v>
      </c>
      <c r="AK28" s="9">
        <f t="shared" si="2"/>
        <v>5.5999999999999999E-3</v>
      </c>
      <c r="AL28" s="9">
        <f t="shared" si="3"/>
        <v>5.5799999999999999E-3</v>
      </c>
      <c r="AM28" s="9">
        <f t="shared" si="4"/>
        <v>2.0000000000000002E-5</v>
      </c>
      <c r="AN28" s="9">
        <f t="shared" si="5"/>
        <v>0</v>
      </c>
      <c r="AO28" s="9">
        <f t="shared" si="6"/>
        <v>7.7999999999999999E-4</v>
      </c>
      <c r="AP28" s="1">
        <f t="shared" si="24"/>
        <v>0</v>
      </c>
      <c r="AQ28" s="1">
        <f t="shared" si="25"/>
        <v>0</v>
      </c>
      <c r="AR28" s="1"/>
      <c r="AS28" s="1">
        <f t="shared" si="26"/>
        <v>0</v>
      </c>
      <c r="AT28" s="1">
        <f t="shared" si="32"/>
        <v>0</v>
      </c>
      <c r="AU28" s="1">
        <f t="shared" si="7"/>
        <v>0</v>
      </c>
      <c r="AV28" s="9">
        <f t="shared" si="27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33"/>
        <v>30</v>
      </c>
      <c r="BK28" s="7">
        <f t="shared" si="33"/>
        <v>15</v>
      </c>
      <c r="BL28" s="1">
        <f t="shared" si="12"/>
        <v>25651.172184660707</v>
      </c>
      <c r="BM28" s="74">
        <f>+EvolOf!H17</f>
        <v>364</v>
      </c>
      <c r="BN28" s="1">
        <f t="shared" si="13"/>
        <v>24926</v>
      </c>
      <c r="BO28" s="1">
        <f t="shared" si="28"/>
        <v>725.17218466070699</v>
      </c>
      <c r="BP28" s="36">
        <f t="shared" si="29"/>
        <v>2.9093002674344337E-2</v>
      </c>
      <c r="BQ28" s="1">
        <f t="shared" si="14"/>
        <v>525874.69740558253</v>
      </c>
      <c r="BR28" s="1">
        <f t="shared" si="15"/>
        <v>25651.172184660707</v>
      </c>
      <c r="BS28" s="1">
        <f t="shared" si="16"/>
        <v>25559.560855429776</v>
      </c>
      <c r="CD28" s="1"/>
      <c r="CE28" s="1"/>
      <c r="CF28" s="1"/>
      <c r="CG28" s="1"/>
    </row>
    <row r="29" spans="2:85" x14ac:dyDescent="0.3">
      <c r="B29" s="1">
        <f t="shared" si="0"/>
        <v>321</v>
      </c>
      <c r="C29" s="1">
        <v>16</v>
      </c>
      <c r="D29" s="1">
        <v>49677</v>
      </c>
      <c r="E29" s="1">
        <v>320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</v>
      </c>
      <c r="L29" s="1">
        <v>9.1</v>
      </c>
      <c r="M29" s="1">
        <v>1.81</v>
      </c>
      <c r="N29" s="1">
        <v>64</v>
      </c>
      <c r="O29" s="1">
        <v>247</v>
      </c>
      <c r="P29" s="1">
        <v>246</v>
      </c>
      <c r="Q29" s="1">
        <v>0</v>
      </c>
      <c r="R29" s="1">
        <v>0</v>
      </c>
      <c r="S29" s="1">
        <v>97</v>
      </c>
      <c r="T29" s="1">
        <v>9</v>
      </c>
      <c r="Z29" s="1">
        <v>0</v>
      </c>
      <c r="AA29" s="1">
        <f t="shared" si="17"/>
        <v>49677</v>
      </c>
      <c r="AB29" s="1">
        <f t="shared" si="18"/>
        <v>320</v>
      </c>
      <c r="AC29" s="1">
        <f t="shared" si="19"/>
        <v>1</v>
      </c>
      <c r="AD29" s="1">
        <f t="shared" si="20"/>
        <v>0</v>
      </c>
      <c r="AE29" s="1">
        <f t="shared" si="30"/>
        <v>41</v>
      </c>
      <c r="AF29" s="1">
        <f t="shared" si="21"/>
        <v>0</v>
      </c>
      <c r="AG29" s="1">
        <f t="shared" si="22"/>
        <v>0</v>
      </c>
      <c r="AH29" s="1">
        <f t="shared" si="23"/>
        <v>0</v>
      </c>
      <c r="AI29" s="1">
        <f t="shared" si="31"/>
        <v>41</v>
      </c>
      <c r="AJ29" s="9">
        <f t="shared" si="1"/>
        <v>0</v>
      </c>
      <c r="AK29" s="9">
        <f t="shared" si="2"/>
        <v>6.4200000000000004E-3</v>
      </c>
      <c r="AL29" s="9">
        <f t="shared" si="3"/>
        <v>6.4000000000000003E-3</v>
      </c>
      <c r="AM29" s="9">
        <f t="shared" si="4"/>
        <v>2.0000000000000002E-5</v>
      </c>
      <c r="AN29" s="9">
        <f t="shared" si="5"/>
        <v>0</v>
      </c>
      <c r="AO29" s="9">
        <f t="shared" si="6"/>
        <v>8.1999999999999998E-4</v>
      </c>
      <c r="AP29" s="1">
        <f t="shared" si="24"/>
        <v>0</v>
      </c>
      <c r="AQ29" s="1">
        <f t="shared" si="25"/>
        <v>0</v>
      </c>
      <c r="AR29" s="1"/>
      <c r="AS29" s="1">
        <f t="shared" si="26"/>
        <v>0</v>
      </c>
      <c r="AT29" s="1">
        <f t="shared" si="32"/>
        <v>0</v>
      </c>
      <c r="AU29" s="1">
        <f t="shared" si="7"/>
        <v>0</v>
      </c>
      <c r="AV29" s="9">
        <f t="shared" si="27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33"/>
        <v>31</v>
      </c>
      <c r="BK29" s="7">
        <f t="shared" si="33"/>
        <v>16</v>
      </c>
      <c r="BL29" s="1">
        <f t="shared" si="12"/>
        <v>29407.236683128882</v>
      </c>
      <c r="BM29" s="74">
        <f>+EvolOf!H18</f>
        <v>386</v>
      </c>
      <c r="BN29" s="1">
        <f t="shared" si="13"/>
        <v>28572</v>
      </c>
      <c r="BO29" s="1">
        <f t="shared" si="28"/>
        <v>835.23668312888185</v>
      </c>
      <c r="BP29" s="36">
        <f t="shared" si="29"/>
        <v>2.9232699255525851E-2</v>
      </c>
      <c r="BQ29" s="1">
        <f t="shared" si="14"/>
        <v>697620.31684413622</v>
      </c>
      <c r="BR29" s="1">
        <f t="shared" si="15"/>
        <v>29407.236683128882</v>
      </c>
      <c r="BS29" s="1">
        <f t="shared" si="16"/>
        <v>29315.625353897951</v>
      </c>
      <c r="CD29" s="1"/>
      <c r="CE29" s="1"/>
      <c r="CF29" s="1"/>
      <c r="CG29" s="1"/>
    </row>
    <row r="30" spans="2:85" x14ac:dyDescent="0.3">
      <c r="B30" s="1">
        <f t="shared" si="0"/>
        <v>366</v>
      </c>
      <c r="C30" s="1">
        <v>17</v>
      </c>
      <c r="D30" s="1">
        <v>49632</v>
      </c>
      <c r="E30" s="1">
        <v>364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1.27</v>
      </c>
      <c r="L30" s="1">
        <v>10.5</v>
      </c>
      <c r="M30" s="1">
        <v>2.2200000000000002</v>
      </c>
      <c r="N30" s="1">
        <v>81</v>
      </c>
      <c r="O30" s="1">
        <v>275</v>
      </c>
      <c r="P30" s="1">
        <v>274</v>
      </c>
      <c r="Q30" s="1">
        <v>1</v>
      </c>
      <c r="R30" s="1">
        <v>0</v>
      </c>
      <c r="S30" s="1">
        <v>129</v>
      </c>
      <c r="T30" s="1">
        <v>12</v>
      </c>
      <c r="Z30" s="1">
        <v>0</v>
      </c>
      <c r="AA30" s="1">
        <f t="shared" si="17"/>
        <v>49632</v>
      </c>
      <c r="AB30" s="1">
        <f t="shared" si="18"/>
        <v>364</v>
      </c>
      <c r="AC30" s="1">
        <f t="shared" si="19"/>
        <v>2</v>
      </c>
      <c r="AD30" s="1">
        <f t="shared" si="20"/>
        <v>0</v>
      </c>
      <c r="AE30" s="1">
        <f t="shared" si="30"/>
        <v>44</v>
      </c>
      <c r="AF30" s="1">
        <f t="shared" si="21"/>
        <v>1</v>
      </c>
      <c r="AG30" s="1">
        <f t="shared" si="22"/>
        <v>0</v>
      </c>
      <c r="AH30" s="1">
        <f t="shared" si="23"/>
        <v>0</v>
      </c>
      <c r="AI30" s="1">
        <f t="shared" si="31"/>
        <v>45</v>
      </c>
      <c r="AJ30" s="9">
        <f t="shared" si="1"/>
        <v>0</v>
      </c>
      <c r="AK30" s="9">
        <f t="shared" si="2"/>
        <v>7.3200000000000001E-3</v>
      </c>
      <c r="AL30" s="9">
        <f t="shared" si="3"/>
        <v>7.28E-3</v>
      </c>
      <c r="AM30" s="9">
        <f t="shared" si="4"/>
        <v>4.0000000000000003E-5</v>
      </c>
      <c r="AN30" s="9">
        <f t="shared" si="5"/>
        <v>0</v>
      </c>
      <c r="AO30" s="9">
        <f t="shared" si="6"/>
        <v>8.9999999999999998E-4</v>
      </c>
      <c r="AP30" s="1">
        <f t="shared" si="24"/>
        <v>0</v>
      </c>
      <c r="AQ30" s="1">
        <f t="shared" si="25"/>
        <v>0</v>
      </c>
      <c r="AR30" s="1"/>
      <c r="AS30" s="1">
        <f t="shared" si="26"/>
        <v>0</v>
      </c>
      <c r="AT30" s="1">
        <f t="shared" si="32"/>
        <v>0</v>
      </c>
      <c r="AU30" s="1">
        <f t="shared" si="7"/>
        <v>0</v>
      </c>
      <c r="AV30" s="9">
        <f t="shared" si="27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33"/>
        <v>32</v>
      </c>
      <c r="BK30" s="7">
        <f t="shared" si="33"/>
        <v>17</v>
      </c>
      <c r="BL30" s="1">
        <f t="shared" si="12"/>
        <v>33529.746498520777</v>
      </c>
      <c r="BM30" s="74">
        <f>+EvolOf!H19</f>
        <v>526</v>
      </c>
      <c r="BN30" s="1">
        <f t="shared" si="13"/>
        <v>33089</v>
      </c>
      <c r="BO30" s="1">
        <f t="shared" si="28"/>
        <v>440.7464985207771</v>
      </c>
      <c r="BP30" s="36">
        <f t="shared" si="29"/>
        <v>1.332003078124977E-2</v>
      </c>
      <c r="BQ30" s="1">
        <f t="shared" si="14"/>
        <v>194257.47595832538</v>
      </c>
      <c r="BR30" s="1">
        <f t="shared" si="15"/>
        <v>33529.746498520777</v>
      </c>
      <c r="BS30" s="1">
        <f t="shared" si="16"/>
        <v>33346.523840058915</v>
      </c>
    </row>
    <row r="31" spans="2:85" x14ac:dyDescent="0.3">
      <c r="B31" s="1">
        <f t="shared" si="0"/>
        <v>424</v>
      </c>
      <c r="C31" s="1">
        <v>18</v>
      </c>
      <c r="D31" s="1">
        <v>49574</v>
      </c>
      <c r="E31" s="1">
        <v>421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1.31</v>
      </c>
      <c r="L31" s="1">
        <v>11.4</v>
      </c>
      <c r="M31" s="1">
        <v>2.5299999999999998</v>
      </c>
      <c r="N31" s="1">
        <v>96</v>
      </c>
      <c r="O31" s="1">
        <v>318</v>
      </c>
      <c r="P31" s="1">
        <v>316</v>
      </c>
      <c r="Q31" s="1">
        <v>1</v>
      </c>
      <c r="R31" s="1">
        <v>0</v>
      </c>
      <c r="S31" s="1">
        <v>161</v>
      </c>
      <c r="T31" s="1">
        <v>15</v>
      </c>
      <c r="Z31" s="1">
        <v>0</v>
      </c>
      <c r="AA31" s="1">
        <f t="shared" si="17"/>
        <v>49574</v>
      </c>
      <c r="AB31" s="1">
        <f t="shared" si="18"/>
        <v>421</v>
      </c>
      <c r="AC31" s="1">
        <f t="shared" si="19"/>
        <v>3</v>
      </c>
      <c r="AD31" s="1">
        <f t="shared" si="20"/>
        <v>0</v>
      </c>
      <c r="AE31" s="1">
        <f t="shared" si="30"/>
        <v>57</v>
      </c>
      <c r="AF31" s="1">
        <f t="shared" si="21"/>
        <v>1</v>
      </c>
      <c r="AG31" s="1">
        <f t="shared" si="22"/>
        <v>0</v>
      </c>
      <c r="AH31" s="1">
        <f t="shared" si="23"/>
        <v>0</v>
      </c>
      <c r="AI31" s="1">
        <f t="shared" si="31"/>
        <v>58</v>
      </c>
      <c r="AJ31" s="9">
        <f t="shared" si="1"/>
        <v>0</v>
      </c>
      <c r="AK31" s="9">
        <f t="shared" si="2"/>
        <v>8.4799999999999997E-3</v>
      </c>
      <c r="AL31" s="9">
        <f t="shared" si="3"/>
        <v>8.4200000000000004E-3</v>
      </c>
      <c r="AM31" s="9">
        <f t="shared" si="4"/>
        <v>6.0000000000000002E-5</v>
      </c>
      <c r="AN31" s="9">
        <f t="shared" si="5"/>
        <v>0</v>
      </c>
      <c r="AO31" s="9">
        <f t="shared" si="6"/>
        <v>1.16E-3</v>
      </c>
      <c r="AP31" s="1">
        <f t="shared" si="24"/>
        <v>0</v>
      </c>
      <c r="AQ31" s="1">
        <f t="shared" si="25"/>
        <v>0</v>
      </c>
      <c r="AR31" s="1"/>
      <c r="AS31" s="1">
        <f t="shared" si="26"/>
        <v>0</v>
      </c>
      <c r="AT31" s="1">
        <f t="shared" si="32"/>
        <v>0</v>
      </c>
      <c r="AU31" s="1">
        <f t="shared" si="7"/>
        <v>0</v>
      </c>
      <c r="AV31" s="9">
        <f t="shared" si="27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33"/>
        <v>33</v>
      </c>
      <c r="BK31" s="7">
        <f t="shared" si="33"/>
        <v>18</v>
      </c>
      <c r="BL31" s="1">
        <f t="shared" si="12"/>
        <v>38843.203593914783</v>
      </c>
      <c r="BM31" s="74">
        <f>+EvolOf!H20</f>
        <v>1006</v>
      </c>
      <c r="BN31" s="1">
        <f t="shared" si="13"/>
        <v>39673</v>
      </c>
      <c r="BO31" s="1">
        <f t="shared" si="28"/>
        <v>-829.79640608521731</v>
      </c>
      <c r="BP31" s="36">
        <f t="shared" si="29"/>
        <v>-2.0915897615134127E-2</v>
      </c>
      <c r="BQ31" s="1">
        <f t="shared" si="14"/>
        <v>688562.07555194292</v>
      </c>
      <c r="BR31" s="1">
        <f t="shared" si="15"/>
        <v>38843.203593914783</v>
      </c>
      <c r="BS31" s="1">
        <f t="shared" si="16"/>
        <v>38568.36960622199</v>
      </c>
    </row>
    <row r="32" spans="2:85" x14ac:dyDescent="0.3">
      <c r="B32" s="1">
        <f t="shared" si="0"/>
        <v>492</v>
      </c>
      <c r="C32" s="1">
        <v>19</v>
      </c>
      <c r="D32" s="1">
        <v>49506</v>
      </c>
      <c r="E32" s="1">
        <v>488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1.33</v>
      </c>
      <c r="L32" s="1">
        <v>11.7</v>
      </c>
      <c r="M32" s="1">
        <v>2.16</v>
      </c>
      <c r="N32" s="1">
        <v>113</v>
      </c>
      <c r="O32" s="1">
        <v>370</v>
      </c>
      <c r="P32" s="1">
        <v>367</v>
      </c>
      <c r="Q32" s="1">
        <v>2</v>
      </c>
      <c r="R32" s="1">
        <v>0</v>
      </c>
      <c r="S32" s="1">
        <v>200</v>
      </c>
      <c r="T32" s="1">
        <v>19</v>
      </c>
      <c r="Z32" s="1">
        <v>0</v>
      </c>
      <c r="AA32" s="1">
        <f t="shared" si="17"/>
        <v>49506</v>
      </c>
      <c r="AB32" s="1">
        <f t="shared" si="18"/>
        <v>488</v>
      </c>
      <c r="AC32" s="1">
        <f t="shared" si="19"/>
        <v>4</v>
      </c>
      <c r="AD32" s="1">
        <f t="shared" si="20"/>
        <v>0</v>
      </c>
      <c r="AE32" s="1">
        <f t="shared" si="30"/>
        <v>67</v>
      </c>
      <c r="AF32" s="1">
        <f t="shared" si="21"/>
        <v>1</v>
      </c>
      <c r="AG32" s="1">
        <f t="shared" si="22"/>
        <v>0</v>
      </c>
      <c r="AH32" s="1">
        <f t="shared" si="23"/>
        <v>0</v>
      </c>
      <c r="AI32" s="1">
        <f t="shared" si="31"/>
        <v>68</v>
      </c>
      <c r="AJ32" s="9">
        <f t="shared" si="1"/>
        <v>0</v>
      </c>
      <c r="AK32" s="9">
        <f t="shared" si="2"/>
        <v>9.8399999999999998E-3</v>
      </c>
      <c r="AL32" s="9">
        <f t="shared" si="3"/>
        <v>9.7599999999999996E-3</v>
      </c>
      <c r="AM32" s="9">
        <f t="shared" si="4"/>
        <v>8.0000000000000007E-5</v>
      </c>
      <c r="AN32" s="9">
        <f t="shared" si="5"/>
        <v>0</v>
      </c>
      <c r="AO32" s="9">
        <f t="shared" si="6"/>
        <v>1.3600000000000001E-3</v>
      </c>
      <c r="AP32" s="1">
        <f t="shared" si="24"/>
        <v>0</v>
      </c>
      <c r="AQ32" s="1">
        <f t="shared" si="25"/>
        <v>0</v>
      </c>
      <c r="AR32" s="1"/>
      <c r="AS32" s="1">
        <f t="shared" si="26"/>
        <v>0</v>
      </c>
      <c r="AT32" s="1">
        <f t="shared" si="32"/>
        <v>0</v>
      </c>
      <c r="AU32" s="1">
        <f t="shared" si="7"/>
        <v>0</v>
      </c>
      <c r="AV32" s="9">
        <f t="shared" si="27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4">+BJ31+1</f>
        <v>34</v>
      </c>
      <c r="BK32" s="7">
        <f t="shared" si="34"/>
        <v>19</v>
      </c>
      <c r="BL32" s="1">
        <f t="shared" si="12"/>
        <v>45072.773981618098</v>
      </c>
      <c r="BM32" s="74">
        <f>+EvolOf!H21</f>
        <v>1606</v>
      </c>
      <c r="BN32" s="1">
        <f t="shared" si="13"/>
        <v>47610</v>
      </c>
      <c r="BO32" s="1">
        <f t="shared" si="28"/>
        <v>-2537.2260183819017</v>
      </c>
      <c r="BP32" s="36">
        <f t="shared" si="29"/>
        <v>-5.3291871841669836E-2</v>
      </c>
      <c r="BQ32" s="1">
        <f t="shared" si="14"/>
        <v>6437515.8683540784</v>
      </c>
      <c r="BR32" s="1">
        <f t="shared" si="15"/>
        <v>45072.773981618098</v>
      </c>
      <c r="BS32" s="1">
        <f t="shared" si="16"/>
        <v>44706.328664694374</v>
      </c>
    </row>
    <row r="33" spans="1:85" x14ac:dyDescent="0.3">
      <c r="B33" s="1">
        <f t="shared" si="0"/>
        <v>566</v>
      </c>
      <c r="C33" s="1">
        <v>20</v>
      </c>
      <c r="D33" s="1">
        <v>49432</v>
      </c>
      <c r="E33" s="1">
        <v>561</v>
      </c>
      <c r="F33" s="1">
        <v>0</v>
      </c>
      <c r="G33" s="1">
        <v>5</v>
      </c>
      <c r="H33" s="1">
        <v>0</v>
      </c>
      <c r="I33" s="1">
        <v>0</v>
      </c>
      <c r="J33" s="1">
        <v>56.35</v>
      </c>
      <c r="K33" s="1">
        <v>1.36</v>
      </c>
      <c r="L33" s="1">
        <v>11.9</v>
      </c>
      <c r="M33" s="1">
        <v>2.0699999999999998</v>
      </c>
      <c r="N33" s="1">
        <v>131</v>
      </c>
      <c r="O33" s="1">
        <v>426</v>
      </c>
      <c r="P33" s="1">
        <v>423</v>
      </c>
      <c r="Q33" s="1">
        <v>3</v>
      </c>
      <c r="R33" s="1">
        <v>0</v>
      </c>
      <c r="S33" s="1">
        <v>236</v>
      </c>
      <c r="T33" s="1">
        <v>22</v>
      </c>
      <c r="Z33" s="1">
        <v>0</v>
      </c>
      <c r="AA33" s="1">
        <f t="shared" si="17"/>
        <v>49432</v>
      </c>
      <c r="AB33" s="1">
        <f t="shared" si="18"/>
        <v>561</v>
      </c>
      <c r="AC33" s="1">
        <f t="shared" si="19"/>
        <v>5</v>
      </c>
      <c r="AD33" s="1">
        <f t="shared" si="20"/>
        <v>0</v>
      </c>
      <c r="AE33" s="1">
        <f t="shared" si="30"/>
        <v>73</v>
      </c>
      <c r="AF33" s="1">
        <f t="shared" si="21"/>
        <v>1</v>
      </c>
      <c r="AG33" s="1">
        <f t="shared" si="22"/>
        <v>0</v>
      </c>
      <c r="AH33" s="1">
        <f t="shared" si="23"/>
        <v>0</v>
      </c>
      <c r="AI33" s="1">
        <f t="shared" si="31"/>
        <v>74</v>
      </c>
      <c r="AJ33" s="9">
        <f t="shared" si="1"/>
        <v>0</v>
      </c>
      <c r="AK33" s="9">
        <f t="shared" si="2"/>
        <v>1.132E-2</v>
      </c>
      <c r="AL33" s="9">
        <f t="shared" si="3"/>
        <v>1.1220000000000001E-2</v>
      </c>
      <c r="AM33" s="9">
        <f t="shared" si="4"/>
        <v>1E-4</v>
      </c>
      <c r="AN33" s="9">
        <f t="shared" si="5"/>
        <v>0</v>
      </c>
      <c r="AO33" s="9">
        <f t="shared" si="6"/>
        <v>1.48E-3</v>
      </c>
      <c r="AP33" s="1">
        <f t="shared" si="24"/>
        <v>0</v>
      </c>
      <c r="AQ33" s="1">
        <f t="shared" si="25"/>
        <v>0</v>
      </c>
      <c r="AR33" s="1"/>
      <c r="AS33" s="1">
        <f t="shared" si="26"/>
        <v>0</v>
      </c>
      <c r="AT33" s="1">
        <f t="shared" si="32"/>
        <v>0</v>
      </c>
      <c r="AU33" s="1">
        <f t="shared" si="7"/>
        <v>0</v>
      </c>
      <c r="AV33" s="9">
        <f t="shared" si="27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4"/>
        <v>35</v>
      </c>
      <c r="BK33" s="7">
        <f t="shared" si="34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8"/>
        <v>0</v>
      </c>
      <c r="BP33" s="36">
        <f t="shared" si="29"/>
        <v>0</v>
      </c>
      <c r="BQ33" s="1">
        <f t="shared" si="14"/>
        <v>0</v>
      </c>
      <c r="BR33" s="1">
        <f t="shared" si="15"/>
        <v>51852.012344707</v>
      </c>
      <c r="BS33" s="1">
        <f t="shared" si="16"/>
        <v>51393.955698552345</v>
      </c>
    </row>
    <row r="34" spans="1:85" x14ac:dyDescent="0.3">
      <c r="B34" s="1">
        <f t="shared" si="0"/>
        <v>651</v>
      </c>
      <c r="C34" s="1">
        <v>21</v>
      </c>
      <c r="D34" s="1">
        <v>49347</v>
      </c>
      <c r="E34" s="1">
        <v>644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1.38</v>
      </c>
      <c r="L34" s="1">
        <v>12.1</v>
      </c>
      <c r="M34" s="1">
        <v>2.0299999999999998</v>
      </c>
      <c r="N34" s="1">
        <v>152</v>
      </c>
      <c r="O34" s="1">
        <v>489</v>
      </c>
      <c r="P34" s="1">
        <v>484</v>
      </c>
      <c r="Q34" s="1">
        <v>4</v>
      </c>
      <c r="R34" s="1">
        <v>0</v>
      </c>
      <c r="S34" s="1">
        <v>273</v>
      </c>
      <c r="T34" s="1">
        <v>25</v>
      </c>
      <c r="Z34" s="1">
        <v>0</v>
      </c>
      <c r="AA34" s="1">
        <f t="shared" si="17"/>
        <v>49347</v>
      </c>
      <c r="AB34" s="1">
        <f t="shared" si="18"/>
        <v>644</v>
      </c>
      <c r="AC34" s="1">
        <f t="shared" si="19"/>
        <v>7</v>
      </c>
      <c r="AD34" s="1">
        <f t="shared" si="20"/>
        <v>0</v>
      </c>
      <c r="AE34" s="1">
        <f t="shared" si="30"/>
        <v>83</v>
      </c>
      <c r="AF34" s="1">
        <f t="shared" si="21"/>
        <v>2</v>
      </c>
      <c r="AG34" s="1">
        <f t="shared" si="22"/>
        <v>0</v>
      </c>
      <c r="AH34" s="1">
        <f t="shared" si="23"/>
        <v>0</v>
      </c>
      <c r="AI34" s="1">
        <f t="shared" si="31"/>
        <v>85</v>
      </c>
      <c r="AJ34" s="9">
        <f t="shared" si="1"/>
        <v>0</v>
      </c>
      <c r="AK34" s="9">
        <f t="shared" si="2"/>
        <v>1.302E-2</v>
      </c>
      <c r="AL34" s="9">
        <f t="shared" si="3"/>
        <v>1.2880000000000001E-2</v>
      </c>
      <c r="AM34" s="9">
        <f t="shared" si="4"/>
        <v>1.3999999999999999E-4</v>
      </c>
      <c r="AN34" s="9">
        <f t="shared" si="5"/>
        <v>0</v>
      </c>
      <c r="AO34" s="9">
        <f t="shared" si="6"/>
        <v>1.6999999999999999E-3</v>
      </c>
      <c r="AP34" s="1">
        <f t="shared" si="24"/>
        <v>0</v>
      </c>
      <c r="AQ34" s="1">
        <f t="shared" si="25"/>
        <v>0</v>
      </c>
      <c r="AR34" s="1"/>
      <c r="AS34" s="1">
        <f t="shared" si="26"/>
        <v>0</v>
      </c>
      <c r="AT34" s="1">
        <f t="shared" si="32"/>
        <v>0</v>
      </c>
      <c r="AU34" s="1">
        <f t="shared" si="7"/>
        <v>0</v>
      </c>
      <c r="AV34" s="9">
        <f t="shared" si="27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4"/>
        <v>36</v>
      </c>
      <c r="BK34" s="7">
        <f t="shared" si="34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8"/>
        <v>0</v>
      </c>
      <c r="BP34" s="36">
        <f t="shared" si="29"/>
        <v>0</v>
      </c>
      <c r="BQ34" s="1">
        <f t="shared" si="14"/>
        <v>0</v>
      </c>
      <c r="BR34" s="1">
        <f t="shared" si="15"/>
        <v>59638.975329336143</v>
      </c>
      <c r="BS34" s="1">
        <f t="shared" si="16"/>
        <v>58997.696024719626</v>
      </c>
    </row>
    <row r="35" spans="1:85" x14ac:dyDescent="0.3">
      <c r="B35" s="1">
        <f t="shared" si="0"/>
        <v>744</v>
      </c>
      <c r="C35" s="1">
        <v>22</v>
      </c>
      <c r="D35" s="1">
        <v>49255</v>
      </c>
      <c r="E35" s="1">
        <v>735</v>
      </c>
      <c r="F35" s="1">
        <v>0</v>
      </c>
      <c r="G35" s="1">
        <v>9</v>
      </c>
      <c r="H35" s="1">
        <v>0</v>
      </c>
      <c r="I35" s="1">
        <v>0</v>
      </c>
      <c r="J35" s="1">
        <v>56.35</v>
      </c>
      <c r="K35" s="1">
        <v>1.4</v>
      </c>
      <c r="L35" s="1">
        <v>12.3</v>
      </c>
      <c r="M35" s="1">
        <v>2.02</v>
      </c>
      <c r="N35" s="1">
        <v>176</v>
      </c>
      <c r="O35" s="1">
        <v>558</v>
      </c>
      <c r="P35" s="1">
        <v>552</v>
      </c>
      <c r="Q35" s="1">
        <v>5</v>
      </c>
      <c r="R35" s="1">
        <v>0</v>
      </c>
      <c r="S35" s="1">
        <v>312</v>
      </c>
      <c r="T35" s="1">
        <v>30</v>
      </c>
      <c r="Z35" s="1">
        <v>0</v>
      </c>
      <c r="AA35" s="1">
        <f t="shared" si="17"/>
        <v>49255</v>
      </c>
      <c r="AB35" s="1">
        <f t="shared" si="18"/>
        <v>735</v>
      </c>
      <c r="AC35" s="1">
        <f t="shared" si="19"/>
        <v>9</v>
      </c>
      <c r="AD35" s="1">
        <f t="shared" si="20"/>
        <v>0</v>
      </c>
      <c r="AE35" s="1">
        <f t="shared" si="30"/>
        <v>91</v>
      </c>
      <c r="AF35" s="1">
        <f t="shared" si="21"/>
        <v>2</v>
      </c>
      <c r="AG35" s="1">
        <f t="shared" si="22"/>
        <v>0</v>
      </c>
      <c r="AH35" s="1">
        <f t="shared" si="23"/>
        <v>0</v>
      </c>
      <c r="AI35" s="1">
        <f t="shared" si="31"/>
        <v>93</v>
      </c>
      <c r="AJ35" s="9">
        <f t="shared" si="1"/>
        <v>0</v>
      </c>
      <c r="AK35" s="9">
        <f t="shared" si="2"/>
        <v>1.4880000000000001E-2</v>
      </c>
      <c r="AL35" s="9">
        <f t="shared" si="3"/>
        <v>1.47E-2</v>
      </c>
      <c r="AM35" s="9">
        <f t="shared" si="4"/>
        <v>1.8000000000000001E-4</v>
      </c>
      <c r="AN35" s="9">
        <f t="shared" si="5"/>
        <v>0</v>
      </c>
      <c r="AO35" s="9">
        <f t="shared" si="6"/>
        <v>1.8600000000000001E-3</v>
      </c>
      <c r="AP35" s="1">
        <f t="shared" si="24"/>
        <v>0</v>
      </c>
      <c r="AQ35" s="1">
        <f t="shared" si="25"/>
        <v>0</v>
      </c>
      <c r="AR35" s="1"/>
      <c r="AS35" s="1">
        <f t="shared" si="26"/>
        <v>0</v>
      </c>
      <c r="AT35" s="1">
        <f t="shared" si="32"/>
        <v>0</v>
      </c>
      <c r="AU35" s="1">
        <f t="shared" si="7"/>
        <v>0</v>
      </c>
      <c r="AV35" s="9">
        <f t="shared" si="27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4"/>
        <v>37</v>
      </c>
      <c r="BK35" s="7">
        <f t="shared" si="34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8"/>
        <v>0</v>
      </c>
      <c r="BP35" s="36">
        <f t="shared" si="29"/>
        <v>0</v>
      </c>
      <c r="BQ35" s="1">
        <f t="shared" si="14"/>
        <v>0</v>
      </c>
      <c r="BR35" s="1">
        <f t="shared" si="15"/>
        <v>68158.828947812726</v>
      </c>
      <c r="BS35" s="1">
        <f t="shared" si="16"/>
        <v>67334.326984734347</v>
      </c>
    </row>
    <row r="36" spans="1:85" x14ac:dyDescent="0.3">
      <c r="B36" s="1">
        <f t="shared" si="0"/>
        <v>847</v>
      </c>
      <c r="C36" s="1">
        <v>23</v>
      </c>
      <c r="D36" s="1">
        <v>49152</v>
      </c>
      <c r="E36" s="1">
        <v>835</v>
      </c>
      <c r="F36" s="1">
        <v>0</v>
      </c>
      <c r="G36" s="1">
        <v>12</v>
      </c>
      <c r="H36" s="1">
        <v>0</v>
      </c>
      <c r="I36" s="1">
        <v>0</v>
      </c>
      <c r="J36" s="1">
        <v>56.35</v>
      </c>
      <c r="K36" s="1">
        <v>1.41</v>
      </c>
      <c r="L36" s="1">
        <v>12.9</v>
      </c>
      <c r="M36" s="1">
        <v>1.9</v>
      </c>
      <c r="N36" s="1">
        <v>203</v>
      </c>
      <c r="O36" s="1">
        <v>634</v>
      </c>
      <c r="P36" s="1">
        <v>625</v>
      </c>
      <c r="Q36" s="1">
        <v>8</v>
      </c>
      <c r="R36" s="1">
        <v>0</v>
      </c>
      <c r="S36" s="1">
        <v>354</v>
      </c>
      <c r="T36" s="1">
        <v>34</v>
      </c>
      <c r="Z36" s="1">
        <v>0</v>
      </c>
      <c r="AA36" s="1">
        <f t="shared" si="17"/>
        <v>49152</v>
      </c>
      <c r="AB36" s="1">
        <f t="shared" si="18"/>
        <v>835</v>
      </c>
      <c r="AC36" s="1">
        <f t="shared" si="19"/>
        <v>12</v>
      </c>
      <c r="AD36" s="1">
        <f t="shared" si="20"/>
        <v>0</v>
      </c>
      <c r="AE36" s="1">
        <f t="shared" si="30"/>
        <v>100</v>
      </c>
      <c r="AF36" s="1">
        <f t="shared" si="21"/>
        <v>3</v>
      </c>
      <c r="AG36" s="1">
        <f t="shared" si="22"/>
        <v>0</v>
      </c>
      <c r="AH36" s="1">
        <f t="shared" si="23"/>
        <v>0</v>
      </c>
      <c r="AI36" s="1">
        <f t="shared" si="31"/>
        <v>103</v>
      </c>
      <c r="AJ36" s="9">
        <f t="shared" si="1"/>
        <v>0</v>
      </c>
      <c r="AK36" s="9">
        <f t="shared" si="2"/>
        <v>1.694E-2</v>
      </c>
      <c r="AL36" s="9">
        <f t="shared" si="3"/>
        <v>1.67E-2</v>
      </c>
      <c r="AM36" s="9">
        <f t="shared" si="4"/>
        <v>2.4000000000000001E-4</v>
      </c>
      <c r="AN36" s="9">
        <f t="shared" si="5"/>
        <v>0</v>
      </c>
      <c r="AO36" s="9">
        <f t="shared" si="6"/>
        <v>2.0600000000000002E-3</v>
      </c>
      <c r="AP36" s="1">
        <f t="shared" si="24"/>
        <v>0</v>
      </c>
      <c r="AQ36" s="1">
        <f t="shared" si="25"/>
        <v>0</v>
      </c>
      <c r="AR36" s="1"/>
      <c r="AS36" s="1">
        <f t="shared" si="26"/>
        <v>0</v>
      </c>
      <c r="AT36" s="1">
        <f t="shared" si="32"/>
        <v>0</v>
      </c>
      <c r="AU36" s="1">
        <f t="shared" si="7"/>
        <v>0</v>
      </c>
      <c r="AV36" s="9">
        <f t="shared" si="27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4"/>
        <v>38</v>
      </c>
      <c r="BK36" s="7">
        <f t="shared" si="34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8"/>
        <v>0</v>
      </c>
      <c r="BP36" s="36">
        <f t="shared" si="29"/>
        <v>0</v>
      </c>
      <c r="BQ36" s="1">
        <f t="shared" si="14"/>
        <v>0</v>
      </c>
      <c r="BR36" s="1">
        <f t="shared" si="15"/>
        <v>77594.795858598634</v>
      </c>
      <c r="BS36" s="1">
        <f t="shared" si="16"/>
        <v>76495.459907827462</v>
      </c>
      <c r="CD36" s="1"/>
      <c r="CE36" s="1"/>
      <c r="CF36" s="1"/>
      <c r="CG36" s="1"/>
    </row>
    <row r="37" spans="1:85" x14ac:dyDescent="0.3">
      <c r="B37" s="1">
        <f t="shared" si="0"/>
        <v>963</v>
      </c>
      <c r="C37" s="1">
        <v>24</v>
      </c>
      <c r="D37" s="1">
        <v>49035</v>
      </c>
      <c r="E37" s="1">
        <v>948</v>
      </c>
      <c r="F37" s="1">
        <v>0</v>
      </c>
      <c r="G37" s="1">
        <v>15</v>
      </c>
      <c r="H37" s="1">
        <v>0</v>
      </c>
      <c r="I37" s="1">
        <v>0</v>
      </c>
      <c r="J37" s="1">
        <v>56.35</v>
      </c>
      <c r="K37" s="1">
        <v>1.43</v>
      </c>
      <c r="L37" s="1">
        <v>13.4</v>
      </c>
      <c r="M37" s="1">
        <v>1.98</v>
      </c>
      <c r="N37" s="1">
        <v>233</v>
      </c>
      <c r="O37" s="1">
        <v>720</v>
      </c>
      <c r="P37" s="1">
        <v>709</v>
      </c>
      <c r="Q37" s="1">
        <v>10</v>
      </c>
      <c r="R37" s="1">
        <v>0</v>
      </c>
      <c r="S37" s="1">
        <v>409</v>
      </c>
      <c r="T37" s="1">
        <v>40</v>
      </c>
      <c r="Z37" s="1">
        <v>0</v>
      </c>
      <c r="AA37" s="1">
        <f t="shared" si="17"/>
        <v>49035</v>
      </c>
      <c r="AB37" s="1">
        <f t="shared" si="18"/>
        <v>948</v>
      </c>
      <c r="AC37" s="1">
        <f t="shared" si="19"/>
        <v>15</v>
      </c>
      <c r="AD37" s="1">
        <f t="shared" si="20"/>
        <v>0</v>
      </c>
      <c r="AE37" s="1">
        <f t="shared" si="30"/>
        <v>113</v>
      </c>
      <c r="AF37" s="1">
        <f t="shared" si="21"/>
        <v>3</v>
      </c>
      <c r="AG37" s="1">
        <f t="shared" si="22"/>
        <v>0</v>
      </c>
      <c r="AH37" s="1">
        <f t="shared" si="23"/>
        <v>0</v>
      </c>
      <c r="AI37" s="1">
        <f t="shared" si="31"/>
        <v>116</v>
      </c>
      <c r="AJ37" s="9">
        <f t="shared" si="1"/>
        <v>0</v>
      </c>
      <c r="AK37" s="9">
        <f t="shared" si="2"/>
        <v>1.9259999999999999E-2</v>
      </c>
      <c r="AL37" s="9">
        <f t="shared" si="3"/>
        <v>1.8960000000000001E-2</v>
      </c>
      <c r="AM37" s="9">
        <f t="shared" si="4"/>
        <v>2.9999999999999997E-4</v>
      </c>
      <c r="AN37" s="9">
        <f t="shared" si="5"/>
        <v>0</v>
      </c>
      <c r="AO37" s="9">
        <f t="shared" si="6"/>
        <v>2.32E-3</v>
      </c>
      <c r="AP37" s="1">
        <f t="shared" si="24"/>
        <v>0</v>
      </c>
      <c r="AQ37" s="1">
        <f t="shared" si="25"/>
        <v>0</v>
      </c>
      <c r="AR37" s="1"/>
      <c r="AS37" s="1">
        <f t="shared" si="26"/>
        <v>0</v>
      </c>
      <c r="AT37" s="1">
        <f t="shared" si="32"/>
        <v>0</v>
      </c>
      <c r="AU37" s="1">
        <f t="shared" si="7"/>
        <v>0</v>
      </c>
      <c r="AV37" s="9">
        <f t="shared" si="27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4"/>
        <v>39</v>
      </c>
      <c r="BK37" s="7">
        <f t="shared" si="34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8"/>
        <v>0</v>
      </c>
      <c r="BP37" s="36">
        <f t="shared" si="29"/>
        <v>0</v>
      </c>
      <c r="BQ37" s="1">
        <f t="shared" si="14"/>
        <v>0</v>
      </c>
      <c r="BR37" s="1">
        <f t="shared" si="15"/>
        <v>88221.710049386646</v>
      </c>
      <c r="BS37" s="1">
        <f t="shared" si="16"/>
        <v>86847.54011092268</v>
      </c>
      <c r="CD37" s="1"/>
      <c r="CE37" s="1"/>
      <c r="CF37" s="1"/>
      <c r="CG37" s="1"/>
    </row>
    <row r="38" spans="1:85" x14ac:dyDescent="0.3">
      <c r="B38" s="1">
        <f t="shared" si="0"/>
        <v>1099</v>
      </c>
      <c r="C38" s="1">
        <v>25</v>
      </c>
      <c r="D38" s="1">
        <v>48899</v>
      </c>
      <c r="E38" s="1">
        <v>1080</v>
      </c>
      <c r="F38" s="1">
        <v>0</v>
      </c>
      <c r="G38" s="1">
        <v>19</v>
      </c>
      <c r="H38" s="1">
        <v>0</v>
      </c>
      <c r="I38" s="1">
        <v>0</v>
      </c>
      <c r="J38" s="1">
        <v>56.35</v>
      </c>
      <c r="K38" s="1">
        <v>1.45</v>
      </c>
      <c r="L38" s="1">
        <v>13.9</v>
      </c>
      <c r="M38" s="1">
        <v>2.02</v>
      </c>
      <c r="N38" s="1">
        <v>269</v>
      </c>
      <c r="O38" s="1">
        <v>821</v>
      </c>
      <c r="P38" s="1">
        <v>807</v>
      </c>
      <c r="Q38" s="1">
        <v>13</v>
      </c>
      <c r="R38" s="1">
        <v>0</v>
      </c>
      <c r="S38" s="1">
        <v>472</v>
      </c>
      <c r="T38" s="1">
        <v>47</v>
      </c>
      <c r="Z38" s="1">
        <v>0</v>
      </c>
      <c r="AA38" s="1">
        <f t="shared" si="17"/>
        <v>48899</v>
      </c>
      <c r="AB38" s="1">
        <f t="shared" si="18"/>
        <v>1080</v>
      </c>
      <c r="AC38" s="1">
        <f t="shared" si="19"/>
        <v>19</v>
      </c>
      <c r="AD38" s="1">
        <f t="shared" si="20"/>
        <v>0</v>
      </c>
      <c r="AE38" s="1">
        <f t="shared" si="30"/>
        <v>132</v>
      </c>
      <c r="AF38" s="1">
        <f t="shared" si="21"/>
        <v>4</v>
      </c>
      <c r="AG38" s="1">
        <f t="shared" si="22"/>
        <v>0</v>
      </c>
      <c r="AH38" s="1">
        <f t="shared" si="23"/>
        <v>0</v>
      </c>
      <c r="AI38" s="1">
        <f t="shared" si="31"/>
        <v>136</v>
      </c>
      <c r="AJ38" s="9">
        <f t="shared" si="1"/>
        <v>0</v>
      </c>
      <c r="AK38" s="9">
        <f t="shared" si="2"/>
        <v>2.198E-2</v>
      </c>
      <c r="AL38" s="9">
        <f t="shared" si="3"/>
        <v>2.1600000000000001E-2</v>
      </c>
      <c r="AM38" s="9">
        <f t="shared" si="4"/>
        <v>3.8000000000000002E-4</v>
      </c>
      <c r="AN38" s="9">
        <f t="shared" si="5"/>
        <v>0</v>
      </c>
      <c r="AO38" s="9">
        <f t="shared" si="6"/>
        <v>2.7200000000000002E-3</v>
      </c>
      <c r="AP38" s="1">
        <f t="shared" si="24"/>
        <v>0</v>
      </c>
      <c r="AQ38" s="1">
        <f t="shared" si="25"/>
        <v>0</v>
      </c>
      <c r="AR38" s="1"/>
      <c r="AS38" s="1">
        <f t="shared" si="26"/>
        <v>0</v>
      </c>
      <c r="AT38" s="1">
        <f t="shared" si="32"/>
        <v>0</v>
      </c>
      <c r="AU38" s="1">
        <f t="shared" si="7"/>
        <v>0</v>
      </c>
      <c r="AV38" s="9">
        <f t="shared" si="27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4"/>
        <v>40</v>
      </c>
      <c r="BK38" s="7">
        <f t="shared" si="34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8"/>
        <v>0</v>
      </c>
      <c r="BP38" s="36">
        <f t="shared" si="29"/>
        <v>0</v>
      </c>
      <c r="BQ38" s="1">
        <f t="shared" si="14"/>
        <v>0</v>
      </c>
      <c r="BR38" s="1">
        <f t="shared" si="15"/>
        <v>100680.85082479326</v>
      </c>
      <c r="BS38" s="1">
        <f t="shared" si="16"/>
        <v>98940.235569405573</v>
      </c>
      <c r="CD38" s="1"/>
      <c r="CE38" s="1"/>
      <c r="CF38" s="1"/>
      <c r="CG38" s="1"/>
    </row>
    <row r="39" spans="1:85" x14ac:dyDescent="0.3">
      <c r="B39" s="1">
        <f t="shared" si="0"/>
        <v>1256</v>
      </c>
      <c r="C39" s="1">
        <v>26</v>
      </c>
      <c r="D39" s="1">
        <v>48742</v>
      </c>
      <c r="E39" s="1">
        <v>1232</v>
      </c>
      <c r="F39" s="1">
        <v>0</v>
      </c>
      <c r="G39" s="1">
        <v>24</v>
      </c>
      <c r="H39" s="1">
        <v>0</v>
      </c>
      <c r="I39" s="1">
        <v>0</v>
      </c>
      <c r="J39" s="1">
        <v>56.34</v>
      </c>
      <c r="K39" s="1">
        <v>1.45</v>
      </c>
      <c r="L39" s="1">
        <v>14.2</v>
      </c>
      <c r="M39" s="1">
        <v>1.97</v>
      </c>
      <c r="N39" s="1">
        <v>309</v>
      </c>
      <c r="O39" s="1">
        <v>938</v>
      </c>
      <c r="P39" s="1">
        <v>920</v>
      </c>
      <c r="Q39" s="1">
        <v>17</v>
      </c>
      <c r="R39" s="1">
        <v>0</v>
      </c>
      <c r="S39" s="1">
        <v>542</v>
      </c>
      <c r="T39" s="1">
        <v>54</v>
      </c>
      <c r="Z39" s="1">
        <v>0</v>
      </c>
      <c r="AA39" s="1">
        <f t="shared" si="17"/>
        <v>48742</v>
      </c>
      <c r="AB39" s="1">
        <f t="shared" si="18"/>
        <v>1232</v>
      </c>
      <c r="AC39" s="1">
        <f t="shared" si="19"/>
        <v>24</v>
      </c>
      <c r="AD39" s="1">
        <f t="shared" si="20"/>
        <v>0</v>
      </c>
      <c r="AE39" s="1">
        <f t="shared" si="30"/>
        <v>152</v>
      </c>
      <c r="AF39" s="1">
        <f t="shared" si="21"/>
        <v>5</v>
      </c>
      <c r="AG39" s="1">
        <f t="shared" si="22"/>
        <v>0</v>
      </c>
      <c r="AH39" s="1">
        <f t="shared" si="23"/>
        <v>0</v>
      </c>
      <c r="AI39" s="1">
        <f t="shared" si="31"/>
        <v>157</v>
      </c>
      <c r="AJ39" s="9">
        <f t="shared" si="1"/>
        <v>0</v>
      </c>
      <c r="AK39" s="9">
        <f t="shared" si="2"/>
        <v>2.512E-2</v>
      </c>
      <c r="AL39" s="9">
        <f t="shared" si="3"/>
        <v>2.4639999999999999E-2</v>
      </c>
      <c r="AM39" s="9">
        <f t="shared" si="4"/>
        <v>4.8000000000000001E-4</v>
      </c>
      <c r="AN39" s="9">
        <f t="shared" si="5"/>
        <v>0</v>
      </c>
      <c r="AO39" s="9">
        <f t="shared" si="6"/>
        <v>3.14E-3</v>
      </c>
      <c r="AP39" s="1">
        <f t="shared" si="24"/>
        <v>0</v>
      </c>
      <c r="AQ39" s="1">
        <f t="shared" si="25"/>
        <v>0</v>
      </c>
      <c r="AR39" s="1"/>
      <c r="AS39" s="1">
        <f t="shared" si="26"/>
        <v>0</v>
      </c>
      <c r="AT39" s="1">
        <f t="shared" si="32"/>
        <v>0</v>
      </c>
      <c r="AU39" s="1">
        <f t="shared" si="7"/>
        <v>0</v>
      </c>
      <c r="AV39" s="9">
        <f t="shared" si="27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4"/>
        <v>41</v>
      </c>
      <c r="BK39" s="7">
        <f t="shared" si="34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8"/>
        <v>0</v>
      </c>
      <c r="BP39" s="36">
        <f t="shared" si="29"/>
        <v>0</v>
      </c>
      <c r="BQ39" s="1">
        <f t="shared" si="14"/>
        <v>0</v>
      </c>
      <c r="BR39" s="1">
        <f t="shared" si="15"/>
        <v>115063.82951404944</v>
      </c>
      <c r="BS39" s="1">
        <f t="shared" si="16"/>
        <v>112865.1576125071</v>
      </c>
      <c r="CD39" s="1"/>
      <c r="CE39" s="1"/>
      <c r="CF39" s="1"/>
      <c r="CG39" s="1"/>
    </row>
    <row r="40" spans="1:85" x14ac:dyDescent="0.3">
      <c r="B40" s="1">
        <f t="shared" si="0"/>
        <v>1425</v>
      </c>
      <c r="C40" s="1">
        <v>27</v>
      </c>
      <c r="D40" s="1">
        <v>48573</v>
      </c>
      <c r="E40" s="1">
        <v>1393</v>
      </c>
      <c r="F40" s="1">
        <v>0</v>
      </c>
      <c r="G40" s="1">
        <v>31</v>
      </c>
      <c r="H40" s="1">
        <v>0</v>
      </c>
      <c r="I40" s="1">
        <v>1</v>
      </c>
      <c r="J40" s="1">
        <v>56.34</v>
      </c>
      <c r="K40" s="1">
        <v>1.47</v>
      </c>
      <c r="L40" s="1">
        <v>14.7</v>
      </c>
      <c r="M40" s="1">
        <v>2.0499999999999998</v>
      </c>
      <c r="N40" s="1">
        <v>353</v>
      </c>
      <c r="O40" s="1">
        <v>1062</v>
      </c>
      <c r="P40" s="1">
        <v>1039</v>
      </c>
      <c r="Q40" s="1">
        <v>22</v>
      </c>
      <c r="R40" s="1">
        <v>0</v>
      </c>
      <c r="S40" s="1">
        <v>619</v>
      </c>
      <c r="T40" s="1">
        <v>61</v>
      </c>
      <c r="Z40" s="1">
        <v>0</v>
      </c>
      <c r="AA40" s="1">
        <f t="shared" si="17"/>
        <v>48573</v>
      </c>
      <c r="AB40" s="1">
        <f t="shared" si="18"/>
        <v>1393</v>
      </c>
      <c r="AC40" s="1">
        <f t="shared" si="19"/>
        <v>31</v>
      </c>
      <c r="AD40" s="1">
        <f t="shared" si="20"/>
        <v>1</v>
      </c>
      <c r="AE40" s="1">
        <f t="shared" si="30"/>
        <v>161</v>
      </c>
      <c r="AF40" s="1">
        <f t="shared" si="21"/>
        <v>7</v>
      </c>
      <c r="AG40" s="1">
        <f t="shared" si="22"/>
        <v>0</v>
      </c>
      <c r="AH40" s="1">
        <f t="shared" si="23"/>
        <v>1</v>
      </c>
      <c r="AI40" s="1">
        <f t="shared" si="31"/>
        <v>169</v>
      </c>
      <c r="AJ40" s="9">
        <f t="shared" si="1"/>
        <v>7.0175438596491223E-4</v>
      </c>
      <c r="AK40" s="9">
        <f t="shared" si="2"/>
        <v>2.8500000000000001E-2</v>
      </c>
      <c r="AL40" s="9">
        <f t="shared" si="3"/>
        <v>2.7859999999999999E-2</v>
      </c>
      <c r="AM40" s="9">
        <f t="shared" si="4"/>
        <v>6.2E-4</v>
      </c>
      <c r="AN40" s="9">
        <f t="shared" si="5"/>
        <v>2.0000000000000002E-5</v>
      </c>
      <c r="AO40" s="9">
        <f t="shared" si="6"/>
        <v>3.3800000000000002E-3</v>
      </c>
      <c r="AP40" s="1">
        <f t="shared" si="24"/>
        <v>0</v>
      </c>
      <c r="AQ40" s="1">
        <f t="shared" si="25"/>
        <v>0</v>
      </c>
      <c r="AR40" s="1"/>
      <c r="AS40" s="1">
        <f t="shared" si="26"/>
        <v>0</v>
      </c>
      <c r="AT40" s="1">
        <f t="shared" si="32"/>
        <v>0</v>
      </c>
      <c r="AU40" s="1">
        <f t="shared" si="7"/>
        <v>0</v>
      </c>
      <c r="AV40" s="9">
        <f t="shared" si="27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4"/>
        <v>42</v>
      </c>
      <c r="BK40" s="7">
        <f t="shared" si="34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8"/>
        <v>0</v>
      </c>
      <c r="BP40" s="36">
        <f t="shared" si="29"/>
        <v>0</v>
      </c>
      <c r="BQ40" s="1">
        <f t="shared" si="14"/>
        <v>0</v>
      </c>
      <c r="BR40" s="1">
        <f t="shared" si="15"/>
        <v>130546.1441540768</v>
      </c>
      <c r="BS40" s="1">
        <f t="shared" si="16"/>
        <v>127614.58161868701</v>
      </c>
      <c r="CD40" s="1"/>
      <c r="CE40" s="1"/>
      <c r="CF40" s="1"/>
      <c r="CG40" s="1"/>
    </row>
    <row r="41" spans="1:85" x14ac:dyDescent="0.3">
      <c r="B41" s="1">
        <f t="shared" si="0"/>
        <v>1605</v>
      </c>
      <c r="C41" s="1">
        <v>28</v>
      </c>
      <c r="D41" s="1">
        <v>48393</v>
      </c>
      <c r="E41" s="1">
        <v>1566</v>
      </c>
      <c r="F41" s="1">
        <v>0</v>
      </c>
      <c r="G41" s="1">
        <v>38</v>
      </c>
      <c r="H41" s="1">
        <v>0</v>
      </c>
      <c r="I41" s="1">
        <v>1</v>
      </c>
      <c r="J41" s="1">
        <v>56.34</v>
      </c>
      <c r="K41" s="1">
        <v>1.47</v>
      </c>
      <c r="L41" s="1">
        <v>15.1</v>
      </c>
      <c r="M41" s="1">
        <v>2.04</v>
      </c>
      <c r="N41" s="1">
        <v>402</v>
      </c>
      <c r="O41" s="1">
        <v>1193</v>
      </c>
      <c r="P41" s="1">
        <v>1164</v>
      </c>
      <c r="Q41" s="1">
        <v>28</v>
      </c>
      <c r="R41" s="1">
        <v>0</v>
      </c>
      <c r="S41" s="1">
        <v>704</v>
      </c>
      <c r="T41" s="1">
        <v>70</v>
      </c>
      <c r="Z41" s="1">
        <v>0</v>
      </c>
      <c r="AA41" s="1">
        <f t="shared" si="17"/>
        <v>48393</v>
      </c>
      <c r="AB41" s="1">
        <f t="shared" si="18"/>
        <v>1566</v>
      </c>
      <c r="AC41" s="1">
        <f t="shared" si="19"/>
        <v>38</v>
      </c>
      <c r="AD41" s="1">
        <f t="shared" si="20"/>
        <v>1</v>
      </c>
      <c r="AE41" s="1">
        <f t="shared" si="30"/>
        <v>173</v>
      </c>
      <c r="AF41" s="1">
        <f t="shared" si="21"/>
        <v>7</v>
      </c>
      <c r="AG41" s="1">
        <f t="shared" si="22"/>
        <v>0</v>
      </c>
      <c r="AH41" s="1">
        <f t="shared" si="23"/>
        <v>0</v>
      </c>
      <c r="AI41" s="1">
        <f t="shared" si="31"/>
        <v>180</v>
      </c>
      <c r="AJ41" s="9">
        <f t="shared" si="1"/>
        <v>6.2305295950155766E-4</v>
      </c>
      <c r="AK41" s="9">
        <f t="shared" si="2"/>
        <v>3.2099999999999997E-2</v>
      </c>
      <c r="AL41" s="9">
        <f t="shared" si="3"/>
        <v>3.1320000000000001E-2</v>
      </c>
      <c r="AM41" s="9">
        <f t="shared" si="4"/>
        <v>7.6000000000000004E-4</v>
      </c>
      <c r="AN41" s="9">
        <f t="shared" si="5"/>
        <v>2.0000000000000002E-5</v>
      </c>
      <c r="AO41" s="9">
        <f t="shared" si="6"/>
        <v>3.5999999999999999E-3</v>
      </c>
      <c r="AP41" s="1">
        <f t="shared" si="24"/>
        <v>0</v>
      </c>
      <c r="AQ41" s="1">
        <f t="shared" si="25"/>
        <v>0</v>
      </c>
      <c r="AR41" s="1"/>
      <c r="AS41" s="1">
        <f t="shared" si="26"/>
        <v>0</v>
      </c>
      <c r="AT41" s="1">
        <f t="shared" si="32"/>
        <v>0</v>
      </c>
      <c r="AU41" s="1">
        <f t="shared" si="7"/>
        <v>0</v>
      </c>
      <c r="AV41" s="9">
        <f t="shared" si="27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4"/>
        <v>43</v>
      </c>
      <c r="BK41" s="7">
        <f t="shared" si="34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8"/>
        <v>0</v>
      </c>
      <c r="BP41" s="36">
        <f t="shared" si="29"/>
        <v>0</v>
      </c>
      <c r="BQ41" s="1">
        <f t="shared" si="14"/>
        <v>0</v>
      </c>
      <c r="BR41" s="1">
        <f t="shared" si="15"/>
        <v>147036.18341564439</v>
      </c>
      <c r="BS41" s="1">
        <f t="shared" si="16"/>
        <v>143463.3415756381</v>
      </c>
      <c r="CD41" s="1"/>
      <c r="CE41" s="1"/>
      <c r="CF41" s="1"/>
      <c r="CG41" s="1"/>
    </row>
    <row r="42" spans="1:85" x14ac:dyDescent="0.3">
      <c r="B42" s="1">
        <f t="shared" si="0"/>
        <v>1810</v>
      </c>
      <c r="C42" s="1">
        <v>29</v>
      </c>
      <c r="D42" s="1">
        <v>48188</v>
      </c>
      <c r="E42" s="1">
        <v>1762</v>
      </c>
      <c r="F42" s="1">
        <v>0</v>
      </c>
      <c r="G42" s="1">
        <v>47</v>
      </c>
      <c r="H42" s="1">
        <v>0</v>
      </c>
      <c r="I42" s="1">
        <v>1</v>
      </c>
      <c r="J42" s="1">
        <v>56.34</v>
      </c>
      <c r="K42" s="1">
        <v>1.48</v>
      </c>
      <c r="L42" s="1">
        <v>15.5</v>
      </c>
      <c r="M42" s="1">
        <v>2.11</v>
      </c>
      <c r="N42" s="1">
        <v>458</v>
      </c>
      <c r="O42" s="1">
        <v>1342</v>
      </c>
      <c r="P42" s="1">
        <v>1306</v>
      </c>
      <c r="Q42" s="1">
        <v>34</v>
      </c>
      <c r="R42" s="1">
        <v>0</v>
      </c>
      <c r="S42" s="1">
        <v>799</v>
      </c>
      <c r="T42" s="1">
        <v>79</v>
      </c>
      <c r="Z42" s="1">
        <v>0</v>
      </c>
      <c r="AA42" s="1">
        <f t="shared" si="17"/>
        <v>48188</v>
      </c>
      <c r="AB42" s="1">
        <f t="shared" si="18"/>
        <v>1762</v>
      </c>
      <c r="AC42" s="1">
        <f t="shared" si="19"/>
        <v>47</v>
      </c>
      <c r="AD42" s="1">
        <f t="shared" si="20"/>
        <v>1</v>
      </c>
      <c r="AE42" s="1">
        <f t="shared" si="30"/>
        <v>196</v>
      </c>
      <c r="AF42" s="1">
        <f t="shared" si="21"/>
        <v>9</v>
      </c>
      <c r="AG42" s="1">
        <f t="shared" si="22"/>
        <v>0</v>
      </c>
      <c r="AH42" s="1">
        <f t="shared" si="23"/>
        <v>0</v>
      </c>
      <c r="AI42" s="1">
        <f t="shared" si="31"/>
        <v>205</v>
      </c>
      <c r="AJ42" s="9">
        <f t="shared" si="1"/>
        <v>5.5248618784530391E-4</v>
      </c>
      <c r="AK42" s="9">
        <f t="shared" si="2"/>
        <v>3.6200000000000003E-2</v>
      </c>
      <c r="AL42" s="9">
        <f t="shared" si="3"/>
        <v>3.524E-2</v>
      </c>
      <c r="AM42" s="9">
        <f t="shared" si="4"/>
        <v>9.3999999999999997E-4</v>
      </c>
      <c r="AN42" s="9">
        <f t="shared" si="5"/>
        <v>2.0000000000000002E-5</v>
      </c>
      <c r="AO42" s="9">
        <f t="shared" si="6"/>
        <v>4.1000000000000003E-3</v>
      </c>
      <c r="AP42" s="1">
        <f t="shared" si="24"/>
        <v>0</v>
      </c>
      <c r="AQ42" s="1">
        <f t="shared" si="25"/>
        <v>0</v>
      </c>
      <c r="AR42" s="1"/>
      <c r="AS42" s="1">
        <f t="shared" si="26"/>
        <v>0</v>
      </c>
      <c r="AT42" s="1">
        <f t="shared" si="32"/>
        <v>0</v>
      </c>
      <c r="AU42" s="1">
        <f t="shared" si="7"/>
        <v>0</v>
      </c>
      <c r="AV42" s="9">
        <f t="shared" si="27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4"/>
        <v>44</v>
      </c>
      <c r="BK42" s="7">
        <f t="shared" si="34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8"/>
        <v>0</v>
      </c>
      <c r="BP42" s="36">
        <f t="shared" si="29"/>
        <v>0</v>
      </c>
      <c r="BQ42" s="1">
        <f t="shared" si="14"/>
        <v>0</v>
      </c>
      <c r="BR42" s="1">
        <f t="shared" si="15"/>
        <v>165816.50590798527</v>
      </c>
      <c r="BS42" s="1">
        <f t="shared" si="16"/>
        <v>161419.16210490058</v>
      </c>
      <c r="CD42" s="1"/>
      <c r="CE42" s="1"/>
      <c r="CF42" s="1"/>
      <c r="CG42" s="1"/>
    </row>
    <row r="43" spans="1:85" x14ac:dyDescent="0.3">
      <c r="B43" s="1">
        <f t="shared" si="0"/>
        <v>2032</v>
      </c>
      <c r="C43" s="1">
        <v>30</v>
      </c>
      <c r="D43" s="1">
        <v>47966</v>
      </c>
      <c r="E43" s="1">
        <v>1974</v>
      </c>
      <c r="F43" s="1">
        <v>0</v>
      </c>
      <c r="G43" s="1">
        <v>56</v>
      </c>
      <c r="H43" s="1">
        <v>0</v>
      </c>
      <c r="I43" s="1">
        <v>2</v>
      </c>
      <c r="J43" s="1">
        <v>56.34</v>
      </c>
      <c r="K43" s="1">
        <v>1.49</v>
      </c>
      <c r="L43" s="1">
        <v>15.8</v>
      </c>
      <c r="M43" s="1">
        <v>2.12</v>
      </c>
      <c r="N43" s="1">
        <v>524</v>
      </c>
      <c r="O43" s="1">
        <v>1499</v>
      </c>
      <c r="P43" s="1">
        <v>1455</v>
      </c>
      <c r="Q43" s="1">
        <v>42</v>
      </c>
      <c r="R43" s="1">
        <v>1</v>
      </c>
      <c r="S43" s="1">
        <v>905</v>
      </c>
      <c r="T43" s="1">
        <v>89</v>
      </c>
      <c r="Z43" s="1">
        <v>0</v>
      </c>
      <c r="AA43" s="1">
        <f t="shared" si="17"/>
        <v>47966</v>
      </c>
      <c r="AB43" s="1">
        <f t="shared" si="18"/>
        <v>1974</v>
      </c>
      <c r="AC43" s="1">
        <f t="shared" si="19"/>
        <v>56</v>
      </c>
      <c r="AD43" s="1">
        <f t="shared" si="20"/>
        <v>2</v>
      </c>
      <c r="AE43" s="1">
        <f t="shared" si="30"/>
        <v>212</v>
      </c>
      <c r="AF43" s="1">
        <f t="shared" si="21"/>
        <v>9</v>
      </c>
      <c r="AG43" s="1">
        <f t="shared" si="22"/>
        <v>0</v>
      </c>
      <c r="AH43" s="1">
        <f t="shared" si="23"/>
        <v>1</v>
      </c>
      <c r="AI43" s="1">
        <f t="shared" si="31"/>
        <v>222</v>
      </c>
      <c r="AJ43" s="9">
        <f t="shared" si="1"/>
        <v>9.8425196850393699E-4</v>
      </c>
      <c r="AK43" s="9">
        <f t="shared" si="2"/>
        <v>4.0640000000000003E-2</v>
      </c>
      <c r="AL43" s="9">
        <f t="shared" si="3"/>
        <v>3.9480000000000001E-2</v>
      </c>
      <c r="AM43" s="9">
        <f t="shared" si="4"/>
        <v>1.1199999999999999E-3</v>
      </c>
      <c r="AN43" s="9">
        <f t="shared" si="5"/>
        <v>4.0000000000000003E-5</v>
      </c>
      <c r="AO43" s="9">
        <f t="shared" si="6"/>
        <v>4.4400000000000004E-3</v>
      </c>
      <c r="AP43" s="1">
        <f t="shared" si="24"/>
        <v>0</v>
      </c>
      <c r="AQ43" s="1">
        <f t="shared" si="25"/>
        <v>0</v>
      </c>
      <c r="AR43" s="1"/>
      <c r="AS43" s="1">
        <f t="shared" si="26"/>
        <v>0</v>
      </c>
      <c r="AT43" s="1">
        <f t="shared" si="32"/>
        <v>0</v>
      </c>
      <c r="AU43" s="1">
        <f t="shared" si="7"/>
        <v>0</v>
      </c>
      <c r="AV43" s="9">
        <f t="shared" si="27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4"/>
        <v>45</v>
      </c>
      <c r="BK43" s="7">
        <f t="shared" si="34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8"/>
        <v>0</v>
      </c>
      <c r="BP43" s="36">
        <f t="shared" si="29"/>
        <v>0</v>
      </c>
      <c r="BQ43" s="1">
        <f t="shared" si="14"/>
        <v>0</v>
      </c>
      <c r="BR43" s="1">
        <f t="shared" si="15"/>
        <v>186154.22099725198</v>
      </c>
      <c r="BS43" s="1">
        <f t="shared" si="16"/>
        <v>180840.76390185798</v>
      </c>
      <c r="CD43" s="1"/>
      <c r="CE43" s="1"/>
      <c r="CF43" s="1"/>
      <c r="CG43" s="1"/>
    </row>
    <row r="44" spans="1:85" x14ac:dyDescent="0.3">
      <c r="B44" s="1">
        <f t="shared" si="0"/>
        <v>2278</v>
      </c>
      <c r="C44" s="1">
        <v>31</v>
      </c>
      <c r="D44" s="1">
        <v>47720</v>
      </c>
      <c r="E44" s="1">
        <v>2206</v>
      </c>
      <c r="F44" s="1">
        <v>0</v>
      </c>
      <c r="G44" s="1">
        <v>69</v>
      </c>
      <c r="H44" s="1">
        <v>0</v>
      </c>
      <c r="I44" s="1">
        <v>3</v>
      </c>
      <c r="J44" s="1">
        <v>56.34</v>
      </c>
      <c r="K44" s="1">
        <v>1.49</v>
      </c>
      <c r="L44" s="1">
        <v>16.2</v>
      </c>
      <c r="M44" s="1">
        <v>2.08</v>
      </c>
      <c r="N44" s="1">
        <v>598</v>
      </c>
      <c r="O44" s="1">
        <v>1670</v>
      </c>
      <c r="P44" s="1">
        <v>1616</v>
      </c>
      <c r="Q44" s="1">
        <v>52</v>
      </c>
      <c r="R44" s="1">
        <v>1</v>
      </c>
      <c r="S44" s="1">
        <v>1027</v>
      </c>
      <c r="T44" s="1">
        <v>101</v>
      </c>
      <c r="Z44" s="1">
        <v>0</v>
      </c>
      <c r="AA44" s="1">
        <f t="shared" si="17"/>
        <v>47720</v>
      </c>
      <c r="AB44" s="1">
        <f t="shared" si="18"/>
        <v>2206</v>
      </c>
      <c r="AC44" s="1">
        <f t="shared" si="19"/>
        <v>69</v>
      </c>
      <c r="AD44" s="1">
        <f t="shared" si="20"/>
        <v>3</v>
      </c>
      <c r="AE44" s="1">
        <f t="shared" si="30"/>
        <v>232</v>
      </c>
      <c r="AF44" s="1">
        <f t="shared" si="21"/>
        <v>13</v>
      </c>
      <c r="AG44" s="1">
        <f t="shared" si="22"/>
        <v>0</v>
      </c>
      <c r="AH44" s="1">
        <f t="shared" si="23"/>
        <v>1</v>
      </c>
      <c r="AI44" s="1">
        <f t="shared" si="31"/>
        <v>246</v>
      </c>
      <c r="AJ44" s="9">
        <f t="shared" si="1"/>
        <v>1.3169446883230904E-3</v>
      </c>
      <c r="AK44" s="9">
        <f t="shared" si="2"/>
        <v>4.5560000000000003E-2</v>
      </c>
      <c r="AL44" s="9">
        <f t="shared" si="3"/>
        <v>4.4119999999999999E-2</v>
      </c>
      <c r="AM44" s="9">
        <f t="shared" si="4"/>
        <v>1.3799999999999999E-3</v>
      </c>
      <c r="AN44" s="9">
        <f t="shared" si="5"/>
        <v>6.0000000000000002E-5</v>
      </c>
      <c r="AO44" s="9">
        <f t="shared" si="6"/>
        <v>4.9199999999999999E-3</v>
      </c>
      <c r="AP44" s="1">
        <f t="shared" si="24"/>
        <v>0</v>
      </c>
      <c r="AQ44" s="1">
        <f t="shared" si="25"/>
        <v>0</v>
      </c>
      <c r="AR44" s="1"/>
      <c r="AS44" s="1">
        <f t="shared" si="26"/>
        <v>0</v>
      </c>
      <c r="AT44" s="1">
        <f t="shared" si="32"/>
        <v>0</v>
      </c>
      <c r="AU44" s="1">
        <f t="shared" si="7"/>
        <v>0</v>
      </c>
      <c r="AV44" s="9">
        <f t="shared" si="27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4"/>
        <v>46</v>
      </c>
      <c r="BK44" s="7">
        <f t="shared" si="34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8"/>
        <v>0</v>
      </c>
      <c r="BP44" s="36">
        <f t="shared" si="29"/>
        <v>0</v>
      </c>
      <c r="BQ44" s="1">
        <f t="shared" si="14"/>
        <v>0</v>
      </c>
      <c r="BR44" s="1">
        <f t="shared" si="15"/>
        <v>208690.60798806103</v>
      </c>
      <c r="BS44" s="1">
        <f t="shared" si="16"/>
        <v>202094.59228343397</v>
      </c>
      <c r="CD44" s="1"/>
      <c r="CE44" s="1"/>
      <c r="CF44" s="1"/>
      <c r="CG44" s="1"/>
    </row>
    <row r="45" spans="1:85" x14ac:dyDescent="0.3">
      <c r="B45" s="1">
        <f t="shared" si="0"/>
        <v>2536</v>
      </c>
      <c r="C45" s="1">
        <v>32</v>
      </c>
      <c r="D45" s="1">
        <v>47462</v>
      </c>
      <c r="E45" s="1">
        <v>2446</v>
      </c>
      <c r="F45" s="1">
        <v>0</v>
      </c>
      <c r="G45" s="1">
        <v>87</v>
      </c>
      <c r="H45" s="1">
        <v>0</v>
      </c>
      <c r="I45" s="1">
        <v>3</v>
      </c>
      <c r="J45" s="1">
        <v>56.34</v>
      </c>
      <c r="K45" s="1">
        <v>1.5</v>
      </c>
      <c r="L45" s="1">
        <v>17.100000000000001</v>
      </c>
      <c r="M45" s="1">
        <v>2.0699999999999998</v>
      </c>
      <c r="N45" s="1">
        <v>676</v>
      </c>
      <c r="O45" s="1">
        <v>1851</v>
      </c>
      <c r="P45" s="1">
        <v>1785</v>
      </c>
      <c r="Q45" s="1">
        <v>63</v>
      </c>
      <c r="R45" s="1">
        <v>2</v>
      </c>
      <c r="S45" s="1">
        <v>1166</v>
      </c>
      <c r="T45" s="1">
        <v>114</v>
      </c>
      <c r="Z45" s="1">
        <v>0</v>
      </c>
      <c r="AA45" s="1">
        <f t="shared" si="17"/>
        <v>47462</v>
      </c>
      <c r="AB45" s="1">
        <f t="shared" si="18"/>
        <v>2446</v>
      </c>
      <c r="AC45" s="1">
        <f t="shared" si="19"/>
        <v>87</v>
      </c>
      <c r="AD45" s="1">
        <f t="shared" si="20"/>
        <v>3</v>
      </c>
      <c r="AE45" s="1">
        <f t="shared" si="30"/>
        <v>240</v>
      </c>
      <c r="AF45" s="1">
        <f t="shared" si="21"/>
        <v>18</v>
      </c>
      <c r="AG45" s="1">
        <f t="shared" si="22"/>
        <v>0</v>
      </c>
      <c r="AH45" s="1">
        <f t="shared" si="23"/>
        <v>0</v>
      </c>
      <c r="AI45" s="1">
        <f t="shared" si="31"/>
        <v>258</v>
      </c>
      <c r="AJ45" s="9">
        <f t="shared" si="1"/>
        <v>1.1829652996845426E-3</v>
      </c>
      <c r="AK45" s="9">
        <f t="shared" si="2"/>
        <v>5.0720000000000001E-2</v>
      </c>
      <c r="AL45" s="9">
        <f t="shared" si="3"/>
        <v>4.8919999999999998E-2</v>
      </c>
      <c r="AM45" s="9">
        <f t="shared" si="4"/>
        <v>1.74E-3</v>
      </c>
      <c r="AN45" s="9">
        <f t="shared" si="5"/>
        <v>6.0000000000000002E-5</v>
      </c>
      <c r="AO45" s="9">
        <f t="shared" si="6"/>
        <v>5.1599999999999997E-3</v>
      </c>
      <c r="AP45" s="1">
        <f t="shared" si="24"/>
        <v>0</v>
      </c>
      <c r="AQ45" s="1">
        <f t="shared" si="25"/>
        <v>0</v>
      </c>
      <c r="AR45" s="1"/>
      <c r="AS45" s="1">
        <f t="shared" si="26"/>
        <v>0</v>
      </c>
      <c r="AT45" s="1">
        <f t="shared" si="32"/>
        <v>0</v>
      </c>
      <c r="AU45" s="1">
        <f t="shared" si="7"/>
        <v>0</v>
      </c>
      <c r="AV45" s="9">
        <f t="shared" si="27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4"/>
        <v>47</v>
      </c>
      <c r="BK45" s="7">
        <f t="shared" si="34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8"/>
        <v>0</v>
      </c>
      <c r="BP45" s="36">
        <f t="shared" si="29"/>
        <v>0</v>
      </c>
      <c r="BQ45" s="1">
        <f t="shared" si="14"/>
        <v>0</v>
      </c>
      <c r="BR45" s="1">
        <f t="shared" si="15"/>
        <v>232326.33092964123</v>
      </c>
      <c r="BS45" s="1">
        <f t="shared" si="16"/>
        <v>224081.31129885744</v>
      </c>
      <c r="CD45" s="1"/>
      <c r="CE45" s="1"/>
      <c r="CF45" s="1"/>
      <c r="CG45" s="1"/>
    </row>
    <row r="46" spans="1:85" x14ac:dyDescent="0.3">
      <c r="B46" s="1">
        <f t="shared" si="0"/>
        <v>2813</v>
      </c>
      <c r="C46" s="1">
        <v>33</v>
      </c>
      <c r="D46" s="1">
        <v>47185</v>
      </c>
      <c r="E46" s="1">
        <v>2707</v>
      </c>
      <c r="F46" s="1">
        <v>0</v>
      </c>
      <c r="G46" s="1">
        <v>101</v>
      </c>
      <c r="H46" s="1">
        <v>0</v>
      </c>
      <c r="I46" s="1">
        <v>5</v>
      </c>
      <c r="J46" s="1">
        <v>56.34</v>
      </c>
      <c r="K46" s="1">
        <v>1.5</v>
      </c>
      <c r="L46" s="1">
        <v>17.3</v>
      </c>
      <c r="M46" s="1">
        <v>2.04</v>
      </c>
      <c r="N46" s="1">
        <v>762</v>
      </c>
      <c r="O46" s="1">
        <v>2041</v>
      </c>
      <c r="P46" s="1">
        <v>1963</v>
      </c>
      <c r="Q46" s="1">
        <v>74</v>
      </c>
      <c r="R46" s="1">
        <v>3</v>
      </c>
      <c r="S46" s="1">
        <v>1319</v>
      </c>
      <c r="T46" s="1">
        <v>129</v>
      </c>
      <c r="Z46" s="1">
        <v>0</v>
      </c>
      <c r="AA46" s="1">
        <f t="shared" si="17"/>
        <v>47185</v>
      </c>
      <c r="AB46" s="1">
        <f t="shared" si="18"/>
        <v>2707</v>
      </c>
      <c r="AC46" s="1">
        <f t="shared" si="19"/>
        <v>101</v>
      </c>
      <c r="AD46" s="1">
        <f t="shared" si="20"/>
        <v>5</v>
      </c>
      <c r="AE46" s="1">
        <f t="shared" si="30"/>
        <v>261</v>
      </c>
      <c r="AF46" s="1">
        <f t="shared" si="21"/>
        <v>14</v>
      </c>
      <c r="AG46" s="1">
        <f t="shared" si="22"/>
        <v>0</v>
      </c>
      <c r="AH46" s="1">
        <f t="shared" si="23"/>
        <v>2</v>
      </c>
      <c r="AI46" s="1">
        <f t="shared" si="31"/>
        <v>277</v>
      </c>
      <c r="AJ46" s="9">
        <f t="shared" si="1"/>
        <v>1.7774617845716318E-3</v>
      </c>
      <c r="AK46" s="9">
        <f t="shared" si="2"/>
        <v>5.6259999999999998E-2</v>
      </c>
      <c r="AL46" s="9">
        <f t="shared" si="3"/>
        <v>5.4140000000000001E-2</v>
      </c>
      <c r="AM46" s="9">
        <f t="shared" si="4"/>
        <v>2.0200000000000001E-3</v>
      </c>
      <c r="AN46" s="9">
        <f t="shared" si="5"/>
        <v>1E-4</v>
      </c>
      <c r="AO46" s="9">
        <f t="shared" si="6"/>
        <v>5.5399999999999998E-3</v>
      </c>
      <c r="AP46" s="1">
        <f t="shared" si="24"/>
        <v>0</v>
      </c>
      <c r="AQ46" s="1">
        <f t="shared" si="25"/>
        <v>0</v>
      </c>
      <c r="AR46" s="1"/>
      <c r="AS46" s="1">
        <f t="shared" si="26"/>
        <v>0</v>
      </c>
      <c r="AT46" s="1">
        <f t="shared" si="32"/>
        <v>0</v>
      </c>
      <c r="AU46" s="1">
        <f t="shared" si="7"/>
        <v>0</v>
      </c>
      <c r="AV46" s="9">
        <f t="shared" si="27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4"/>
        <v>48</v>
      </c>
      <c r="BK46" s="7">
        <f t="shared" si="34"/>
        <v>33</v>
      </c>
      <c r="BL46" s="1">
        <f t="shared" ref="BL46:BL77" si="35">IF(OR(BJ46&lt;$BU$12,BJ46&gt;$BW$12),0,$BU$14*B46)</f>
        <v>0</v>
      </c>
      <c r="BM46" s="74">
        <f>+EvolOf!H35</f>
        <v>39673</v>
      </c>
      <c r="BN46" s="1">
        <f t="shared" ref="BN46:BN77" si="36">IF(OR(BJ46&lt;$BU$12,BJ46&gt;$BW$12),0,IF(BJ46&gt;$BW$12,0,VLOOKUP(BJ46,$BK$14:$BM$87,3)))</f>
        <v>0</v>
      </c>
      <c r="BO46" s="1">
        <f t="shared" si="28"/>
        <v>0</v>
      </c>
      <c r="BP46" s="36">
        <f t="shared" si="29"/>
        <v>0</v>
      </c>
      <c r="BQ46" s="1">
        <f t="shared" si="14"/>
        <v>0</v>
      </c>
      <c r="BR46" s="1">
        <f t="shared" ref="BR46:BR77" si="37">+$BU$14*B46</f>
        <v>257702.66912660917</v>
      </c>
      <c r="BS46" s="1">
        <f t="shared" ref="BS46:BS77" si="38">+$BU$14*E46</f>
        <v>247991.86822813045</v>
      </c>
      <c r="CD46" s="1"/>
      <c r="CE46" s="1"/>
      <c r="CF46" s="1"/>
      <c r="CG46" s="1"/>
    </row>
    <row r="47" spans="1:85" x14ac:dyDescent="0.3">
      <c r="A47" s="4"/>
      <c r="B47" s="1">
        <f t="shared" si="0"/>
        <v>3124</v>
      </c>
      <c r="C47" s="1">
        <v>34</v>
      </c>
      <c r="D47" s="1">
        <v>46874</v>
      </c>
      <c r="E47" s="1">
        <v>2998</v>
      </c>
      <c r="F47" s="1">
        <v>0</v>
      </c>
      <c r="G47" s="1">
        <v>120</v>
      </c>
      <c r="H47" s="1">
        <v>0</v>
      </c>
      <c r="I47" s="1">
        <v>6</v>
      </c>
      <c r="J47" s="1">
        <v>56.34</v>
      </c>
      <c r="K47" s="1">
        <v>1.51</v>
      </c>
      <c r="L47" s="1">
        <v>17.5</v>
      </c>
      <c r="M47" s="1">
        <v>2.04</v>
      </c>
      <c r="N47" s="1">
        <v>853</v>
      </c>
      <c r="O47" s="1">
        <v>2261</v>
      </c>
      <c r="P47" s="1">
        <v>2167</v>
      </c>
      <c r="Q47" s="1">
        <v>89</v>
      </c>
      <c r="R47" s="1">
        <v>3</v>
      </c>
      <c r="S47" s="1">
        <v>1479</v>
      </c>
      <c r="T47" s="1">
        <v>145</v>
      </c>
      <c r="Z47" s="1">
        <v>0</v>
      </c>
      <c r="AA47" s="1">
        <f t="shared" si="17"/>
        <v>46874</v>
      </c>
      <c r="AB47" s="1">
        <f t="shared" si="18"/>
        <v>2998</v>
      </c>
      <c r="AC47" s="1">
        <f t="shared" si="19"/>
        <v>120</v>
      </c>
      <c r="AD47" s="1">
        <f t="shared" si="20"/>
        <v>6</v>
      </c>
      <c r="AE47" s="1">
        <f t="shared" si="30"/>
        <v>291</v>
      </c>
      <c r="AF47" s="1">
        <f t="shared" si="21"/>
        <v>19</v>
      </c>
      <c r="AG47" s="1">
        <f t="shared" si="22"/>
        <v>0</v>
      </c>
      <c r="AH47" s="1">
        <f t="shared" si="23"/>
        <v>1</v>
      </c>
      <c r="AI47" s="1">
        <f t="shared" si="31"/>
        <v>311</v>
      </c>
      <c r="AJ47" s="9">
        <f t="shared" si="1"/>
        <v>1.9206145966709346E-3</v>
      </c>
      <c r="AK47" s="9">
        <f t="shared" si="2"/>
        <v>6.2480000000000001E-2</v>
      </c>
      <c r="AL47" s="9">
        <f t="shared" si="3"/>
        <v>5.9959999999999999E-2</v>
      </c>
      <c r="AM47" s="9">
        <f t="shared" si="4"/>
        <v>2.3999999999999998E-3</v>
      </c>
      <c r="AN47" s="9">
        <f t="shared" si="5"/>
        <v>1.2E-4</v>
      </c>
      <c r="AO47" s="9">
        <f t="shared" si="6"/>
        <v>6.2199999999999998E-3</v>
      </c>
      <c r="AP47" s="1">
        <f t="shared" si="24"/>
        <v>0</v>
      </c>
      <c r="AQ47" s="1">
        <f t="shared" si="25"/>
        <v>0</v>
      </c>
      <c r="AR47" s="1"/>
      <c r="AS47" s="1">
        <f t="shared" si="26"/>
        <v>0</v>
      </c>
      <c r="AT47" s="1">
        <f t="shared" si="32"/>
        <v>0</v>
      </c>
      <c r="AU47" s="1">
        <f t="shared" si="7"/>
        <v>0</v>
      </c>
      <c r="AV47" s="9">
        <f t="shared" si="27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4"/>
        <v>49</v>
      </c>
      <c r="BK47" s="7">
        <f t="shared" si="34"/>
        <v>34</v>
      </c>
      <c r="BL47" s="1">
        <f t="shared" si="35"/>
        <v>0</v>
      </c>
      <c r="BM47" s="74">
        <f>+EvolOf!H36</f>
        <v>47610</v>
      </c>
      <c r="BN47" s="1">
        <f t="shared" si="36"/>
        <v>0</v>
      </c>
      <c r="BO47" s="1">
        <f t="shared" si="28"/>
        <v>0</v>
      </c>
      <c r="BP47" s="36">
        <f t="shared" si="29"/>
        <v>0</v>
      </c>
      <c r="BQ47" s="1">
        <f t="shared" si="14"/>
        <v>0</v>
      </c>
      <c r="BR47" s="1">
        <f t="shared" si="37"/>
        <v>286193.79251742875</v>
      </c>
      <c r="BS47" s="1">
        <f t="shared" si="38"/>
        <v>274650.76503433142</v>
      </c>
    </row>
    <row r="48" spans="1:85" x14ac:dyDescent="0.3">
      <c r="B48" s="1">
        <f t="shared" si="0"/>
        <v>3451</v>
      </c>
      <c r="C48" s="1">
        <v>35</v>
      </c>
      <c r="D48" s="1">
        <v>46547</v>
      </c>
      <c r="E48" s="1">
        <v>3301</v>
      </c>
      <c r="F48" s="1">
        <v>0</v>
      </c>
      <c r="G48" s="1">
        <v>143</v>
      </c>
      <c r="H48" s="1">
        <v>0</v>
      </c>
      <c r="I48" s="1">
        <v>7</v>
      </c>
      <c r="J48" s="1">
        <v>56.34</v>
      </c>
      <c r="K48" s="1">
        <v>1.52</v>
      </c>
      <c r="L48" s="1">
        <v>17.8</v>
      </c>
      <c r="M48" s="1">
        <v>2.06</v>
      </c>
      <c r="N48" s="1">
        <v>959</v>
      </c>
      <c r="O48" s="1">
        <v>2482</v>
      </c>
      <c r="P48" s="1">
        <v>2370</v>
      </c>
      <c r="Q48" s="1">
        <v>107</v>
      </c>
      <c r="R48" s="1">
        <v>4</v>
      </c>
      <c r="S48" s="1">
        <v>1660</v>
      </c>
      <c r="T48" s="1">
        <v>162</v>
      </c>
      <c r="Z48" s="1">
        <v>0</v>
      </c>
      <c r="AA48" s="1">
        <f t="shared" si="17"/>
        <v>46547</v>
      </c>
      <c r="AB48" s="1">
        <f t="shared" si="18"/>
        <v>3301</v>
      </c>
      <c r="AC48" s="1">
        <f t="shared" si="19"/>
        <v>143</v>
      </c>
      <c r="AD48" s="1">
        <f t="shared" si="20"/>
        <v>7</v>
      </c>
      <c r="AE48" s="1">
        <f t="shared" si="30"/>
        <v>303</v>
      </c>
      <c r="AF48" s="1">
        <f t="shared" si="21"/>
        <v>23</v>
      </c>
      <c r="AG48" s="1">
        <f t="shared" si="22"/>
        <v>0</v>
      </c>
      <c r="AH48" s="1">
        <f t="shared" si="23"/>
        <v>1</v>
      </c>
      <c r="AI48" s="1">
        <f t="shared" si="31"/>
        <v>327</v>
      </c>
      <c r="AJ48" s="9">
        <f t="shared" si="1"/>
        <v>2.0283975659229209E-3</v>
      </c>
      <c r="AK48" s="9">
        <f t="shared" si="2"/>
        <v>6.9019999999999998E-2</v>
      </c>
      <c r="AL48" s="9">
        <f t="shared" si="3"/>
        <v>6.6019999999999995E-2</v>
      </c>
      <c r="AM48" s="9">
        <f t="shared" si="4"/>
        <v>2.8600000000000001E-3</v>
      </c>
      <c r="AN48" s="9">
        <f t="shared" si="5"/>
        <v>1.3999999999999999E-4</v>
      </c>
      <c r="AO48" s="9">
        <f t="shared" si="6"/>
        <v>6.5399999999999998E-3</v>
      </c>
      <c r="AP48" s="1">
        <f t="shared" si="24"/>
        <v>0</v>
      </c>
      <c r="AQ48" s="1">
        <f t="shared" si="25"/>
        <v>0</v>
      </c>
      <c r="AR48" s="1"/>
      <c r="AS48" s="1">
        <f t="shared" si="26"/>
        <v>0</v>
      </c>
      <c r="AT48" s="1">
        <f t="shared" si="32"/>
        <v>0</v>
      </c>
      <c r="AU48" s="1">
        <f t="shared" si="7"/>
        <v>0</v>
      </c>
      <c r="AV48" s="9">
        <f t="shared" si="27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9">+BJ47+1</f>
        <v>50</v>
      </c>
      <c r="BK48" s="7">
        <f t="shared" si="39"/>
        <v>35</v>
      </c>
      <c r="BL48" s="1">
        <f t="shared" si="35"/>
        <v>0</v>
      </c>
      <c r="BM48" s="74">
        <f>+EvolOf!H37</f>
        <v>56188</v>
      </c>
      <c r="BN48" s="1">
        <f t="shared" si="36"/>
        <v>0</v>
      </c>
      <c r="BO48" s="1">
        <f t="shared" si="28"/>
        <v>0</v>
      </c>
      <c r="BP48" s="36">
        <f t="shared" si="29"/>
        <v>0</v>
      </c>
      <c r="BQ48" s="1">
        <f t="shared" si="14"/>
        <v>0</v>
      </c>
      <c r="BR48" s="1">
        <f t="shared" si="37"/>
        <v>316150.69717594318</v>
      </c>
      <c r="BS48" s="1">
        <f t="shared" si="38"/>
        <v>302408.99779130355</v>
      </c>
    </row>
    <row r="49" spans="2:71" x14ac:dyDescent="0.3">
      <c r="B49" s="1">
        <f t="shared" si="0"/>
        <v>3784</v>
      </c>
      <c r="C49" s="1">
        <v>36</v>
      </c>
      <c r="D49" s="1">
        <v>46214</v>
      </c>
      <c r="E49" s="1">
        <v>3607</v>
      </c>
      <c r="F49" s="1">
        <v>0</v>
      </c>
      <c r="G49" s="1">
        <v>168</v>
      </c>
      <c r="H49" s="1">
        <v>0</v>
      </c>
      <c r="I49" s="1">
        <v>9</v>
      </c>
      <c r="J49" s="1">
        <v>56.35</v>
      </c>
      <c r="K49" s="1">
        <v>1.52</v>
      </c>
      <c r="L49" s="1">
        <v>18.2</v>
      </c>
      <c r="M49" s="1">
        <v>2.06</v>
      </c>
      <c r="N49" s="1">
        <v>1070</v>
      </c>
      <c r="O49" s="1">
        <v>2705</v>
      </c>
      <c r="P49" s="1">
        <v>2571</v>
      </c>
      <c r="Q49" s="1">
        <v>128</v>
      </c>
      <c r="R49" s="1">
        <v>5</v>
      </c>
      <c r="S49" s="1">
        <v>1855</v>
      </c>
      <c r="T49" s="1">
        <v>182</v>
      </c>
      <c r="Z49" s="1">
        <v>0</v>
      </c>
      <c r="AA49" s="1">
        <f t="shared" si="17"/>
        <v>46214</v>
      </c>
      <c r="AB49" s="1">
        <f t="shared" si="18"/>
        <v>3607</v>
      </c>
      <c r="AC49" s="1">
        <f t="shared" si="19"/>
        <v>168</v>
      </c>
      <c r="AD49" s="1">
        <f t="shared" si="20"/>
        <v>9</v>
      </c>
      <c r="AE49" s="1">
        <f t="shared" si="30"/>
        <v>306</v>
      </c>
      <c r="AF49" s="1">
        <f t="shared" si="21"/>
        <v>25</v>
      </c>
      <c r="AG49" s="1">
        <f t="shared" si="22"/>
        <v>0</v>
      </c>
      <c r="AH49" s="1">
        <f t="shared" si="23"/>
        <v>2</v>
      </c>
      <c r="AI49" s="1">
        <f t="shared" si="31"/>
        <v>333</v>
      </c>
      <c r="AJ49" s="9">
        <f t="shared" si="1"/>
        <v>2.3784355179704017E-3</v>
      </c>
      <c r="AK49" s="9">
        <f t="shared" si="2"/>
        <v>7.5679999999999997E-2</v>
      </c>
      <c r="AL49" s="9">
        <f t="shared" si="3"/>
        <v>7.2139999999999996E-2</v>
      </c>
      <c r="AM49" s="9">
        <f t="shared" si="4"/>
        <v>3.3600000000000001E-3</v>
      </c>
      <c r="AN49" s="9">
        <f t="shared" si="5"/>
        <v>1.8000000000000001E-4</v>
      </c>
      <c r="AO49" s="9">
        <f t="shared" si="6"/>
        <v>6.6600000000000001E-3</v>
      </c>
      <c r="AP49" s="1">
        <f t="shared" si="24"/>
        <v>0</v>
      </c>
      <c r="AQ49" s="1">
        <f t="shared" si="25"/>
        <v>0</v>
      </c>
      <c r="AR49" s="1"/>
      <c r="AS49" s="1">
        <f t="shared" si="26"/>
        <v>0</v>
      </c>
      <c r="AT49" s="1">
        <f t="shared" si="32"/>
        <v>0</v>
      </c>
      <c r="AU49" s="1">
        <f t="shared" si="7"/>
        <v>0</v>
      </c>
      <c r="AV49" s="9">
        <f t="shared" si="27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9"/>
        <v>51</v>
      </c>
      <c r="BK49" s="7">
        <f t="shared" si="39"/>
        <v>36</v>
      </c>
      <c r="BL49" s="1">
        <f t="shared" si="35"/>
        <v>0</v>
      </c>
      <c r="BM49" s="74">
        <f>+EvolOf!H38</f>
        <v>64059</v>
      </c>
      <c r="BN49" s="1">
        <f t="shared" si="36"/>
        <v>0</v>
      </c>
      <c r="BO49" s="1">
        <f t="shared" si="28"/>
        <v>0</v>
      </c>
      <c r="BP49" s="36">
        <f t="shared" si="29"/>
        <v>0</v>
      </c>
      <c r="BQ49" s="1">
        <f t="shared" si="14"/>
        <v>0</v>
      </c>
      <c r="BR49" s="1">
        <f t="shared" si="37"/>
        <v>346657.26980984327</v>
      </c>
      <c r="BS49" s="1">
        <f t="shared" si="38"/>
        <v>330442.06453596847</v>
      </c>
    </row>
    <row r="50" spans="2:71" x14ac:dyDescent="0.3">
      <c r="B50" s="1">
        <f t="shared" si="0"/>
        <v>4156</v>
      </c>
      <c r="C50" s="1">
        <v>37</v>
      </c>
      <c r="D50" s="1">
        <v>45842</v>
      </c>
      <c r="E50" s="1">
        <v>3947</v>
      </c>
      <c r="F50" s="1">
        <v>0</v>
      </c>
      <c r="G50" s="1">
        <v>198</v>
      </c>
      <c r="H50" s="1">
        <v>0</v>
      </c>
      <c r="I50" s="1">
        <v>11</v>
      </c>
      <c r="J50" s="1">
        <v>56.34</v>
      </c>
      <c r="K50" s="1">
        <v>1.53</v>
      </c>
      <c r="L50" s="1">
        <v>18.399999999999999</v>
      </c>
      <c r="M50" s="1">
        <v>2.02</v>
      </c>
      <c r="N50" s="1">
        <v>1197</v>
      </c>
      <c r="O50" s="1">
        <v>2950</v>
      </c>
      <c r="P50" s="1">
        <v>2791</v>
      </c>
      <c r="Q50" s="1">
        <v>150</v>
      </c>
      <c r="R50" s="1">
        <v>7</v>
      </c>
      <c r="S50" s="1">
        <v>2069</v>
      </c>
      <c r="T50" s="1">
        <v>201</v>
      </c>
      <c r="Z50" s="1">
        <v>0</v>
      </c>
      <c r="AA50" s="1">
        <f t="shared" si="17"/>
        <v>45842</v>
      </c>
      <c r="AB50" s="1">
        <f t="shared" si="18"/>
        <v>3947</v>
      </c>
      <c r="AC50" s="1">
        <f t="shared" si="19"/>
        <v>198</v>
      </c>
      <c r="AD50" s="1">
        <f t="shared" si="20"/>
        <v>11</v>
      </c>
      <c r="AE50" s="1">
        <f t="shared" si="30"/>
        <v>340</v>
      </c>
      <c r="AF50" s="1">
        <f t="shared" si="21"/>
        <v>30</v>
      </c>
      <c r="AG50" s="1">
        <f t="shared" si="22"/>
        <v>0</v>
      </c>
      <c r="AH50" s="1">
        <f t="shared" si="23"/>
        <v>2</v>
      </c>
      <c r="AI50" s="1">
        <f t="shared" si="31"/>
        <v>372</v>
      </c>
      <c r="AJ50" s="9">
        <f t="shared" si="1"/>
        <v>2.6467757459095282E-3</v>
      </c>
      <c r="AK50" s="9">
        <f t="shared" si="2"/>
        <v>8.3119999999999999E-2</v>
      </c>
      <c r="AL50" s="9">
        <f t="shared" si="3"/>
        <v>7.8939999999999996E-2</v>
      </c>
      <c r="AM50" s="9">
        <f t="shared" si="4"/>
        <v>3.96E-3</v>
      </c>
      <c r="AN50" s="9">
        <f t="shared" si="5"/>
        <v>2.2000000000000001E-4</v>
      </c>
      <c r="AO50" s="9">
        <f t="shared" si="6"/>
        <v>7.4400000000000004E-3</v>
      </c>
      <c r="AP50" s="1">
        <f t="shared" si="24"/>
        <v>0</v>
      </c>
      <c r="AQ50" s="1">
        <f t="shared" si="25"/>
        <v>0</v>
      </c>
      <c r="AR50" s="1"/>
      <c r="AS50" s="1">
        <f t="shared" si="26"/>
        <v>0</v>
      </c>
      <c r="AT50" s="1">
        <f t="shared" si="32"/>
        <v>0</v>
      </c>
      <c r="AU50" s="1">
        <f t="shared" si="7"/>
        <v>0</v>
      </c>
      <c r="AV50" s="9">
        <f t="shared" si="27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9"/>
        <v>52</v>
      </c>
      <c r="BK50" s="7">
        <f t="shared" si="39"/>
        <v>37</v>
      </c>
      <c r="BL50" s="1">
        <f t="shared" si="35"/>
        <v>0</v>
      </c>
      <c r="BM50" s="74">
        <f>+EvolOf!H39</f>
        <v>72248</v>
      </c>
      <c r="BN50" s="1">
        <f t="shared" si="36"/>
        <v>0</v>
      </c>
      <c r="BO50" s="1">
        <f t="shared" si="28"/>
        <v>0</v>
      </c>
      <c r="BP50" s="36">
        <f t="shared" si="29"/>
        <v>0</v>
      </c>
      <c r="BQ50" s="1">
        <f t="shared" si="14"/>
        <v>0</v>
      </c>
      <c r="BR50" s="1">
        <f t="shared" si="37"/>
        <v>380736.68428374961</v>
      </c>
      <c r="BS50" s="1">
        <f t="shared" si="38"/>
        <v>361589.91647448501</v>
      </c>
    </row>
    <row r="51" spans="2:71" x14ac:dyDescent="0.3">
      <c r="B51" s="1">
        <f t="shared" si="0"/>
        <v>4546</v>
      </c>
      <c r="C51" s="1">
        <v>38</v>
      </c>
      <c r="D51" s="1">
        <v>45452</v>
      </c>
      <c r="E51" s="1">
        <v>4300</v>
      </c>
      <c r="F51" s="1">
        <v>0</v>
      </c>
      <c r="G51" s="1">
        <v>233</v>
      </c>
      <c r="H51" s="1">
        <v>0</v>
      </c>
      <c r="I51" s="1">
        <v>13</v>
      </c>
      <c r="J51" s="1">
        <v>56.35</v>
      </c>
      <c r="K51" s="1">
        <v>1.54</v>
      </c>
      <c r="L51" s="1">
        <v>18.7</v>
      </c>
      <c r="M51" s="1">
        <v>1.99</v>
      </c>
      <c r="N51" s="1">
        <v>1327</v>
      </c>
      <c r="O51" s="1">
        <v>3209</v>
      </c>
      <c r="P51" s="1">
        <v>3022</v>
      </c>
      <c r="Q51" s="1">
        <v>178</v>
      </c>
      <c r="R51" s="1">
        <v>8</v>
      </c>
      <c r="S51" s="1">
        <v>2291</v>
      </c>
      <c r="T51" s="1">
        <v>221</v>
      </c>
      <c r="Z51" s="1">
        <v>0</v>
      </c>
      <c r="AA51" s="1">
        <f t="shared" si="17"/>
        <v>45452</v>
      </c>
      <c r="AB51" s="1">
        <f t="shared" si="18"/>
        <v>4300</v>
      </c>
      <c r="AC51" s="1">
        <f t="shared" si="19"/>
        <v>233</v>
      </c>
      <c r="AD51" s="1">
        <f t="shared" si="20"/>
        <v>13</v>
      </c>
      <c r="AE51" s="1">
        <f t="shared" si="30"/>
        <v>353</v>
      </c>
      <c r="AF51" s="1">
        <f t="shared" si="21"/>
        <v>35</v>
      </c>
      <c r="AG51" s="1">
        <f t="shared" si="22"/>
        <v>0</v>
      </c>
      <c r="AH51" s="1">
        <f t="shared" si="23"/>
        <v>2</v>
      </c>
      <c r="AI51" s="1">
        <f t="shared" si="31"/>
        <v>390</v>
      </c>
      <c r="AJ51" s="9">
        <f t="shared" si="1"/>
        <v>2.8596568411790586E-3</v>
      </c>
      <c r="AK51" s="9">
        <f t="shared" si="2"/>
        <v>9.0920000000000001E-2</v>
      </c>
      <c r="AL51" s="9">
        <f t="shared" si="3"/>
        <v>8.5999999999999993E-2</v>
      </c>
      <c r="AM51" s="9">
        <f t="shared" si="4"/>
        <v>4.6600000000000001E-3</v>
      </c>
      <c r="AN51" s="9">
        <f t="shared" si="5"/>
        <v>2.5999999999999998E-4</v>
      </c>
      <c r="AO51" s="9">
        <f t="shared" si="6"/>
        <v>7.7999999999999996E-3</v>
      </c>
      <c r="AP51" s="1">
        <f t="shared" si="24"/>
        <v>0</v>
      </c>
      <c r="AQ51" s="1">
        <f t="shared" si="25"/>
        <v>0</v>
      </c>
      <c r="AR51" s="1"/>
      <c r="AS51" s="1">
        <f t="shared" si="26"/>
        <v>0</v>
      </c>
      <c r="AT51" s="1">
        <f t="shared" si="32"/>
        <v>0</v>
      </c>
      <c r="AU51" s="1">
        <f t="shared" si="7"/>
        <v>0</v>
      </c>
      <c r="AV51" s="9">
        <f t="shared" si="27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9"/>
        <v>53</v>
      </c>
      <c r="BK51" s="7">
        <f t="shared" si="39"/>
        <v>38</v>
      </c>
      <c r="BL51" s="1">
        <f t="shared" si="35"/>
        <v>0</v>
      </c>
      <c r="BM51" s="74">
        <f>+EvolOf!H40</f>
        <v>78797</v>
      </c>
      <c r="BN51" s="1">
        <f t="shared" si="36"/>
        <v>0</v>
      </c>
      <c r="BO51" s="1">
        <f t="shared" si="28"/>
        <v>0</v>
      </c>
      <c r="BP51" s="36">
        <f t="shared" si="29"/>
        <v>0</v>
      </c>
      <c r="BQ51" s="1">
        <f t="shared" si="14"/>
        <v>0</v>
      </c>
      <c r="BR51" s="1">
        <f t="shared" si="37"/>
        <v>416465.10268381273</v>
      </c>
      <c r="BS51" s="1">
        <f t="shared" si="38"/>
        <v>393928.71569300367</v>
      </c>
    </row>
    <row r="52" spans="2:71" x14ac:dyDescent="0.3">
      <c r="B52" s="1">
        <f t="shared" si="0"/>
        <v>4956</v>
      </c>
      <c r="C52" s="1">
        <v>39</v>
      </c>
      <c r="D52" s="1">
        <v>45042</v>
      </c>
      <c r="E52" s="1">
        <v>4670</v>
      </c>
      <c r="F52" s="1">
        <v>0</v>
      </c>
      <c r="G52" s="1">
        <v>271</v>
      </c>
      <c r="H52" s="1">
        <v>0</v>
      </c>
      <c r="I52" s="1">
        <v>15</v>
      </c>
      <c r="J52" s="1">
        <v>56.35</v>
      </c>
      <c r="K52" s="1">
        <v>1.54</v>
      </c>
      <c r="L52" s="1">
        <v>19</v>
      </c>
      <c r="M52" s="1">
        <v>1.98</v>
      </c>
      <c r="N52" s="1">
        <v>1469</v>
      </c>
      <c r="O52" s="1">
        <v>3478</v>
      </c>
      <c r="P52" s="1">
        <v>3260</v>
      </c>
      <c r="Q52" s="1">
        <v>207</v>
      </c>
      <c r="R52" s="1">
        <v>9</v>
      </c>
      <c r="S52" s="1">
        <v>2527</v>
      </c>
      <c r="T52" s="1">
        <v>244</v>
      </c>
      <c r="Z52" s="1">
        <v>0</v>
      </c>
      <c r="AA52" s="1">
        <f t="shared" si="17"/>
        <v>45042</v>
      </c>
      <c r="AB52" s="1">
        <f t="shared" si="18"/>
        <v>4670</v>
      </c>
      <c r="AC52" s="1">
        <f t="shared" si="19"/>
        <v>271</v>
      </c>
      <c r="AD52" s="1">
        <f t="shared" si="20"/>
        <v>15</v>
      </c>
      <c r="AE52" s="1">
        <f t="shared" si="30"/>
        <v>370</v>
      </c>
      <c r="AF52" s="1">
        <f t="shared" si="21"/>
        <v>38</v>
      </c>
      <c r="AG52" s="1">
        <f t="shared" si="22"/>
        <v>0</v>
      </c>
      <c r="AH52" s="1">
        <f t="shared" si="23"/>
        <v>2</v>
      </c>
      <c r="AI52" s="1">
        <f t="shared" si="31"/>
        <v>410</v>
      </c>
      <c r="AJ52" s="9">
        <f t="shared" si="1"/>
        <v>3.0266343825665859E-3</v>
      </c>
      <c r="AK52" s="9">
        <f t="shared" si="2"/>
        <v>9.912E-2</v>
      </c>
      <c r="AL52" s="9">
        <f t="shared" si="3"/>
        <v>9.3399999999999997E-2</v>
      </c>
      <c r="AM52" s="9">
        <f t="shared" si="4"/>
        <v>5.4200000000000003E-3</v>
      </c>
      <c r="AN52" s="9">
        <f t="shared" si="5"/>
        <v>2.9999999999999997E-4</v>
      </c>
      <c r="AO52" s="9">
        <f t="shared" si="6"/>
        <v>8.2000000000000007E-3</v>
      </c>
      <c r="AP52" s="1">
        <f t="shared" si="24"/>
        <v>0</v>
      </c>
      <c r="AQ52" s="1">
        <f t="shared" si="25"/>
        <v>0</v>
      </c>
      <c r="AR52" s="1"/>
      <c r="AS52" s="1">
        <f t="shared" si="26"/>
        <v>0</v>
      </c>
      <c r="AT52" s="1">
        <f t="shared" si="32"/>
        <v>0</v>
      </c>
      <c r="AU52" s="1">
        <f t="shared" si="7"/>
        <v>0</v>
      </c>
      <c r="AV52" s="9">
        <f t="shared" si="27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9"/>
        <v>54</v>
      </c>
      <c r="BK52" s="7">
        <f t="shared" si="39"/>
        <v>39</v>
      </c>
      <c r="BL52" s="1">
        <f t="shared" si="35"/>
        <v>0</v>
      </c>
      <c r="BM52" s="74">
        <f>+EvolOf!H41</f>
        <v>85195</v>
      </c>
      <c r="BN52" s="1">
        <f t="shared" si="36"/>
        <v>0</v>
      </c>
      <c r="BO52" s="1">
        <f t="shared" si="28"/>
        <v>0</v>
      </c>
      <c r="BP52" s="36">
        <f t="shared" si="29"/>
        <v>0</v>
      </c>
      <c r="BQ52" s="1">
        <f t="shared" si="14"/>
        <v>0</v>
      </c>
      <c r="BR52" s="1">
        <f t="shared" si="37"/>
        <v>454025.74766849447</v>
      </c>
      <c r="BS52" s="1">
        <f t="shared" si="38"/>
        <v>427824.90750844817</v>
      </c>
    </row>
    <row r="53" spans="2:71" x14ac:dyDescent="0.3">
      <c r="B53" s="1">
        <f t="shared" si="0"/>
        <v>5375</v>
      </c>
      <c r="C53" s="1">
        <v>40</v>
      </c>
      <c r="D53" s="1">
        <v>44624</v>
      </c>
      <c r="E53" s="1">
        <v>5041</v>
      </c>
      <c r="F53" s="1">
        <v>0</v>
      </c>
      <c r="G53" s="1">
        <v>316</v>
      </c>
      <c r="H53" s="1">
        <v>0</v>
      </c>
      <c r="I53" s="1">
        <v>18</v>
      </c>
      <c r="J53" s="1">
        <v>56.35</v>
      </c>
      <c r="K53" s="1">
        <v>1.55</v>
      </c>
      <c r="L53" s="1">
        <v>19.3</v>
      </c>
      <c r="M53" s="1">
        <v>1.93</v>
      </c>
      <c r="N53" s="1">
        <v>1619</v>
      </c>
      <c r="O53" s="1">
        <v>3746</v>
      </c>
      <c r="P53" s="1">
        <v>3493</v>
      </c>
      <c r="Q53" s="1">
        <v>241</v>
      </c>
      <c r="R53" s="1">
        <v>11</v>
      </c>
      <c r="S53" s="1">
        <v>2791</v>
      </c>
      <c r="T53" s="1">
        <v>269</v>
      </c>
      <c r="Z53" s="1">
        <v>0</v>
      </c>
      <c r="AA53" s="1">
        <f t="shared" si="17"/>
        <v>44624</v>
      </c>
      <c r="AB53" s="1">
        <f t="shared" si="18"/>
        <v>5041</v>
      </c>
      <c r="AC53" s="1">
        <f t="shared" si="19"/>
        <v>316</v>
      </c>
      <c r="AD53" s="1">
        <f t="shared" si="20"/>
        <v>18</v>
      </c>
      <c r="AE53" s="1">
        <f t="shared" si="30"/>
        <v>371</v>
      </c>
      <c r="AF53" s="1">
        <f t="shared" si="21"/>
        <v>45</v>
      </c>
      <c r="AG53" s="1">
        <f t="shared" si="22"/>
        <v>0</v>
      </c>
      <c r="AH53" s="1">
        <f t="shared" si="23"/>
        <v>3</v>
      </c>
      <c r="AI53" s="1">
        <f t="shared" si="31"/>
        <v>419</v>
      </c>
      <c r="AJ53" s="9">
        <f t="shared" si="1"/>
        <v>3.3488372093023254E-3</v>
      </c>
      <c r="AK53" s="9">
        <f t="shared" si="2"/>
        <v>0.1075</v>
      </c>
      <c r="AL53" s="9">
        <f t="shared" si="3"/>
        <v>0.10082000000000001</v>
      </c>
      <c r="AM53" s="9">
        <f t="shared" si="4"/>
        <v>6.3200000000000001E-3</v>
      </c>
      <c r="AN53" s="9">
        <f t="shared" si="5"/>
        <v>3.6000000000000002E-4</v>
      </c>
      <c r="AO53" s="9">
        <f t="shared" si="6"/>
        <v>8.3800000000000003E-3</v>
      </c>
      <c r="AP53" s="1">
        <f t="shared" si="24"/>
        <v>0</v>
      </c>
      <c r="AQ53" s="1">
        <f t="shared" si="25"/>
        <v>0</v>
      </c>
      <c r="AR53" s="1"/>
      <c r="AS53" s="1">
        <f t="shared" si="26"/>
        <v>0</v>
      </c>
      <c r="AT53" s="1">
        <f t="shared" si="32"/>
        <v>0</v>
      </c>
      <c r="AU53" s="1">
        <f t="shared" si="7"/>
        <v>0</v>
      </c>
      <c r="AV53" s="9">
        <f t="shared" si="27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9"/>
        <v>55</v>
      </c>
      <c r="BK53" s="7">
        <f t="shared" si="39"/>
        <v>40</v>
      </c>
      <c r="BL53" s="1">
        <f t="shared" si="35"/>
        <v>0</v>
      </c>
      <c r="BM53" s="74">
        <f>+EvolOf!H42</f>
        <v>94417</v>
      </c>
      <c r="BN53" s="1">
        <f t="shared" si="36"/>
        <v>0</v>
      </c>
      <c r="BO53" s="1">
        <f t="shared" si="28"/>
        <v>0</v>
      </c>
      <c r="BP53" s="36">
        <f t="shared" ref="BP53:BP77" si="40">IF(BN53=0,0,BL53/BN53-1)</f>
        <v>0</v>
      </c>
      <c r="BQ53" s="1">
        <f t="shared" ref="BQ53:BQ77" si="41">+BO53*BO53</f>
        <v>0</v>
      </c>
      <c r="BR53" s="1">
        <f t="shared" si="37"/>
        <v>492410.89461625461</v>
      </c>
      <c r="BS53" s="1">
        <f t="shared" si="38"/>
        <v>461812.71065312362</v>
      </c>
    </row>
    <row r="54" spans="2:71" x14ac:dyDescent="0.3">
      <c r="B54" s="1">
        <f t="shared" si="0"/>
        <v>5840</v>
      </c>
      <c r="C54" s="1">
        <v>41</v>
      </c>
      <c r="D54" s="1">
        <v>44158</v>
      </c>
      <c r="E54" s="1">
        <v>5450</v>
      </c>
      <c r="F54" s="1">
        <v>0</v>
      </c>
      <c r="G54" s="1">
        <v>369</v>
      </c>
      <c r="H54" s="1">
        <v>0</v>
      </c>
      <c r="I54" s="1">
        <v>21</v>
      </c>
      <c r="J54" s="1">
        <v>56.35</v>
      </c>
      <c r="K54" s="1">
        <v>1.56</v>
      </c>
      <c r="L54" s="1">
        <v>19.600000000000001</v>
      </c>
      <c r="M54" s="1">
        <v>1.9</v>
      </c>
      <c r="N54" s="1">
        <v>1779</v>
      </c>
      <c r="O54" s="1">
        <v>4051</v>
      </c>
      <c r="P54" s="1">
        <v>3755</v>
      </c>
      <c r="Q54" s="1">
        <v>283</v>
      </c>
      <c r="R54" s="1">
        <v>13</v>
      </c>
      <c r="S54" s="1">
        <v>3062</v>
      </c>
      <c r="T54" s="1">
        <v>296</v>
      </c>
      <c r="Z54" s="1">
        <v>0</v>
      </c>
      <c r="AA54" s="1">
        <f t="shared" si="17"/>
        <v>44158</v>
      </c>
      <c r="AB54" s="1">
        <f t="shared" si="18"/>
        <v>5450</v>
      </c>
      <c r="AC54" s="1">
        <f t="shared" si="19"/>
        <v>369</v>
      </c>
      <c r="AD54" s="1">
        <f t="shared" si="20"/>
        <v>21</v>
      </c>
      <c r="AE54" s="1">
        <f t="shared" si="30"/>
        <v>409</v>
      </c>
      <c r="AF54" s="1">
        <f t="shared" si="21"/>
        <v>53</v>
      </c>
      <c r="AG54" s="1">
        <f t="shared" si="22"/>
        <v>0</v>
      </c>
      <c r="AH54" s="1">
        <f t="shared" si="23"/>
        <v>3</v>
      </c>
      <c r="AI54" s="1">
        <f t="shared" si="31"/>
        <v>465</v>
      </c>
      <c r="AJ54" s="9">
        <f t="shared" si="1"/>
        <v>3.5958904109589041E-3</v>
      </c>
      <c r="AK54" s="9">
        <f t="shared" si="2"/>
        <v>0.1168</v>
      </c>
      <c r="AL54" s="9">
        <f t="shared" si="3"/>
        <v>0.109</v>
      </c>
      <c r="AM54" s="9">
        <f t="shared" si="4"/>
        <v>7.3800000000000003E-3</v>
      </c>
      <c r="AN54" s="9">
        <f t="shared" si="5"/>
        <v>4.2000000000000002E-4</v>
      </c>
      <c r="AO54" s="9">
        <f t="shared" si="6"/>
        <v>9.2999999999999992E-3</v>
      </c>
      <c r="AP54" s="1">
        <f t="shared" si="24"/>
        <v>0</v>
      </c>
      <c r="AQ54" s="1">
        <f t="shared" si="25"/>
        <v>0</v>
      </c>
      <c r="AR54" s="1"/>
      <c r="AS54" s="1">
        <f t="shared" si="26"/>
        <v>0</v>
      </c>
      <c r="AT54" s="1">
        <f t="shared" si="32"/>
        <v>0</v>
      </c>
      <c r="AU54" s="1">
        <f t="shared" si="7"/>
        <v>0</v>
      </c>
      <c r="AV54" s="9">
        <f t="shared" si="27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9"/>
        <v>56</v>
      </c>
      <c r="BK54" s="7">
        <f t="shared" si="39"/>
        <v>41</v>
      </c>
      <c r="BL54" s="1">
        <f t="shared" si="35"/>
        <v>0</v>
      </c>
      <c r="BM54" s="74">
        <f>+EvolOf!H43</f>
        <v>102136</v>
      </c>
      <c r="BN54" s="1">
        <f t="shared" si="36"/>
        <v>0</v>
      </c>
      <c r="BO54" s="1">
        <f t="shared" si="28"/>
        <v>0</v>
      </c>
      <c r="BP54" s="36">
        <f t="shared" si="40"/>
        <v>0</v>
      </c>
      <c r="BQ54" s="1">
        <f t="shared" si="41"/>
        <v>0</v>
      </c>
      <c r="BR54" s="1">
        <f t="shared" si="37"/>
        <v>535010.16270863754</v>
      </c>
      <c r="BS54" s="1">
        <f t="shared" si="38"/>
        <v>499281.74430857442</v>
      </c>
    </row>
    <row r="55" spans="2:71" x14ac:dyDescent="0.3">
      <c r="B55" s="1">
        <f t="shared" si="0"/>
        <v>6313</v>
      </c>
      <c r="C55" s="1">
        <v>42</v>
      </c>
      <c r="D55" s="1">
        <v>43686</v>
      </c>
      <c r="E55" s="1">
        <v>5860</v>
      </c>
      <c r="F55" s="1">
        <v>0</v>
      </c>
      <c r="G55" s="1">
        <v>428</v>
      </c>
      <c r="H55" s="1">
        <v>0</v>
      </c>
      <c r="I55" s="1">
        <v>25</v>
      </c>
      <c r="J55" s="1">
        <v>56.35</v>
      </c>
      <c r="K55" s="1">
        <v>1.56</v>
      </c>
      <c r="L55" s="1">
        <v>19.8</v>
      </c>
      <c r="M55" s="1">
        <v>1.88</v>
      </c>
      <c r="N55" s="1">
        <v>1952</v>
      </c>
      <c r="O55" s="1">
        <v>4351</v>
      </c>
      <c r="P55" s="1">
        <v>4007</v>
      </c>
      <c r="Q55" s="1">
        <v>328</v>
      </c>
      <c r="R55" s="1">
        <v>15</v>
      </c>
      <c r="S55" s="1">
        <v>3332</v>
      </c>
      <c r="T55" s="1">
        <v>323</v>
      </c>
      <c r="Z55" s="1">
        <v>0</v>
      </c>
      <c r="AA55" s="1">
        <f t="shared" si="17"/>
        <v>43686</v>
      </c>
      <c r="AB55" s="1">
        <f t="shared" si="18"/>
        <v>5860</v>
      </c>
      <c r="AC55" s="1">
        <f t="shared" si="19"/>
        <v>428</v>
      </c>
      <c r="AD55" s="1">
        <f t="shared" si="20"/>
        <v>25</v>
      </c>
      <c r="AE55" s="1">
        <f t="shared" si="30"/>
        <v>410</v>
      </c>
      <c r="AF55" s="1">
        <f t="shared" si="21"/>
        <v>59</v>
      </c>
      <c r="AG55" s="1">
        <f t="shared" si="22"/>
        <v>0</v>
      </c>
      <c r="AH55" s="1">
        <f t="shared" si="23"/>
        <v>4</v>
      </c>
      <c r="AI55" s="1">
        <f t="shared" si="31"/>
        <v>473</v>
      </c>
      <c r="AJ55" s="9">
        <f t="shared" si="1"/>
        <v>3.9600823697132897E-3</v>
      </c>
      <c r="AK55" s="9">
        <f t="shared" si="2"/>
        <v>0.12626000000000001</v>
      </c>
      <c r="AL55" s="9">
        <f t="shared" si="3"/>
        <v>0.1172</v>
      </c>
      <c r="AM55" s="9">
        <f t="shared" si="4"/>
        <v>8.5599999999999999E-3</v>
      </c>
      <c r="AN55" s="9">
        <f t="shared" si="5"/>
        <v>5.0000000000000001E-4</v>
      </c>
      <c r="AO55" s="9">
        <f t="shared" si="6"/>
        <v>9.4599999999999997E-3</v>
      </c>
      <c r="AP55" s="1">
        <f t="shared" si="24"/>
        <v>0</v>
      </c>
      <c r="AQ55" s="1">
        <f t="shared" si="25"/>
        <v>0</v>
      </c>
      <c r="AR55" s="1"/>
      <c r="AS55" s="1">
        <f t="shared" si="26"/>
        <v>0</v>
      </c>
      <c r="AT55" s="1">
        <f t="shared" si="32"/>
        <v>0</v>
      </c>
      <c r="AU55" s="1">
        <f t="shared" si="7"/>
        <v>0</v>
      </c>
      <c r="AV55" s="9">
        <f t="shared" si="27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9"/>
        <v>57</v>
      </c>
      <c r="BK55" s="7">
        <f t="shared" si="39"/>
        <v>42</v>
      </c>
      <c r="BL55" s="1">
        <f t="shared" si="35"/>
        <v>0</v>
      </c>
      <c r="BM55" s="74">
        <f>+EvolOf!H44</f>
        <v>110238</v>
      </c>
      <c r="BN55" s="1">
        <f t="shared" si="36"/>
        <v>0</v>
      </c>
      <c r="BO55" s="1">
        <f t="shared" si="28"/>
        <v>0</v>
      </c>
      <c r="BP55" s="36">
        <f t="shared" si="40"/>
        <v>0</v>
      </c>
      <c r="BQ55" s="1">
        <f t="shared" si="41"/>
        <v>0</v>
      </c>
      <c r="BR55" s="1">
        <f t="shared" si="37"/>
        <v>578342.32143486792</v>
      </c>
      <c r="BS55" s="1">
        <f t="shared" si="38"/>
        <v>536842.38929325622</v>
      </c>
    </row>
    <row r="56" spans="2:71" x14ac:dyDescent="0.3">
      <c r="B56" s="1">
        <f t="shared" si="0"/>
        <v>6805</v>
      </c>
      <c r="C56" s="1">
        <v>43</v>
      </c>
      <c r="D56" s="1">
        <v>43192</v>
      </c>
      <c r="E56" s="1">
        <v>6283</v>
      </c>
      <c r="F56" s="1">
        <v>0</v>
      </c>
      <c r="G56" s="1">
        <v>493</v>
      </c>
      <c r="H56" s="1">
        <v>0</v>
      </c>
      <c r="I56" s="1">
        <v>29</v>
      </c>
      <c r="J56" s="1">
        <v>56.35</v>
      </c>
      <c r="K56" s="1">
        <v>1.56</v>
      </c>
      <c r="L56" s="1">
        <v>20</v>
      </c>
      <c r="M56" s="1">
        <v>1.85</v>
      </c>
      <c r="N56" s="1">
        <v>2130</v>
      </c>
      <c r="O56" s="1">
        <v>4666</v>
      </c>
      <c r="P56" s="1">
        <v>4270</v>
      </c>
      <c r="Q56" s="1">
        <v>378</v>
      </c>
      <c r="R56" s="1">
        <v>18</v>
      </c>
      <c r="S56" s="1">
        <v>3634</v>
      </c>
      <c r="T56" s="1">
        <v>352</v>
      </c>
      <c r="Z56" s="1">
        <v>0</v>
      </c>
      <c r="AA56" s="1">
        <f t="shared" si="17"/>
        <v>43192</v>
      </c>
      <c r="AB56" s="1">
        <f t="shared" si="18"/>
        <v>6283</v>
      </c>
      <c r="AC56" s="1">
        <f t="shared" si="19"/>
        <v>493</v>
      </c>
      <c r="AD56" s="1">
        <f t="shared" si="20"/>
        <v>29</v>
      </c>
      <c r="AE56" s="1">
        <f t="shared" si="30"/>
        <v>423</v>
      </c>
      <c r="AF56" s="1">
        <f t="shared" si="21"/>
        <v>65</v>
      </c>
      <c r="AG56" s="1">
        <f t="shared" si="22"/>
        <v>0</v>
      </c>
      <c r="AH56" s="1">
        <f t="shared" si="23"/>
        <v>4</v>
      </c>
      <c r="AI56" s="1">
        <f t="shared" si="31"/>
        <v>492</v>
      </c>
      <c r="AJ56" s="9">
        <f t="shared" si="1"/>
        <v>4.2615723732549599E-3</v>
      </c>
      <c r="AK56" s="9">
        <f t="shared" si="2"/>
        <v>0.1361</v>
      </c>
      <c r="AL56" s="9">
        <f t="shared" si="3"/>
        <v>0.12565999999999999</v>
      </c>
      <c r="AM56" s="9">
        <f t="shared" si="4"/>
        <v>9.8600000000000007E-3</v>
      </c>
      <c r="AN56" s="9">
        <f t="shared" si="5"/>
        <v>5.8E-4</v>
      </c>
      <c r="AO56" s="9">
        <f t="shared" si="6"/>
        <v>9.8399999999999998E-3</v>
      </c>
      <c r="AP56" s="1">
        <f t="shared" si="24"/>
        <v>0</v>
      </c>
      <c r="AQ56" s="1">
        <f t="shared" si="25"/>
        <v>0</v>
      </c>
      <c r="AR56" s="1"/>
      <c r="AS56" s="1">
        <f t="shared" si="26"/>
        <v>0</v>
      </c>
      <c r="AT56" s="1">
        <f t="shared" si="32"/>
        <v>0</v>
      </c>
      <c r="AU56" s="1">
        <f t="shared" si="7"/>
        <v>0</v>
      </c>
      <c r="AV56" s="9">
        <f t="shared" si="27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9"/>
        <v>58</v>
      </c>
      <c r="BK56" s="7">
        <f t="shared" si="39"/>
        <v>43</v>
      </c>
      <c r="BL56" s="1">
        <f t="shared" si="35"/>
        <v>0</v>
      </c>
      <c r="BM56" s="74">
        <f>+EvolOf!H45</f>
        <v>117710</v>
      </c>
      <c r="BN56" s="1">
        <f t="shared" si="36"/>
        <v>0</v>
      </c>
      <c r="BO56" s="1">
        <f t="shared" si="28"/>
        <v>0</v>
      </c>
      <c r="BP56" s="36">
        <f t="shared" si="40"/>
        <v>0</v>
      </c>
      <c r="BQ56" s="1">
        <f t="shared" si="41"/>
        <v>0</v>
      </c>
      <c r="BR56" s="1">
        <f t="shared" si="37"/>
        <v>623415.09541648603</v>
      </c>
      <c r="BS56" s="1">
        <f t="shared" si="38"/>
        <v>575593.98155794002</v>
      </c>
    </row>
    <row r="57" spans="2:71" x14ac:dyDescent="0.3">
      <c r="B57" s="1">
        <f t="shared" si="0"/>
        <v>7315</v>
      </c>
      <c r="C57" s="1">
        <v>44</v>
      </c>
      <c r="D57" s="1">
        <v>42682</v>
      </c>
      <c r="E57" s="1">
        <v>6717</v>
      </c>
      <c r="F57" s="1">
        <v>0</v>
      </c>
      <c r="G57" s="1">
        <v>565</v>
      </c>
      <c r="H57" s="1">
        <v>0</v>
      </c>
      <c r="I57" s="1">
        <v>33</v>
      </c>
      <c r="J57" s="1">
        <v>56.35</v>
      </c>
      <c r="K57" s="1">
        <v>1.57</v>
      </c>
      <c r="L57" s="1">
        <v>20.100000000000001</v>
      </c>
      <c r="M57" s="1">
        <v>1.83</v>
      </c>
      <c r="N57" s="1">
        <v>2321</v>
      </c>
      <c r="O57" s="1">
        <v>4986</v>
      </c>
      <c r="P57" s="1">
        <v>4534</v>
      </c>
      <c r="Q57" s="1">
        <v>431</v>
      </c>
      <c r="R57" s="1">
        <v>20</v>
      </c>
      <c r="S57" s="1">
        <v>3948</v>
      </c>
      <c r="T57" s="1">
        <v>385</v>
      </c>
      <c r="Z57" s="1">
        <v>0</v>
      </c>
      <c r="AA57" s="1">
        <f t="shared" si="17"/>
        <v>42682</v>
      </c>
      <c r="AB57" s="1">
        <f t="shared" si="18"/>
        <v>6717</v>
      </c>
      <c r="AC57" s="1">
        <f t="shared" si="19"/>
        <v>565</v>
      </c>
      <c r="AD57" s="1">
        <f t="shared" si="20"/>
        <v>33</v>
      </c>
      <c r="AE57" s="1">
        <f t="shared" si="30"/>
        <v>434</v>
      </c>
      <c r="AF57" s="1">
        <f t="shared" si="21"/>
        <v>72</v>
      </c>
      <c r="AG57" s="1">
        <f t="shared" si="22"/>
        <v>0</v>
      </c>
      <c r="AH57" s="1">
        <f t="shared" si="23"/>
        <v>4</v>
      </c>
      <c r="AI57" s="1">
        <f t="shared" si="31"/>
        <v>510</v>
      </c>
      <c r="AJ57" s="9">
        <f t="shared" si="1"/>
        <v>4.5112781954887221E-3</v>
      </c>
      <c r="AK57" s="9">
        <f t="shared" si="2"/>
        <v>0.14630000000000001</v>
      </c>
      <c r="AL57" s="9">
        <f t="shared" si="3"/>
        <v>0.13433999999999999</v>
      </c>
      <c r="AM57" s="9">
        <f t="shared" si="4"/>
        <v>1.1299999999999999E-2</v>
      </c>
      <c r="AN57" s="9">
        <f t="shared" si="5"/>
        <v>6.6E-4</v>
      </c>
      <c r="AO57" s="9">
        <f t="shared" si="6"/>
        <v>1.0200000000000001E-2</v>
      </c>
      <c r="AP57" s="1">
        <f t="shared" si="24"/>
        <v>0</v>
      </c>
      <c r="AQ57" s="1">
        <f t="shared" si="25"/>
        <v>0</v>
      </c>
      <c r="AR57" s="1"/>
      <c r="AS57" s="1">
        <f t="shared" si="26"/>
        <v>0</v>
      </c>
      <c r="AT57" s="1">
        <f t="shared" si="32"/>
        <v>0</v>
      </c>
      <c r="AU57" s="1">
        <f t="shared" si="7"/>
        <v>0</v>
      </c>
      <c r="AV57" s="9">
        <f t="shared" si="27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9"/>
        <v>59</v>
      </c>
      <c r="BK57" s="7">
        <f t="shared" si="39"/>
        <v>44</v>
      </c>
      <c r="BL57" s="1">
        <f t="shared" si="35"/>
        <v>0</v>
      </c>
      <c r="BM57" s="74">
        <f>+EvolOf!H46</f>
        <v>124736</v>
      </c>
      <c r="BN57" s="1">
        <f t="shared" si="36"/>
        <v>0</v>
      </c>
      <c r="BO57" s="1">
        <f t="shared" si="28"/>
        <v>0</v>
      </c>
      <c r="BP57" s="36">
        <f t="shared" si="40"/>
        <v>0</v>
      </c>
      <c r="BQ57" s="1">
        <f t="shared" si="41"/>
        <v>0</v>
      </c>
      <c r="BR57" s="1">
        <f t="shared" si="37"/>
        <v>670136.87332426093</v>
      </c>
      <c r="BS57" s="1">
        <f t="shared" si="38"/>
        <v>615353.2984441641</v>
      </c>
    </row>
    <row r="58" spans="2:71" x14ac:dyDescent="0.3">
      <c r="B58" s="1">
        <f t="shared" si="0"/>
        <v>7822</v>
      </c>
      <c r="C58" s="1">
        <v>45</v>
      </c>
      <c r="D58" s="1">
        <v>42175</v>
      </c>
      <c r="E58" s="1">
        <v>7140</v>
      </c>
      <c r="F58" s="1">
        <v>0</v>
      </c>
      <c r="G58" s="1">
        <v>643</v>
      </c>
      <c r="H58" s="1">
        <v>0</v>
      </c>
      <c r="I58" s="1">
        <v>39</v>
      </c>
      <c r="J58" s="1">
        <v>56.35</v>
      </c>
      <c r="K58" s="1">
        <v>1.57</v>
      </c>
      <c r="L58" s="1">
        <v>20.2</v>
      </c>
      <c r="M58" s="1">
        <v>1.82</v>
      </c>
      <c r="N58" s="1">
        <v>2520</v>
      </c>
      <c r="O58" s="1">
        <v>5293</v>
      </c>
      <c r="P58" s="1">
        <v>4781</v>
      </c>
      <c r="Q58" s="1">
        <v>487</v>
      </c>
      <c r="R58" s="1">
        <v>24</v>
      </c>
      <c r="S58" s="1">
        <v>4274</v>
      </c>
      <c r="T58" s="1">
        <v>418</v>
      </c>
      <c r="Z58" s="1">
        <v>0</v>
      </c>
      <c r="AA58" s="1">
        <f t="shared" si="17"/>
        <v>42175</v>
      </c>
      <c r="AB58" s="1">
        <f t="shared" si="18"/>
        <v>7140</v>
      </c>
      <c r="AC58" s="1">
        <f t="shared" si="19"/>
        <v>643</v>
      </c>
      <c r="AD58" s="1">
        <f t="shared" si="20"/>
        <v>39</v>
      </c>
      <c r="AE58" s="1">
        <f t="shared" si="30"/>
        <v>423</v>
      </c>
      <c r="AF58" s="1">
        <f t="shared" si="21"/>
        <v>78</v>
      </c>
      <c r="AG58" s="1">
        <f t="shared" si="22"/>
        <v>0</v>
      </c>
      <c r="AH58" s="1">
        <f t="shared" si="23"/>
        <v>6</v>
      </c>
      <c r="AI58" s="1">
        <f t="shared" si="31"/>
        <v>507</v>
      </c>
      <c r="AJ58" s="9">
        <f t="shared" si="1"/>
        <v>4.9859371004858091E-3</v>
      </c>
      <c r="AK58" s="9">
        <f t="shared" si="2"/>
        <v>0.15644</v>
      </c>
      <c r="AL58" s="9">
        <f t="shared" si="3"/>
        <v>0.14280000000000001</v>
      </c>
      <c r="AM58" s="9">
        <f t="shared" si="4"/>
        <v>1.286E-2</v>
      </c>
      <c r="AN58" s="9">
        <f t="shared" si="5"/>
        <v>7.7999999999999999E-4</v>
      </c>
      <c r="AO58" s="9">
        <f t="shared" si="6"/>
        <v>1.014E-2</v>
      </c>
      <c r="AP58" s="1">
        <f t="shared" si="24"/>
        <v>0</v>
      </c>
      <c r="AQ58" s="1">
        <f t="shared" si="25"/>
        <v>0</v>
      </c>
      <c r="AR58" s="1"/>
      <c r="AS58" s="1">
        <f t="shared" si="26"/>
        <v>0</v>
      </c>
      <c r="AT58" s="1">
        <f t="shared" si="32"/>
        <v>0</v>
      </c>
      <c r="AU58" s="1">
        <f t="shared" si="7"/>
        <v>0</v>
      </c>
      <c r="AV58" s="9">
        <f t="shared" si="27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9"/>
        <v>60</v>
      </c>
      <c r="BK58" s="7">
        <f t="shared" si="39"/>
        <v>45</v>
      </c>
      <c r="BL58" s="1">
        <f t="shared" si="35"/>
        <v>0</v>
      </c>
      <c r="BM58" s="74">
        <f>+EvolOf!H47</f>
        <v>130759</v>
      </c>
      <c r="BN58" s="1">
        <f t="shared" si="36"/>
        <v>0</v>
      </c>
      <c r="BO58" s="1">
        <f t="shared" si="28"/>
        <v>0</v>
      </c>
      <c r="BP58" s="36">
        <f t="shared" si="40"/>
        <v>0</v>
      </c>
      <c r="BQ58" s="1">
        <f t="shared" si="41"/>
        <v>0</v>
      </c>
      <c r="BR58" s="1">
        <f t="shared" si="37"/>
        <v>716583.81724434299</v>
      </c>
      <c r="BS58" s="1">
        <f t="shared" si="38"/>
        <v>654104.89070884802</v>
      </c>
    </row>
    <row r="59" spans="2:71" x14ac:dyDescent="0.3">
      <c r="B59" s="1">
        <f t="shared" si="0"/>
        <v>8325</v>
      </c>
      <c r="C59" s="1">
        <v>46</v>
      </c>
      <c r="D59" s="1">
        <v>41673</v>
      </c>
      <c r="E59" s="1">
        <v>7550</v>
      </c>
      <c r="F59" s="1">
        <v>0</v>
      </c>
      <c r="G59" s="1">
        <v>730</v>
      </c>
      <c r="H59" s="1">
        <v>0</v>
      </c>
      <c r="I59" s="1">
        <v>45</v>
      </c>
      <c r="J59" s="1">
        <v>56.35</v>
      </c>
      <c r="K59" s="1">
        <v>1.57</v>
      </c>
      <c r="L59" s="1">
        <v>20.3</v>
      </c>
      <c r="M59" s="1">
        <v>1.81</v>
      </c>
      <c r="N59" s="1">
        <v>2724</v>
      </c>
      <c r="O59" s="1">
        <v>5591</v>
      </c>
      <c r="P59" s="1">
        <v>5014</v>
      </c>
      <c r="Q59" s="1">
        <v>549</v>
      </c>
      <c r="R59" s="1">
        <v>28</v>
      </c>
      <c r="S59" s="1">
        <v>4600</v>
      </c>
      <c r="T59" s="1">
        <v>453</v>
      </c>
      <c r="Z59" s="1">
        <v>0</v>
      </c>
      <c r="AA59" s="1">
        <f t="shared" si="17"/>
        <v>41673</v>
      </c>
      <c r="AB59" s="1">
        <f t="shared" si="18"/>
        <v>7550</v>
      </c>
      <c r="AC59" s="1">
        <f t="shared" si="19"/>
        <v>730</v>
      </c>
      <c r="AD59" s="1">
        <f t="shared" si="20"/>
        <v>45</v>
      </c>
      <c r="AE59" s="1">
        <f t="shared" si="30"/>
        <v>410</v>
      </c>
      <c r="AF59" s="1">
        <f t="shared" si="21"/>
        <v>87</v>
      </c>
      <c r="AG59" s="1">
        <f t="shared" si="22"/>
        <v>0</v>
      </c>
      <c r="AH59" s="1">
        <f t="shared" si="23"/>
        <v>6</v>
      </c>
      <c r="AI59" s="1">
        <f t="shared" si="31"/>
        <v>503</v>
      </c>
      <c r="AJ59" s="9">
        <f t="shared" si="1"/>
        <v>5.4054054054054057E-3</v>
      </c>
      <c r="AK59" s="9">
        <f t="shared" si="2"/>
        <v>0.16650000000000001</v>
      </c>
      <c r="AL59" s="9">
        <f t="shared" si="3"/>
        <v>0.151</v>
      </c>
      <c r="AM59" s="9">
        <f t="shared" si="4"/>
        <v>1.46E-2</v>
      </c>
      <c r="AN59" s="9">
        <f t="shared" si="5"/>
        <v>8.9999999999999998E-4</v>
      </c>
      <c r="AO59" s="9">
        <f t="shared" si="6"/>
        <v>1.0059999999999999E-2</v>
      </c>
      <c r="AP59" s="1">
        <f t="shared" si="24"/>
        <v>0</v>
      </c>
      <c r="AQ59" s="1">
        <f t="shared" si="25"/>
        <v>0</v>
      </c>
      <c r="AR59" s="1"/>
      <c r="AS59" s="1">
        <f t="shared" si="26"/>
        <v>0</v>
      </c>
      <c r="AT59" s="1">
        <f t="shared" si="32"/>
        <v>0</v>
      </c>
      <c r="AU59" s="1">
        <f t="shared" si="7"/>
        <v>0</v>
      </c>
      <c r="AV59" s="9">
        <f t="shared" si="27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9"/>
        <v>61</v>
      </c>
      <c r="BK59" s="7">
        <f t="shared" si="39"/>
        <v>46</v>
      </c>
      <c r="BL59" s="1">
        <f t="shared" si="35"/>
        <v>0</v>
      </c>
      <c r="BM59" s="74">
        <f>+EvolOf!H48</f>
        <v>135032</v>
      </c>
      <c r="BN59" s="1">
        <f t="shared" si="36"/>
        <v>0</v>
      </c>
      <c r="BO59" s="1">
        <f t="shared" si="28"/>
        <v>0</v>
      </c>
      <c r="BP59" s="36">
        <f t="shared" si="40"/>
        <v>0</v>
      </c>
      <c r="BQ59" s="1">
        <f t="shared" si="41"/>
        <v>0</v>
      </c>
      <c r="BR59" s="1">
        <f t="shared" si="37"/>
        <v>762664.31584750128</v>
      </c>
      <c r="BS59" s="1">
        <f t="shared" si="38"/>
        <v>691665.53569352976</v>
      </c>
    </row>
    <row r="60" spans="2:71" x14ac:dyDescent="0.3">
      <c r="B60" s="1">
        <f t="shared" si="0"/>
        <v>8825</v>
      </c>
      <c r="C60" s="1">
        <v>47</v>
      </c>
      <c r="D60" s="1">
        <v>41172</v>
      </c>
      <c r="E60" s="1">
        <v>7951</v>
      </c>
      <c r="F60" s="1">
        <v>0</v>
      </c>
      <c r="G60" s="1">
        <v>823</v>
      </c>
      <c r="H60" s="1">
        <v>0</v>
      </c>
      <c r="I60" s="1">
        <v>51</v>
      </c>
      <c r="J60" s="1">
        <v>56.35</v>
      </c>
      <c r="K60" s="1">
        <v>1.57</v>
      </c>
      <c r="L60" s="1">
        <v>20.5</v>
      </c>
      <c r="M60" s="1">
        <v>1.81</v>
      </c>
      <c r="N60" s="1">
        <v>2941</v>
      </c>
      <c r="O60" s="1">
        <v>5876</v>
      </c>
      <c r="P60" s="1">
        <v>5227</v>
      </c>
      <c r="Q60" s="1">
        <v>616</v>
      </c>
      <c r="R60" s="1">
        <v>31</v>
      </c>
      <c r="S60" s="1">
        <v>4966</v>
      </c>
      <c r="T60" s="1">
        <v>488</v>
      </c>
      <c r="Z60" s="1">
        <v>0</v>
      </c>
      <c r="AA60" s="1">
        <f t="shared" si="17"/>
        <v>41172</v>
      </c>
      <c r="AB60" s="1">
        <f t="shared" si="18"/>
        <v>7951</v>
      </c>
      <c r="AC60" s="1">
        <f t="shared" si="19"/>
        <v>823</v>
      </c>
      <c r="AD60" s="1">
        <f t="shared" si="20"/>
        <v>51</v>
      </c>
      <c r="AE60" s="1">
        <f t="shared" si="30"/>
        <v>401</v>
      </c>
      <c r="AF60" s="1">
        <f t="shared" si="21"/>
        <v>93</v>
      </c>
      <c r="AG60" s="1">
        <f t="shared" si="22"/>
        <v>0</v>
      </c>
      <c r="AH60" s="1">
        <f t="shared" si="23"/>
        <v>6</v>
      </c>
      <c r="AI60" s="1">
        <f t="shared" si="31"/>
        <v>500</v>
      </c>
      <c r="AJ60" s="9">
        <f t="shared" si="1"/>
        <v>5.7790368271954671E-3</v>
      </c>
      <c r="AK60" s="9">
        <f t="shared" si="2"/>
        <v>0.17649999999999999</v>
      </c>
      <c r="AL60" s="9">
        <f t="shared" si="3"/>
        <v>0.15901999999999999</v>
      </c>
      <c r="AM60" s="9">
        <f t="shared" si="4"/>
        <v>1.6459999999999999E-2</v>
      </c>
      <c r="AN60" s="9">
        <f t="shared" si="5"/>
        <v>1.0200000000000001E-3</v>
      </c>
      <c r="AO60" s="9">
        <f t="shared" si="6"/>
        <v>0.01</v>
      </c>
      <c r="AP60" s="1">
        <f t="shared" si="24"/>
        <v>0</v>
      </c>
      <c r="AQ60" s="1">
        <f t="shared" si="25"/>
        <v>0</v>
      </c>
      <c r="AR60" s="1"/>
      <c r="AS60" s="1">
        <f t="shared" si="26"/>
        <v>0</v>
      </c>
      <c r="AT60" s="1">
        <f t="shared" si="32"/>
        <v>0</v>
      </c>
      <c r="AU60" s="1">
        <f t="shared" si="7"/>
        <v>0</v>
      </c>
      <c r="AV60" s="9">
        <f t="shared" si="27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9"/>
        <v>62</v>
      </c>
      <c r="BK60" s="7">
        <f t="shared" si="39"/>
        <v>47</v>
      </c>
      <c r="BL60" s="1">
        <f t="shared" si="35"/>
        <v>0</v>
      </c>
      <c r="BM60" s="74">
        <f>+EvolOf!H49</f>
        <v>140510</v>
      </c>
      <c r="BN60" s="1">
        <f t="shared" si="36"/>
        <v>0</v>
      </c>
      <c r="BO60" s="1">
        <f t="shared" si="28"/>
        <v>0</v>
      </c>
      <c r="BP60" s="36">
        <f t="shared" si="40"/>
        <v>0</v>
      </c>
      <c r="BQ60" s="1">
        <f t="shared" si="41"/>
        <v>0</v>
      </c>
      <c r="BR60" s="1">
        <f t="shared" si="37"/>
        <v>808469.98046296684</v>
      </c>
      <c r="BS60" s="1">
        <f t="shared" si="38"/>
        <v>728401.67871513311</v>
      </c>
    </row>
    <row r="61" spans="2:71" x14ac:dyDescent="0.3">
      <c r="B61" s="1">
        <f t="shared" si="0"/>
        <v>9316</v>
      </c>
      <c r="C61" s="1">
        <v>48</v>
      </c>
      <c r="D61" s="1">
        <v>40682</v>
      </c>
      <c r="E61" s="1">
        <v>8331</v>
      </c>
      <c r="F61" s="1">
        <v>0</v>
      </c>
      <c r="G61" s="1">
        <v>927</v>
      </c>
      <c r="H61" s="1">
        <v>0</v>
      </c>
      <c r="I61" s="1">
        <v>58</v>
      </c>
      <c r="J61" s="1">
        <v>56.35</v>
      </c>
      <c r="K61" s="1">
        <v>1.58</v>
      </c>
      <c r="L61" s="1">
        <v>20.6</v>
      </c>
      <c r="M61" s="1">
        <v>1.8</v>
      </c>
      <c r="N61" s="1">
        <v>3159</v>
      </c>
      <c r="O61" s="1">
        <v>6147</v>
      </c>
      <c r="P61" s="1">
        <v>5421</v>
      </c>
      <c r="Q61" s="1">
        <v>689</v>
      </c>
      <c r="R61" s="1">
        <v>36</v>
      </c>
      <c r="S61" s="1">
        <v>5328</v>
      </c>
      <c r="T61" s="1">
        <v>525</v>
      </c>
      <c r="Z61" s="1">
        <v>0</v>
      </c>
      <c r="AA61" s="1">
        <f t="shared" si="17"/>
        <v>40682</v>
      </c>
      <c r="AB61" s="1">
        <f t="shared" si="18"/>
        <v>8331</v>
      </c>
      <c r="AC61" s="1">
        <f t="shared" si="19"/>
        <v>927</v>
      </c>
      <c r="AD61" s="1">
        <f t="shared" si="20"/>
        <v>58</v>
      </c>
      <c r="AE61" s="1">
        <f t="shared" si="30"/>
        <v>380</v>
      </c>
      <c r="AF61" s="1">
        <f t="shared" si="21"/>
        <v>104</v>
      </c>
      <c r="AG61" s="1">
        <f t="shared" si="22"/>
        <v>0</v>
      </c>
      <c r="AH61" s="1">
        <f t="shared" si="23"/>
        <v>7</v>
      </c>
      <c r="AI61" s="1">
        <f t="shared" si="31"/>
        <v>491</v>
      </c>
      <c r="AJ61" s="9">
        <f t="shared" si="1"/>
        <v>6.2258480034349502E-3</v>
      </c>
      <c r="AK61" s="9">
        <f t="shared" si="2"/>
        <v>0.18632000000000001</v>
      </c>
      <c r="AL61" s="9">
        <f t="shared" si="3"/>
        <v>0.16661999999999999</v>
      </c>
      <c r="AM61" s="9">
        <f t="shared" si="4"/>
        <v>1.8540000000000001E-2</v>
      </c>
      <c r="AN61" s="9">
        <f t="shared" si="5"/>
        <v>1.16E-3</v>
      </c>
      <c r="AO61" s="9">
        <f t="shared" si="6"/>
        <v>9.8200000000000006E-3</v>
      </c>
      <c r="AP61" s="1">
        <f t="shared" si="24"/>
        <v>0</v>
      </c>
      <c r="AQ61" s="1">
        <f t="shared" si="25"/>
        <v>0</v>
      </c>
      <c r="AR61" s="1"/>
      <c r="AS61" s="1">
        <f t="shared" si="26"/>
        <v>0</v>
      </c>
      <c r="AT61" s="1">
        <f t="shared" si="32"/>
        <v>0</v>
      </c>
      <c r="AU61" s="1">
        <f t="shared" si="7"/>
        <v>0</v>
      </c>
      <c r="AV61" s="9">
        <f t="shared" si="27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9"/>
        <v>63</v>
      </c>
      <c r="BK61" s="7">
        <f t="shared" si="39"/>
        <v>48</v>
      </c>
      <c r="BL61" s="1">
        <f t="shared" si="35"/>
        <v>0</v>
      </c>
      <c r="BM61" s="74">
        <f>+EvolOf!H50</f>
        <v>146690</v>
      </c>
      <c r="BN61" s="1">
        <f t="shared" si="36"/>
        <v>0</v>
      </c>
      <c r="BO61" s="1">
        <f t="shared" si="28"/>
        <v>0</v>
      </c>
      <c r="BP61" s="36">
        <f t="shared" si="40"/>
        <v>0</v>
      </c>
      <c r="BQ61" s="1">
        <f t="shared" si="41"/>
        <v>0</v>
      </c>
      <c r="BR61" s="1">
        <f t="shared" si="37"/>
        <v>853451.143115354</v>
      </c>
      <c r="BS61" s="1">
        <f t="shared" si="38"/>
        <v>763213.98382288695</v>
      </c>
    </row>
    <row r="62" spans="2:71" x14ac:dyDescent="0.3">
      <c r="B62" s="1">
        <f t="shared" si="0"/>
        <v>9800</v>
      </c>
      <c r="C62" s="1">
        <v>49</v>
      </c>
      <c r="D62" s="1">
        <v>40198</v>
      </c>
      <c r="E62" s="1">
        <v>8691</v>
      </c>
      <c r="F62" s="1">
        <v>0</v>
      </c>
      <c r="G62" s="1">
        <v>1043</v>
      </c>
      <c r="H62" s="1">
        <v>0</v>
      </c>
      <c r="I62" s="1">
        <v>66</v>
      </c>
      <c r="J62" s="1">
        <v>56.36</v>
      </c>
      <c r="K62" s="1">
        <v>1.58</v>
      </c>
      <c r="L62" s="1">
        <v>20.7</v>
      </c>
      <c r="M62" s="1">
        <v>1.79</v>
      </c>
      <c r="N62" s="1">
        <v>3385</v>
      </c>
      <c r="O62" s="1">
        <v>6406</v>
      </c>
      <c r="P62" s="1">
        <v>5591</v>
      </c>
      <c r="Q62" s="1">
        <v>774</v>
      </c>
      <c r="R62" s="1">
        <v>40</v>
      </c>
      <c r="S62" s="1">
        <v>5697</v>
      </c>
      <c r="T62" s="1">
        <v>563</v>
      </c>
      <c r="Z62" s="1">
        <v>0</v>
      </c>
      <c r="AA62" s="1">
        <f t="shared" si="17"/>
        <v>40198</v>
      </c>
      <c r="AB62" s="1">
        <f t="shared" si="18"/>
        <v>8691</v>
      </c>
      <c r="AC62" s="1">
        <f t="shared" si="19"/>
        <v>1043</v>
      </c>
      <c r="AD62" s="1">
        <f t="shared" si="20"/>
        <v>66</v>
      </c>
      <c r="AE62" s="1">
        <f t="shared" si="30"/>
        <v>360</v>
      </c>
      <c r="AF62" s="1">
        <f t="shared" si="21"/>
        <v>116</v>
      </c>
      <c r="AG62" s="1">
        <f t="shared" si="22"/>
        <v>0</v>
      </c>
      <c r="AH62" s="1">
        <f t="shared" si="23"/>
        <v>8</v>
      </c>
      <c r="AI62" s="1">
        <f t="shared" si="31"/>
        <v>484</v>
      </c>
      <c r="AJ62" s="9">
        <f t="shared" si="1"/>
        <v>6.7346938775510205E-3</v>
      </c>
      <c r="AK62" s="9">
        <f t="shared" si="2"/>
        <v>0.19600000000000001</v>
      </c>
      <c r="AL62" s="9">
        <f t="shared" si="3"/>
        <v>0.17382</v>
      </c>
      <c r="AM62" s="9">
        <f t="shared" si="4"/>
        <v>2.086E-2</v>
      </c>
      <c r="AN62" s="9">
        <f t="shared" si="5"/>
        <v>1.32E-3</v>
      </c>
      <c r="AO62" s="9">
        <f t="shared" si="6"/>
        <v>9.6799999999999994E-3</v>
      </c>
      <c r="AP62" s="1">
        <f t="shared" si="24"/>
        <v>0</v>
      </c>
      <c r="AQ62" s="1">
        <f t="shared" si="25"/>
        <v>0</v>
      </c>
      <c r="AR62" s="1"/>
      <c r="AS62" s="1">
        <f t="shared" si="26"/>
        <v>0</v>
      </c>
      <c r="AT62" s="1">
        <f t="shared" si="32"/>
        <v>0</v>
      </c>
      <c r="AU62" s="1">
        <f t="shared" si="7"/>
        <v>0</v>
      </c>
      <c r="AV62" s="9">
        <f t="shared" si="27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9"/>
        <v>64</v>
      </c>
      <c r="BK62" s="7">
        <f t="shared" si="39"/>
        <v>49</v>
      </c>
      <c r="BL62" s="1">
        <f t="shared" si="35"/>
        <v>0</v>
      </c>
      <c r="BM62" s="74">
        <f>+EvolOf!H51</f>
        <v>152446</v>
      </c>
      <c r="BN62" s="1">
        <f t="shared" si="36"/>
        <v>0</v>
      </c>
      <c r="BO62" s="1">
        <f t="shared" si="28"/>
        <v>0</v>
      </c>
      <c r="BP62" s="36">
        <f t="shared" si="40"/>
        <v>0</v>
      </c>
      <c r="BQ62" s="1">
        <f t="shared" si="41"/>
        <v>0</v>
      </c>
      <c r="BR62" s="1">
        <f t="shared" si="37"/>
        <v>897791.02646312467</v>
      </c>
      <c r="BS62" s="1">
        <f t="shared" si="38"/>
        <v>796194.06234602211</v>
      </c>
    </row>
    <row r="63" spans="2:71" x14ac:dyDescent="0.3">
      <c r="B63" s="1">
        <f t="shared" si="0"/>
        <v>10265</v>
      </c>
      <c r="C63" s="1">
        <v>50</v>
      </c>
      <c r="D63" s="1">
        <v>39732</v>
      </c>
      <c r="E63" s="1">
        <v>9022</v>
      </c>
      <c r="F63" s="1">
        <v>0</v>
      </c>
      <c r="G63" s="1">
        <v>1169</v>
      </c>
      <c r="H63" s="1">
        <v>0</v>
      </c>
      <c r="I63" s="1">
        <v>74</v>
      </c>
      <c r="J63" s="1">
        <v>56.36</v>
      </c>
      <c r="K63" s="1">
        <v>1.58</v>
      </c>
      <c r="L63" s="1">
        <v>20.8</v>
      </c>
      <c r="M63" s="1">
        <v>1.77</v>
      </c>
      <c r="N63" s="1">
        <v>3610</v>
      </c>
      <c r="O63" s="1">
        <v>6646</v>
      </c>
      <c r="P63" s="1">
        <v>5735</v>
      </c>
      <c r="Q63" s="1">
        <v>865</v>
      </c>
      <c r="R63" s="1">
        <v>45</v>
      </c>
      <c r="S63" s="1">
        <v>6073</v>
      </c>
      <c r="T63" s="1">
        <v>603</v>
      </c>
      <c r="Z63" s="1">
        <v>0</v>
      </c>
      <c r="AA63" s="1">
        <f t="shared" si="17"/>
        <v>39732</v>
      </c>
      <c r="AB63" s="1">
        <f t="shared" si="18"/>
        <v>9022</v>
      </c>
      <c r="AC63" s="1">
        <f t="shared" si="19"/>
        <v>1169</v>
      </c>
      <c r="AD63" s="1">
        <f t="shared" si="20"/>
        <v>74</v>
      </c>
      <c r="AE63" s="1">
        <f t="shared" si="30"/>
        <v>331</v>
      </c>
      <c r="AF63" s="1">
        <f t="shared" si="21"/>
        <v>126</v>
      </c>
      <c r="AG63" s="1">
        <f t="shared" si="22"/>
        <v>0</v>
      </c>
      <c r="AH63" s="1">
        <f t="shared" si="23"/>
        <v>8</v>
      </c>
      <c r="AI63" s="1">
        <f t="shared" si="31"/>
        <v>465</v>
      </c>
      <c r="AJ63" s="9">
        <f t="shared" si="1"/>
        <v>7.2089624939113495E-3</v>
      </c>
      <c r="AK63" s="9">
        <f t="shared" si="2"/>
        <v>0.20530000000000001</v>
      </c>
      <c r="AL63" s="9">
        <f t="shared" si="3"/>
        <v>0.18043999999999999</v>
      </c>
      <c r="AM63" s="9">
        <f t="shared" si="4"/>
        <v>2.3380000000000001E-2</v>
      </c>
      <c r="AN63" s="9">
        <f t="shared" si="5"/>
        <v>1.48E-3</v>
      </c>
      <c r="AO63" s="9">
        <f t="shared" si="6"/>
        <v>9.2999999999999992E-3</v>
      </c>
      <c r="AP63" s="1">
        <f t="shared" si="24"/>
        <v>0</v>
      </c>
      <c r="AQ63" s="1">
        <f t="shared" si="25"/>
        <v>0</v>
      </c>
      <c r="AR63" s="1"/>
      <c r="AS63" s="1">
        <f t="shared" si="26"/>
        <v>0</v>
      </c>
      <c r="AT63" s="1">
        <f t="shared" si="32"/>
        <v>0</v>
      </c>
      <c r="AU63" s="1">
        <f t="shared" si="7"/>
        <v>0</v>
      </c>
      <c r="AV63" s="9">
        <f t="shared" si="27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9"/>
        <v>65</v>
      </c>
      <c r="BK63" s="7">
        <f t="shared" si="39"/>
        <v>50</v>
      </c>
      <c r="BL63" s="1">
        <f t="shared" si="35"/>
        <v>0</v>
      </c>
      <c r="BM63" s="74">
        <f>+EvolOf!H52</f>
        <v>157022</v>
      </c>
      <c r="BN63" s="1">
        <f t="shared" si="36"/>
        <v>0</v>
      </c>
      <c r="BO63" s="1">
        <f t="shared" si="28"/>
        <v>0</v>
      </c>
      <c r="BP63" s="36">
        <f t="shared" si="40"/>
        <v>0</v>
      </c>
      <c r="BQ63" s="1">
        <f t="shared" si="41"/>
        <v>0</v>
      </c>
      <c r="BR63" s="1">
        <f t="shared" si="37"/>
        <v>940390.2945555076</v>
      </c>
      <c r="BS63" s="1">
        <f t="shared" si="38"/>
        <v>826517.41232146032</v>
      </c>
    </row>
    <row r="64" spans="2:71" x14ac:dyDescent="0.3">
      <c r="B64" s="1">
        <f t="shared" si="0"/>
        <v>10707</v>
      </c>
      <c r="C64" s="1">
        <v>51</v>
      </c>
      <c r="D64" s="1">
        <v>39291</v>
      </c>
      <c r="E64" s="1">
        <v>9308</v>
      </c>
      <c r="F64" s="1">
        <v>0</v>
      </c>
      <c r="G64" s="1">
        <v>1315</v>
      </c>
      <c r="H64" s="1">
        <v>0</v>
      </c>
      <c r="I64" s="1">
        <v>84</v>
      </c>
      <c r="J64" s="1">
        <v>56.36</v>
      </c>
      <c r="K64" s="1">
        <v>1.58</v>
      </c>
      <c r="L64" s="1">
        <v>21</v>
      </c>
      <c r="M64" s="1">
        <v>1.74</v>
      </c>
      <c r="N64" s="1">
        <v>3832</v>
      </c>
      <c r="O64" s="1">
        <v>6865</v>
      </c>
      <c r="P64" s="1">
        <v>5844</v>
      </c>
      <c r="Q64" s="1">
        <v>971</v>
      </c>
      <c r="R64" s="1">
        <v>50</v>
      </c>
      <c r="S64" s="1">
        <v>6425</v>
      </c>
      <c r="T64" s="1">
        <v>639</v>
      </c>
      <c r="Z64" s="1">
        <v>0</v>
      </c>
      <c r="AA64" s="1">
        <f t="shared" si="17"/>
        <v>39291</v>
      </c>
      <c r="AB64" s="1">
        <f t="shared" si="18"/>
        <v>9308</v>
      </c>
      <c r="AC64" s="1">
        <f t="shared" si="19"/>
        <v>1315</v>
      </c>
      <c r="AD64" s="1">
        <f t="shared" si="20"/>
        <v>84</v>
      </c>
      <c r="AE64" s="1">
        <f t="shared" si="30"/>
        <v>286</v>
      </c>
      <c r="AF64" s="1">
        <f t="shared" si="21"/>
        <v>146</v>
      </c>
      <c r="AG64" s="1">
        <f t="shared" si="22"/>
        <v>0</v>
      </c>
      <c r="AH64" s="1">
        <f t="shared" si="23"/>
        <v>10</v>
      </c>
      <c r="AI64" s="1">
        <f t="shared" si="31"/>
        <v>442</v>
      </c>
      <c r="AJ64" s="9">
        <f t="shared" si="1"/>
        <v>7.845334827682824E-3</v>
      </c>
      <c r="AK64" s="9">
        <f t="shared" si="2"/>
        <v>0.21414</v>
      </c>
      <c r="AL64" s="9">
        <f t="shared" si="3"/>
        <v>0.18615999999999999</v>
      </c>
      <c r="AM64" s="9">
        <f t="shared" si="4"/>
        <v>2.63E-2</v>
      </c>
      <c r="AN64" s="9">
        <f t="shared" si="5"/>
        <v>1.6800000000000001E-3</v>
      </c>
      <c r="AO64" s="9">
        <f t="shared" si="6"/>
        <v>8.8400000000000006E-3</v>
      </c>
      <c r="AP64" s="1">
        <f t="shared" si="24"/>
        <v>0</v>
      </c>
      <c r="AQ64" s="1">
        <f t="shared" si="25"/>
        <v>0</v>
      </c>
      <c r="AR64" s="1"/>
      <c r="AS64" s="1">
        <f t="shared" si="26"/>
        <v>0</v>
      </c>
      <c r="AT64" s="1">
        <f t="shared" si="32"/>
        <v>0</v>
      </c>
      <c r="AU64" s="1">
        <f t="shared" si="7"/>
        <v>0</v>
      </c>
      <c r="AV64" s="9">
        <f t="shared" si="27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42">+BJ63+1</f>
        <v>66</v>
      </c>
      <c r="BK64" s="7">
        <f t="shared" si="42"/>
        <v>51</v>
      </c>
      <c r="BL64" s="1">
        <f t="shared" si="35"/>
        <v>0</v>
      </c>
      <c r="BM64" s="74">
        <f>+EvolOf!H53</f>
        <v>161852</v>
      </c>
      <c r="BN64" s="1">
        <f t="shared" si="36"/>
        <v>0</v>
      </c>
      <c r="BO64" s="1">
        <f t="shared" si="28"/>
        <v>0</v>
      </c>
      <c r="BP64" s="36">
        <f t="shared" si="40"/>
        <v>0</v>
      </c>
      <c r="BQ64" s="1">
        <f t="shared" si="41"/>
        <v>0</v>
      </c>
      <c r="BR64" s="1">
        <f t="shared" si="37"/>
        <v>980882.50207557913</v>
      </c>
      <c r="BS64" s="1">
        <f t="shared" si="38"/>
        <v>852718.25248150656</v>
      </c>
    </row>
    <row r="65" spans="2:71" x14ac:dyDescent="0.3">
      <c r="B65" s="1">
        <f t="shared" si="0"/>
        <v>11142</v>
      </c>
      <c r="C65" s="1">
        <v>52</v>
      </c>
      <c r="D65" s="1">
        <v>38856</v>
      </c>
      <c r="E65" s="1">
        <v>9580</v>
      </c>
      <c r="F65" s="1">
        <v>0</v>
      </c>
      <c r="G65" s="1">
        <v>1468</v>
      </c>
      <c r="H65" s="1">
        <v>0</v>
      </c>
      <c r="I65" s="1">
        <v>94</v>
      </c>
      <c r="J65" s="1">
        <v>56.36</v>
      </c>
      <c r="K65" s="1">
        <v>1.58</v>
      </c>
      <c r="L65" s="1">
        <v>21.1</v>
      </c>
      <c r="M65" s="1">
        <v>1.73</v>
      </c>
      <c r="N65" s="1">
        <v>4056</v>
      </c>
      <c r="O65" s="1">
        <v>7077</v>
      </c>
      <c r="P65" s="1">
        <v>5941</v>
      </c>
      <c r="Q65" s="1">
        <v>1079</v>
      </c>
      <c r="R65" s="1">
        <v>56</v>
      </c>
      <c r="S65" s="1">
        <v>6764</v>
      </c>
      <c r="T65" s="1">
        <v>673</v>
      </c>
      <c r="Z65" s="1">
        <v>0</v>
      </c>
      <c r="AA65" s="1">
        <f t="shared" si="17"/>
        <v>38856</v>
      </c>
      <c r="AB65" s="1">
        <f t="shared" si="18"/>
        <v>9580</v>
      </c>
      <c r="AC65" s="1">
        <f t="shared" si="19"/>
        <v>1468</v>
      </c>
      <c r="AD65" s="1">
        <f t="shared" si="20"/>
        <v>94</v>
      </c>
      <c r="AE65" s="1">
        <f t="shared" si="30"/>
        <v>272</v>
      </c>
      <c r="AF65" s="1">
        <f t="shared" si="21"/>
        <v>153</v>
      </c>
      <c r="AG65" s="1">
        <f t="shared" si="22"/>
        <v>0</v>
      </c>
      <c r="AH65" s="1">
        <f t="shared" si="23"/>
        <v>10</v>
      </c>
      <c r="AI65" s="1">
        <f t="shared" si="31"/>
        <v>435</v>
      </c>
      <c r="AJ65" s="9">
        <f t="shared" si="1"/>
        <v>8.4365464010052061E-3</v>
      </c>
      <c r="AK65" s="9">
        <f t="shared" si="2"/>
        <v>0.22284000000000001</v>
      </c>
      <c r="AL65" s="9">
        <f t="shared" si="3"/>
        <v>0.19159999999999999</v>
      </c>
      <c r="AM65" s="9">
        <f t="shared" si="4"/>
        <v>2.9360000000000001E-2</v>
      </c>
      <c r="AN65" s="9">
        <f t="shared" si="5"/>
        <v>1.8799999999999999E-3</v>
      </c>
      <c r="AO65" s="9">
        <f t="shared" si="6"/>
        <v>8.6999999999999994E-3</v>
      </c>
      <c r="AP65" s="1">
        <f t="shared" si="24"/>
        <v>0</v>
      </c>
      <c r="AQ65" s="1">
        <f t="shared" si="25"/>
        <v>0</v>
      </c>
      <c r="AR65" s="1"/>
      <c r="AS65" s="1">
        <f t="shared" si="26"/>
        <v>0</v>
      </c>
      <c r="AT65" s="1">
        <f t="shared" si="32"/>
        <v>0</v>
      </c>
      <c r="AU65" s="1">
        <f t="shared" si="7"/>
        <v>0</v>
      </c>
      <c r="AV65" s="9">
        <f t="shared" si="27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42"/>
        <v>67</v>
      </c>
      <c r="BK65" s="7">
        <f t="shared" si="42"/>
        <v>52</v>
      </c>
      <c r="BL65" s="1">
        <f t="shared" si="35"/>
        <v>0</v>
      </c>
      <c r="BM65" s="74">
        <f>+EvolOf!H54</f>
        <v>166019</v>
      </c>
      <c r="BN65" s="1">
        <f t="shared" si="36"/>
        <v>0</v>
      </c>
      <c r="BO65" s="1">
        <f t="shared" si="28"/>
        <v>0</v>
      </c>
      <c r="BP65" s="36">
        <f t="shared" si="40"/>
        <v>0</v>
      </c>
      <c r="BQ65" s="1">
        <f t="shared" si="41"/>
        <v>0</v>
      </c>
      <c r="BR65" s="1">
        <f t="shared" si="37"/>
        <v>1020733.4302910342</v>
      </c>
      <c r="BS65" s="1">
        <f t="shared" si="38"/>
        <v>877636.53403231991</v>
      </c>
    </row>
    <row r="66" spans="2:71" x14ac:dyDescent="0.3">
      <c r="B66" s="1">
        <f t="shared" si="0"/>
        <v>11558</v>
      </c>
      <c r="C66" s="1">
        <v>53</v>
      </c>
      <c r="D66" s="1">
        <v>38440</v>
      </c>
      <c r="E66" s="1">
        <v>9814</v>
      </c>
      <c r="F66" s="1">
        <v>0</v>
      </c>
      <c r="G66" s="1">
        <v>1640</v>
      </c>
      <c r="H66" s="1">
        <v>0</v>
      </c>
      <c r="I66" s="1">
        <v>104</v>
      </c>
      <c r="J66" s="1">
        <v>56.36</v>
      </c>
      <c r="K66" s="1">
        <v>1.59</v>
      </c>
      <c r="L66" s="1">
        <v>21.3</v>
      </c>
      <c r="M66" s="1">
        <v>1.72</v>
      </c>
      <c r="N66" s="1">
        <v>4275</v>
      </c>
      <c r="O66" s="1">
        <v>7273</v>
      </c>
      <c r="P66" s="1">
        <v>6006</v>
      </c>
      <c r="Q66" s="1">
        <v>1205</v>
      </c>
      <c r="R66" s="1">
        <v>61</v>
      </c>
      <c r="S66" s="1">
        <v>7083</v>
      </c>
      <c r="T66" s="1">
        <v>706</v>
      </c>
      <c r="Z66" s="1">
        <v>0</v>
      </c>
      <c r="AA66" s="1">
        <f t="shared" si="17"/>
        <v>38440</v>
      </c>
      <c r="AB66" s="1">
        <f t="shared" si="18"/>
        <v>9814</v>
      </c>
      <c r="AC66" s="1">
        <f t="shared" si="19"/>
        <v>1640</v>
      </c>
      <c r="AD66" s="1">
        <f t="shared" si="20"/>
        <v>104</v>
      </c>
      <c r="AE66" s="1">
        <f t="shared" si="30"/>
        <v>234</v>
      </c>
      <c r="AF66" s="1">
        <f t="shared" si="21"/>
        <v>172</v>
      </c>
      <c r="AG66" s="1">
        <f t="shared" si="22"/>
        <v>0</v>
      </c>
      <c r="AH66" s="1">
        <f t="shared" si="23"/>
        <v>10</v>
      </c>
      <c r="AI66" s="1">
        <f t="shared" si="31"/>
        <v>416</v>
      </c>
      <c r="AJ66" s="9">
        <f t="shared" si="1"/>
        <v>8.9980965564976645E-3</v>
      </c>
      <c r="AK66" s="9">
        <f t="shared" si="2"/>
        <v>0.23116</v>
      </c>
      <c r="AL66" s="9">
        <f t="shared" si="3"/>
        <v>0.19628000000000001</v>
      </c>
      <c r="AM66" s="9">
        <f t="shared" si="4"/>
        <v>3.2800000000000003E-2</v>
      </c>
      <c r="AN66" s="9">
        <f t="shared" si="5"/>
        <v>2.0799999999999998E-3</v>
      </c>
      <c r="AO66" s="9">
        <f t="shared" si="6"/>
        <v>8.3199999999999993E-3</v>
      </c>
      <c r="AP66" s="1">
        <f t="shared" si="24"/>
        <v>0</v>
      </c>
      <c r="AQ66" s="1">
        <f t="shared" si="25"/>
        <v>0</v>
      </c>
      <c r="AR66" s="1"/>
      <c r="AS66" s="1">
        <f t="shared" si="26"/>
        <v>0</v>
      </c>
      <c r="AT66" s="1">
        <f t="shared" si="32"/>
        <v>0</v>
      </c>
      <c r="AU66" s="1">
        <f t="shared" si="7"/>
        <v>0</v>
      </c>
      <c r="AV66" s="9">
        <f t="shared" si="27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42"/>
        <v>68</v>
      </c>
      <c r="BK66" s="7">
        <f t="shared" si="42"/>
        <v>53</v>
      </c>
      <c r="BL66" s="1">
        <f t="shared" si="35"/>
        <v>0</v>
      </c>
      <c r="BM66" s="74">
        <f>+EvolOf!H55</f>
        <v>169496</v>
      </c>
      <c r="BN66" s="1">
        <f t="shared" si="36"/>
        <v>0</v>
      </c>
      <c r="BO66" s="1">
        <f t="shared" si="28"/>
        <v>0</v>
      </c>
      <c r="BP66" s="36">
        <f t="shared" si="40"/>
        <v>0</v>
      </c>
      <c r="BQ66" s="1">
        <f t="shared" si="41"/>
        <v>0</v>
      </c>
      <c r="BR66" s="1">
        <f t="shared" si="37"/>
        <v>1058843.7432511016</v>
      </c>
      <c r="BS66" s="1">
        <f t="shared" si="38"/>
        <v>899073.58507235767</v>
      </c>
    </row>
    <row r="67" spans="2:71" x14ac:dyDescent="0.3">
      <c r="B67" s="1">
        <f t="shared" si="0"/>
        <v>11949</v>
      </c>
      <c r="C67" s="1">
        <v>54</v>
      </c>
      <c r="D67" s="1">
        <v>38048</v>
      </c>
      <c r="E67" s="1">
        <v>10010</v>
      </c>
      <c r="F67" s="1">
        <v>0</v>
      </c>
      <c r="G67" s="1">
        <v>1824</v>
      </c>
      <c r="H67" s="1">
        <v>0</v>
      </c>
      <c r="I67" s="1">
        <v>115</v>
      </c>
      <c r="J67" s="1">
        <v>56.36</v>
      </c>
      <c r="K67" s="1">
        <v>1.59</v>
      </c>
      <c r="L67" s="1">
        <v>21.4</v>
      </c>
      <c r="M67" s="1">
        <v>1.71</v>
      </c>
      <c r="N67" s="1">
        <v>4491</v>
      </c>
      <c r="O67" s="1">
        <v>7449</v>
      </c>
      <c r="P67" s="1">
        <v>6045</v>
      </c>
      <c r="Q67" s="1">
        <v>1337</v>
      </c>
      <c r="R67" s="1">
        <v>66</v>
      </c>
      <c r="S67" s="1">
        <v>7378</v>
      </c>
      <c r="T67" s="1">
        <v>736</v>
      </c>
      <c r="Z67" s="1">
        <v>0</v>
      </c>
      <c r="AA67" s="1">
        <f t="shared" si="17"/>
        <v>38048</v>
      </c>
      <c r="AB67" s="1">
        <f t="shared" si="18"/>
        <v>10010</v>
      </c>
      <c r="AC67" s="1">
        <f t="shared" si="19"/>
        <v>1824</v>
      </c>
      <c r="AD67" s="1">
        <f t="shared" si="20"/>
        <v>115</v>
      </c>
      <c r="AE67" s="1">
        <f t="shared" si="30"/>
        <v>196</v>
      </c>
      <c r="AF67" s="1">
        <f t="shared" si="21"/>
        <v>184</v>
      </c>
      <c r="AG67" s="1">
        <f t="shared" si="22"/>
        <v>0</v>
      </c>
      <c r="AH67" s="1">
        <f t="shared" si="23"/>
        <v>11</v>
      </c>
      <c r="AI67" s="1">
        <f t="shared" si="31"/>
        <v>391</v>
      </c>
      <c r="AJ67" s="9">
        <f t="shared" si="1"/>
        <v>9.6242363377688506E-3</v>
      </c>
      <c r="AK67" s="9">
        <f t="shared" si="2"/>
        <v>0.23898</v>
      </c>
      <c r="AL67" s="9">
        <f t="shared" si="3"/>
        <v>0.20019999999999999</v>
      </c>
      <c r="AM67" s="9">
        <f t="shared" si="4"/>
        <v>3.6479999999999999E-2</v>
      </c>
      <c r="AN67" s="9">
        <f t="shared" si="5"/>
        <v>2.3E-3</v>
      </c>
      <c r="AO67" s="9">
        <f t="shared" si="6"/>
        <v>7.8200000000000006E-3</v>
      </c>
      <c r="AP67" s="1">
        <f t="shared" si="24"/>
        <v>0</v>
      </c>
      <c r="AQ67" s="1">
        <f t="shared" si="25"/>
        <v>0</v>
      </c>
      <c r="AR67" s="1"/>
      <c r="AS67" s="1">
        <f t="shared" si="26"/>
        <v>0</v>
      </c>
      <c r="AT67" s="1">
        <f t="shared" si="32"/>
        <v>0</v>
      </c>
      <c r="AU67" s="1">
        <f t="shared" si="7"/>
        <v>0</v>
      </c>
      <c r="AV67" s="9">
        <f t="shared" si="27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42"/>
        <v>69</v>
      </c>
      <c r="BK67" s="7">
        <f t="shared" si="42"/>
        <v>54</v>
      </c>
      <c r="BL67" s="1">
        <f t="shared" si="35"/>
        <v>0</v>
      </c>
      <c r="BM67" s="74">
        <f>+EvolOf!H56</f>
        <v>0</v>
      </c>
      <c r="BN67" s="1">
        <f t="shared" si="36"/>
        <v>0</v>
      </c>
      <c r="BO67" s="1">
        <f t="shared" si="28"/>
        <v>0</v>
      </c>
      <c r="BP67" s="36">
        <f t="shared" si="40"/>
        <v>0</v>
      </c>
      <c r="BQ67" s="1">
        <f t="shared" si="41"/>
        <v>0</v>
      </c>
      <c r="BR67" s="1">
        <f t="shared" si="37"/>
        <v>1094663.7729803957</v>
      </c>
      <c r="BS67" s="1">
        <f t="shared" si="38"/>
        <v>917029.40560162021</v>
      </c>
    </row>
    <row r="68" spans="2:71" x14ac:dyDescent="0.3">
      <c r="B68" s="1">
        <f t="shared" si="0"/>
        <v>12333</v>
      </c>
      <c r="C68" s="1">
        <v>55</v>
      </c>
      <c r="D68" s="1">
        <v>37666</v>
      </c>
      <c r="E68" s="1">
        <v>10184</v>
      </c>
      <c r="F68" s="1">
        <v>0</v>
      </c>
      <c r="G68" s="1">
        <v>2023</v>
      </c>
      <c r="H68" s="1">
        <v>0</v>
      </c>
      <c r="I68" s="1">
        <v>126</v>
      </c>
      <c r="J68" s="1">
        <v>56.37</v>
      </c>
      <c r="K68" s="1">
        <v>1.59</v>
      </c>
      <c r="L68" s="1">
        <v>21.5</v>
      </c>
      <c r="M68" s="1">
        <v>1.69</v>
      </c>
      <c r="N68" s="1">
        <v>4710</v>
      </c>
      <c r="O68" s="1">
        <v>7613</v>
      </c>
      <c r="P68" s="1">
        <v>6064</v>
      </c>
      <c r="Q68" s="1">
        <v>1477</v>
      </c>
      <c r="R68" s="1">
        <v>71</v>
      </c>
      <c r="S68" s="1">
        <v>7652</v>
      </c>
      <c r="T68" s="1">
        <v>766</v>
      </c>
      <c r="Z68" s="1">
        <v>0</v>
      </c>
      <c r="AA68" s="1">
        <f t="shared" si="17"/>
        <v>37666</v>
      </c>
      <c r="AB68" s="1">
        <f t="shared" si="18"/>
        <v>10184</v>
      </c>
      <c r="AC68" s="1">
        <f t="shared" si="19"/>
        <v>2023</v>
      </c>
      <c r="AD68" s="1">
        <f t="shared" si="20"/>
        <v>126</v>
      </c>
      <c r="AE68" s="1">
        <f t="shared" si="30"/>
        <v>174</v>
      </c>
      <c r="AF68" s="1">
        <f t="shared" si="21"/>
        <v>199</v>
      </c>
      <c r="AG68" s="1">
        <f t="shared" si="22"/>
        <v>0</v>
      </c>
      <c r="AH68" s="1">
        <f t="shared" si="23"/>
        <v>11</v>
      </c>
      <c r="AI68" s="1">
        <f t="shared" si="31"/>
        <v>384</v>
      </c>
      <c r="AJ68" s="9">
        <f t="shared" si="1"/>
        <v>1.0216492337630747E-2</v>
      </c>
      <c r="AK68" s="9">
        <f t="shared" si="2"/>
        <v>0.24665999999999999</v>
      </c>
      <c r="AL68" s="9">
        <f t="shared" si="3"/>
        <v>0.20368</v>
      </c>
      <c r="AM68" s="9">
        <f t="shared" si="4"/>
        <v>4.0460000000000003E-2</v>
      </c>
      <c r="AN68" s="9">
        <f t="shared" si="5"/>
        <v>2.5200000000000001E-3</v>
      </c>
      <c r="AO68" s="9">
        <f t="shared" si="6"/>
        <v>7.6800000000000002E-3</v>
      </c>
      <c r="AP68" s="1">
        <f t="shared" si="24"/>
        <v>0</v>
      </c>
      <c r="AQ68" s="1">
        <f t="shared" si="25"/>
        <v>0</v>
      </c>
      <c r="AR68" s="1"/>
      <c r="AS68" s="1">
        <f t="shared" si="26"/>
        <v>0</v>
      </c>
      <c r="AT68" s="1">
        <f t="shared" si="32"/>
        <v>0</v>
      </c>
      <c r="AU68" s="1">
        <f t="shared" si="7"/>
        <v>0</v>
      </c>
      <c r="AV68" s="9">
        <f t="shared" si="27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42"/>
        <v>70</v>
      </c>
      <c r="BK68" s="7">
        <f t="shared" si="42"/>
        <v>55</v>
      </c>
      <c r="BL68" s="1">
        <f t="shared" si="35"/>
        <v>0</v>
      </c>
      <c r="BM68" s="74">
        <f>+EvolOf!H57</f>
        <v>0</v>
      </c>
      <c r="BN68" s="1">
        <f t="shared" si="36"/>
        <v>0</v>
      </c>
      <c r="BO68" s="1">
        <f t="shared" si="28"/>
        <v>0</v>
      </c>
      <c r="BP68" s="36">
        <f t="shared" si="40"/>
        <v>0</v>
      </c>
      <c r="BQ68" s="1">
        <f t="shared" si="41"/>
        <v>0</v>
      </c>
      <c r="BR68" s="1">
        <f t="shared" si="37"/>
        <v>1129842.5234050732</v>
      </c>
      <c r="BS68" s="1">
        <f t="shared" si="38"/>
        <v>932969.77688780217</v>
      </c>
    </row>
    <row r="69" spans="2:71" x14ac:dyDescent="0.3">
      <c r="B69" s="1">
        <f t="shared" si="0"/>
        <v>12687</v>
      </c>
      <c r="C69" s="1">
        <v>56</v>
      </c>
      <c r="D69" s="1">
        <v>37310</v>
      </c>
      <c r="E69" s="1">
        <v>10311</v>
      </c>
      <c r="F69" s="1">
        <v>0</v>
      </c>
      <c r="G69" s="1">
        <v>2240</v>
      </c>
      <c r="H69" s="1">
        <v>0</v>
      </c>
      <c r="I69" s="1">
        <v>136</v>
      </c>
      <c r="J69" s="1">
        <v>56.37</v>
      </c>
      <c r="K69" s="1">
        <v>1.59</v>
      </c>
      <c r="L69" s="1">
        <v>21.7</v>
      </c>
      <c r="M69" s="1">
        <v>1.68</v>
      </c>
      <c r="N69" s="1">
        <v>4921</v>
      </c>
      <c r="O69" s="1">
        <v>7758</v>
      </c>
      <c r="P69" s="1">
        <v>6052</v>
      </c>
      <c r="Q69" s="1">
        <v>1630</v>
      </c>
      <c r="R69" s="1">
        <v>75</v>
      </c>
      <c r="S69" s="1">
        <v>7889</v>
      </c>
      <c r="T69" s="1">
        <v>790</v>
      </c>
      <c r="Z69" s="1">
        <v>0</v>
      </c>
      <c r="AA69" s="1">
        <f t="shared" si="17"/>
        <v>37310</v>
      </c>
      <c r="AB69" s="1">
        <f t="shared" si="18"/>
        <v>10311</v>
      </c>
      <c r="AC69" s="1">
        <f t="shared" si="19"/>
        <v>2240</v>
      </c>
      <c r="AD69" s="1">
        <f t="shared" si="20"/>
        <v>136</v>
      </c>
      <c r="AE69" s="1">
        <f t="shared" si="30"/>
        <v>127</v>
      </c>
      <c r="AF69" s="1">
        <f t="shared" si="21"/>
        <v>217</v>
      </c>
      <c r="AG69" s="1">
        <f t="shared" si="22"/>
        <v>0</v>
      </c>
      <c r="AH69" s="1">
        <f t="shared" si="23"/>
        <v>10</v>
      </c>
      <c r="AI69" s="1">
        <f t="shared" si="31"/>
        <v>354</v>
      </c>
      <c r="AJ69" s="9">
        <f t="shared" si="1"/>
        <v>1.0719634271301333E-2</v>
      </c>
      <c r="AK69" s="9">
        <f t="shared" si="2"/>
        <v>0.25374000000000002</v>
      </c>
      <c r="AL69" s="9">
        <f t="shared" si="3"/>
        <v>0.20621999999999999</v>
      </c>
      <c r="AM69" s="9">
        <f t="shared" si="4"/>
        <v>4.48E-2</v>
      </c>
      <c r="AN69" s="9">
        <f t="shared" si="5"/>
        <v>2.7200000000000002E-3</v>
      </c>
      <c r="AO69" s="9">
        <f t="shared" si="6"/>
        <v>7.0800000000000004E-3</v>
      </c>
      <c r="AP69" s="1">
        <f t="shared" si="24"/>
        <v>0</v>
      </c>
      <c r="AQ69" s="1">
        <f t="shared" si="25"/>
        <v>0</v>
      </c>
      <c r="AR69" s="1"/>
      <c r="AS69" s="1">
        <f t="shared" si="26"/>
        <v>0</v>
      </c>
      <c r="AT69" s="1">
        <f t="shared" si="32"/>
        <v>0</v>
      </c>
      <c r="AU69" s="1">
        <f t="shared" si="7"/>
        <v>0</v>
      </c>
      <c r="AV69" s="9">
        <f t="shared" si="27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42"/>
        <v>71</v>
      </c>
      <c r="BK69" s="7">
        <f t="shared" si="42"/>
        <v>56</v>
      </c>
      <c r="BL69" s="1">
        <f t="shared" si="35"/>
        <v>0</v>
      </c>
      <c r="BM69" s="74">
        <f>+EvolOf!H58</f>
        <v>0</v>
      </c>
      <c r="BN69" s="1">
        <f t="shared" si="36"/>
        <v>0</v>
      </c>
      <c r="BO69" s="1">
        <f t="shared" si="28"/>
        <v>0</v>
      </c>
      <c r="BP69" s="36">
        <f t="shared" si="40"/>
        <v>0</v>
      </c>
      <c r="BQ69" s="1">
        <f t="shared" si="41"/>
        <v>0</v>
      </c>
      <c r="BR69" s="1">
        <f t="shared" si="37"/>
        <v>1162272.9339528228</v>
      </c>
      <c r="BS69" s="1">
        <f t="shared" si="38"/>
        <v>944604.41570013051</v>
      </c>
    </row>
    <row r="70" spans="2:71" x14ac:dyDescent="0.3">
      <c r="B70" s="1">
        <f t="shared" si="0"/>
        <v>13017</v>
      </c>
      <c r="C70" s="1">
        <v>57</v>
      </c>
      <c r="D70" s="1">
        <v>36980</v>
      </c>
      <c r="E70" s="1">
        <v>10390</v>
      </c>
      <c r="F70" s="1">
        <v>0</v>
      </c>
      <c r="G70" s="1">
        <v>2479</v>
      </c>
      <c r="H70" s="1">
        <v>0</v>
      </c>
      <c r="I70" s="1">
        <v>148</v>
      </c>
      <c r="J70" s="1">
        <v>56.37</v>
      </c>
      <c r="K70" s="1">
        <v>1.59</v>
      </c>
      <c r="L70" s="1">
        <v>21.8</v>
      </c>
      <c r="M70" s="1">
        <v>1.66</v>
      </c>
      <c r="N70" s="1">
        <v>5122</v>
      </c>
      <c r="O70" s="1">
        <v>7886</v>
      </c>
      <c r="P70" s="1">
        <v>6007</v>
      </c>
      <c r="Q70" s="1">
        <v>1798</v>
      </c>
      <c r="R70" s="1">
        <v>80</v>
      </c>
      <c r="S70" s="1">
        <v>8080</v>
      </c>
      <c r="T70" s="1">
        <v>810</v>
      </c>
      <c r="Z70" s="1">
        <v>0</v>
      </c>
      <c r="AA70" s="1">
        <f t="shared" si="17"/>
        <v>36980</v>
      </c>
      <c r="AB70" s="1">
        <f t="shared" si="18"/>
        <v>10390</v>
      </c>
      <c r="AC70" s="1">
        <f t="shared" si="19"/>
        <v>2479</v>
      </c>
      <c r="AD70" s="1">
        <f t="shared" si="20"/>
        <v>148</v>
      </c>
      <c r="AE70" s="1">
        <f t="shared" si="30"/>
        <v>79</v>
      </c>
      <c r="AF70" s="1">
        <f t="shared" si="21"/>
        <v>239</v>
      </c>
      <c r="AG70" s="1">
        <f t="shared" si="22"/>
        <v>0</v>
      </c>
      <c r="AH70" s="1">
        <f t="shared" si="23"/>
        <v>12</v>
      </c>
      <c r="AI70" s="1">
        <f t="shared" si="31"/>
        <v>330</v>
      </c>
      <c r="AJ70" s="9">
        <f t="shared" si="1"/>
        <v>1.1369747253591458E-2</v>
      </c>
      <c r="AK70" s="9">
        <f t="shared" si="2"/>
        <v>0.26034000000000002</v>
      </c>
      <c r="AL70" s="9">
        <f t="shared" si="3"/>
        <v>0.20780000000000001</v>
      </c>
      <c r="AM70" s="9">
        <f t="shared" si="4"/>
        <v>4.9579999999999999E-2</v>
      </c>
      <c r="AN70" s="9">
        <f t="shared" si="5"/>
        <v>2.96E-3</v>
      </c>
      <c r="AO70" s="9">
        <f t="shared" si="6"/>
        <v>6.6E-3</v>
      </c>
      <c r="AP70" s="1">
        <f t="shared" si="24"/>
        <v>0</v>
      </c>
      <c r="AQ70" s="1">
        <f t="shared" si="25"/>
        <v>0</v>
      </c>
      <c r="AR70" s="1"/>
      <c r="AS70" s="1">
        <f t="shared" si="26"/>
        <v>0</v>
      </c>
      <c r="AT70" s="1">
        <f t="shared" si="32"/>
        <v>0</v>
      </c>
      <c r="AU70" s="1">
        <f t="shared" si="7"/>
        <v>0</v>
      </c>
      <c r="AV70" s="9">
        <f t="shared" si="27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42"/>
        <v>72</v>
      </c>
      <c r="BK70" s="7">
        <f t="shared" si="42"/>
        <v>57</v>
      </c>
      <c r="BL70" s="1">
        <f t="shared" si="35"/>
        <v>0</v>
      </c>
      <c r="BM70" s="74">
        <f>+EvolOf!H59</f>
        <v>0</v>
      </c>
      <c r="BN70" s="1">
        <f t="shared" si="36"/>
        <v>0</v>
      </c>
      <c r="BO70" s="1">
        <f t="shared" si="28"/>
        <v>0</v>
      </c>
      <c r="BP70" s="36">
        <f t="shared" si="40"/>
        <v>0</v>
      </c>
      <c r="BQ70" s="1">
        <f t="shared" si="41"/>
        <v>0</v>
      </c>
      <c r="BR70" s="1">
        <f t="shared" si="37"/>
        <v>1192504.67259903</v>
      </c>
      <c r="BS70" s="1">
        <f t="shared" si="38"/>
        <v>951841.71070937405</v>
      </c>
    </row>
    <row r="71" spans="2:71" x14ac:dyDescent="0.3">
      <c r="B71" s="1">
        <f t="shared" si="0"/>
        <v>13331</v>
      </c>
      <c r="C71" s="1">
        <v>58</v>
      </c>
      <c r="D71" s="1">
        <v>36666</v>
      </c>
      <c r="E71" s="1">
        <v>10437</v>
      </c>
      <c r="F71" s="1">
        <v>0</v>
      </c>
      <c r="G71" s="1">
        <v>2734</v>
      </c>
      <c r="H71" s="1">
        <v>0</v>
      </c>
      <c r="I71" s="1">
        <v>160</v>
      </c>
      <c r="J71" s="1">
        <v>56.37</v>
      </c>
      <c r="K71" s="1">
        <v>1.59</v>
      </c>
      <c r="L71" s="1">
        <v>22</v>
      </c>
      <c r="M71" s="1">
        <v>1.64</v>
      </c>
      <c r="N71" s="1">
        <v>5324</v>
      </c>
      <c r="O71" s="1">
        <v>7998</v>
      </c>
      <c r="P71" s="1">
        <v>5936</v>
      </c>
      <c r="Q71" s="1">
        <v>1976</v>
      </c>
      <c r="R71" s="1">
        <v>85</v>
      </c>
      <c r="S71" s="1">
        <v>8249</v>
      </c>
      <c r="T71" s="1">
        <v>827</v>
      </c>
      <c r="Z71" s="1">
        <v>0</v>
      </c>
      <c r="AA71" s="1">
        <f t="shared" si="17"/>
        <v>36666</v>
      </c>
      <c r="AB71" s="1">
        <f t="shared" si="18"/>
        <v>10437</v>
      </c>
      <c r="AC71" s="1">
        <f t="shared" si="19"/>
        <v>2734</v>
      </c>
      <c r="AD71" s="1">
        <f t="shared" si="20"/>
        <v>160</v>
      </c>
      <c r="AE71" s="1">
        <f t="shared" si="30"/>
        <v>47</v>
      </c>
      <c r="AF71" s="1">
        <f t="shared" si="21"/>
        <v>255</v>
      </c>
      <c r="AG71" s="1">
        <f t="shared" si="22"/>
        <v>0</v>
      </c>
      <c r="AH71" s="1">
        <f t="shared" si="23"/>
        <v>12</v>
      </c>
      <c r="AI71" s="1">
        <f t="shared" si="31"/>
        <v>314</v>
      </c>
      <c r="AJ71" s="9">
        <f t="shared" si="1"/>
        <v>1.2002100367564324E-2</v>
      </c>
      <c r="AK71" s="9">
        <f t="shared" si="2"/>
        <v>0.26662000000000002</v>
      </c>
      <c r="AL71" s="9">
        <f t="shared" si="3"/>
        <v>0.20874000000000001</v>
      </c>
      <c r="AM71" s="9">
        <f t="shared" si="4"/>
        <v>5.4679999999999999E-2</v>
      </c>
      <c r="AN71" s="9">
        <f t="shared" si="5"/>
        <v>3.2000000000000002E-3</v>
      </c>
      <c r="AO71" s="9">
        <f t="shared" si="6"/>
        <v>6.28E-3</v>
      </c>
      <c r="AP71" s="1">
        <f t="shared" si="24"/>
        <v>0</v>
      </c>
      <c r="AQ71" s="1">
        <f t="shared" si="25"/>
        <v>0</v>
      </c>
      <c r="AR71" s="1"/>
      <c r="AS71" s="1">
        <f t="shared" si="26"/>
        <v>0</v>
      </c>
      <c r="AT71" s="1">
        <f t="shared" si="32"/>
        <v>0</v>
      </c>
      <c r="AU71" s="1">
        <f t="shared" si="7"/>
        <v>0</v>
      </c>
      <c r="AV71" s="9">
        <f t="shared" si="27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42"/>
        <v>73</v>
      </c>
      <c r="BK71" s="7">
        <f t="shared" si="42"/>
        <v>58</v>
      </c>
      <c r="BL71" s="1">
        <f t="shared" si="35"/>
        <v>0</v>
      </c>
      <c r="BM71" s="74">
        <f>+EvolOf!H60</f>
        <v>0</v>
      </c>
      <c r="BN71" s="1">
        <f t="shared" si="36"/>
        <v>0</v>
      </c>
      <c r="BO71" s="1">
        <f t="shared" si="28"/>
        <v>0</v>
      </c>
      <c r="BP71" s="36">
        <f t="shared" si="40"/>
        <v>0</v>
      </c>
      <c r="BQ71" s="1">
        <f t="shared" si="41"/>
        <v>0</v>
      </c>
      <c r="BR71" s="1">
        <f t="shared" si="37"/>
        <v>1221270.6299775424</v>
      </c>
      <c r="BS71" s="1">
        <f t="shared" si="38"/>
        <v>956147.44318322779</v>
      </c>
    </row>
    <row r="72" spans="2:71" x14ac:dyDescent="0.3">
      <c r="B72" s="1">
        <f t="shared" si="0"/>
        <v>13624</v>
      </c>
      <c r="C72" s="1">
        <v>59</v>
      </c>
      <c r="D72" s="1">
        <v>36375</v>
      </c>
      <c r="E72" s="1">
        <v>10447</v>
      </c>
      <c r="F72" s="1">
        <v>0</v>
      </c>
      <c r="G72" s="1">
        <v>3003</v>
      </c>
      <c r="H72" s="1">
        <v>0</v>
      </c>
      <c r="I72" s="1">
        <v>174</v>
      </c>
      <c r="J72" s="1">
        <v>56.38</v>
      </c>
      <c r="K72" s="1">
        <v>1.59</v>
      </c>
      <c r="L72" s="1">
        <v>22.1</v>
      </c>
      <c r="M72" s="1">
        <v>1.62</v>
      </c>
      <c r="N72" s="1">
        <v>5522</v>
      </c>
      <c r="O72" s="1">
        <v>8091</v>
      </c>
      <c r="P72" s="1">
        <v>5841</v>
      </c>
      <c r="Q72" s="1">
        <v>2160</v>
      </c>
      <c r="R72" s="1">
        <v>90</v>
      </c>
      <c r="S72" s="1">
        <v>8382</v>
      </c>
      <c r="T72" s="1">
        <v>839</v>
      </c>
      <c r="Z72" s="1">
        <v>0</v>
      </c>
      <c r="AA72" s="1">
        <f t="shared" si="17"/>
        <v>36375</v>
      </c>
      <c r="AB72" s="1">
        <f t="shared" si="18"/>
        <v>10447</v>
      </c>
      <c r="AC72" s="1">
        <f t="shared" si="19"/>
        <v>3003</v>
      </c>
      <c r="AD72" s="1">
        <f t="shared" si="20"/>
        <v>174</v>
      </c>
      <c r="AE72" s="1">
        <f t="shared" si="30"/>
        <v>10</v>
      </c>
      <c r="AF72" s="1">
        <f t="shared" si="21"/>
        <v>269</v>
      </c>
      <c r="AG72" s="1">
        <f t="shared" si="22"/>
        <v>0</v>
      </c>
      <c r="AH72" s="1">
        <f t="shared" si="23"/>
        <v>14</v>
      </c>
      <c r="AI72" s="1">
        <f t="shared" si="31"/>
        <v>293</v>
      </c>
      <c r="AJ72" s="9">
        <f t="shared" si="1"/>
        <v>1.2771579565472695E-2</v>
      </c>
      <c r="AK72" s="9">
        <f t="shared" si="2"/>
        <v>0.27248</v>
      </c>
      <c r="AL72" s="9">
        <f t="shared" si="3"/>
        <v>0.20893999999999999</v>
      </c>
      <c r="AM72" s="9">
        <f t="shared" si="4"/>
        <v>6.0060000000000002E-2</v>
      </c>
      <c r="AN72" s="9">
        <f t="shared" si="5"/>
        <v>3.48E-3</v>
      </c>
      <c r="AO72" s="9">
        <f t="shared" si="6"/>
        <v>5.8599999999999998E-3</v>
      </c>
      <c r="AP72" s="1">
        <f t="shared" si="24"/>
        <v>0</v>
      </c>
      <c r="AQ72" s="1">
        <f t="shared" si="25"/>
        <v>0</v>
      </c>
      <c r="AR72" s="1"/>
      <c r="AS72" s="1">
        <f t="shared" si="26"/>
        <v>0</v>
      </c>
      <c r="AT72" s="1">
        <f t="shared" si="32"/>
        <v>0</v>
      </c>
      <c r="AU72" s="1">
        <f t="shared" si="7"/>
        <v>0</v>
      </c>
      <c r="AV72" s="9">
        <f t="shared" si="27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42"/>
        <v>74</v>
      </c>
      <c r="BK72" s="7">
        <f t="shared" si="42"/>
        <v>59</v>
      </c>
      <c r="BL72" s="1">
        <f t="shared" si="35"/>
        <v>0</v>
      </c>
      <c r="BM72" s="74">
        <f>+EvolOf!H61</f>
        <v>0</v>
      </c>
      <c r="BN72" s="1">
        <f t="shared" si="36"/>
        <v>0</v>
      </c>
      <c r="BO72" s="1">
        <f t="shared" si="28"/>
        <v>0</v>
      </c>
      <c r="BP72" s="36">
        <f t="shared" si="40"/>
        <v>0</v>
      </c>
      <c r="BQ72" s="1">
        <f t="shared" si="41"/>
        <v>0</v>
      </c>
      <c r="BR72" s="1">
        <f t="shared" si="37"/>
        <v>1248112.7494422051</v>
      </c>
      <c r="BS72" s="1">
        <f t="shared" si="38"/>
        <v>957063.55647553713</v>
      </c>
    </row>
    <row r="73" spans="2:71" x14ac:dyDescent="0.3">
      <c r="B73" s="1">
        <f t="shared" si="0"/>
        <v>13889</v>
      </c>
      <c r="C73" s="1">
        <v>60</v>
      </c>
      <c r="D73" s="1">
        <v>36108</v>
      </c>
      <c r="E73" s="1">
        <v>10411</v>
      </c>
      <c r="F73" s="1">
        <v>0</v>
      </c>
      <c r="G73" s="1">
        <v>3291</v>
      </c>
      <c r="H73" s="1">
        <v>0</v>
      </c>
      <c r="I73" s="1">
        <v>187</v>
      </c>
      <c r="J73" s="1">
        <v>56.38</v>
      </c>
      <c r="K73" s="1">
        <v>1.6</v>
      </c>
      <c r="L73" s="1">
        <v>22.3</v>
      </c>
      <c r="M73" s="1">
        <v>1.6</v>
      </c>
      <c r="N73" s="1">
        <v>5712</v>
      </c>
      <c r="O73" s="1">
        <v>8169</v>
      </c>
      <c r="P73" s="1">
        <v>5714</v>
      </c>
      <c r="Q73" s="1">
        <v>2359</v>
      </c>
      <c r="R73" s="1">
        <v>95</v>
      </c>
      <c r="S73" s="1">
        <v>8472</v>
      </c>
      <c r="T73" s="1">
        <v>848</v>
      </c>
      <c r="Z73" s="1">
        <v>0</v>
      </c>
      <c r="AA73" s="1">
        <f t="shared" si="17"/>
        <v>36108</v>
      </c>
      <c r="AB73" s="1">
        <f t="shared" si="18"/>
        <v>10411</v>
      </c>
      <c r="AC73" s="1">
        <f t="shared" si="19"/>
        <v>3291</v>
      </c>
      <c r="AD73" s="1">
        <f t="shared" si="20"/>
        <v>187</v>
      </c>
      <c r="AE73" s="1">
        <f t="shared" si="30"/>
        <v>-36</v>
      </c>
      <c r="AF73" s="1">
        <f t="shared" si="21"/>
        <v>288</v>
      </c>
      <c r="AG73" s="1">
        <f t="shared" si="22"/>
        <v>0</v>
      </c>
      <c r="AH73" s="1">
        <f t="shared" si="23"/>
        <v>13</v>
      </c>
      <c r="AI73" s="1">
        <f t="shared" si="31"/>
        <v>265</v>
      </c>
      <c r="AJ73" s="9">
        <f t="shared" si="1"/>
        <v>1.346389228886169E-2</v>
      </c>
      <c r="AK73" s="9">
        <f t="shared" si="2"/>
        <v>0.27778000000000003</v>
      </c>
      <c r="AL73" s="9">
        <f t="shared" si="3"/>
        <v>0.20821999999999999</v>
      </c>
      <c r="AM73" s="9">
        <f t="shared" si="4"/>
        <v>6.5820000000000004E-2</v>
      </c>
      <c r="AN73" s="9">
        <f t="shared" si="5"/>
        <v>3.7399999999999998E-3</v>
      </c>
      <c r="AO73" s="9">
        <f t="shared" si="6"/>
        <v>5.3E-3</v>
      </c>
      <c r="AP73" s="1">
        <f t="shared" si="24"/>
        <v>0</v>
      </c>
      <c r="AQ73" s="1">
        <f t="shared" si="25"/>
        <v>0</v>
      </c>
      <c r="AR73" s="1"/>
      <c r="AS73" s="1">
        <f t="shared" si="26"/>
        <v>0</v>
      </c>
      <c r="AT73" s="1">
        <f t="shared" si="32"/>
        <v>0</v>
      </c>
      <c r="AU73" s="1">
        <f t="shared" si="7"/>
        <v>0</v>
      </c>
      <c r="AV73" s="9">
        <f t="shared" si="27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42"/>
        <v>75</v>
      </c>
      <c r="BK73" s="7">
        <f t="shared" si="42"/>
        <v>60</v>
      </c>
      <c r="BL73" s="1">
        <f t="shared" si="35"/>
        <v>0</v>
      </c>
      <c r="BM73" s="74">
        <f>+EvolOf!H62</f>
        <v>0</v>
      </c>
      <c r="BN73" s="1">
        <f t="shared" si="36"/>
        <v>0</v>
      </c>
      <c r="BO73" s="1">
        <f t="shared" si="28"/>
        <v>0</v>
      </c>
      <c r="BP73" s="36">
        <f t="shared" si="40"/>
        <v>0</v>
      </c>
      <c r="BQ73" s="1">
        <f t="shared" si="41"/>
        <v>0</v>
      </c>
      <c r="BR73" s="1">
        <f t="shared" si="37"/>
        <v>1272389.7516884019</v>
      </c>
      <c r="BS73" s="1">
        <f t="shared" si="38"/>
        <v>953765.54862322356</v>
      </c>
    </row>
    <row r="74" spans="2:71" x14ac:dyDescent="0.3">
      <c r="B74" s="1">
        <f t="shared" si="0"/>
        <v>14139</v>
      </c>
      <c r="C74" s="1">
        <v>61</v>
      </c>
      <c r="D74" s="1">
        <v>35858</v>
      </c>
      <c r="E74" s="1">
        <v>10337</v>
      </c>
      <c r="F74" s="1">
        <v>0</v>
      </c>
      <c r="G74" s="1">
        <v>3600</v>
      </c>
      <c r="H74" s="1">
        <v>0</v>
      </c>
      <c r="I74" s="1">
        <v>202</v>
      </c>
      <c r="J74" s="1">
        <v>56.38</v>
      </c>
      <c r="K74" s="1">
        <v>1.6</v>
      </c>
      <c r="L74" s="1">
        <v>22.4</v>
      </c>
      <c r="M74" s="1">
        <v>1.58</v>
      </c>
      <c r="N74" s="1">
        <v>5894</v>
      </c>
      <c r="O74" s="1">
        <v>8236</v>
      </c>
      <c r="P74" s="1">
        <v>5565</v>
      </c>
      <c r="Q74" s="1">
        <v>2569</v>
      </c>
      <c r="R74" s="1">
        <v>100</v>
      </c>
      <c r="S74" s="1">
        <v>8530</v>
      </c>
      <c r="T74" s="1">
        <v>855</v>
      </c>
      <c r="Z74" s="1">
        <v>0</v>
      </c>
      <c r="AA74" s="1">
        <f t="shared" si="17"/>
        <v>35858</v>
      </c>
      <c r="AB74" s="1">
        <f t="shared" si="18"/>
        <v>10337</v>
      </c>
      <c r="AC74" s="1">
        <f t="shared" si="19"/>
        <v>3600</v>
      </c>
      <c r="AD74" s="1">
        <f t="shared" si="20"/>
        <v>202</v>
      </c>
      <c r="AE74" s="1">
        <f t="shared" si="30"/>
        <v>-74</v>
      </c>
      <c r="AF74" s="1">
        <f t="shared" si="21"/>
        <v>309</v>
      </c>
      <c r="AG74" s="1">
        <f t="shared" si="22"/>
        <v>0</v>
      </c>
      <c r="AH74" s="1">
        <f t="shared" si="23"/>
        <v>15</v>
      </c>
      <c r="AI74" s="1">
        <f t="shared" si="31"/>
        <v>250</v>
      </c>
      <c r="AJ74" s="9">
        <f t="shared" si="1"/>
        <v>1.4286724662281633E-2</v>
      </c>
      <c r="AK74" s="9">
        <f t="shared" si="2"/>
        <v>0.28277999999999998</v>
      </c>
      <c r="AL74" s="9">
        <f t="shared" si="3"/>
        <v>0.20674000000000001</v>
      </c>
      <c r="AM74" s="9">
        <f t="shared" si="4"/>
        <v>7.1999999999999995E-2</v>
      </c>
      <c r="AN74" s="9">
        <f t="shared" si="5"/>
        <v>4.0400000000000002E-3</v>
      </c>
      <c r="AO74" s="9">
        <f t="shared" si="6"/>
        <v>5.0000000000000001E-3</v>
      </c>
      <c r="AP74" s="1">
        <f t="shared" si="24"/>
        <v>0</v>
      </c>
      <c r="AQ74" s="1">
        <f t="shared" si="25"/>
        <v>0</v>
      </c>
      <c r="AR74" s="1"/>
      <c r="AS74" s="1">
        <f t="shared" si="26"/>
        <v>0</v>
      </c>
      <c r="AT74" s="1">
        <f t="shared" si="32"/>
        <v>0</v>
      </c>
      <c r="AU74" s="1">
        <f t="shared" si="7"/>
        <v>0</v>
      </c>
      <c r="AV74" s="9">
        <f t="shared" si="27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42"/>
        <v>76</v>
      </c>
      <c r="BK74" s="7">
        <f t="shared" si="42"/>
        <v>61</v>
      </c>
      <c r="BL74" s="1">
        <f t="shared" si="35"/>
        <v>0</v>
      </c>
      <c r="BM74" s="74">
        <f>+EvolOf!H63</f>
        <v>0</v>
      </c>
      <c r="BN74" s="1">
        <f t="shared" si="36"/>
        <v>0</v>
      </c>
      <c r="BO74" s="1">
        <f t="shared" si="28"/>
        <v>0</v>
      </c>
      <c r="BP74" s="36">
        <f t="shared" si="40"/>
        <v>0</v>
      </c>
      <c r="BQ74" s="1">
        <f t="shared" si="41"/>
        <v>0</v>
      </c>
      <c r="BR74" s="1">
        <f t="shared" si="37"/>
        <v>1295292.5839961346</v>
      </c>
      <c r="BS74" s="1">
        <f t="shared" si="38"/>
        <v>946986.31026013463</v>
      </c>
    </row>
    <row r="75" spans="2:71" x14ac:dyDescent="0.3">
      <c r="B75" s="1">
        <f t="shared" si="0"/>
        <v>14369</v>
      </c>
      <c r="C75" s="1">
        <v>62</v>
      </c>
      <c r="D75" s="1">
        <v>35628</v>
      </c>
      <c r="E75" s="1">
        <v>10230</v>
      </c>
      <c r="F75" s="1">
        <v>0</v>
      </c>
      <c r="G75" s="1">
        <v>3922</v>
      </c>
      <c r="H75" s="1">
        <v>0</v>
      </c>
      <c r="I75" s="1">
        <v>217</v>
      </c>
      <c r="J75" s="1">
        <v>56.38</v>
      </c>
      <c r="K75" s="1">
        <v>1.6</v>
      </c>
      <c r="L75" s="1">
        <v>22.6</v>
      </c>
      <c r="M75" s="1">
        <v>1.57</v>
      </c>
      <c r="N75" s="1">
        <v>6071</v>
      </c>
      <c r="O75" s="1">
        <v>8289</v>
      </c>
      <c r="P75" s="1">
        <v>5397</v>
      </c>
      <c r="Q75" s="1">
        <v>2787</v>
      </c>
      <c r="R75" s="1">
        <v>105</v>
      </c>
      <c r="S75" s="1">
        <v>8549</v>
      </c>
      <c r="T75" s="1">
        <v>860</v>
      </c>
      <c r="Z75" s="1">
        <v>0</v>
      </c>
      <c r="AA75" s="1">
        <f t="shared" si="17"/>
        <v>35628</v>
      </c>
      <c r="AB75" s="1">
        <f t="shared" si="18"/>
        <v>10230</v>
      </c>
      <c r="AC75" s="1">
        <f t="shared" si="19"/>
        <v>3922</v>
      </c>
      <c r="AD75" s="1">
        <f t="shared" si="20"/>
        <v>217</v>
      </c>
      <c r="AE75" s="1">
        <f t="shared" si="30"/>
        <v>-107</v>
      </c>
      <c r="AF75" s="1">
        <f t="shared" si="21"/>
        <v>322</v>
      </c>
      <c r="AG75" s="1">
        <f t="shared" si="22"/>
        <v>0</v>
      </c>
      <c r="AH75" s="1">
        <f t="shared" si="23"/>
        <v>15</v>
      </c>
      <c r="AI75" s="1">
        <f t="shared" si="31"/>
        <v>230</v>
      </c>
      <c r="AJ75" s="9">
        <f t="shared" si="1"/>
        <v>1.5101955598858654E-2</v>
      </c>
      <c r="AK75" s="9">
        <f t="shared" si="2"/>
        <v>0.28738000000000002</v>
      </c>
      <c r="AL75" s="9">
        <f t="shared" si="3"/>
        <v>0.2046</v>
      </c>
      <c r="AM75" s="9">
        <f t="shared" si="4"/>
        <v>7.8439999999999996E-2</v>
      </c>
      <c r="AN75" s="9">
        <f t="shared" si="5"/>
        <v>4.3400000000000001E-3</v>
      </c>
      <c r="AO75" s="9">
        <f t="shared" si="6"/>
        <v>4.5999999999999999E-3</v>
      </c>
      <c r="AP75" s="1">
        <f t="shared" si="24"/>
        <v>0</v>
      </c>
      <c r="AQ75" s="1">
        <f t="shared" si="25"/>
        <v>0</v>
      </c>
      <c r="AR75" s="1"/>
      <c r="AS75" s="1">
        <f t="shared" si="26"/>
        <v>0</v>
      </c>
      <c r="AT75" s="1">
        <f t="shared" si="32"/>
        <v>0</v>
      </c>
      <c r="AU75" s="1">
        <f t="shared" si="7"/>
        <v>0</v>
      </c>
      <c r="AV75" s="9">
        <f t="shared" si="27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42"/>
        <v>77</v>
      </c>
      <c r="BK75" s="7">
        <f t="shared" si="42"/>
        <v>62</v>
      </c>
      <c r="BL75" s="1">
        <f t="shared" si="35"/>
        <v>0</v>
      </c>
      <c r="BM75" s="74">
        <f>+EvolOf!H64</f>
        <v>0</v>
      </c>
      <c r="BN75" s="1">
        <f t="shared" si="36"/>
        <v>0</v>
      </c>
      <c r="BO75" s="1">
        <f t="shared" si="28"/>
        <v>0</v>
      </c>
      <c r="BP75" s="36">
        <f t="shared" si="40"/>
        <v>0</v>
      </c>
      <c r="BQ75" s="1">
        <f t="shared" si="41"/>
        <v>0</v>
      </c>
      <c r="BR75" s="1">
        <f t="shared" si="37"/>
        <v>1316363.1897192488</v>
      </c>
      <c r="BS75" s="1">
        <f t="shared" si="38"/>
        <v>937183.89803242509</v>
      </c>
    </row>
    <row r="76" spans="2:71" x14ac:dyDescent="0.3">
      <c r="B76" s="1">
        <f t="shared" si="0"/>
        <v>14577</v>
      </c>
      <c r="C76" s="1">
        <v>63</v>
      </c>
      <c r="D76" s="1">
        <v>35422</v>
      </c>
      <c r="E76" s="1">
        <v>10084</v>
      </c>
      <c r="F76" s="1">
        <v>0</v>
      </c>
      <c r="G76" s="1">
        <v>4260</v>
      </c>
      <c r="H76" s="1">
        <v>0</v>
      </c>
      <c r="I76" s="1">
        <v>233</v>
      </c>
      <c r="J76" s="1">
        <v>56.39</v>
      </c>
      <c r="K76" s="1">
        <v>1.6</v>
      </c>
      <c r="L76" s="1">
        <v>22.8</v>
      </c>
      <c r="M76" s="1">
        <v>1.54</v>
      </c>
      <c r="N76" s="1">
        <v>6236</v>
      </c>
      <c r="O76" s="1">
        <v>8330</v>
      </c>
      <c r="P76" s="1">
        <v>5207</v>
      </c>
      <c r="Q76" s="1">
        <v>3013</v>
      </c>
      <c r="R76" s="1">
        <v>109</v>
      </c>
      <c r="S76" s="1">
        <v>8526</v>
      </c>
      <c r="T76" s="1">
        <v>857</v>
      </c>
      <c r="Z76" s="1">
        <v>0</v>
      </c>
      <c r="AA76" s="1">
        <f t="shared" si="17"/>
        <v>35422</v>
      </c>
      <c r="AB76" s="1">
        <f t="shared" si="18"/>
        <v>10084</v>
      </c>
      <c r="AC76" s="1">
        <f t="shared" si="19"/>
        <v>4260</v>
      </c>
      <c r="AD76" s="1">
        <f t="shared" si="20"/>
        <v>233</v>
      </c>
      <c r="AE76" s="1">
        <f t="shared" si="30"/>
        <v>-146</v>
      </c>
      <c r="AF76" s="1">
        <f t="shared" si="21"/>
        <v>338</v>
      </c>
      <c r="AG76" s="1">
        <f t="shared" si="22"/>
        <v>0</v>
      </c>
      <c r="AH76" s="1">
        <f t="shared" si="23"/>
        <v>16</v>
      </c>
      <c r="AI76" s="1">
        <f t="shared" si="31"/>
        <v>208</v>
      </c>
      <c r="AJ76" s="9">
        <f t="shared" si="1"/>
        <v>1.5984084516704397E-2</v>
      </c>
      <c r="AK76" s="9">
        <f t="shared" si="2"/>
        <v>0.29154000000000002</v>
      </c>
      <c r="AL76" s="9">
        <f t="shared" si="3"/>
        <v>0.20168</v>
      </c>
      <c r="AM76" s="9">
        <f t="shared" si="4"/>
        <v>8.5199999999999998E-2</v>
      </c>
      <c r="AN76" s="9">
        <f t="shared" si="5"/>
        <v>4.6600000000000001E-3</v>
      </c>
      <c r="AO76" s="9">
        <f t="shared" si="6"/>
        <v>4.1599999999999996E-3</v>
      </c>
      <c r="AP76" s="1">
        <f t="shared" si="24"/>
        <v>0</v>
      </c>
      <c r="AQ76" s="1">
        <f t="shared" si="25"/>
        <v>0</v>
      </c>
      <c r="AR76" s="1"/>
      <c r="AS76" s="1">
        <f t="shared" si="26"/>
        <v>0</v>
      </c>
      <c r="AT76" s="1">
        <f t="shared" si="32"/>
        <v>0</v>
      </c>
      <c r="AU76" s="1">
        <f t="shared" si="7"/>
        <v>0</v>
      </c>
      <c r="AV76" s="9">
        <f t="shared" si="27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42"/>
        <v>78</v>
      </c>
      <c r="BK76" s="7">
        <f t="shared" si="42"/>
        <v>63</v>
      </c>
      <c r="BL76" s="1">
        <f t="shared" si="35"/>
        <v>0</v>
      </c>
      <c r="BM76" s="74">
        <f>+EvolOf!H65</f>
        <v>0</v>
      </c>
      <c r="BN76" s="1">
        <f t="shared" si="36"/>
        <v>0</v>
      </c>
      <c r="BO76" s="1">
        <f t="shared" si="28"/>
        <v>0</v>
      </c>
      <c r="BP76" s="36">
        <f t="shared" si="40"/>
        <v>0</v>
      </c>
      <c r="BQ76" s="1">
        <f t="shared" si="41"/>
        <v>0</v>
      </c>
      <c r="BR76" s="1">
        <f t="shared" si="37"/>
        <v>1335418.3461992824</v>
      </c>
      <c r="BS76" s="1">
        <f t="shared" si="38"/>
        <v>923808.64396470913</v>
      </c>
    </row>
    <row r="77" spans="2:71" x14ac:dyDescent="0.3">
      <c r="B77" s="1">
        <f t="shared" si="0"/>
        <v>14766</v>
      </c>
      <c r="C77" s="1">
        <v>64</v>
      </c>
      <c r="D77" s="1">
        <v>35231</v>
      </c>
      <c r="E77" s="1">
        <v>9907</v>
      </c>
      <c r="F77" s="1">
        <v>0</v>
      </c>
      <c r="G77" s="1">
        <v>4609</v>
      </c>
      <c r="H77" s="1">
        <v>0</v>
      </c>
      <c r="I77" s="1">
        <v>250</v>
      </c>
      <c r="J77" s="1">
        <v>56.39</v>
      </c>
      <c r="K77" s="1">
        <v>1.6</v>
      </c>
      <c r="L77" s="1">
        <v>22.9</v>
      </c>
      <c r="M77" s="1">
        <v>1.52</v>
      </c>
      <c r="N77" s="1">
        <v>6394</v>
      </c>
      <c r="O77" s="1">
        <v>8363</v>
      </c>
      <c r="P77" s="1">
        <v>5003</v>
      </c>
      <c r="Q77" s="1">
        <v>3245</v>
      </c>
      <c r="R77" s="1">
        <v>114</v>
      </c>
      <c r="S77" s="1">
        <v>8473</v>
      </c>
      <c r="T77" s="1">
        <v>851</v>
      </c>
      <c r="Z77" s="1">
        <v>0</v>
      </c>
      <c r="AA77" s="1">
        <f t="shared" si="17"/>
        <v>35231</v>
      </c>
      <c r="AB77" s="1">
        <f t="shared" si="18"/>
        <v>9907</v>
      </c>
      <c r="AC77" s="1">
        <f t="shared" si="19"/>
        <v>4609</v>
      </c>
      <c r="AD77" s="1">
        <f t="shared" si="20"/>
        <v>250</v>
      </c>
      <c r="AE77" s="1">
        <f t="shared" si="30"/>
        <v>-177</v>
      </c>
      <c r="AF77" s="1">
        <f t="shared" si="21"/>
        <v>349</v>
      </c>
      <c r="AG77" s="1">
        <f t="shared" si="22"/>
        <v>0</v>
      </c>
      <c r="AH77" s="1">
        <f t="shared" si="23"/>
        <v>17</v>
      </c>
      <c r="AI77" s="1">
        <f t="shared" si="31"/>
        <v>189</v>
      </c>
      <c r="AJ77" s="9">
        <f t="shared" si="1"/>
        <v>1.6930786942977109E-2</v>
      </c>
      <c r="AK77" s="9">
        <f t="shared" si="2"/>
        <v>0.29532000000000003</v>
      </c>
      <c r="AL77" s="9">
        <f t="shared" si="3"/>
        <v>0.19814000000000001</v>
      </c>
      <c r="AM77" s="9">
        <f t="shared" si="4"/>
        <v>9.2179999999999998E-2</v>
      </c>
      <c r="AN77" s="9">
        <f t="shared" si="5"/>
        <v>5.0000000000000001E-3</v>
      </c>
      <c r="AO77" s="9">
        <f t="shared" si="6"/>
        <v>3.7799999999999999E-3</v>
      </c>
      <c r="AP77" s="1">
        <f t="shared" si="24"/>
        <v>0</v>
      </c>
      <c r="AQ77" s="1">
        <f t="shared" si="25"/>
        <v>0</v>
      </c>
      <c r="AR77" s="1"/>
      <c r="AS77" s="1">
        <f t="shared" si="26"/>
        <v>0</v>
      </c>
      <c r="AT77" s="1">
        <f t="shared" si="32"/>
        <v>0</v>
      </c>
      <c r="AU77" s="1">
        <f t="shared" si="7"/>
        <v>0</v>
      </c>
      <c r="AV77" s="9">
        <f t="shared" si="27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42"/>
        <v>79</v>
      </c>
      <c r="BK77" s="7">
        <f t="shared" si="42"/>
        <v>64</v>
      </c>
      <c r="BL77" s="1">
        <f t="shared" si="35"/>
        <v>0</v>
      </c>
      <c r="BM77" s="74">
        <f>+EvolOf!H66</f>
        <v>0</v>
      </c>
      <c r="BN77" s="1">
        <f t="shared" si="36"/>
        <v>0</v>
      </c>
      <c r="BO77" s="1">
        <f t="shared" si="28"/>
        <v>0</v>
      </c>
      <c r="BP77" s="36">
        <f t="shared" si="40"/>
        <v>0</v>
      </c>
      <c r="BQ77" s="1">
        <f t="shared" si="41"/>
        <v>0</v>
      </c>
      <c r="BR77" s="1">
        <f t="shared" si="37"/>
        <v>1352732.8874239286</v>
      </c>
      <c r="BS77" s="1">
        <f t="shared" si="38"/>
        <v>907593.43869083433</v>
      </c>
    </row>
    <row r="78" spans="2:71" x14ac:dyDescent="0.3">
      <c r="B78" s="1">
        <f t="shared" ref="B78:B141" si="43">IF(C78="",NA(),E78+G78+H78+I78)</f>
        <v>14947</v>
      </c>
      <c r="C78" s="1">
        <v>65</v>
      </c>
      <c r="D78" s="1">
        <v>35051</v>
      </c>
      <c r="E78" s="1">
        <v>9702</v>
      </c>
      <c r="F78" s="1">
        <v>0</v>
      </c>
      <c r="G78" s="1">
        <v>4979</v>
      </c>
      <c r="H78" s="1">
        <v>0</v>
      </c>
      <c r="I78" s="1">
        <v>266</v>
      </c>
      <c r="J78" s="1">
        <v>56.4</v>
      </c>
      <c r="K78" s="1">
        <v>1.6</v>
      </c>
      <c r="L78" s="1">
        <v>23.1</v>
      </c>
      <c r="M78" s="1">
        <v>1.5</v>
      </c>
      <c r="N78" s="1">
        <v>6548</v>
      </c>
      <c r="O78" s="1">
        <v>8389</v>
      </c>
      <c r="P78" s="1">
        <v>4779</v>
      </c>
      <c r="Q78" s="1">
        <v>3490</v>
      </c>
      <c r="R78" s="1">
        <v>119</v>
      </c>
      <c r="S78" s="1">
        <v>8379</v>
      </c>
      <c r="T78" s="1">
        <v>843</v>
      </c>
      <c r="Z78" s="1">
        <v>0</v>
      </c>
      <c r="AA78" s="1">
        <f t="shared" si="17"/>
        <v>35051</v>
      </c>
      <c r="AB78" s="1">
        <f t="shared" si="18"/>
        <v>9702</v>
      </c>
      <c r="AC78" s="1">
        <f t="shared" si="19"/>
        <v>4979</v>
      </c>
      <c r="AD78" s="1">
        <f t="shared" si="20"/>
        <v>266</v>
      </c>
      <c r="AE78" s="1">
        <f t="shared" si="30"/>
        <v>-205</v>
      </c>
      <c r="AF78" s="1">
        <f t="shared" si="21"/>
        <v>370</v>
      </c>
      <c r="AG78" s="1">
        <f t="shared" si="22"/>
        <v>0</v>
      </c>
      <c r="AH78" s="1">
        <f t="shared" si="23"/>
        <v>16</v>
      </c>
      <c r="AI78" s="1">
        <f t="shared" si="31"/>
        <v>181</v>
      </c>
      <c r="AJ78" s="9">
        <f t="shared" ref="AJ78:AJ141" si="44">IF(OR(ISNA(B78),B78=0),NA(),I78/B78)</f>
        <v>1.7796213286947214E-2</v>
      </c>
      <c r="AK78" s="9">
        <f t="shared" ref="AK78:AK141" si="45">IF(OR(ISNA(B78),B78=0),NA(),B78/$AK$11)</f>
        <v>0.29893999999999998</v>
      </c>
      <c r="AL78" s="9">
        <f t="shared" ref="AL78:AL141" si="46">IF(OR(ISNA(B78),B78=0),NA(),E78/$AK$11)</f>
        <v>0.19403999999999999</v>
      </c>
      <c r="AM78" s="9">
        <f t="shared" ref="AM78:AM141" si="47">IF(OR(ISNA(B78),B78=0),NA(),G78/$AK$11)</f>
        <v>9.9580000000000002E-2</v>
      </c>
      <c r="AN78" s="9">
        <f t="shared" ref="AN78:AN141" si="48">IF(OR(ISNA(B78),B78=0),NA(),I78/$AK$11)</f>
        <v>5.3200000000000001E-3</v>
      </c>
      <c r="AO78" s="9">
        <f t="shared" ref="AO78:AO141" si="49">+IF(OR(ISNA(B78),B78=0),NA(),AI78/$AK$11)</f>
        <v>3.62E-3</v>
      </c>
      <c r="AP78" s="1">
        <f t="shared" si="24"/>
        <v>0</v>
      </c>
      <c r="AQ78" s="1">
        <f t="shared" si="25"/>
        <v>0</v>
      </c>
      <c r="AR78" s="1"/>
      <c r="AS78" s="1">
        <f t="shared" si="26"/>
        <v>0</v>
      </c>
      <c r="AT78" s="1">
        <f t="shared" si="32"/>
        <v>0</v>
      </c>
      <c r="AU78" s="1">
        <f t="shared" ref="AU78:AU141" si="50">IF(C78="",NA(),V78+W78+X78)</f>
        <v>0</v>
      </c>
      <c r="AV78" s="9">
        <f t="shared" si="27"/>
        <v>0</v>
      </c>
      <c r="AW78" s="9">
        <f t="shared" ref="AW78:AW141" si="51">IF(OR(ISNA(B78),B78=0),NA(),V78/$AK$11)</f>
        <v>0</v>
      </c>
      <c r="AX78" s="9">
        <f t="shared" ref="AX78:AX141" si="52">IF(OR(ISNA(B78),B78=0),NA(),W78/$AK$11)</f>
        <v>0</v>
      </c>
      <c r="AY78" s="9">
        <f t="shared" ref="AY78:AY141" si="53">IF(OR(ISNA(B78),B78=0),NA(),X78/$AK$11)</f>
        <v>0</v>
      </c>
      <c r="AZ78" s="9">
        <f t="shared" ref="AZ78:AZ141" si="54">IF(OR(ISNA(B78),B78=0),NA(),AT78/$AK$11)</f>
        <v>0</v>
      </c>
      <c r="BJ78" s="7">
        <f t="shared" si="42"/>
        <v>80</v>
      </c>
      <c r="BK78" s="7">
        <f t="shared" si="42"/>
        <v>65</v>
      </c>
      <c r="BL78" s="1">
        <f t="shared" ref="BL78:BL88" si="55">IF(OR(BJ78&lt;$BU$12,BJ78&gt;$BW$12),0,$BU$14*B78)</f>
        <v>0</v>
      </c>
      <c r="BM78" s="74">
        <f>+EvolOf!H67</f>
        <v>0</v>
      </c>
      <c r="BN78" s="1">
        <f t="shared" ref="BN78:BN88" si="56">IF(OR(BJ78&lt;$BU$12,BJ78&gt;$BW$12),0,IF(BJ78&gt;$BW$12,0,VLOOKUP(BJ78,$BK$14:$BM$87,3)))</f>
        <v>0</v>
      </c>
      <c r="BO78" s="1">
        <f t="shared" si="28"/>
        <v>0</v>
      </c>
      <c r="BP78" s="36">
        <f t="shared" ref="BP78" si="57">IF(BN78=0,0,BL78/BN78-1)</f>
        <v>0</v>
      </c>
      <c r="BQ78" s="1">
        <f t="shared" ref="BQ78" si="58">+BO78*BO78</f>
        <v>0</v>
      </c>
      <c r="BR78" s="1">
        <f t="shared" ref="BR78:BR88" si="59">+$BU$14*B78</f>
        <v>1369314.5380147269</v>
      </c>
      <c r="BS78" s="1">
        <f t="shared" ref="BS78:BS88" si="60">+$BU$14*E78</f>
        <v>888813.1161984934</v>
      </c>
    </row>
    <row r="79" spans="2:71" x14ac:dyDescent="0.3">
      <c r="B79" s="1">
        <f t="shared" si="43"/>
        <v>15113</v>
      </c>
      <c r="C79" s="1">
        <v>66</v>
      </c>
      <c r="D79" s="1">
        <v>34885</v>
      </c>
      <c r="E79" s="1">
        <v>9468</v>
      </c>
      <c r="F79" s="1">
        <v>0</v>
      </c>
      <c r="G79" s="1">
        <v>5361</v>
      </c>
      <c r="H79" s="1">
        <v>0</v>
      </c>
      <c r="I79" s="1">
        <v>284</v>
      </c>
      <c r="J79" s="1">
        <v>56.4</v>
      </c>
      <c r="K79" s="1">
        <v>1.6</v>
      </c>
      <c r="L79" s="1">
        <v>23.2</v>
      </c>
      <c r="M79" s="1">
        <v>1.48</v>
      </c>
      <c r="N79" s="1">
        <v>6690</v>
      </c>
      <c r="O79" s="1">
        <v>8413</v>
      </c>
      <c r="P79" s="1">
        <v>4550</v>
      </c>
      <c r="Q79" s="1">
        <v>3740</v>
      </c>
      <c r="R79" s="1">
        <v>122</v>
      </c>
      <c r="S79" s="1">
        <v>8245</v>
      </c>
      <c r="T79" s="1">
        <v>826</v>
      </c>
      <c r="Z79" s="1">
        <v>0</v>
      </c>
      <c r="AA79" s="1">
        <f t="shared" ref="AA79:AA142" si="61">+D79+U79</f>
        <v>34885</v>
      </c>
      <c r="AB79" s="1">
        <f t="shared" ref="AB79:AB142" si="62">+E79+V79</f>
        <v>9468</v>
      </c>
      <c r="AC79" s="1">
        <f t="shared" ref="AC79:AC142" si="63">+G79+W79</f>
        <v>5361</v>
      </c>
      <c r="AD79" s="1">
        <f t="shared" ref="AD79:AD142" si="64">+I79+X79</f>
        <v>284</v>
      </c>
      <c r="AE79" s="1">
        <f t="shared" si="30"/>
        <v>-234</v>
      </c>
      <c r="AF79" s="1">
        <f t="shared" ref="AF79:AF142" si="65">IF($C79="","",G79-G78)</f>
        <v>382</v>
      </c>
      <c r="AG79" s="1">
        <f t="shared" ref="AG79:AG142" si="66">IF($C79="","",H79-H78)</f>
        <v>0</v>
      </c>
      <c r="AH79" s="1">
        <f t="shared" ref="AH79:AH142" si="67">IF($C79="","",I79-I78)</f>
        <v>18</v>
      </c>
      <c r="AI79" s="1">
        <f t="shared" si="31"/>
        <v>166</v>
      </c>
      <c r="AJ79" s="9">
        <f t="shared" si="44"/>
        <v>1.8791768675974325E-2</v>
      </c>
      <c r="AK79" s="9">
        <f t="shared" si="45"/>
        <v>0.30225999999999997</v>
      </c>
      <c r="AL79" s="9">
        <f t="shared" si="46"/>
        <v>0.18936</v>
      </c>
      <c r="AM79" s="9">
        <f t="shared" si="47"/>
        <v>0.10722</v>
      </c>
      <c r="AN79" s="9">
        <f t="shared" si="48"/>
        <v>5.6800000000000002E-3</v>
      </c>
      <c r="AO79" s="9">
        <f t="shared" si="49"/>
        <v>3.32E-3</v>
      </c>
      <c r="AP79" s="1">
        <f t="shared" ref="AP79:AP142" si="68">IF($C79="","",V79-V78)</f>
        <v>0</v>
      </c>
      <c r="AQ79" s="1">
        <f t="shared" ref="AQ79:AQ142" si="69">IF($C79="","",W79-W78)</f>
        <v>0</v>
      </c>
      <c r="AR79" s="1"/>
      <c r="AS79" s="1">
        <f t="shared" ref="AS79:AS142" si="70">IF($C79="","",X79-X78)</f>
        <v>0</v>
      </c>
      <c r="AT79" s="1">
        <f t="shared" si="32"/>
        <v>0</v>
      </c>
      <c r="AU79" s="1">
        <f t="shared" si="50"/>
        <v>0</v>
      </c>
      <c r="AV79" s="9">
        <f t="shared" ref="AV79:AV142" si="71">IF(OR(ISNA(B79),B79=0),NA(),AU79/$AK$11)</f>
        <v>0</v>
      </c>
      <c r="AW79" s="9">
        <f t="shared" si="51"/>
        <v>0</v>
      </c>
      <c r="AX79" s="9">
        <f t="shared" si="52"/>
        <v>0</v>
      </c>
      <c r="AY79" s="9">
        <f t="shared" si="53"/>
        <v>0</v>
      </c>
      <c r="AZ79" s="9">
        <f t="shared" si="54"/>
        <v>0</v>
      </c>
      <c r="BJ79" s="7">
        <f t="shared" si="42"/>
        <v>81</v>
      </c>
      <c r="BK79" s="7">
        <f t="shared" si="42"/>
        <v>66</v>
      </c>
      <c r="BL79" s="1">
        <f t="shared" si="55"/>
        <v>0</v>
      </c>
      <c r="BM79" s="74">
        <f>+EvolOf!H68</f>
        <v>0</v>
      </c>
      <c r="BN79" s="1">
        <f t="shared" si="56"/>
        <v>0</v>
      </c>
      <c r="BO79" s="1">
        <f t="shared" ref="BO79:BO88" si="72">+BL79-BN79</f>
        <v>0</v>
      </c>
      <c r="BP79" s="36">
        <f t="shared" ref="BP79:BP88" si="73">IF(BN79=0,0,BL79/BN79-1)</f>
        <v>0</v>
      </c>
      <c r="BQ79" s="1">
        <f t="shared" ref="BQ79:BQ88" si="74">+BO79*BO79</f>
        <v>0</v>
      </c>
      <c r="BR79" s="1">
        <f t="shared" si="59"/>
        <v>1384522.0186670616</v>
      </c>
      <c r="BS79" s="1">
        <f t="shared" si="60"/>
        <v>867376.06515845552</v>
      </c>
    </row>
    <row r="80" spans="2:71" x14ac:dyDescent="0.3">
      <c r="B80" s="1">
        <f t="shared" si="43"/>
        <v>15268</v>
      </c>
      <c r="C80" s="1">
        <v>67</v>
      </c>
      <c r="D80" s="1">
        <v>34730</v>
      </c>
      <c r="E80" s="1">
        <v>9214</v>
      </c>
      <c r="F80" s="1">
        <v>0</v>
      </c>
      <c r="G80" s="1">
        <v>5752</v>
      </c>
      <c r="H80" s="1">
        <v>0</v>
      </c>
      <c r="I80" s="1">
        <v>302</v>
      </c>
      <c r="J80" s="1">
        <v>56.4</v>
      </c>
      <c r="K80" s="1">
        <v>1.61</v>
      </c>
      <c r="L80" s="1">
        <v>23.3</v>
      </c>
      <c r="M80" s="1">
        <v>1.46</v>
      </c>
      <c r="N80" s="1">
        <v>6827</v>
      </c>
      <c r="O80" s="1">
        <v>8432</v>
      </c>
      <c r="P80" s="1">
        <v>4315</v>
      </c>
      <c r="Q80" s="1">
        <v>3989</v>
      </c>
      <c r="R80" s="1">
        <v>127</v>
      </c>
      <c r="S80" s="1">
        <v>8086</v>
      </c>
      <c r="T80" s="1">
        <v>810</v>
      </c>
      <c r="Z80" s="1">
        <v>0</v>
      </c>
      <c r="AA80" s="1">
        <f t="shared" si="61"/>
        <v>34730</v>
      </c>
      <c r="AB80" s="1">
        <f t="shared" si="62"/>
        <v>9214</v>
      </c>
      <c r="AC80" s="1">
        <f t="shared" si="63"/>
        <v>5752</v>
      </c>
      <c r="AD80" s="1">
        <f t="shared" si="64"/>
        <v>302</v>
      </c>
      <c r="AE80" s="1">
        <f t="shared" ref="AE80:AE143" si="75">IF($C80="","",E80-E79)</f>
        <v>-254</v>
      </c>
      <c r="AF80" s="1">
        <f t="shared" si="65"/>
        <v>391</v>
      </c>
      <c r="AG80" s="1">
        <f t="shared" si="66"/>
        <v>0</v>
      </c>
      <c r="AH80" s="1">
        <f t="shared" si="67"/>
        <v>18</v>
      </c>
      <c r="AI80" s="1">
        <f t="shared" ref="AI80:AI143" si="76">IF(OR($C80="",ISNA($C80)),NA(),AE80+AF80+AG80+AH80)</f>
        <v>155</v>
      </c>
      <c r="AJ80" s="9">
        <f t="shared" si="44"/>
        <v>1.977993188367828E-2</v>
      </c>
      <c r="AK80" s="9">
        <f t="shared" si="45"/>
        <v>0.30536000000000002</v>
      </c>
      <c r="AL80" s="9">
        <f t="shared" si="46"/>
        <v>0.18428</v>
      </c>
      <c r="AM80" s="9">
        <f t="shared" si="47"/>
        <v>0.11504</v>
      </c>
      <c r="AN80" s="9">
        <f t="shared" si="48"/>
        <v>6.0400000000000002E-3</v>
      </c>
      <c r="AO80" s="9">
        <f t="shared" si="49"/>
        <v>3.0999999999999999E-3</v>
      </c>
      <c r="AP80" s="1">
        <f t="shared" si="68"/>
        <v>0</v>
      </c>
      <c r="AQ80" s="1">
        <f t="shared" si="69"/>
        <v>0</v>
      </c>
      <c r="AR80" s="1"/>
      <c r="AS80" s="1">
        <f t="shared" si="70"/>
        <v>0</v>
      </c>
      <c r="AT80" s="1">
        <f t="shared" ref="AT80:AT143" si="77">IF(OR($C80="",ISNA($C80)),NA(),AP80+AQ80+AR80+AS80)</f>
        <v>0</v>
      </c>
      <c r="AU80" s="1">
        <f t="shared" si="50"/>
        <v>0</v>
      </c>
      <c r="AV80" s="9">
        <f t="shared" si="71"/>
        <v>0</v>
      </c>
      <c r="AW80" s="9">
        <f t="shared" si="51"/>
        <v>0</v>
      </c>
      <c r="AX80" s="9">
        <f t="shared" si="52"/>
        <v>0</v>
      </c>
      <c r="AY80" s="9">
        <f t="shared" si="53"/>
        <v>0</v>
      </c>
      <c r="AZ80" s="9">
        <f t="shared" si="54"/>
        <v>0</v>
      </c>
      <c r="BJ80" s="7">
        <f t="shared" ref="BJ80:BK95" si="78">+BJ79+1</f>
        <v>82</v>
      </c>
      <c r="BK80" s="7">
        <f t="shared" si="78"/>
        <v>67</v>
      </c>
      <c r="BL80" s="1">
        <f t="shared" si="55"/>
        <v>0</v>
      </c>
      <c r="BM80" s="74">
        <f>+EvolOf!H69</f>
        <v>0</v>
      </c>
      <c r="BN80" s="1">
        <f t="shared" si="56"/>
        <v>0</v>
      </c>
      <c r="BO80" s="1">
        <f t="shared" si="72"/>
        <v>0</v>
      </c>
      <c r="BP80" s="36">
        <f t="shared" si="73"/>
        <v>0</v>
      </c>
      <c r="BQ80" s="1">
        <f t="shared" si="74"/>
        <v>0</v>
      </c>
      <c r="BR80" s="1">
        <f t="shared" si="59"/>
        <v>1398721.7746978558</v>
      </c>
      <c r="BS80" s="1">
        <f t="shared" si="60"/>
        <v>844106.78753379907</v>
      </c>
    </row>
    <row r="81" spans="1:85" x14ac:dyDescent="0.3">
      <c r="B81" s="1">
        <f t="shared" si="43"/>
        <v>15408</v>
      </c>
      <c r="C81" s="1">
        <v>68</v>
      </c>
      <c r="D81" s="1">
        <v>34590</v>
      </c>
      <c r="E81" s="1">
        <v>8933</v>
      </c>
      <c r="F81" s="1">
        <v>0</v>
      </c>
      <c r="G81" s="1">
        <v>6154</v>
      </c>
      <c r="H81" s="1">
        <v>0</v>
      </c>
      <c r="I81" s="1">
        <v>321</v>
      </c>
      <c r="J81" s="1">
        <v>56.41</v>
      </c>
      <c r="K81" s="1">
        <v>1.61</v>
      </c>
      <c r="L81" s="1">
        <v>23.5</v>
      </c>
      <c r="M81" s="1">
        <v>1.44</v>
      </c>
      <c r="N81" s="1">
        <v>6953</v>
      </c>
      <c r="O81" s="1">
        <v>8446</v>
      </c>
      <c r="P81" s="1">
        <v>4073</v>
      </c>
      <c r="Q81" s="1">
        <v>4242</v>
      </c>
      <c r="R81" s="1">
        <v>130</v>
      </c>
      <c r="S81" s="1">
        <v>7895</v>
      </c>
      <c r="T81" s="1">
        <v>790</v>
      </c>
      <c r="Z81" s="1">
        <v>0</v>
      </c>
      <c r="AA81" s="1">
        <f t="shared" si="61"/>
        <v>34590</v>
      </c>
      <c r="AB81" s="1">
        <f t="shared" si="62"/>
        <v>8933</v>
      </c>
      <c r="AC81" s="1">
        <f t="shared" si="63"/>
        <v>6154</v>
      </c>
      <c r="AD81" s="1">
        <f t="shared" si="64"/>
        <v>321</v>
      </c>
      <c r="AE81" s="1">
        <f t="shared" si="75"/>
        <v>-281</v>
      </c>
      <c r="AF81" s="1">
        <f t="shared" si="65"/>
        <v>402</v>
      </c>
      <c r="AG81" s="1">
        <f t="shared" si="66"/>
        <v>0</v>
      </c>
      <c r="AH81" s="1">
        <f t="shared" si="67"/>
        <v>19</v>
      </c>
      <c r="AI81" s="1">
        <f t="shared" si="76"/>
        <v>140</v>
      </c>
      <c r="AJ81" s="9">
        <f t="shared" si="44"/>
        <v>2.0833333333333332E-2</v>
      </c>
      <c r="AK81" s="9">
        <f t="shared" si="45"/>
        <v>0.30815999999999999</v>
      </c>
      <c r="AL81" s="9">
        <f t="shared" si="46"/>
        <v>0.17866000000000001</v>
      </c>
      <c r="AM81" s="9">
        <f t="shared" si="47"/>
        <v>0.12307999999999999</v>
      </c>
      <c r="AN81" s="9">
        <f t="shared" si="48"/>
        <v>6.4200000000000004E-3</v>
      </c>
      <c r="AO81" s="9">
        <f t="shared" si="49"/>
        <v>2.8E-3</v>
      </c>
      <c r="AP81" s="1">
        <f t="shared" si="68"/>
        <v>0</v>
      </c>
      <c r="AQ81" s="1">
        <f t="shared" si="69"/>
        <v>0</v>
      </c>
      <c r="AR81" s="1"/>
      <c r="AS81" s="1">
        <f t="shared" si="70"/>
        <v>0</v>
      </c>
      <c r="AT81" s="1">
        <f t="shared" si="77"/>
        <v>0</v>
      </c>
      <c r="AU81" s="1">
        <f t="shared" si="50"/>
        <v>0</v>
      </c>
      <c r="AV81" s="9">
        <f t="shared" si="71"/>
        <v>0</v>
      </c>
      <c r="AW81" s="9">
        <f t="shared" si="51"/>
        <v>0</v>
      </c>
      <c r="AX81" s="9">
        <f t="shared" si="52"/>
        <v>0</v>
      </c>
      <c r="AY81" s="9">
        <f t="shared" si="53"/>
        <v>0</v>
      </c>
      <c r="AZ81" s="9">
        <f t="shared" si="54"/>
        <v>0</v>
      </c>
      <c r="BJ81" s="7">
        <f t="shared" si="78"/>
        <v>83</v>
      </c>
      <c r="BK81" s="7">
        <f t="shared" si="78"/>
        <v>68</v>
      </c>
      <c r="BL81" s="1">
        <f t="shared" si="55"/>
        <v>0</v>
      </c>
      <c r="BM81" s="74">
        <f>+EvolOf!H70</f>
        <v>0</v>
      </c>
      <c r="BN81" s="1">
        <f t="shared" si="56"/>
        <v>0</v>
      </c>
      <c r="BO81" s="1">
        <f t="shared" si="72"/>
        <v>0</v>
      </c>
      <c r="BP81" s="36">
        <f t="shared" si="73"/>
        <v>0</v>
      </c>
      <c r="BQ81" s="1">
        <f t="shared" si="74"/>
        <v>0</v>
      </c>
      <c r="BR81" s="1">
        <f t="shared" si="59"/>
        <v>1411547.3607901863</v>
      </c>
      <c r="BS81" s="1">
        <f t="shared" si="60"/>
        <v>818364.00401990744</v>
      </c>
    </row>
    <row r="82" spans="1:85" x14ac:dyDescent="0.3">
      <c r="B82" s="1">
        <f t="shared" si="43"/>
        <v>15544</v>
      </c>
      <c r="C82" s="1">
        <v>69</v>
      </c>
      <c r="D82" s="1">
        <v>34454</v>
      </c>
      <c r="E82" s="1">
        <v>8637</v>
      </c>
      <c r="F82" s="1">
        <v>0</v>
      </c>
      <c r="G82" s="1">
        <v>6568</v>
      </c>
      <c r="H82" s="1">
        <v>0</v>
      </c>
      <c r="I82" s="1">
        <v>339</v>
      </c>
      <c r="J82" s="1">
        <v>56.41</v>
      </c>
      <c r="K82" s="1">
        <v>1.61</v>
      </c>
      <c r="L82" s="1">
        <v>23.6</v>
      </c>
      <c r="M82" s="1">
        <v>1.43</v>
      </c>
      <c r="N82" s="1">
        <v>7079</v>
      </c>
      <c r="O82" s="1">
        <v>8456</v>
      </c>
      <c r="P82" s="1">
        <v>3822</v>
      </c>
      <c r="Q82" s="1">
        <v>4500</v>
      </c>
      <c r="R82" s="1">
        <v>133</v>
      </c>
      <c r="S82" s="1">
        <v>7669</v>
      </c>
      <c r="T82" s="1">
        <v>766</v>
      </c>
      <c r="Z82" s="1">
        <v>0</v>
      </c>
      <c r="AA82" s="1">
        <f t="shared" si="61"/>
        <v>34454</v>
      </c>
      <c r="AB82" s="1">
        <f t="shared" si="62"/>
        <v>8637</v>
      </c>
      <c r="AC82" s="1">
        <f t="shared" si="63"/>
        <v>6568</v>
      </c>
      <c r="AD82" s="1">
        <f t="shared" si="64"/>
        <v>339</v>
      </c>
      <c r="AE82" s="1">
        <f t="shared" si="75"/>
        <v>-296</v>
      </c>
      <c r="AF82" s="1">
        <f t="shared" si="65"/>
        <v>414</v>
      </c>
      <c r="AG82" s="1">
        <f t="shared" si="66"/>
        <v>0</v>
      </c>
      <c r="AH82" s="1">
        <f t="shared" si="67"/>
        <v>18</v>
      </c>
      <c r="AI82" s="1">
        <f t="shared" si="76"/>
        <v>136</v>
      </c>
      <c r="AJ82" s="9">
        <f t="shared" si="44"/>
        <v>2.1809058157488421E-2</v>
      </c>
      <c r="AK82" s="9">
        <f t="shared" si="45"/>
        <v>0.31087999999999999</v>
      </c>
      <c r="AL82" s="9">
        <f t="shared" si="46"/>
        <v>0.17274</v>
      </c>
      <c r="AM82" s="9">
        <f t="shared" si="47"/>
        <v>0.13136</v>
      </c>
      <c r="AN82" s="9">
        <f t="shared" si="48"/>
        <v>6.7799999999999996E-3</v>
      </c>
      <c r="AO82" s="9">
        <f t="shared" si="49"/>
        <v>2.7200000000000002E-3</v>
      </c>
      <c r="AP82" s="1">
        <f t="shared" si="68"/>
        <v>0</v>
      </c>
      <c r="AQ82" s="1">
        <f t="shared" si="69"/>
        <v>0</v>
      </c>
      <c r="AR82" s="1"/>
      <c r="AS82" s="1">
        <f t="shared" si="70"/>
        <v>0</v>
      </c>
      <c r="AT82" s="1">
        <f t="shared" si="77"/>
        <v>0</v>
      </c>
      <c r="AU82" s="1">
        <f t="shared" si="50"/>
        <v>0</v>
      </c>
      <c r="AV82" s="9">
        <f t="shared" si="71"/>
        <v>0</v>
      </c>
      <c r="AW82" s="9">
        <f t="shared" si="51"/>
        <v>0</v>
      </c>
      <c r="AX82" s="9">
        <f t="shared" si="52"/>
        <v>0</v>
      </c>
      <c r="AY82" s="9">
        <f t="shared" si="53"/>
        <v>0</v>
      </c>
      <c r="AZ82" s="9">
        <f t="shared" si="54"/>
        <v>0</v>
      </c>
      <c r="BJ82" s="7">
        <f t="shared" si="78"/>
        <v>84</v>
      </c>
      <c r="BK82" s="7">
        <f t="shared" si="78"/>
        <v>69</v>
      </c>
      <c r="BL82" s="1">
        <f t="shared" si="55"/>
        <v>0</v>
      </c>
      <c r="BM82" s="74">
        <f>+EvolOf!H71</f>
        <v>0</v>
      </c>
      <c r="BN82" s="1">
        <f t="shared" si="56"/>
        <v>0</v>
      </c>
      <c r="BO82" s="1">
        <f t="shared" si="72"/>
        <v>0</v>
      </c>
      <c r="BP82" s="36">
        <f t="shared" si="73"/>
        <v>0</v>
      </c>
      <c r="BQ82" s="1">
        <f t="shared" si="74"/>
        <v>0</v>
      </c>
      <c r="BR82" s="1">
        <f t="shared" si="59"/>
        <v>1424006.5015655928</v>
      </c>
      <c r="BS82" s="1">
        <f t="shared" si="60"/>
        <v>791247.05056755187</v>
      </c>
    </row>
    <row r="83" spans="1:85" x14ac:dyDescent="0.3">
      <c r="B83" s="1">
        <f t="shared" si="43"/>
        <v>15664</v>
      </c>
      <c r="C83" s="1">
        <v>70</v>
      </c>
      <c r="D83" s="1">
        <v>34333</v>
      </c>
      <c r="E83" s="1">
        <v>8316</v>
      </c>
      <c r="F83" s="1">
        <v>0</v>
      </c>
      <c r="G83" s="1">
        <v>6990</v>
      </c>
      <c r="H83" s="1">
        <v>0</v>
      </c>
      <c r="I83" s="1">
        <v>358</v>
      </c>
      <c r="J83" s="1">
        <v>56.41</v>
      </c>
      <c r="K83" s="1">
        <v>1.61</v>
      </c>
      <c r="L83" s="1">
        <v>23.8</v>
      </c>
      <c r="M83" s="1">
        <v>1.41</v>
      </c>
      <c r="N83" s="1">
        <v>7189</v>
      </c>
      <c r="O83" s="1">
        <v>8466</v>
      </c>
      <c r="P83" s="1">
        <v>3569</v>
      </c>
      <c r="Q83" s="1">
        <v>4760</v>
      </c>
      <c r="R83" s="1">
        <v>136</v>
      </c>
      <c r="S83" s="1">
        <v>7418</v>
      </c>
      <c r="T83" s="1">
        <v>740</v>
      </c>
      <c r="Z83" s="1">
        <v>0</v>
      </c>
      <c r="AA83" s="1">
        <f t="shared" si="61"/>
        <v>34333</v>
      </c>
      <c r="AB83" s="1">
        <f t="shared" si="62"/>
        <v>8316</v>
      </c>
      <c r="AC83" s="1">
        <f t="shared" si="63"/>
        <v>6990</v>
      </c>
      <c r="AD83" s="1">
        <f t="shared" si="64"/>
        <v>358</v>
      </c>
      <c r="AE83" s="1">
        <f t="shared" si="75"/>
        <v>-321</v>
      </c>
      <c r="AF83" s="1">
        <f t="shared" si="65"/>
        <v>422</v>
      </c>
      <c r="AG83" s="1">
        <f t="shared" si="66"/>
        <v>0</v>
      </c>
      <c r="AH83" s="1">
        <f t="shared" si="67"/>
        <v>19</v>
      </c>
      <c r="AI83" s="1">
        <f t="shared" si="76"/>
        <v>120</v>
      </c>
      <c r="AJ83" s="9">
        <f t="shared" si="44"/>
        <v>2.2854954034729317E-2</v>
      </c>
      <c r="AK83" s="9">
        <f t="shared" si="45"/>
        <v>0.31328</v>
      </c>
      <c r="AL83" s="9">
        <f t="shared" si="46"/>
        <v>0.16632</v>
      </c>
      <c r="AM83" s="9">
        <f t="shared" si="47"/>
        <v>0.13980000000000001</v>
      </c>
      <c r="AN83" s="9">
        <f t="shared" si="48"/>
        <v>7.1599999999999997E-3</v>
      </c>
      <c r="AO83" s="9">
        <f t="shared" si="49"/>
        <v>2.3999999999999998E-3</v>
      </c>
      <c r="AP83" s="1">
        <f t="shared" si="68"/>
        <v>0</v>
      </c>
      <c r="AQ83" s="1">
        <f t="shared" si="69"/>
        <v>0</v>
      </c>
      <c r="AR83" s="1"/>
      <c r="AS83" s="1">
        <f t="shared" si="70"/>
        <v>0</v>
      </c>
      <c r="AT83" s="1">
        <f t="shared" si="77"/>
        <v>0</v>
      </c>
      <c r="AU83" s="1">
        <f t="shared" si="50"/>
        <v>0</v>
      </c>
      <c r="AV83" s="9">
        <f t="shared" si="71"/>
        <v>0</v>
      </c>
      <c r="AW83" s="9">
        <f t="shared" si="51"/>
        <v>0</v>
      </c>
      <c r="AX83" s="9">
        <f t="shared" si="52"/>
        <v>0</v>
      </c>
      <c r="AY83" s="9">
        <f t="shared" si="53"/>
        <v>0</v>
      </c>
      <c r="AZ83" s="9">
        <f t="shared" si="54"/>
        <v>0</v>
      </c>
      <c r="BJ83" s="7">
        <f t="shared" si="78"/>
        <v>85</v>
      </c>
      <c r="BK83" s="7">
        <f t="shared" si="78"/>
        <v>70</v>
      </c>
      <c r="BL83" s="1">
        <f t="shared" si="55"/>
        <v>0</v>
      </c>
      <c r="BM83" s="74">
        <f>+EvolOf!H72</f>
        <v>0</v>
      </c>
      <c r="BN83" s="1">
        <f t="shared" si="56"/>
        <v>0</v>
      </c>
      <c r="BO83" s="1">
        <f t="shared" si="72"/>
        <v>0</v>
      </c>
      <c r="BP83" s="36">
        <f t="shared" si="73"/>
        <v>0</v>
      </c>
      <c r="BQ83" s="1">
        <f t="shared" si="74"/>
        <v>0</v>
      </c>
      <c r="BR83" s="1">
        <f t="shared" si="59"/>
        <v>1434999.8610733047</v>
      </c>
      <c r="BS83" s="1">
        <f t="shared" si="60"/>
        <v>761839.813884423</v>
      </c>
    </row>
    <row r="84" spans="1:85" x14ac:dyDescent="0.3">
      <c r="B84" s="1">
        <f t="shared" si="43"/>
        <v>15776</v>
      </c>
      <c r="C84" s="1">
        <v>71</v>
      </c>
      <c r="D84" s="1">
        <v>34222</v>
      </c>
      <c r="E84" s="1">
        <v>7983</v>
      </c>
      <c r="F84" s="1">
        <v>0</v>
      </c>
      <c r="G84" s="1">
        <v>7415</v>
      </c>
      <c r="H84" s="1">
        <v>0</v>
      </c>
      <c r="I84" s="1">
        <v>378</v>
      </c>
      <c r="J84" s="1">
        <v>56.42</v>
      </c>
      <c r="K84" s="1">
        <v>1.61</v>
      </c>
      <c r="L84" s="1">
        <v>23.9</v>
      </c>
      <c r="M84" s="1">
        <v>1.4</v>
      </c>
      <c r="N84" s="1">
        <v>7293</v>
      </c>
      <c r="O84" s="1">
        <v>8473</v>
      </c>
      <c r="P84" s="1">
        <v>3315</v>
      </c>
      <c r="Q84" s="1">
        <v>5018</v>
      </c>
      <c r="R84" s="1">
        <v>139</v>
      </c>
      <c r="S84" s="1">
        <v>7154</v>
      </c>
      <c r="T84" s="1">
        <v>714</v>
      </c>
      <c r="Z84" s="1">
        <v>0</v>
      </c>
      <c r="AA84" s="1">
        <f t="shared" si="61"/>
        <v>34222</v>
      </c>
      <c r="AB84" s="1">
        <f t="shared" si="62"/>
        <v>7983</v>
      </c>
      <c r="AC84" s="1">
        <f t="shared" si="63"/>
        <v>7415</v>
      </c>
      <c r="AD84" s="1">
        <f t="shared" si="64"/>
        <v>378</v>
      </c>
      <c r="AE84" s="1">
        <f t="shared" si="75"/>
        <v>-333</v>
      </c>
      <c r="AF84" s="1">
        <f t="shared" si="65"/>
        <v>425</v>
      </c>
      <c r="AG84" s="1">
        <f t="shared" si="66"/>
        <v>0</v>
      </c>
      <c r="AH84" s="1">
        <f t="shared" si="67"/>
        <v>20</v>
      </c>
      <c r="AI84" s="1">
        <f t="shared" si="76"/>
        <v>112</v>
      </c>
      <c r="AJ84" s="9">
        <f t="shared" si="44"/>
        <v>2.3960446247464504E-2</v>
      </c>
      <c r="AK84" s="9">
        <f t="shared" si="45"/>
        <v>0.31552000000000002</v>
      </c>
      <c r="AL84" s="9">
        <f t="shared" si="46"/>
        <v>0.15966</v>
      </c>
      <c r="AM84" s="9">
        <f t="shared" si="47"/>
        <v>0.14829999999999999</v>
      </c>
      <c r="AN84" s="9">
        <f t="shared" si="48"/>
        <v>7.5599999999999999E-3</v>
      </c>
      <c r="AO84" s="9">
        <f t="shared" si="49"/>
        <v>2.2399999999999998E-3</v>
      </c>
      <c r="AP84" s="1">
        <f t="shared" si="68"/>
        <v>0</v>
      </c>
      <c r="AQ84" s="1">
        <f t="shared" si="69"/>
        <v>0</v>
      </c>
      <c r="AR84" s="1"/>
      <c r="AS84" s="1">
        <f t="shared" si="70"/>
        <v>0</v>
      </c>
      <c r="AT84" s="1">
        <f t="shared" si="77"/>
        <v>0</v>
      </c>
      <c r="AU84" s="1">
        <f t="shared" si="50"/>
        <v>0</v>
      </c>
      <c r="AV84" s="9">
        <f t="shared" si="71"/>
        <v>0</v>
      </c>
      <c r="AW84" s="9">
        <f t="shared" si="51"/>
        <v>0</v>
      </c>
      <c r="AX84" s="9">
        <f t="shared" si="52"/>
        <v>0</v>
      </c>
      <c r="AY84" s="9">
        <f t="shared" si="53"/>
        <v>0</v>
      </c>
      <c r="AZ84" s="9">
        <f t="shared" si="54"/>
        <v>0</v>
      </c>
      <c r="BJ84" s="7">
        <f t="shared" si="78"/>
        <v>86</v>
      </c>
      <c r="BK84" s="7">
        <f t="shared" si="78"/>
        <v>71</v>
      </c>
      <c r="BL84" s="1">
        <f t="shared" si="55"/>
        <v>0</v>
      </c>
      <c r="BM84" s="74">
        <f>+EvolOf!H73</f>
        <v>0</v>
      </c>
      <c r="BN84" s="1">
        <f t="shared" si="56"/>
        <v>0</v>
      </c>
      <c r="BO84" s="1">
        <f t="shared" si="72"/>
        <v>0</v>
      </c>
      <c r="BP84" s="36">
        <f t="shared" si="73"/>
        <v>0</v>
      </c>
      <c r="BQ84" s="1">
        <f t="shared" si="74"/>
        <v>0</v>
      </c>
      <c r="BR84" s="1">
        <f t="shared" si="59"/>
        <v>1445260.3299471689</v>
      </c>
      <c r="BS84" s="1">
        <f t="shared" si="60"/>
        <v>731333.2412505229</v>
      </c>
    </row>
    <row r="85" spans="1:85" x14ac:dyDescent="0.3">
      <c r="B85" s="1">
        <f t="shared" si="43"/>
        <v>15887</v>
      </c>
      <c r="C85" s="1">
        <v>72</v>
      </c>
      <c r="D85" s="1">
        <v>34111</v>
      </c>
      <c r="E85" s="1">
        <v>7642</v>
      </c>
      <c r="F85" s="1">
        <v>0</v>
      </c>
      <c r="G85" s="1">
        <v>7848</v>
      </c>
      <c r="H85" s="1">
        <v>0</v>
      </c>
      <c r="I85" s="1">
        <v>397</v>
      </c>
      <c r="J85" s="1">
        <v>56.42</v>
      </c>
      <c r="K85" s="1">
        <v>1.61</v>
      </c>
      <c r="L85" s="1">
        <v>24</v>
      </c>
      <c r="M85" s="1">
        <v>1.38</v>
      </c>
      <c r="N85" s="1">
        <v>7398</v>
      </c>
      <c r="O85" s="1">
        <v>8479</v>
      </c>
      <c r="P85" s="1">
        <v>3058</v>
      </c>
      <c r="Q85" s="1">
        <v>5279</v>
      </c>
      <c r="R85" s="1">
        <v>141</v>
      </c>
      <c r="S85" s="1">
        <v>6867</v>
      </c>
      <c r="T85" s="1">
        <v>684</v>
      </c>
      <c r="Z85" s="1">
        <v>0</v>
      </c>
      <c r="AA85" s="1">
        <f t="shared" si="61"/>
        <v>34111</v>
      </c>
      <c r="AB85" s="1">
        <f t="shared" si="62"/>
        <v>7642</v>
      </c>
      <c r="AC85" s="1">
        <f t="shared" si="63"/>
        <v>7848</v>
      </c>
      <c r="AD85" s="1">
        <f t="shared" si="64"/>
        <v>397</v>
      </c>
      <c r="AE85" s="1">
        <f t="shared" si="75"/>
        <v>-341</v>
      </c>
      <c r="AF85" s="1">
        <f t="shared" si="65"/>
        <v>433</v>
      </c>
      <c r="AG85" s="1">
        <f t="shared" si="66"/>
        <v>0</v>
      </c>
      <c r="AH85" s="1">
        <f t="shared" si="67"/>
        <v>19</v>
      </c>
      <c r="AI85" s="1">
        <f t="shared" si="76"/>
        <v>111</v>
      </c>
      <c r="AJ85" s="9">
        <f t="shared" si="44"/>
        <v>2.4988984704475359E-2</v>
      </c>
      <c r="AK85" s="9">
        <f t="shared" si="45"/>
        <v>0.31774000000000002</v>
      </c>
      <c r="AL85" s="9">
        <f t="shared" si="46"/>
        <v>0.15284</v>
      </c>
      <c r="AM85" s="9">
        <f t="shared" si="47"/>
        <v>0.15695999999999999</v>
      </c>
      <c r="AN85" s="9">
        <f t="shared" si="48"/>
        <v>7.9399999999999991E-3</v>
      </c>
      <c r="AO85" s="9">
        <f t="shared" si="49"/>
        <v>2.2200000000000002E-3</v>
      </c>
      <c r="AP85" s="1">
        <f t="shared" si="68"/>
        <v>0</v>
      </c>
      <c r="AQ85" s="1">
        <f t="shared" si="69"/>
        <v>0</v>
      </c>
      <c r="AR85" s="1"/>
      <c r="AS85" s="1">
        <f t="shared" si="70"/>
        <v>0</v>
      </c>
      <c r="AT85" s="1">
        <f t="shared" si="77"/>
        <v>0</v>
      </c>
      <c r="AU85" s="1">
        <f t="shared" si="50"/>
        <v>0</v>
      </c>
      <c r="AV85" s="9">
        <f t="shared" si="71"/>
        <v>0</v>
      </c>
      <c r="AW85" s="9">
        <f t="shared" si="51"/>
        <v>0</v>
      </c>
      <c r="AX85" s="9">
        <f t="shared" si="52"/>
        <v>0</v>
      </c>
      <c r="AY85" s="9">
        <f t="shared" si="53"/>
        <v>0</v>
      </c>
      <c r="AZ85" s="9">
        <f t="shared" si="54"/>
        <v>0</v>
      </c>
      <c r="BJ85" s="7">
        <f t="shared" si="78"/>
        <v>87</v>
      </c>
      <c r="BK85" s="7">
        <f t="shared" si="78"/>
        <v>72</v>
      </c>
      <c r="BL85" s="1">
        <f t="shared" si="55"/>
        <v>0</v>
      </c>
      <c r="BM85" s="74">
        <f>+EvolOf!H74</f>
        <v>0</v>
      </c>
      <c r="BN85" s="1">
        <f t="shared" si="56"/>
        <v>0</v>
      </c>
      <c r="BO85" s="1">
        <f t="shared" si="72"/>
        <v>0</v>
      </c>
      <c r="BP85" s="36">
        <f t="shared" si="73"/>
        <v>0</v>
      </c>
      <c r="BQ85" s="1">
        <f t="shared" si="74"/>
        <v>0</v>
      </c>
      <c r="BR85" s="1">
        <f t="shared" si="59"/>
        <v>1455429.1874918023</v>
      </c>
      <c r="BS85" s="1">
        <f t="shared" si="60"/>
        <v>700093.77798277535</v>
      </c>
    </row>
    <row r="86" spans="1:85" x14ac:dyDescent="0.3">
      <c r="B86" s="1">
        <f t="shared" si="43"/>
        <v>15987</v>
      </c>
      <c r="C86" s="1">
        <v>73</v>
      </c>
      <c r="D86" s="1">
        <v>34010</v>
      </c>
      <c r="E86" s="1">
        <v>7297</v>
      </c>
      <c r="F86" s="1">
        <v>0</v>
      </c>
      <c r="G86" s="1">
        <v>8274</v>
      </c>
      <c r="H86" s="1">
        <v>0</v>
      </c>
      <c r="I86" s="1">
        <v>416</v>
      </c>
      <c r="J86" s="1">
        <v>56.43</v>
      </c>
      <c r="K86" s="1">
        <v>1.61</v>
      </c>
      <c r="L86" s="1">
        <v>24.2</v>
      </c>
      <c r="M86" s="1">
        <v>1.36</v>
      </c>
      <c r="N86" s="1">
        <v>7494</v>
      </c>
      <c r="O86" s="1">
        <v>8484</v>
      </c>
      <c r="P86" s="1">
        <v>2809</v>
      </c>
      <c r="Q86" s="1">
        <v>5531</v>
      </c>
      <c r="R86" s="1">
        <v>143</v>
      </c>
      <c r="S86" s="1">
        <v>6578</v>
      </c>
      <c r="T86" s="1">
        <v>653</v>
      </c>
      <c r="Z86" s="1">
        <v>0</v>
      </c>
      <c r="AA86" s="1">
        <f t="shared" si="61"/>
        <v>34010</v>
      </c>
      <c r="AB86" s="1">
        <f t="shared" si="62"/>
        <v>7297</v>
      </c>
      <c r="AC86" s="1">
        <f t="shared" si="63"/>
        <v>8274</v>
      </c>
      <c r="AD86" s="1">
        <f t="shared" si="64"/>
        <v>416</v>
      </c>
      <c r="AE86" s="1">
        <f t="shared" si="75"/>
        <v>-345</v>
      </c>
      <c r="AF86" s="1">
        <f t="shared" si="65"/>
        <v>426</v>
      </c>
      <c r="AG86" s="1">
        <f t="shared" si="66"/>
        <v>0</v>
      </c>
      <c r="AH86" s="1">
        <f t="shared" si="67"/>
        <v>19</v>
      </c>
      <c r="AI86" s="1">
        <f t="shared" si="76"/>
        <v>100</v>
      </c>
      <c r="AJ86" s="9">
        <f t="shared" si="44"/>
        <v>2.6021142178019641E-2</v>
      </c>
      <c r="AK86" s="9">
        <f t="shared" si="45"/>
        <v>0.31974000000000002</v>
      </c>
      <c r="AL86" s="9">
        <f t="shared" si="46"/>
        <v>0.14593999999999999</v>
      </c>
      <c r="AM86" s="9">
        <f t="shared" si="47"/>
        <v>0.16547999999999999</v>
      </c>
      <c r="AN86" s="9">
        <f t="shared" si="48"/>
        <v>8.3199999999999993E-3</v>
      </c>
      <c r="AO86" s="9">
        <f t="shared" si="49"/>
        <v>2E-3</v>
      </c>
      <c r="AP86" s="1">
        <f t="shared" si="68"/>
        <v>0</v>
      </c>
      <c r="AQ86" s="1">
        <f t="shared" si="69"/>
        <v>0</v>
      </c>
      <c r="AR86" s="1"/>
      <c r="AS86" s="1">
        <f t="shared" si="70"/>
        <v>0</v>
      </c>
      <c r="AT86" s="1">
        <f t="shared" si="77"/>
        <v>0</v>
      </c>
      <c r="AU86" s="1">
        <f t="shared" si="50"/>
        <v>0</v>
      </c>
      <c r="AV86" s="9">
        <f t="shared" si="71"/>
        <v>0</v>
      </c>
      <c r="AW86" s="9">
        <f t="shared" si="51"/>
        <v>0</v>
      </c>
      <c r="AX86" s="9">
        <f t="shared" si="52"/>
        <v>0</v>
      </c>
      <c r="AY86" s="9">
        <f t="shared" si="53"/>
        <v>0</v>
      </c>
      <c r="AZ86" s="9">
        <f t="shared" si="54"/>
        <v>0</v>
      </c>
      <c r="BJ86" s="7">
        <f t="shared" si="78"/>
        <v>88</v>
      </c>
      <c r="BK86" s="7">
        <f t="shared" si="78"/>
        <v>73</v>
      </c>
      <c r="BL86" s="1">
        <f t="shared" si="55"/>
        <v>0</v>
      </c>
      <c r="BM86" s="74">
        <f>+EvolOf!H75</f>
        <v>0</v>
      </c>
      <c r="BN86" s="1">
        <f t="shared" si="56"/>
        <v>0</v>
      </c>
      <c r="BO86" s="1">
        <f t="shared" si="72"/>
        <v>0</v>
      </c>
      <c r="BP86" s="36">
        <f t="shared" si="73"/>
        <v>0</v>
      </c>
      <c r="BQ86" s="1">
        <f t="shared" si="74"/>
        <v>0</v>
      </c>
      <c r="BR86" s="1">
        <f t="shared" si="59"/>
        <v>1464590.3204148954</v>
      </c>
      <c r="BS86" s="1">
        <f t="shared" si="60"/>
        <v>668487.86939810414</v>
      </c>
    </row>
    <row r="87" spans="1:85" s="1" customFormat="1" x14ac:dyDescent="0.3">
      <c r="A87" s="7"/>
      <c r="B87" s="1">
        <f t="shared" si="43"/>
        <v>16081</v>
      </c>
      <c r="C87" s="1">
        <v>74</v>
      </c>
      <c r="D87" s="1">
        <v>33917</v>
      </c>
      <c r="E87" s="1">
        <v>6934</v>
      </c>
      <c r="F87" s="1">
        <v>0</v>
      </c>
      <c r="G87" s="1">
        <v>8709</v>
      </c>
      <c r="H87" s="1">
        <v>0</v>
      </c>
      <c r="I87" s="1">
        <v>438</v>
      </c>
      <c r="J87" s="1">
        <v>56.43</v>
      </c>
      <c r="K87" s="1">
        <v>1.61</v>
      </c>
      <c r="L87" s="1">
        <v>24.3</v>
      </c>
      <c r="M87" s="1">
        <v>1.34</v>
      </c>
      <c r="N87" s="1">
        <v>7582</v>
      </c>
      <c r="O87" s="1">
        <v>8490</v>
      </c>
      <c r="P87" s="1">
        <v>2555</v>
      </c>
      <c r="Q87" s="1">
        <v>5788</v>
      </c>
      <c r="R87" s="1">
        <v>146</v>
      </c>
      <c r="S87" s="1">
        <v>6261</v>
      </c>
      <c r="T87" s="1">
        <v>621</v>
      </c>
      <c r="Z87" s="1">
        <v>0</v>
      </c>
      <c r="AA87" s="1">
        <f t="shared" si="61"/>
        <v>33917</v>
      </c>
      <c r="AB87" s="1">
        <f t="shared" si="62"/>
        <v>6934</v>
      </c>
      <c r="AC87" s="1">
        <f t="shared" si="63"/>
        <v>8709</v>
      </c>
      <c r="AD87" s="1">
        <f t="shared" si="64"/>
        <v>438</v>
      </c>
      <c r="AE87" s="1">
        <f t="shared" si="75"/>
        <v>-363</v>
      </c>
      <c r="AF87" s="1">
        <f t="shared" si="65"/>
        <v>435</v>
      </c>
      <c r="AG87" s="1">
        <f t="shared" si="66"/>
        <v>0</v>
      </c>
      <c r="AH87" s="1">
        <f t="shared" si="67"/>
        <v>22</v>
      </c>
      <c r="AI87" s="1">
        <f t="shared" si="76"/>
        <v>94</v>
      </c>
      <c r="AJ87" s="9">
        <f t="shared" si="44"/>
        <v>2.7237112119893041E-2</v>
      </c>
      <c r="AK87" s="9">
        <f t="shared" si="45"/>
        <v>0.32162000000000002</v>
      </c>
      <c r="AL87" s="9">
        <f t="shared" si="46"/>
        <v>0.13868</v>
      </c>
      <c r="AM87" s="9">
        <f t="shared" si="47"/>
        <v>0.17418</v>
      </c>
      <c r="AN87" s="9">
        <f t="shared" si="48"/>
        <v>8.7600000000000004E-3</v>
      </c>
      <c r="AO87" s="9">
        <f t="shared" si="49"/>
        <v>1.8799999999999999E-3</v>
      </c>
      <c r="AP87" s="1">
        <f t="shared" si="68"/>
        <v>0</v>
      </c>
      <c r="AQ87" s="1">
        <f t="shared" si="69"/>
        <v>0</v>
      </c>
      <c r="AS87" s="1">
        <f t="shared" si="70"/>
        <v>0</v>
      </c>
      <c r="AT87" s="1">
        <f t="shared" si="77"/>
        <v>0</v>
      </c>
      <c r="AU87" s="1">
        <f t="shared" si="50"/>
        <v>0</v>
      </c>
      <c r="AV87" s="9">
        <f t="shared" si="71"/>
        <v>0</v>
      </c>
      <c r="AW87" s="9">
        <f t="shared" si="51"/>
        <v>0</v>
      </c>
      <c r="AX87" s="9">
        <f t="shared" si="52"/>
        <v>0</v>
      </c>
      <c r="AY87" s="9">
        <f t="shared" si="53"/>
        <v>0</v>
      </c>
      <c r="AZ87" s="9">
        <f t="shared" si="5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89</v>
      </c>
      <c r="BK87" s="7">
        <f t="shared" si="78"/>
        <v>74</v>
      </c>
      <c r="BL87" s="1">
        <f t="shared" si="55"/>
        <v>0</v>
      </c>
      <c r="BM87" s="74">
        <f>+EvolOf!H76</f>
        <v>0</v>
      </c>
      <c r="BN87" s="1">
        <f t="shared" si="56"/>
        <v>0</v>
      </c>
      <c r="BO87" s="1">
        <f t="shared" si="72"/>
        <v>0</v>
      </c>
      <c r="BP87" s="36">
        <f t="shared" si="73"/>
        <v>0</v>
      </c>
      <c r="BQ87" s="1">
        <f t="shared" si="74"/>
        <v>0</v>
      </c>
      <c r="BR87" s="1">
        <f t="shared" si="59"/>
        <v>1473201.7853626029</v>
      </c>
      <c r="BS87" s="1">
        <f t="shared" si="60"/>
        <v>635232.95688727614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43"/>
        <v>16167</v>
      </c>
      <c r="C88" s="1">
        <v>75</v>
      </c>
      <c r="D88" s="1">
        <v>33830</v>
      </c>
      <c r="E88" s="1">
        <v>6569</v>
      </c>
      <c r="F88" s="1">
        <v>0</v>
      </c>
      <c r="G88" s="1">
        <v>9142</v>
      </c>
      <c r="H88" s="1">
        <v>0</v>
      </c>
      <c r="I88" s="1">
        <v>456</v>
      </c>
      <c r="J88" s="1">
        <v>56.43</v>
      </c>
      <c r="K88" s="1">
        <v>1.61</v>
      </c>
      <c r="L88" s="1">
        <v>24.4</v>
      </c>
      <c r="M88" s="1">
        <v>1.32</v>
      </c>
      <c r="N88" s="1">
        <v>7665</v>
      </c>
      <c r="O88" s="1">
        <v>8494</v>
      </c>
      <c r="P88" s="1">
        <v>2310</v>
      </c>
      <c r="Q88" s="1">
        <v>6036</v>
      </c>
      <c r="R88" s="1">
        <v>147</v>
      </c>
      <c r="S88" s="1">
        <v>5946</v>
      </c>
      <c r="T88" s="1">
        <v>589</v>
      </c>
      <c r="Z88" s="1">
        <v>0</v>
      </c>
      <c r="AA88" s="1">
        <f t="shared" si="61"/>
        <v>33830</v>
      </c>
      <c r="AB88" s="1">
        <f t="shared" si="62"/>
        <v>6569</v>
      </c>
      <c r="AC88" s="1">
        <f t="shared" si="63"/>
        <v>9142</v>
      </c>
      <c r="AD88" s="1">
        <f t="shared" si="64"/>
        <v>456</v>
      </c>
      <c r="AE88" s="1">
        <f t="shared" si="75"/>
        <v>-365</v>
      </c>
      <c r="AF88" s="1">
        <f t="shared" si="65"/>
        <v>433</v>
      </c>
      <c r="AG88" s="1">
        <f t="shared" si="66"/>
        <v>0</v>
      </c>
      <c r="AH88" s="1">
        <f t="shared" si="67"/>
        <v>18</v>
      </c>
      <c r="AI88" s="1">
        <f t="shared" si="76"/>
        <v>86</v>
      </c>
      <c r="AJ88" s="9">
        <f t="shared" si="44"/>
        <v>2.820560400816478E-2</v>
      </c>
      <c r="AK88" s="9">
        <f t="shared" si="45"/>
        <v>0.32334000000000002</v>
      </c>
      <c r="AL88" s="9">
        <f t="shared" si="46"/>
        <v>0.13138</v>
      </c>
      <c r="AM88" s="9">
        <f t="shared" si="47"/>
        <v>0.18284</v>
      </c>
      <c r="AN88" s="9">
        <f t="shared" si="48"/>
        <v>9.1199999999999996E-3</v>
      </c>
      <c r="AO88" s="9">
        <f t="shared" si="49"/>
        <v>1.72E-3</v>
      </c>
      <c r="AP88" s="1">
        <f t="shared" si="68"/>
        <v>0</v>
      </c>
      <c r="AQ88" s="1">
        <f t="shared" si="69"/>
        <v>0</v>
      </c>
      <c r="AS88" s="1">
        <f t="shared" si="70"/>
        <v>0</v>
      </c>
      <c r="AT88" s="1">
        <f t="shared" si="77"/>
        <v>0</v>
      </c>
      <c r="AU88" s="1">
        <f t="shared" si="50"/>
        <v>0</v>
      </c>
      <c r="AV88" s="9">
        <f t="shared" si="71"/>
        <v>0</v>
      </c>
      <c r="AW88" s="9">
        <f t="shared" si="51"/>
        <v>0</v>
      </c>
      <c r="AX88" s="9">
        <f t="shared" si="52"/>
        <v>0</v>
      </c>
      <c r="AY88" s="9">
        <f t="shared" si="53"/>
        <v>0</v>
      </c>
      <c r="AZ88" s="9">
        <f t="shared" si="5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90</v>
      </c>
      <c r="BK88" s="7">
        <f t="shared" si="78"/>
        <v>75</v>
      </c>
      <c r="BL88" s="1">
        <f t="shared" si="55"/>
        <v>0</v>
      </c>
      <c r="BM88" s="74">
        <f>+EvolOf!H77</f>
        <v>0</v>
      </c>
      <c r="BN88" s="1">
        <f t="shared" si="56"/>
        <v>0</v>
      </c>
      <c r="BO88" s="1">
        <f t="shared" si="72"/>
        <v>0</v>
      </c>
      <c r="BP88" s="36">
        <f t="shared" si="73"/>
        <v>0</v>
      </c>
      <c r="BQ88" s="1">
        <f t="shared" si="74"/>
        <v>0</v>
      </c>
      <c r="BR88" s="1">
        <f t="shared" si="59"/>
        <v>1481080.3596764628</v>
      </c>
      <c r="BS88" s="1">
        <f t="shared" si="60"/>
        <v>601794.82171798637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43"/>
        <v>16248</v>
      </c>
      <c r="C89" s="1">
        <v>76</v>
      </c>
      <c r="D89" s="1">
        <v>33750</v>
      </c>
      <c r="E89" s="1">
        <v>6207</v>
      </c>
      <c r="F89" s="1">
        <v>0</v>
      </c>
      <c r="G89" s="1">
        <v>9563</v>
      </c>
      <c r="H89" s="1">
        <v>0</v>
      </c>
      <c r="I89" s="1">
        <v>478</v>
      </c>
      <c r="J89" s="1">
        <v>56.44</v>
      </c>
      <c r="K89" s="1">
        <v>1.61</v>
      </c>
      <c r="L89" s="1">
        <v>24.5</v>
      </c>
      <c r="M89" s="1">
        <v>1.3</v>
      </c>
      <c r="N89" s="1">
        <v>7741</v>
      </c>
      <c r="O89" s="1">
        <v>8497</v>
      </c>
      <c r="P89" s="1">
        <v>2078</v>
      </c>
      <c r="Q89" s="1">
        <v>6269</v>
      </c>
      <c r="R89" s="1">
        <v>149</v>
      </c>
      <c r="S89" s="1">
        <v>5624</v>
      </c>
      <c r="T89" s="1">
        <v>555</v>
      </c>
      <c r="Z89" s="1">
        <v>0</v>
      </c>
      <c r="AA89" s="1">
        <f t="shared" si="61"/>
        <v>33750</v>
      </c>
      <c r="AB89" s="1">
        <f t="shared" si="62"/>
        <v>6207</v>
      </c>
      <c r="AC89" s="1">
        <f t="shared" si="63"/>
        <v>9563</v>
      </c>
      <c r="AD89" s="1">
        <f t="shared" si="64"/>
        <v>478</v>
      </c>
      <c r="AE89" s="1">
        <f t="shared" si="75"/>
        <v>-362</v>
      </c>
      <c r="AF89" s="1">
        <f t="shared" si="65"/>
        <v>421</v>
      </c>
      <c r="AG89" s="1">
        <f t="shared" si="66"/>
        <v>0</v>
      </c>
      <c r="AH89" s="1">
        <f t="shared" si="67"/>
        <v>22</v>
      </c>
      <c r="AI89" s="1">
        <f t="shared" si="76"/>
        <v>81</v>
      </c>
      <c r="AJ89" s="9">
        <f t="shared" si="44"/>
        <v>2.9419005416051205E-2</v>
      </c>
      <c r="AK89" s="9">
        <f t="shared" si="45"/>
        <v>0.32496000000000003</v>
      </c>
      <c r="AL89" s="9">
        <f t="shared" si="46"/>
        <v>0.12414</v>
      </c>
      <c r="AM89" s="9">
        <f t="shared" si="47"/>
        <v>0.19126000000000001</v>
      </c>
      <c r="AN89" s="9">
        <f t="shared" si="48"/>
        <v>9.5600000000000008E-3</v>
      </c>
      <c r="AO89" s="9">
        <f t="shared" si="49"/>
        <v>1.6199999999999999E-3</v>
      </c>
      <c r="AP89" s="1">
        <f t="shared" si="68"/>
        <v>0</v>
      </c>
      <c r="AQ89" s="1">
        <f t="shared" si="69"/>
        <v>0</v>
      </c>
      <c r="AS89" s="1">
        <f t="shared" si="70"/>
        <v>0</v>
      </c>
      <c r="AT89" s="1">
        <f t="shared" si="77"/>
        <v>0</v>
      </c>
      <c r="AU89" s="1">
        <f t="shared" si="50"/>
        <v>0</v>
      </c>
      <c r="AV89" s="9">
        <f t="shared" si="71"/>
        <v>0</v>
      </c>
      <c r="AW89" s="9">
        <f t="shared" si="51"/>
        <v>0</v>
      </c>
      <c r="AX89" s="9">
        <f t="shared" si="52"/>
        <v>0</v>
      </c>
      <c r="AY89" s="9">
        <f t="shared" si="53"/>
        <v>0</v>
      </c>
      <c r="AZ89" s="9">
        <f t="shared" si="5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91</v>
      </c>
      <c r="BK89" s="7">
        <f t="shared" si="78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43"/>
        <v>16327</v>
      </c>
      <c r="C90" s="1">
        <v>77</v>
      </c>
      <c r="D90" s="1">
        <v>33672</v>
      </c>
      <c r="E90" s="1">
        <v>5856</v>
      </c>
      <c r="F90" s="1">
        <v>0</v>
      </c>
      <c r="G90" s="1">
        <v>9973</v>
      </c>
      <c r="H90" s="1">
        <v>0</v>
      </c>
      <c r="I90" s="1">
        <v>498</v>
      </c>
      <c r="J90" s="1">
        <v>56.44</v>
      </c>
      <c r="K90" s="1">
        <v>1.61</v>
      </c>
      <c r="L90" s="1">
        <v>24.6</v>
      </c>
      <c r="M90" s="1">
        <v>1.28</v>
      </c>
      <c r="N90" s="1">
        <v>7817</v>
      </c>
      <c r="O90" s="1">
        <v>8500</v>
      </c>
      <c r="P90" s="1">
        <v>1857</v>
      </c>
      <c r="Q90" s="1">
        <v>6492</v>
      </c>
      <c r="R90" s="1">
        <v>150</v>
      </c>
      <c r="S90" s="1">
        <v>5305</v>
      </c>
      <c r="T90" s="1">
        <v>526</v>
      </c>
      <c r="Z90" s="1">
        <v>0</v>
      </c>
      <c r="AA90" s="1">
        <f t="shared" si="61"/>
        <v>33672</v>
      </c>
      <c r="AB90" s="1">
        <f t="shared" si="62"/>
        <v>5856</v>
      </c>
      <c r="AC90" s="1">
        <f t="shared" si="63"/>
        <v>9973</v>
      </c>
      <c r="AD90" s="1">
        <f t="shared" si="64"/>
        <v>498</v>
      </c>
      <c r="AE90" s="1">
        <f t="shared" si="75"/>
        <v>-351</v>
      </c>
      <c r="AF90" s="1">
        <f t="shared" si="65"/>
        <v>410</v>
      </c>
      <c r="AG90" s="1">
        <f t="shared" si="66"/>
        <v>0</v>
      </c>
      <c r="AH90" s="1">
        <f t="shared" si="67"/>
        <v>20</v>
      </c>
      <c r="AI90" s="1">
        <f t="shared" si="76"/>
        <v>79</v>
      </c>
      <c r="AJ90" s="9">
        <f t="shared" si="44"/>
        <v>3.0501623078336499E-2</v>
      </c>
      <c r="AK90" s="9">
        <f t="shared" si="45"/>
        <v>0.32654</v>
      </c>
      <c r="AL90" s="9">
        <f t="shared" si="46"/>
        <v>0.11712</v>
      </c>
      <c r="AM90" s="9">
        <f t="shared" si="47"/>
        <v>0.19946</v>
      </c>
      <c r="AN90" s="9">
        <f t="shared" si="48"/>
        <v>9.9600000000000001E-3</v>
      </c>
      <c r="AO90" s="9">
        <f t="shared" si="49"/>
        <v>1.58E-3</v>
      </c>
      <c r="AP90" s="1">
        <f t="shared" si="68"/>
        <v>0</v>
      </c>
      <c r="AQ90" s="1">
        <f t="shared" si="69"/>
        <v>0</v>
      </c>
      <c r="AS90" s="1">
        <f t="shared" si="70"/>
        <v>0</v>
      </c>
      <c r="AT90" s="1">
        <f t="shared" si="77"/>
        <v>0</v>
      </c>
      <c r="AU90" s="1">
        <f t="shared" si="50"/>
        <v>0</v>
      </c>
      <c r="AV90" s="9">
        <f t="shared" si="71"/>
        <v>0</v>
      </c>
      <c r="AW90" s="9">
        <f t="shared" si="51"/>
        <v>0</v>
      </c>
      <c r="AX90" s="9">
        <f t="shared" si="52"/>
        <v>0</v>
      </c>
      <c r="AY90" s="9">
        <f t="shared" si="53"/>
        <v>0</v>
      </c>
      <c r="AZ90" s="9">
        <f t="shared" si="5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92</v>
      </c>
      <c r="BK90" s="7">
        <f t="shared" si="78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43"/>
        <v>16396</v>
      </c>
      <c r="C91" s="1">
        <v>78</v>
      </c>
      <c r="D91" s="1">
        <v>33602</v>
      </c>
      <c r="E91" s="1">
        <v>5507</v>
      </c>
      <c r="F91" s="1">
        <v>0</v>
      </c>
      <c r="G91" s="1">
        <v>10371</v>
      </c>
      <c r="H91" s="1">
        <v>0</v>
      </c>
      <c r="I91" s="1">
        <v>518</v>
      </c>
      <c r="J91" s="1">
        <v>56.45</v>
      </c>
      <c r="K91" s="1">
        <v>1.61</v>
      </c>
      <c r="L91" s="1">
        <v>24.7</v>
      </c>
      <c r="M91" s="1">
        <v>1.27</v>
      </c>
      <c r="N91" s="1">
        <v>7883</v>
      </c>
      <c r="O91" s="1">
        <v>8504</v>
      </c>
      <c r="P91" s="1">
        <v>1651</v>
      </c>
      <c r="Q91" s="1">
        <v>6700</v>
      </c>
      <c r="R91" s="1">
        <v>152</v>
      </c>
      <c r="S91" s="1">
        <v>4999</v>
      </c>
      <c r="T91" s="1">
        <v>495</v>
      </c>
      <c r="Z91" s="1">
        <v>0</v>
      </c>
      <c r="AA91" s="1">
        <f t="shared" si="61"/>
        <v>33602</v>
      </c>
      <c r="AB91" s="1">
        <f t="shared" si="62"/>
        <v>5507</v>
      </c>
      <c r="AC91" s="1">
        <f t="shared" si="63"/>
        <v>10371</v>
      </c>
      <c r="AD91" s="1">
        <f t="shared" si="64"/>
        <v>518</v>
      </c>
      <c r="AE91" s="1">
        <f t="shared" si="75"/>
        <v>-349</v>
      </c>
      <c r="AF91" s="1">
        <f t="shared" si="65"/>
        <v>398</v>
      </c>
      <c r="AG91" s="1">
        <f t="shared" si="66"/>
        <v>0</v>
      </c>
      <c r="AH91" s="1">
        <f t="shared" si="67"/>
        <v>20</v>
      </c>
      <c r="AI91" s="1">
        <f t="shared" si="76"/>
        <v>69</v>
      </c>
      <c r="AJ91" s="9">
        <f t="shared" si="44"/>
        <v>3.1593071480848986E-2</v>
      </c>
      <c r="AK91" s="9">
        <f t="shared" si="45"/>
        <v>0.32791999999999999</v>
      </c>
      <c r="AL91" s="9">
        <f t="shared" si="46"/>
        <v>0.11014</v>
      </c>
      <c r="AM91" s="9">
        <f t="shared" si="47"/>
        <v>0.20741999999999999</v>
      </c>
      <c r="AN91" s="9">
        <f t="shared" si="48"/>
        <v>1.0359999999999999E-2</v>
      </c>
      <c r="AO91" s="9">
        <f t="shared" si="49"/>
        <v>1.3799999999999999E-3</v>
      </c>
      <c r="AP91" s="1">
        <f t="shared" si="68"/>
        <v>0</v>
      </c>
      <c r="AQ91" s="1">
        <f t="shared" si="69"/>
        <v>0</v>
      </c>
      <c r="AS91" s="1">
        <f t="shared" si="70"/>
        <v>0</v>
      </c>
      <c r="AT91" s="1">
        <f t="shared" si="77"/>
        <v>0</v>
      </c>
      <c r="AU91" s="1">
        <f t="shared" si="50"/>
        <v>0</v>
      </c>
      <c r="AV91" s="9">
        <f t="shared" si="71"/>
        <v>0</v>
      </c>
      <c r="AW91" s="9">
        <f t="shared" si="51"/>
        <v>0</v>
      </c>
      <c r="AX91" s="9">
        <f t="shared" si="52"/>
        <v>0</v>
      </c>
      <c r="AY91" s="9">
        <f t="shared" si="53"/>
        <v>0</v>
      </c>
      <c r="AZ91" s="9">
        <f t="shared" si="5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93</v>
      </c>
      <c r="BK91" s="7">
        <f t="shared" si="78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43"/>
        <v>16462</v>
      </c>
      <c r="C92" s="1">
        <v>79</v>
      </c>
      <c r="D92" s="1">
        <v>33536</v>
      </c>
      <c r="E92" s="1">
        <v>5167</v>
      </c>
      <c r="F92" s="1">
        <v>0</v>
      </c>
      <c r="G92" s="1">
        <v>10758</v>
      </c>
      <c r="H92" s="1">
        <v>0</v>
      </c>
      <c r="I92" s="1">
        <v>537</v>
      </c>
      <c r="J92" s="1">
        <v>56.45</v>
      </c>
      <c r="K92" s="1">
        <v>1.61</v>
      </c>
      <c r="L92" s="1">
        <v>24.8</v>
      </c>
      <c r="M92" s="1">
        <v>1.25</v>
      </c>
      <c r="N92" s="1">
        <v>7946</v>
      </c>
      <c r="O92" s="1">
        <v>8507</v>
      </c>
      <c r="P92" s="1">
        <v>1460</v>
      </c>
      <c r="Q92" s="1">
        <v>6893</v>
      </c>
      <c r="R92" s="1">
        <v>153</v>
      </c>
      <c r="S92" s="1">
        <v>4694</v>
      </c>
      <c r="T92" s="1">
        <v>464</v>
      </c>
      <c r="Z92" s="1">
        <v>0</v>
      </c>
      <c r="AA92" s="1">
        <f t="shared" si="61"/>
        <v>33536</v>
      </c>
      <c r="AB92" s="1">
        <f t="shared" si="62"/>
        <v>5167</v>
      </c>
      <c r="AC92" s="1">
        <f t="shared" si="63"/>
        <v>10758</v>
      </c>
      <c r="AD92" s="1">
        <f t="shared" si="64"/>
        <v>537</v>
      </c>
      <c r="AE92" s="1">
        <f t="shared" si="75"/>
        <v>-340</v>
      </c>
      <c r="AF92" s="1">
        <f t="shared" si="65"/>
        <v>387</v>
      </c>
      <c r="AG92" s="1">
        <f t="shared" si="66"/>
        <v>0</v>
      </c>
      <c r="AH92" s="1">
        <f t="shared" si="67"/>
        <v>19</v>
      </c>
      <c r="AI92" s="1">
        <f t="shared" si="76"/>
        <v>66</v>
      </c>
      <c r="AJ92" s="9">
        <f t="shared" si="44"/>
        <v>3.2620580731381361E-2</v>
      </c>
      <c r="AK92" s="9">
        <f t="shared" si="45"/>
        <v>0.32923999999999998</v>
      </c>
      <c r="AL92" s="9">
        <f t="shared" si="46"/>
        <v>0.10334</v>
      </c>
      <c r="AM92" s="9">
        <f t="shared" si="47"/>
        <v>0.21515999999999999</v>
      </c>
      <c r="AN92" s="9">
        <f t="shared" si="48"/>
        <v>1.074E-2</v>
      </c>
      <c r="AO92" s="9">
        <f t="shared" si="49"/>
        <v>1.32E-3</v>
      </c>
      <c r="AP92" s="1">
        <f t="shared" si="68"/>
        <v>0</v>
      </c>
      <c r="AQ92" s="1">
        <f t="shared" si="69"/>
        <v>0</v>
      </c>
      <c r="AS92" s="1">
        <f t="shared" si="70"/>
        <v>0</v>
      </c>
      <c r="AT92" s="1">
        <f t="shared" si="77"/>
        <v>0</v>
      </c>
      <c r="AU92" s="1">
        <f t="shared" si="50"/>
        <v>0</v>
      </c>
      <c r="AV92" s="9">
        <f t="shared" si="71"/>
        <v>0</v>
      </c>
      <c r="AW92" s="9">
        <f t="shared" si="51"/>
        <v>0</v>
      </c>
      <c r="AX92" s="9">
        <f t="shared" si="52"/>
        <v>0</v>
      </c>
      <c r="AY92" s="9">
        <f t="shared" si="53"/>
        <v>0</v>
      </c>
      <c r="AZ92" s="9">
        <f t="shared" si="5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78"/>
        <v>94</v>
      </c>
      <c r="BK92" s="7">
        <f t="shared" si="78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43"/>
        <v>16522</v>
      </c>
      <c r="C93" s="1">
        <v>80</v>
      </c>
      <c r="D93" s="1">
        <v>33476</v>
      </c>
      <c r="E93" s="1">
        <v>4836</v>
      </c>
      <c r="F93" s="1">
        <v>0</v>
      </c>
      <c r="G93" s="1">
        <v>11130</v>
      </c>
      <c r="H93" s="1">
        <v>0</v>
      </c>
      <c r="I93" s="1">
        <v>556</v>
      </c>
      <c r="J93" s="1">
        <v>56.46</v>
      </c>
      <c r="K93" s="1">
        <v>1.61</v>
      </c>
      <c r="L93" s="1">
        <v>24.9</v>
      </c>
      <c r="M93" s="1">
        <v>1.23</v>
      </c>
      <c r="N93" s="1">
        <v>8003</v>
      </c>
      <c r="O93" s="1">
        <v>8509</v>
      </c>
      <c r="P93" s="1">
        <v>1281</v>
      </c>
      <c r="Q93" s="1">
        <v>7074</v>
      </c>
      <c r="R93" s="1">
        <v>154</v>
      </c>
      <c r="S93" s="1">
        <v>4395</v>
      </c>
      <c r="T93" s="1">
        <v>434</v>
      </c>
      <c r="Z93" s="1">
        <v>0</v>
      </c>
      <c r="AA93" s="1">
        <f t="shared" si="61"/>
        <v>33476</v>
      </c>
      <c r="AB93" s="1">
        <f t="shared" si="62"/>
        <v>4836</v>
      </c>
      <c r="AC93" s="1">
        <f t="shared" si="63"/>
        <v>11130</v>
      </c>
      <c r="AD93" s="1">
        <f t="shared" si="64"/>
        <v>556</v>
      </c>
      <c r="AE93" s="1">
        <f t="shared" si="75"/>
        <v>-331</v>
      </c>
      <c r="AF93" s="1">
        <f t="shared" si="65"/>
        <v>372</v>
      </c>
      <c r="AG93" s="1">
        <f t="shared" si="66"/>
        <v>0</v>
      </c>
      <c r="AH93" s="1">
        <f t="shared" si="67"/>
        <v>19</v>
      </c>
      <c r="AI93" s="1">
        <f t="shared" si="76"/>
        <v>60</v>
      </c>
      <c r="AJ93" s="9">
        <f t="shared" si="44"/>
        <v>3.3652100229996366E-2</v>
      </c>
      <c r="AK93" s="9">
        <f t="shared" si="45"/>
        <v>0.33044000000000001</v>
      </c>
      <c r="AL93" s="9">
        <f t="shared" si="46"/>
        <v>9.672E-2</v>
      </c>
      <c r="AM93" s="9">
        <f t="shared" si="47"/>
        <v>0.22259999999999999</v>
      </c>
      <c r="AN93" s="9">
        <f t="shared" si="48"/>
        <v>1.112E-2</v>
      </c>
      <c r="AO93" s="9">
        <f t="shared" si="49"/>
        <v>1.1999999999999999E-3</v>
      </c>
      <c r="AP93" s="1">
        <f t="shared" si="68"/>
        <v>0</v>
      </c>
      <c r="AQ93" s="1">
        <f t="shared" si="69"/>
        <v>0</v>
      </c>
      <c r="AS93" s="1">
        <f t="shared" si="70"/>
        <v>0</v>
      </c>
      <c r="AT93" s="1">
        <f t="shared" si="77"/>
        <v>0</v>
      </c>
      <c r="AU93" s="1">
        <f t="shared" si="50"/>
        <v>0</v>
      </c>
      <c r="AV93" s="9">
        <f t="shared" si="71"/>
        <v>0</v>
      </c>
      <c r="AW93" s="9">
        <f t="shared" si="51"/>
        <v>0</v>
      </c>
      <c r="AX93" s="9">
        <f t="shared" si="52"/>
        <v>0</v>
      </c>
      <c r="AY93" s="9">
        <f t="shared" si="53"/>
        <v>0</v>
      </c>
      <c r="AZ93" s="9">
        <f t="shared" si="5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95</v>
      </c>
      <c r="BK93" s="7">
        <f t="shared" si="78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43"/>
        <v>16579</v>
      </c>
      <c r="C94" s="1">
        <v>81</v>
      </c>
      <c r="D94" s="1">
        <v>33419</v>
      </c>
      <c r="E94" s="1">
        <v>4521</v>
      </c>
      <c r="F94" s="1">
        <v>0</v>
      </c>
      <c r="G94" s="1">
        <v>11481</v>
      </c>
      <c r="H94" s="1">
        <v>0</v>
      </c>
      <c r="I94" s="1">
        <v>577</v>
      </c>
      <c r="J94" s="1">
        <v>56.46</v>
      </c>
      <c r="K94" s="1">
        <v>1.61</v>
      </c>
      <c r="L94" s="1">
        <v>25</v>
      </c>
      <c r="M94" s="1">
        <v>1.22</v>
      </c>
      <c r="N94" s="1">
        <v>8057</v>
      </c>
      <c r="O94" s="1">
        <v>8513</v>
      </c>
      <c r="P94" s="1">
        <v>1119</v>
      </c>
      <c r="Q94" s="1">
        <v>7238</v>
      </c>
      <c r="R94" s="1">
        <v>155</v>
      </c>
      <c r="S94" s="1">
        <v>4110</v>
      </c>
      <c r="T94" s="1">
        <v>404</v>
      </c>
      <c r="Z94" s="1">
        <v>0</v>
      </c>
      <c r="AA94" s="1">
        <f t="shared" si="61"/>
        <v>33419</v>
      </c>
      <c r="AB94" s="1">
        <f t="shared" si="62"/>
        <v>4521</v>
      </c>
      <c r="AC94" s="1">
        <f t="shared" si="63"/>
        <v>11481</v>
      </c>
      <c r="AD94" s="1">
        <f t="shared" si="64"/>
        <v>577</v>
      </c>
      <c r="AE94" s="1">
        <f t="shared" si="75"/>
        <v>-315</v>
      </c>
      <c r="AF94" s="1">
        <f t="shared" si="65"/>
        <v>351</v>
      </c>
      <c r="AG94" s="1">
        <f t="shared" si="66"/>
        <v>0</v>
      </c>
      <c r="AH94" s="1">
        <f t="shared" si="67"/>
        <v>21</v>
      </c>
      <c r="AI94" s="1">
        <f t="shared" si="76"/>
        <v>57</v>
      </c>
      <c r="AJ94" s="9">
        <f t="shared" si="44"/>
        <v>3.4803064117256768E-2</v>
      </c>
      <c r="AK94" s="9">
        <f t="shared" si="45"/>
        <v>0.33157999999999999</v>
      </c>
      <c r="AL94" s="9">
        <f t="shared" si="46"/>
        <v>9.042E-2</v>
      </c>
      <c r="AM94" s="9">
        <f t="shared" si="47"/>
        <v>0.22961999999999999</v>
      </c>
      <c r="AN94" s="9">
        <f t="shared" si="48"/>
        <v>1.154E-2</v>
      </c>
      <c r="AO94" s="9">
        <f t="shared" si="49"/>
        <v>1.14E-3</v>
      </c>
      <c r="AP94" s="1">
        <f t="shared" si="68"/>
        <v>0</v>
      </c>
      <c r="AQ94" s="1">
        <f t="shared" si="69"/>
        <v>0</v>
      </c>
      <c r="AS94" s="1">
        <f t="shared" si="70"/>
        <v>0</v>
      </c>
      <c r="AT94" s="1">
        <f t="shared" si="77"/>
        <v>0</v>
      </c>
      <c r="AU94" s="1">
        <f t="shared" si="50"/>
        <v>0</v>
      </c>
      <c r="AV94" s="9">
        <f t="shared" si="71"/>
        <v>0</v>
      </c>
      <c r="AW94" s="9">
        <f t="shared" si="51"/>
        <v>0</v>
      </c>
      <c r="AX94" s="9">
        <f t="shared" si="52"/>
        <v>0</v>
      </c>
      <c r="AY94" s="9">
        <f t="shared" si="53"/>
        <v>0</v>
      </c>
      <c r="AZ94" s="9">
        <f t="shared" si="5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96</v>
      </c>
      <c r="BK94" s="7">
        <f t="shared" si="78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43"/>
        <v>16634</v>
      </c>
      <c r="C95" s="1">
        <v>82</v>
      </c>
      <c r="D95" s="1">
        <v>33364</v>
      </c>
      <c r="E95" s="1">
        <v>4226</v>
      </c>
      <c r="F95" s="1">
        <v>0</v>
      </c>
      <c r="G95" s="1">
        <v>11813</v>
      </c>
      <c r="H95" s="1">
        <v>0</v>
      </c>
      <c r="I95" s="1">
        <v>595</v>
      </c>
      <c r="J95" s="1">
        <v>56.47</v>
      </c>
      <c r="K95" s="1">
        <v>1.61</v>
      </c>
      <c r="L95" s="1">
        <v>25.1</v>
      </c>
      <c r="M95" s="1">
        <v>1.2</v>
      </c>
      <c r="N95" s="1">
        <v>8109</v>
      </c>
      <c r="O95" s="1">
        <v>8516</v>
      </c>
      <c r="P95" s="1">
        <v>975</v>
      </c>
      <c r="Q95" s="1">
        <v>7385</v>
      </c>
      <c r="R95" s="1">
        <v>156</v>
      </c>
      <c r="S95" s="1">
        <v>3840</v>
      </c>
      <c r="T95" s="1">
        <v>376</v>
      </c>
      <c r="Z95" s="1">
        <v>0</v>
      </c>
      <c r="AA95" s="1">
        <f t="shared" si="61"/>
        <v>33364</v>
      </c>
      <c r="AB95" s="1">
        <f t="shared" si="62"/>
        <v>4226</v>
      </c>
      <c r="AC95" s="1">
        <f t="shared" si="63"/>
        <v>11813</v>
      </c>
      <c r="AD95" s="1">
        <f t="shared" si="64"/>
        <v>595</v>
      </c>
      <c r="AE95" s="1">
        <f t="shared" si="75"/>
        <v>-295</v>
      </c>
      <c r="AF95" s="1">
        <f t="shared" si="65"/>
        <v>332</v>
      </c>
      <c r="AG95" s="1">
        <f t="shared" si="66"/>
        <v>0</v>
      </c>
      <c r="AH95" s="1">
        <f t="shared" si="67"/>
        <v>18</v>
      </c>
      <c r="AI95" s="1">
        <f t="shared" si="76"/>
        <v>55</v>
      </c>
      <c r="AJ95" s="9">
        <f t="shared" si="44"/>
        <v>3.5770109414452328E-2</v>
      </c>
      <c r="AK95" s="9">
        <f t="shared" si="45"/>
        <v>0.33267999999999998</v>
      </c>
      <c r="AL95" s="9">
        <f t="shared" si="46"/>
        <v>8.4519999999999998E-2</v>
      </c>
      <c r="AM95" s="9">
        <f t="shared" si="47"/>
        <v>0.23626</v>
      </c>
      <c r="AN95" s="9">
        <f t="shared" si="48"/>
        <v>1.1900000000000001E-2</v>
      </c>
      <c r="AO95" s="9">
        <f t="shared" si="49"/>
        <v>1.1000000000000001E-3</v>
      </c>
      <c r="AP95" s="1">
        <f t="shared" si="68"/>
        <v>0</v>
      </c>
      <c r="AQ95" s="1">
        <f t="shared" si="69"/>
        <v>0</v>
      </c>
      <c r="AS95" s="1">
        <f t="shared" si="70"/>
        <v>0</v>
      </c>
      <c r="AT95" s="1">
        <f t="shared" si="77"/>
        <v>0</v>
      </c>
      <c r="AU95" s="1">
        <f t="shared" si="50"/>
        <v>0</v>
      </c>
      <c r="AV95" s="9">
        <f t="shared" si="71"/>
        <v>0</v>
      </c>
      <c r="AW95" s="9">
        <f t="shared" si="51"/>
        <v>0</v>
      </c>
      <c r="AX95" s="9">
        <f t="shared" si="52"/>
        <v>0</v>
      </c>
      <c r="AY95" s="9">
        <f t="shared" si="53"/>
        <v>0</v>
      </c>
      <c r="AZ95" s="9">
        <f t="shared" si="5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97</v>
      </c>
      <c r="BK95" s="7">
        <f t="shared" si="78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43"/>
        <v>16685</v>
      </c>
      <c r="C96" s="1">
        <v>83</v>
      </c>
      <c r="D96" s="1">
        <v>33314</v>
      </c>
      <c r="E96" s="1">
        <v>3943</v>
      </c>
      <c r="F96" s="1">
        <v>0</v>
      </c>
      <c r="G96" s="1">
        <v>12129</v>
      </c>
      <c r="H96" s="1">
        <v>0</v>
      </c>
      <c r="I96" s="1">
        <v>613</v>
      </c>
      <c r="J96" s="1">
        <v>56.47</v>
      </c>
      <c r="K96" s="1">
        <v>1.61</v>
      </c>
      <c r="L96" s="1">
        <v>25.1</v>
      </c>
      <c r="M96" s="1">
        <v>1.19</v>
      </c>
      <c r="N96" s="1">
        <v>8156</v>
      </c>
      <c r="O96" s="1">
        <v>8519</v>
      </c>
      <c r="P96" s="1">
        <v>841</v>
      </c>
      <c r="Q96" s="1">
        <v>7521</v>
      </c>
      <c r="R96" s="1">
        <v>157</v>
      </c>
      <c r="S96" s="1">
        <v>3585</v>
      </c>
      <c r="T96" s="1">
        <v>350</v>
      </c>
      <c r="Z96" s="1">
        <v>0</v>
      </c>
      <c r="AA96" s="1">
        <f t="shared" si="61"/>
        <v>33314</v>
      </c>
      <c r="AB96" s="1">
        <f t="shared" si="62"/>
        <v>3943</v>
      </c>
      <c r="AC96" s="1">
        <f t="shared" si="63"/>
        <v>12129</v>
      </c>
      <c r="AD96" s="1">
        <f t="shared" si="64"/>
        <v>613</v>
      </c>
      <c r="AE96" s="1">
        <f t="shared" si="75"/>
        <v>-283</v>
      </c>
      <c r="AF96" s="1">
        <f t="shared" si="65"/>
        <v>316</v>
      </c>
      <c r="AG96" s="1">
        <f t="shared" si="66"/>
        <v>0</v>
      </c>
      <c r="AH96" s="1">
        <f t="shared" si="67"/>
        <v>18</v>
      </c>
      <c r="AI96" s="1">
        <f t="shared" si="76"/>
        <v>51</v>
      </c>
      <c r="AJ96" s="9">
        <f t="shared" si="44"/>
        <v>3.6739586454899609E-2</v>
      </c>
      <c r="AK96" s="9">
        <f t="shared" si="45"/>
        <v>0.3337</v>
      </c>
      <c r="AL96" s="9">
        <f t="shared" si="46"/>
        <v>7.886E-2</v>
      </c>
      <c r="AM96" s="9">
        <f t="shared" si="47"/>
        <v>0.24257999999999999</v>
      </c>
      <c r="AN96" s="9">
        <f t="shared" si="48"/>
        <v>1.226E-2</v>
      </c>
      <c r="AO96" s="9">
        <f t="shared" si="49"/>
        <v>1.0200000000000001E-3</v>
      </c>
      <c r="AP96" s="1">
        <f t="shared" si="68"/>
        <v>0</v>
      </c>
      <c r="AQ96" s="1">
        <f t="shared" si="69"/>
        <v>0</v>
      </c>
      <c r="AS96" s="1">
        <f t="shared" si="70"/>
        <v>0</v>
      </c>
      <c r="AT96" s="1">
        <f t="shared" si="77"/>
        <v>0</v>
      </c>
      <c r="AU96" s="1">
        <f t="shared" si="50"/>
        <v>0</v>
      </c>
      <c r="AV96" s="9">
        <f t="shared" si="71"/>
        <v>0</v>
      </c>
      <c r="AW96" s="9">
        <f t="shared" si="51"/>
        <v>0</v>
      </c>
      <c r="AX96" s="9">
        <f t="shared" si="52"/>
        <v>0</v>
      </c>
      <c r="AY96" s="9">
        <f t="shared" si="53"/>
        <v>0</v>
      </c>
      <c r="AZ96" s="9">
        <f t="shared" si="5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79">+BJ95+1</f>
        <v>98</v>
      </c>
      <c r="BK96" s="7">
        <f t="shared" si="79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43"/>
        <v>16727</v>
      </c>
      <c r="C97" s="1">
        <v>84</v>
      </c>
      <c r="D97" s="1">
        <v>33271</v>
      </c>
      <c r="E97" s="1">
        <v>3666</v>
      </c>
      <c r="F97" s="1">
        <v>0</v>
      </c>
      <c r="G97" s="1">
        <v>12430</v>
      </c>
      <c r="H97" s="1">
        <v>0</v>
      </c>
      <c r="I97" s="1">
        <v>631</v>
      </c>
      <c r="J97" s="1">
        <v>56.48</v>
      </c>
      <c r="K97" s="1">
        <v>1.61</v>
      </c>
      <c r="L97" s="1">
        <v>25.2</v>
      </c>
      <c r="M97" s="1">
        <v>1.18</v>
      </c>
      <c r="N97" s="1">
        <v>8196</v>
      </c>
      <c r="O97" s="1">
        <v>8521</v>
      </c>
      <c r="P97" s="1">
        <v>720</v>
      </c>
      <c r="Q97" s="1">
        <v>7643</v>
      </c>
      <c r="R97" s="1">
        <v>158</v>
      </c>
      <c r="S97" s="1">
        <v>3335</v>
      </c>
      <c r="T97" s="1">
        <v>326</v>
      </c>
      <c r="Z97" s="1">
        <v>0</v>
      </c>
      <c r="AA97" s="1">
        <f t="shared" si="61"/>
        <v>33271</v>
      </c>
      <c r="AB97" s="1">
        <f t="shared" si="62"/>
        <v>3666</v>
      </c>
      <c r="AC97" s="1">
        <f t="shared" si="63"/>
        <v>12430</v>
      </c>
      <c r="AD97" s="1">
        <f t="shared" si="64"/>
        <v>631</v>
      </c>
      <c r="AE97" s="1">
        <f t="shared" si="75"/>
        <v>-277</v>
      </c>
      <c r="AF97" s="1">
        <f t="shared" si="65"/>
        <v>301</v>
      </c>
      <c r="AG97" s="1">
        <f t="shared" si="66"/>
        <v>0</v>
      </c>
      <c r="AH97" s="1">
        <f t="shared" si="67"/>
        <v>18</v>
      </c>
      <c r="AI97" s="1">
        <f t="shared" si="76"/>
        <v>42</v>
      </c>
      <c r="AJ97" s="9">
        <f t="shared" si="44"/>
        <v>3.7723441143062114E-2</v>
      </c>
      <c r="AK97" s="9">
        <f t="shared" si="45"/>
        <v>0.33454</v>
      </c>
      <c r="AL97" s="9">
        <f t="shared" si="46"/>
        <v>7.3319999999999996E-2</v>
      </c>
      <c r="AM97" s="9">
        <f t="shared" si="47"/>
        <v>0.24859999999999999</v>
      </c>
      <c r="AN97" s="9">
        <f t="shared" si="48"/>
        <v>1.2619999999999999E-2</v>
      </c>
      <c r="AO97" s="9">
        <f t="shared" si="49"/>
        <v>8.4000000000000003E-4</v>
      </c>
      <c r="AP97" s="1">
        <f t="shared" si="68"/>
        <v>0</v>
      </c>
      <c r="AQ97" s="1">
        <f t="shared" si="69"/>
        <v>0</v>
      </c>
      <c r="AS97" s="1">
        <f t="shared" si="70"/>
        <v>0</v>
      </c>
      <c r="AT97" s="1">
        <f t="shared" si="77"/>
        <v>0</v>
      </c>
      <c r="AU97" s="1">
        <f t="shared" si="50"/>
        <v>0</v>
      </c>
      <c r="AV97" s="9">
        <f t="shared" si="71"/>
        <v>0</v>
      </c>
      <c r="AW97" s="9">
        <f t="shared" si="51"/>
        <v>0</v>
      </c>
      <c r="AX97" s="9">
        <f t="shared" si="52"/>
        <v>0</v>
      </c>
      <c r="AY97" s="9">
        <f t="shared" si="53"/>
        <v>0</v>
      </c>
      <c r="AZ97" s="9">
        <f t="shared" si="5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79"/>
        <v>99</v>
      </c>
      <c r="BK97" s="7">
        <f t="shared" si="79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43"/>
        <v>16768</v>
      </c>
      <c r="C98" s="1">
        <v>85</v>
      </c>
      <c r="D98" s="1">
        <v>33229</v>
      </c>
      <c r="E98" s="1">
        <v>3408</v>
      </c>
      <c r="F98" s="1">
        <v>0</v>
      </c>
      <c r="G98" s="1">
        <v>12712</v>
      </c>
      <c r="H98" s="1">
        <v>0</v>
      </c>
      <c r="I98" s="1">
        <v>648</v>
      </c>
      <c r="J98" s="1">
        <v>56.48</v>
      </c>
      <c r="K98" s="1">
        <v>1.62</v>
      </c>
      <c r="L98" s="1">
        <v>25.3</v>
      </c>
      <c r="M98" s="1">
        <v>1.1599999999999999</v>
      </c>
      <c r="N98" s="1">
        <v>8235</v>
      </c>
      <c r="O98" s="1">
        <v>8524</v>
      </c>
      <c r="P98" s="1">
        <v>614</v>
      </c>
      <c r="Q98" s="1">
        <v>7751</v>
      </c>
      <c r="R98" s="1">
        <v>158</v>
      </c>
      <c r="S98" s="1">
        <v>3101</v>
      </c>
      <c r="T98" s="1">
        <v>303</v>
      </c>
      <c r="Z98" s="1">
        <v>0</v>
      </c>
      <c r="AA98" s="1">
        <f t="shared" si="61"/>
        <v>33229</v>
      </c>
      <c r="AB98" s="1">
        <f t="shared" si="62"/>
        <v>3408</v>
      </c>
      <c r="AC98" s="1">
        <f t="shared" si="63"/>
        <v>12712</v>
      </c>
      <c r="AD98" s="1">
        <f t="shared" si="64"/>
        <v>648</v>
      </c>
      <c r="AE98" s="1">
        <f t="shared" si="75"/>
        <v>-258</v>
      </c>
      <c r="AF98" s="1">
        <f t="shared" si="65"/>
        <v>282</v>
      </c>
      <c r="AG98" s="1">
        <f t="shared" si="66"/>
        <v>0</v>
      </c>
      <c r="AH98" s="1">
        <f t="shared" si="67"/>
        <v>17</v>
      </c>
      <c r="AI98" s="1">
        <f t="shared" si="76"/>
        <v>41</v>
      </c>
      <c r="AJ98" s="9">
        <f t="shared" si="44"/>
        <v>3.8645038167938933E-2</v>
      </c>
      <c r="AK98" s="9">
        <f t="shared" si="45"/>
        <v>0.33535999999999999</v>
      </c>
      <c r="AL98" s="9">
        <f t="shared" si="46"/>
        <v>6.8159999999999998E-2</v>
      </c>
      <c r="AM98" s="9">
        <f t="shared" si="47"/>
        <v>0.25424000000000002</v>
      </c>
      <c r="AN98" s="9">
        <f t="shared" si="48"/>
        <v>1.2959999999999999E-2</v>
      </c>
      <c r="AO98" s="9">
        <f t="shared" si="49"/>
        <v>8.1999999999999998E-4</v>
      </c>
      <c r="AP98" s="1">
        <f t="shared" si="68"/>
        <v>0</v>
      </c>
      <c r="AQ98" s="1">
        <f t="shared" si="69"/>
        <v>0</v>
      </c>
      <c r="AS98" s="1">
        <f t="shared" si="70"/>
        <v>0</v>
      </c>
      <c r="AT98" s="1">
        <f t="shared" si="77"/>
        <v>0</v>
      </c>
      <c r="AU98" s="1">
        <f t="shared" si="50"/>
        <v>0</v>
      </c>
      <c r="AV98" s="9">
        <f t="shared" si="71"/>
        <v>0</v>
      </c>
      <c r="AW98" s="9">
        <f t="shared" si="51"/>
        <v>0</v>
      </c>
      <c r="AX98" s="9">
        <f t="shared" si="52"/>
        <v>0</v>
      </c>
      <c r="AY98" s="9">
        <f t="shared" si="53"/>
        <v>0</v>
      </c>
      <c r="AZ98" s="9">
        <f t="shared" si="5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79"/>
        <v>100</v>
      </c>
      <c r="BK98" s="7">
        <f t="shared" si="79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43"/>
        <v>16807</v>
      </c>
      <c r="C99" s="1">
        <v>86</v>
      </c>
      <c r="D99" s="1">
        <v>33191</v>
      </c>
      <c r="E99" s="1">
        <v>3160</v>
      </c>
      <c r="F99" s="1">
        <v>0</v>
      </c>
      <c r="G99" s="1">
        <v>12982</v>
      </c>
      <c r="H99" s="1">
        <v>0</v>
      </c>
      <c r="I99" s="1">
        <v>665</v>
      </c>
      <c r="J99" s="1">
        <v>56.49</v>
      </c>
      <c r="K99" s="1">
        <v>1.62</v>
      </c>
      <c r="L99" s="1">
        <v>25.3</v>
      </c>
      <c r="M99" s="1">
        <v>1.1499999999999999</v>
      </c>
      <c r="N99" s="1">
        <v>8271</v>
      </c>
      <c r="O99" s="1">
        <v>8527</v>
      </c>
      <c r="P99" s="1">
        <v>517</v>
      </c>
      <c r="Q99" s="1">
        <v>7850</v>
      </c>
      <c r="R99" s="1">
        <v>159</v>
      </c>
      <c r="S99" s="1">
        <v>2875</v>
      </c>
      <c r="T99" s="1">
        <v>281</v>
      </c>
      <c r="Z99" s="1">
        <v>0</v>
      </c>
      <c r="AA99" s="1">
        <f t="shared" si="61"/>
        <v>33191</v>
      </c>
      <c r="AB99" s="1">
        <f t="shared" si="62"/>
        <v>3160</v>
      </c>
      <c r="AC99" s="1">
        <f t="shared" si="63"/>
        <v>12982</v>
      </c>
      <c r="AD99" s="1">
        <f t="shared" si="64"/>
        <v>665</v>
      </c>
      <c r="AE99" s="1">
        <f t="shared" si="75"/>
        <v>-248</v>
      </c>
      <c r="AF99" s="1">
        <f t="shared" si="65"/>
        <v>270</v>
      </c>
      <c r="AG99" s="1">
        <f t="shared" si="66"/>
        <v>0</v>
      </c>
      <c r="AH99" s="1">
        <f t="shared" si="67"/>
        <v>17</v>
      </c>
      <c r="AI99" s="1">
        <f t="shared" si="76"/>
        <v>39</v>
      </c>
      <c r="AJ99" s="9">
        <f t="shared" si="44"/>
        <v>3.9566847147022077E-2</v>
      </c>
      <c r="AK99" s="9">
        <f t="shared" si="45"/>
        <v>0.33613999999999999</v>
      </c>
      <c r="AL99" s="9">
        <f t="shared" si="46"/>
        <v>6.3200000000000006E-2</v>
      </c>
      <c r="AM99" s="9">
        <f t="shared" si="47"/>
        <v>0.25963999999999998</v>
      </c>
      <c r="AN99" s="9">
        <f t="shared" si="48"/>
        <v>1.3299999999999999E-2</v>
      </c>
      <c r="AO99" s="9">
        <f t="shared" si="49"/>
        <v>7.7999999999999999E-4</v>
      </c>
      <c r="AP99" s="1">
        <f t="shared" si="68"/>
        <v>0</v>
      </c>
      <c r="AQ99" s="1">
        <f t="shared" si="69"/>
        <v>0</v>
      </c>
      <c r="AS99" s="1">
        <f t="shared" si="70"/>
        <v>0</v>
      </c>
      <c r="AT99" s="1">
        <f t="shared" si="77"/>
        <v>0</v>
      </c>
      <c r="AU99" s="1">
        <f t="shared" si="50"/>
        <v>0</v>
      </c>
      <c r="AV99" s="9">
        <f t="shared" si="71"/>
        <v>0</v>
      </c>
      <c r="AW99" s="9">
        <f t="shared" si="51"/>
        <v>0</v>
      </c>
      <c r="AX99" s="9">
        <f t="shared" si="52"/>
        <v>0</v>
      </c>
      <c r="AY99" s="9">
        <f t="shared" si="53"/>
        <v>0</v>
      </c>
      <c r="AZ99" s="9">
        <f t="shared" si="5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79"/>
        <v>101</v>
      </c>
      <c r="BK99" s="7">
        <f t="shared" si="79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43"/>
        <v>16842</v>
      </c>
      <c r="C100" s="1">
        <v>87</v>
      </c>
      <c r="D100" s="1">
        <v>33156</v>
      </c>
      <c r="E100" s="1">
        <v>2932</v>
      </c>
      <c r="F100" s="1">
        <v>0</v>
      </c>
      <c r="G100" s="1">
        <v>13227</v>
      </c>
      <c r="H100" s="1">
        <v>0</v>
      </c>
      <c r="I100" s="1">
        <v>683</v>
      </c>
      <c r="J100" s="1">
        <v>56.49</v>
      </c>
      <c r="K100" s="1">
        <v>1.62</v>
      </c>
      <c r="L100" s="1">
        <v>25.4</v>
      </c>
      <c r="M100" s="1">
        <v>1.1399999999999999</v>
      </c>
      <c r="N100" s="1">
        <v>8303</v>
      </c>
      <c r="O100" s="1">
        <v>8529</v>
      </c>
      <c r="P100" s="1">
        <v>435</v>
      </c>
      <c r="Q100" s="1">
        <v>7934</v>
      </c>
      <c r="R100" s="1">
        <v>159</v>
      </c>
      <c r="S100" s="1">
        <v>2669</v>
      </c>
      <c r="T100" s="1">
        <v>259</v>
      </c>
      <c r="Z100" s="1">
        <v>0</v>
      </c>
      <c r="AA100" s="1">
        <f t="shared" si="61"/>
        <v>33156</v>
      </c>
      <c r="AB100" s="1">
        <f t="shared" si="62"/>
        <v>2932</v>
      </c>
      <c r="AC100" s="1">
        <f t="shared" si="63"/>
        <v>13227</v>
      </c>
      <c r="AD100" s="1">
        <f t="shared" si="64"/>
        <v>683</v>
      </c>
      <c r="AE100" s="1">
        <f t="shared" si="75"/>
        <v>-228</v>
      </c>
      <c r="AF100" s="1">
        <f t="shared" si="65"/>
        <v>245</v>
      </c>
      <c r="AG100" s="1">
        <f t="shared" si="66"/>
        <v>0</v>
      </c>
      <c r="AH100" s="1">
        <f t="shared" si="67"/>
        <v>18</v>
      </c>
      <c r="AI100" s="1">
        <f t="shared" si="76"/>
        <v>35</v>
      </c>
      <c r="AJ100" s="9">
        <f t="shared" si="44"/>
        <v>4.0553378458615369E-2</v>
      </c>
      <c r="AK100" s="9">
        <f t="shared" si="45"/>
        <v>0.33683999999999997</v>
      </c>
      <c r="AL100" s="9">
        <f t="shared" si="46"/>
        <v>5.8639999999999998E-2</v>
      </c>
      <c r="AM100" s="9">
        <f t="shared" si="47"/>
        <v>0.26454</v>
      </c>
      <c r="AN100" s="9">
        <f t="shared" si="48"/>
        <v>1.366E-2</v>
      </c>
      <c r="AO100" s="9">
        <f t="shared" si="49"/>
        <v>6.9999999999999999E-4</v>
      </c>
      <c r="AP100" s="1">
        <f t="shared" si="68"/>
        <v>0</v>
      </c>
      <c r="AQ100" s="1">
        <f t="shared" si="69"/>
        <v>0</v>
      </c>
      <c r="AS100" s="1">
        <f t="shared" si="70"/>
        <v>0</v>
      </c>
      <c r="AT100" s="1">
        <f t="shared" si="77"/>
        <v>0</v>
      </c>
      <c r="AU100" s="1">
        <f t="shared" si="50"/>
        <v>0</v>
      </c>
      <c r="AV100" s="9">
        <f t="shared" si="71"/>
        <v>0</v>
      </c>
      <c r="AW100" s="9">
        <f t="shared" si="51"/>
        <v>0</v>
      </c>
      <c r="AX100" s="9">
        <f t="shared" si="52"/>
        <v>0</v>
      </c>
      <c r="AY100" s="9">
        <f t="shared" si="53"/>
        <v>0</v>
      </c>
      <c r="AZ100" s="9">
        <f t="shared" si="5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9"/>
        <v>102</v>
      </c>
      <c r="BK100" s="7">
        <f t="shared" si="79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43"/>
        <v>16875</v>
      </c>
      <c r="C101" s="1">
        <v>88</v>
      </c>
      <c r="D101" s="1">
        <v>33123</v>
      </c>
      <c r="E101" s="1">
        <v>2723</v>
      </c>
      <c r="F101" s="1">
        <v>0</v>
      </c>
      <c r="G101" s="1">
        <v>13454</v>
      </c>
      <c r="H101" s="1">
        <v>0</v>
      </c>
      <c r="I101" s="1">
        <v>698</v>
      </c>
      <c r="J101" s="1">
        <v>56.5</v>
      </c>
      <c r="K101" s="1">
        <v>1.62</v>
      </c>
      <c r="L101" s="1">
        <v>25.4</v>
      </c>
      <c r="M101" s="1">
        <v>1.1299999999999999</v>
      </c>
      <c r="N101" s="1">
        <v>8333</v>
      </c>
      <c r="O101" s="1">
        <v>8532</v>
      </c>
      <c r="P101" s="1">
        <v>365</v>
      </c>
      <c r="Q101" s="1">
        <v>8007</v>
      </c>
      <c r="R101" s="1">
        <v>160</v>
      </c>
      <c r="S101" s="1">
        <v>2482</v>
      </c>
      <c r="T101" s="1">
        <v>241</v>
      </c>
      <c r="Z101" s="1">
        <v>0</v>
      </c>
      <c r="AA101" s="1">
        <f t="shared" si="61"/>
        <v>33123</v>
      </c>
      <c r="AB101" s="1">
        <f t="shared" si="62"/>
        <v>2723</v>
      </c>
      <c r="AC101" s="1">
        <f t="shared" si="63"/>
        <v>13454</v>
      </c>
      <c r="AD101" s="1">
        <f t="shared" si="64"/>
        <v>698</v>
      </c>
      <c r="AE101" s="1">
        <f t="shared" si="75"/>
        <v>-209</v>
      </c>
      <c r="AF101" s="1">
        <f t="shared" si="65"/>
        <v>227</v>
      </c>
      <c r="AG101" s="1">
        <f t="shared" si="66"/>
        <v>0</v>
      </c>
      <c r="AH101" s="1">
        <f t="shared" si="67"/>
        <v>15</v>
      </c>
      <c r="AI101" s="1">
        <f t="shared" si="76"/>
        <v>33</v>
      </c>
      <c r="AJ101" s="9">
        <f t="shared" si="44"/>
        <v>4.1362962962962962E-2</v>
      </c>
      <c r="AK101" s="9">
        <f t="shared" si="45"/>
        <v>0.33750000000000002</v>
      </c>
      <c r="AL101" s="9">
        <f t="shared" si="46"/>
        <v>5.4460000000000001E-2</v>
      </c>
      <c r="AM101" s="9">
        <f t="shared" si="47"/>
        <v>0.26907999999999999</v>
      </c>
      <c r="AN101" s="9">
        <f t="shared" si="48"/>
        <v>1.396E-2</v>
      </c>
      <c r="AO101" s="9">
        <f t="shared" si="49"/>
        <v>6.6E-4</v>
      </c>
      <c r="AP101" s="1">
        <f t="shared" si="68"/>
        <v>0</v>
      </c>
      <c r="AQ101" s="1">
        <f t="shared" si="69"/>
        <v>0</v>
      </c>
      <c r="AS101" s="1">
        <f t="shared" si="70"/>
        <v>0</v>
      </c>
      <c r="AT101" s="1">
        <f t="shared" si="77"/>
        <v>0</v>
      </c>
      <c r="AU101" s="1">
        <f t="shared" si="50"/>
        <v>0</v>
      </c>
      <c r="AV101" s="9">
        <f t="shared" si="71"/>
        <v>0</v>
      </c>
      <c r="AW101" s="9">
        <f t="shared" si="51"/>
        <v>0</v>
      </c>
      <c r="AX101" s="9">
        <f t="shared" si="52"/>
        <v>0</v>
      </c>
      <c r="AY101" s="9">
        <f t="shared" si="53"/>
        <v>0</v>
      </c>
      <c r="AZ101" s="9">
        <f t="shared" si="5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9"/>
        <v>103</v>
      </c>
      <c r="BK101" s="7">
        <f t="shared" si="79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43"/>
        <v>16906</v>
      </c>
      <c r="C102" s="1">
        <v>89</v>
      </c>
      <c r="D102" s="1">
        <v>33092</v>
      </c>
      <c r="E102" s="1">
        <v>2527</v>
      </c>
      <c r="F102" s="1">
        <v>0</v>
      </c>
      <c r="G102" s="1">
        <v>13667</v>
      </c>
      <c r="H102" s="1">
        <v>0</v>
      </c>
      <c r="I102" s="1">
        <v>712</v>
      </c>
      <c r="J102" s="1">
        <v>56.51</v>
      </c>
      <c r="K102" s="1">
        <v>1.61</v>
      </c>
      <c r="L102" s="1">
        <v>25.5</v>
      </c>
      <c r="M102" s="1">
        <v>1.1200000000000001</v>
      </c>
      <c r="N102" s="1">
        <v>8362</v>
      </c>
      <c r="O102" s="1">
        <v>8535</v>
      </c>
      <c r="P102" s="1">
        <v>304</v>
      </c>
      <c r="Q102" s="1">
        <v>8069</v>
      </c>
      <c r="R102" s="1">
        <v>160</v>
      </c>
      <c r="S102" s="1">
        <v>2305</v>
      </c>
      <c r="T102" s="1">
        <v>224</v>
      </c>
      <c r="Z102" s="1">
        <v>0</v>
      </c>
      <c r="AA102" s="1">
        <f t="shared" si="61"/>
        <v>33092</v>
      </c>
      <c r="AB102" s="1">
        <f t="shared" si="62"/>
        <v>2527</v>
      </c>
      <c r="AC102" s="1">
        <f t="shared" si="63"/>
        <v>13667</v>
      </c>
      <c r="AD102" s="1">
        <f t="shared" si="64"/>
        <v>712</v>
      </c>
      <c r="AE102" s="1">
        <f t="shared" si="75"/>
        <v>-196</v>
      </c>
      <c r="AF102" s="1">
        <f t="shared" si="65"/>
        <v>213</v>
      </c>
      <c r="AG102" s="1">
        <f t="shared" si="66"/>
        <v>0</v>
      </c>
      <c r="AH102" s="1">
        <f t="shared" si="67"/>
        <v>14</v>
      </c>
      <c r="AI102" s="1">
        <f t="shared" si="76"/>
        <v>31</v>
      </c>
      <c r="AJ102" s="9">
        <f t="shared" si="44"/>
        <v>4.2115225363776175E-2</v>
      </c>
      <c r="AK102" s="9">
        <f t="shared" si="45"/>
        <v>0.33811999999999998</v>
      </c>
      <c r="AL102" s="9">
        <f t="shared" si="46"/>
        <v>5.0540000000000002E-2</v>
      </c>
      <c r="AM102" s="9">
        <f t="shared" si="47"/>
        <v>0.27334000000000003</v>
      </c>
      <c r="AN102" s="9">
        <f t="shared" si="48"/>
        <v>1.4239999999999999E-2</v>
      </c>
      <c r="AO102" s="9">
        <f t="shared" si="49"/>
        <v>6.2E-4</v>
      </c>
      <c r="AP102" s="1">
        <f t="shared" si="68"/>
        <v>0</v>
      </c>
      <c r="AQ102" s="1">
        <f t="shared" si="69"/>
        <v>0</v>
      </c>
      <c r="AS102" s="1">
        <f t="shared" si="70"/>
        <v>0</v>
      </c>
      <c r="AT102" s="1">
        <f t="shared" si="77"/>
        <v>0</v>
      </c>
      <c r="AU102" s="1">
        <f t="shared" si="50"/>
        <v>0</v>
      </c>
      <c r="AV102" s="9">
        <f t="shared" si="71"/>
        <v>0</v>
      </c>
      <c r="AW102" s="9">
        <f t="shared" si="51"/>
        <v>0</v>
      </c>
      <c r="AX102" s="9">
        <f t="shared" si="52"/>
        <v>0</v>
      </c>
      <c r="AY102" s="9">
        <f t="shared" si="53"/>
        <v>0</v>
      </c>
      <c r="AZ102" s="9">
        <f t="shared" si="5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9"/>
        <v>104</v>
      </c>
      <c r="BK102" s="7">
        <f t="shared" si="79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43"/>
        <v>16936</v>
      </c>
      <c r="C103" s="1">
        <v>90</v>
      </c>
      <c r="D103" s="1">
        <v>33063</v>
      </c>
      <c r="E103" s="1">
        <v>2349</v>
      </c>
      <c r="F103" s="1">
        <v>0</v>
      </c>
      <c r="G103" s="1">
        <v>13860</v>
      </c>
      <c r="H103" s="1">
        <v>0</v>
      </c>
      <c r="I103" s="1">
        <v>727</v>
      </c>
      <c r="J103" s="1">
        <v>56.51</v>
      </c>
      <c r="K103" s="1">
        <v>1.61</v>
      </c>
      <c r="L103" s="1">
        <v>25.5</v>
      </c>
      <c r="M103" s="1">
        <v>1.1100000000000001</v>
      </c>
      <c r="N103" s="1">
        <v>8389</v>
      </c>
      <c r="O103" s="1">
        <v>8537</v>
      </c>
      <c r="P103" s="1">
        <v>258</v>
      </c>
      <c r="Q103" s="1">
        <v>8117</v>
      </c>
      <c r="R103" s="1">
        <v>161</v>
      </c>
      <c r="S103" s="1">
        <v>2141</v>
      </c>
      <c r="T103" s="1">
        <v>208</v>
      </c>
      <c r="Z103" s="1">
        <v>0</v>
      </c>
      <c r="AA103" s="1">
        <f t="shared" si="61"/>
        <v>33063</v>
      </c>
      <c r="AB103" s="1">
        <f t="shared" si="62"/>
        <v>2349</v>
      </c>
      <c r="AC103" s="1">
        <f t="shared" si="63"/>
        <v>13860</v>
      </c>
      <c r="AD103" s="1">
        <f t="shared" si="64"/>
        <v>727</v>
      </c>
      <c r="AE103" s="1">
        <f t="shared" si="75"/>
        <v>-178</v>
      </c>
      <c r="AF103" s="1">
        <f t="shared" si="65"/>
        <v>193</v>
      </c>
      <c r="AG103" s="1">
        <f t="shared" si="66"/>
        <v>0</v>
      </c>
      <c r="AH103" s="1">
        <f t="shared" si="67"/>
        <v>15</v>
      </c>
      <c r="AI103" s="1">
        <f t="shared" si="76"/>
        <v>30</v>
      </c>
      <c r="AJ103" s="9">
        <f t="shared" si="44"/>
        <v>4.2926310817194141E-2</v>
      </c>
      <c r="AK103" s="9">
        <f t="shared" si="45"/>
        <v>0.33872000000000002</v>
      </c>
      <c r="AL103" s="9">
        <f t="shared" si="46"/>
        <v>4.6980000000000001E-2</v>
      </c>
      <c r="AM103" s="9">
        <f t="shared" si="47"/>
        <v>0.2772</v>
      </c>
      <c r="AN103" s="9">
        <f t="shared" si="48"/>
        <v>1.4540000000000001E-2</v>
      </c>
      <c r="AO103" s="9">
        <f t="shared" si="49"/>
        <v>5.9999999999999995E-4</v>
      </c>
      <c r="AP103" s="1">
        <f t="shared" si="68"/>
        <v>0</v>
      </c>
      <c r="AQ103" s="1">
        <f t="shared" si="69"/>
        <v>0</v>
      </c>
      <c r="AS103" s="1">
        <f t="shared" si="70"/>
        <v>0</v>
      </c>
      <c r="AT103" s="1">
        <f t="shared" si="77"/>
        <v>0</v>
      </c>
      <c r="AU103" s="1">
        <f t="shared" si="50"/>
        <v>0</v>
      </c>
      <c r="AV103" s="9">
        <f t="shared" si="71"/>
        <v>0</v>
      </c>
      <c r="AW103" s="9">
        <f t="shared" si="51"/>
        <v>0</v>
      </c>
      <c r="AX103" s="9">
        <f t="shared" si="52"/>
        <v>0</v>
      </c>
      <c r="AY103" s="9">
        <f t="shared" si="53"/>
        <v>0</v>
      </c>
      <c r="AZ103" s="9">
        <f t="shared" si="5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9"/>
        <v>105</v>
      </c>
      <c r="BK103" s="7">
        <f t="shared" si="79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43"/>
        <v>16963</v>
      </c>
      <c r="C104" s="1">
        <v>91</v>
      </c>
      <c r="D104" s="1">
        <v>33035</v>
      </c>
      <c r="E104" s="1">
        <v>2182</v>
      </c>
      <c r="F104" s="1">
        <v>0</v>
      </c>
      <c r="G104" s="1">
        <v>14042</v>
      </c>
      <c r="H104" s="1">
        <v>0</v>
      </c>
      <c r="I104" s="1">
        <v>739</v>
      </c>
      <c r="J104" s="1">
        <v>56.52</v>
      </c>
      <c r="K104" s="1">
        <v>1.61</v>
      </c>
      <c r="L104" s="1">
        <v>25.5</v>
      </c>
      <c r="M104" s="1">
        <v>1.1000000000000001</v>
      </c>
      <c r="N104" s="1">
        <v>8414</v>
      </c>
      <c r="O104" s="1">
        <v>8540</v>
      </c>
      <c r="P104" s="1">
        <v>218</v>
      </c>
      <c r="Q104" s="1">
        <v>8160</v>
      </c>
      <c r="R104" s="1">
        <v>161</v>
      </c>
      <c r="S104" s="1">
        <v>1987</v>
      </c>
      <c r="T104" s="1">
        <v>193</v>
      </c>
      <c r="Z104" s="1">
        <v>0</v>
      </c>
      <c r="AA104" s="1">
        <f t="shared" si="61"/>
        <v>33035</v>
      </c>
      <c r="AB104" s="1">
        <f t="shared" si="62"/>
        <v>2182</v>
      </c>
      <c r="AC104" s="1">
        <f t="shared" si="63"/>
        <v>14042</v>
      </c>
      <c r="AD104" s="1">
        <f t="shared" si="64"/>
        <v>739</v>
      </c>
      <c r="AE104" s="1">
        <f t="shared" si="75"/>
        <v>-167</v>
      </c>
      <c r="AF104" s="1">
        <f t="shared" si="65"/>
        <v>182</v>
      </c>
      <c r="AG104" s="1">
        <f t="shared" si="66"/>
        <v>0</v>
      </c>
      <c r="AH104" s="1">
        <f t="shared" si="67"/>
        <v>12</v>
      </c>
      <c r="AI104" s="1">
        <f t="shared" si="76"/>
        <v>27</v>
      </c>
      <c r="AJ104" s="9">
        <f t="shared" si="44"/>
        <v>4.3565407062429992E-2</v>
      </c>
      <c r="AK104" s="9">
        <f t="shared" si="45"/>
        <v>0.33926000000000001</v>
      </c>
      <c r="AL104" s="9">
        <f t="shared" si="46"/>
        <v>4.3639999999999998E-2</v>
      </c>
      <c r="AM104" s="9">
        <f t="shared" si="47"/>
        <v>0.28083999999999998</v>
      </c>
      <c r="AN104" s="9">
        <f t="shared" si="48"/>
        <v>1.478E-2</v>
      </c>
      <c r="AO104" s="9">
        <f t="shared" si="49"/>
        <v>5.4000000000000001E-4</v>
      </c>
      <c r="AP104" s="1">
        <f t="shared" si="68"/>
        <v>0</v>
      </c>
      <c r="AQ104" s="1">
        <f t="shared" si="69"/>
        <v>0</v>
      </c>
      <c r="AS104" s="1">
        <f t="shared" si="70"/>
        <v>0</v>
      </c>
      <c r="AT104" s="1">
        <f t="shared" si="77"/>
        <v>0</v>
      </c>
      <c r="AU104" s="1">
        <f t="shared" si="50"/>
        <v>0</v>
      </c>
      <c r="AV104" s="9">
        <f t="shared" si="71"/>
        <v>0</v>
      </c>
      <c r="AW104" s="9">
        <f t="shared" si="51"/>
        <v>0</v>
      </c>
      <c r="AX104" s="9">
        <f t="shared" si="52"/>
        <v>0</v>
      </c>
      <c r="AY104" s="9">
        <f t="shared" si="53"/>
        <v>0</v>
      </c>
      <c r="AZ104" s="9">
        <f t="shared" si="5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79"/>
        <v>106</v>
      </c>
      <c r="BK104" s="7">
        <f t="shared" si="79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43"/>
        <v>16989</v>
      </c>
      <c r="C105" s="1">
        <v>92</v>
      </c>
      <c r="D105" s="1">
        <v>33010</v>
      </c>
      <c r="E105" s="1">
        <v>2023</v>
      </c>
      <c r="F105" s="1">
        <v>0</v>
      </c>
      <c r="G105" s="1">
        <v>14214</v>
      </c>
      <c r="H105" s="1">
        <v>0</v>
      </c>
      <c r="I105" s="1">
        <v>752</v>
      </c>
      <c r="J105" s="1">
        <v>56.53</v>
      </c>
      <c r="K105" s="1">
        <v>1.61</v>
      </c>
      <c r="L105" s="1">
        <v>25.6</v>
      </c>
      <c r="M105" s="1">
        <v>1.0900000000000001</v>
      </c>
      <c r="N105" s="1">
        <v>8437</v>
      </c>
      <c r="O105" s="1">
        <v>8542</v>
      </c>
      <c r="P105" s="1">
        <v>183</v>
      </c>
      <c r="Q105" s="1">
        <v>8197</v>
      </c>
      <c r="R105" s="1">
        <v>161</v>
      </c>
      <c r="S105" s="1">
        <v>1842</v>
      </c>
      <c r="T105" s="1">
        <v>178</v>
      </c>
      <c r="Z105" s="1">
        <v>0</v>
      </c>
      <c r="AA105" s="1">
        <f t="shared" si="61"/>
        <v>33010</v>
      </c>
      <c r="AB105" s="1">
        <f t="shared" si="62"/>
        <v>2023</v>
      </c>
      <c r="AC105" s="1">
        <f t="shared" si="63"/>
        <v>14214</v>
      </c>
      <c r="AD105" s="1">
        <f t="shared" si="64"/>
        <v>752</v>
      </c>
      <c r="AE105" s="1">
        <f t="shared" si="75"/>
        <v>-159</v>
      </c>
      <c r="AF105" s="1">
        <f t="shared" si="65"/>
        <v>172</v>
      </c>
      <c r="AG105" s="1">
        <f t="shared" si="66"/>
        <v>0</v>
      </c>
      <c r="AH105" s="1">
        <f t="shared" si="67"/>
        <v>13</v>
      </c>
      <c r="AI105" s="1">
        <f t="shared" si="76"/>
        <v>26</v>
      </c>
      <c r="AJ105" s="9">
        <f t="shared" si="44"/>
        <v>4.4263935487668493E-2</v>
      </c>
      <c r="AK105" s="9">
        <f t="shared" si="45"/>
        <v>0.33978000000000003</v>
      </c>
      <c r="AL105" s="9">
        <f t="shared" si="46"/>
        <v>4.0460000000000003E-2</v>
      </c>
      <c r="AM105" s="9">
        <f t="shared" si="47"/>
        <v>0.28427999999999998</v>
      </c>
      <c r="AN105" s="9">
        <f t="shared" si="48"/>
        <v>1.504E-2</v>
      </c>
      <c r="AO105" s="9">
        <f t="shared" si="49"/>
        <v>5.1999999999999995E-4</v>
      </c>
      <c r="AP105" s="1">
        <f t="shared" si="68"/>
        <v>0</v>
      </c>
      <c r="AQ105" s="1">
        <f t="shared" si="69"/>
        <v>0</v>
      </c>
      <c r="AS105" s="1">
        <f t="shared" si="70"/>
        <v>0</v>
      </c>
      <c r="AT105" s="1">
        <f t="shared" si="77"/>
        <v>0</v>
      </c>
      <c r="AU105" s="1">
        <f t="shared" si="50"/>
        <v>0</v>
      </c>
      <c r="AV105" s="9">
        <f t="shared" si="71"/>
        <v>0</v>
      </c>
      <c r="AW105" s="9">
        <f t="shared" si="51"/>
        <v>0</v>
      </c>
      <c r="AX105" s="9">
        <f t="shared" si="52"/>
        <v>0</v>
      </c>
      <c r="AY105" s="9">
        <f t="shared" si="53"/>
        <v>0</v>
      </c>
      <c r="AZ105" s="9">
        <f t="shared" si="5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79"/>
        <v>107</v>
      </c>
      <c r="BK105" s="7">
        <f t="shared" si="79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43"/>
        <v>17012</v>
      </c>
      <c r="C106" s="1">
        <v>93</v>
      </c>
      <c r="D106" s="1">
        <v>32986</v>
      </c>
      <c r="E106" s="1">
        <v>1881</v>
      </c>
      <c r="F106" s="1">
        <v>0</v>
      </c>
      <c r="G106" s="1">
        <v>14368</v>
      </c>
      <c r="H106" s="1">
        <v>0</v>
      </c>
      <c r="I106" s="1">
        <v>763</v>
      </c>
      <c r="J106" s="1">
        <v>56.53</v>
      </c>
      <c r="K106" s="1">
        <v>1.61</v>
      </c>
      <c r="L106" s="1">
        <v>25.6</v>
      </c>
      <c r="M106" s="1">
        <v>1.0900000000000001</v>
      </c>
      <c r="N106" s="1">
        <v>8457</v>
      </c>
      <c r="O106" s="1">
        <v>8545</v>
      </c>
      <c r="P106" s="1">
        <v>158</v>
      </c>
      <c r="Q106" s="1">
        <v>8225</v>
      </c>
      <c r="R106" s="1">
        <v>161</v>
      </c>
      <c r="S106" s="1">
        <v>1711</v>
      </c>
      <c r="T106" s="1">
        <v>166</v>
      </c>
      <c r="Z106" s="1">
        <v>0</v>
      </c>
      <c r="AA106" s="1">
        <f t="shared" si="61"/>
        <v>32986</v>
      </c>
      <c r="AB106" s="1">
        <f t="shared" si="62"/>
        <v>1881</v>
      </c>
      <c r="AC106" s="1">
        <f t="shared" si="63"/>
        <v>14368</v>
      </c>
      <c r="AD106" s="1">
        <f t="shared" si="64"/>
        <v>763</v>
      </c>
      <c r="AE106" s="1">
        <f t="shared" si="75"/>
        <v>-142</v>
      </c>
      <c r="AF106" s="1">
        <f t="shared" si="65"/>
        <v>154</v>
      </c>
      <c r="AG106" s="1">
        <f t="shared" si="66"/>
        <v>0</v>
      </c>
      <c r="AH106" s="1">
        <f t="shared" si="67"/>
        <v>11</v>
      </c>
      <c r="AI106" s="1">
        <f t="shared" si="76"/>
        <v>23</v>
      </c>
      <c r="AJ106" s="9">
        <f t="shared" si="44"/>
        <v>4.4850693628027273E-2</v>
      </c>
      <c r="AK106" s="9">
        <f t="shared" si="45"/>
        <v>0.34023999999999999</v>
      </c>
      <c r="AL106" s="9">
        <f t="shared" si="46"/>
        <v>3.7620000000000001E-2</v>
      </c>
      <c r="AM106" s="9">
        <f t="shared" si="47"/>
        <v>0.28736</v>
      </c>
      <c r="AN106" s="9">
        <f t="shared" si="48"/>
        <v>1.5259999999999999E-2</v>
      </c>
      <c r="AO106" s="9">
        <f t="shared" si="49"/>
        <v>4.6000000000000001E-4</v>
      </c>
      <c r="AP106" s="1">
        <f t="shared" si="68"/>
        <v>0</v>
      </c>
      <c r="AQ106" s="1">
        <f t="shared" si="69"/>
        <v>0</v>
      </c>
      <c r="AS106" s="1">
        <f t="shared" si="70"/>
        <v>0</v>
      </c>
      <c r="AT106" s="1">
        <f t="shared" si="77"/>
        <v>0</v>
      </c>
      <c r="AU106" s="1">
        <f t="shared" si="50"/>
        <v>0</v>
      </c>
      <c r="AV106" s="9">
        <f t="shared" si="71"/>
        <v>0</v>
      </c>
      <c r="AW106" s="9">
        <f t="shared" si="51"/>
        <v>0</v>
      </c>
      <c r="AX106" s="9">
        <f t="shared" si="52"/>
        <v>0</v>
      </c>
      <c r="AY106" s="9">
        <f t="shared" si="53"/>
        <v>0</v>
      </c>
      <c r="AZ106" s="9">
        <f t="shared" si="5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79"/>
        <v>108</v>
      </c>
      <c r="BK106" s="7">
        <f t="shared" si="79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43"/>
        <v>17034</v>
      </c>
      <c r="C107" s="1">
        <v>94</v>
      </c>
      <c r="D107" s="1">
        <v>32964</v>
      </c>
      <c r="E107" s="1">
        <v>1747</v>
      </c>
      <c r="F107" s="1">
        <v>0</v>
      </c>
      <c r="G107" s="1">
        <v>14511</v>
      </c>
      <c r="H107" s="1">
        <v>0</v>
      </c>
      <c r="I107" s="1">
        <v>776</v>
      </c>
      <c r="J107" s="1">
        <v>56.54</v>
      </c>
      <c r="K107" s="1">
        <v>1.61</v>
      </c>
      <c r="L107" s="1">
        <v>25.6</v>
      </c>
      <c r="M107" s="1">
        <v>1.08</v>
      </c>
      <c r="N107" s="1">
        <v>8477</v>
      </c>
      <c r="O107" s="1">
        <v>8547</v>
      </c>
      <c r="P107" s="1">
        <v>137</v>
      </c>
      <c r="Q107" s="1">
        <v>8248</v>
      </c>
      <c r="R107" s="1">
        <v>162</v>
      </c>
      <c r="S107" s="1">
        <v>1589</v>
      </c>
      <c r="T107" s="1">
        <v>155</v>
      </c>
      <c r="Z107" s="1">
        <v>0</v>
      </c>
      <c r="AA107" s="1">
        <f t="shared" si="61"/>
        <v>32964</v>
      </c>
      <c r="AB107" s="1">
        <f t="shared" si="62"/>
        <v>1747</v>
      </c>
      <c r="AC107" s="1">
        <f t="shared" si="63"/>
        <v>14511</v>
      </c>
      <c r="AD107" s="1">
        <f t="shared" si="64"/>
        <v>776</v>
      </c>
      <c r="AE107" s="1">
        <f t="shared" si="75"/>
        <v>-134</v>
      </c>
      <c r="AF107" s="1">
        <f t="shared" si="65"/>
        <v>143</v>
      </c>
      <c r="AG107" s="1">
        <f t="shared" si="66"/>
        <v>0</v>
      </c>
      <c r="AH107" s="1">
        <f t="shared" si="67"/>
        <v>13</v>
      </c>
      <c r="AI107" s="1">
        <f t="shared" si="76"/>
        <v>22</v>
      </c>
      <c r="AJ107" s="9">
        <f t="shared" si="44"/>
        <v>4.555594692967007E-2</v>
      </c>
      <c r="AK107" s="9">
        <f t="shared" si="45"/>
        <v>0.34067999999999998</v>
      </c>
      <c r="AL107" s="9">
        <f t="shared" si="46"/>
        <v>3.4939999999999999E-2</v>
      </c>
      <c r="AM107" s="9">
        <f t="shared" si="47"/>
        <v>0.29021999999999998</v>
      </c>
      <c r="AN107" s="9">
        <f t="shared" si="48"/>
        <v>1.5520000000000001E-2</v>
      </c>
      <c r="AO107" s="9">
        <f t="shared" si="49"/>
        <v>4.4000000000000002E-4</v>
      </c>
      <c r="AP107" s="1">
        <f t="shared" si="68"/>
        <v>0</v>
      </c>
      <c r="AQ107" s="1">
        <f t="shared" si="69"/>
        <v>0</v>
      </c>
      <c r="AS107" s="1">
        <f t="shared" si="70"/>
        <v>0</v>
      </c>
      <c r="AT107" s="1">
        <f t="shared" si="77"/>
        <v>0</v>
      </c>
      <c r="AU107" s="1">
        <f t="shared" si="50"/>
        <v>0</v>
      </c>
      <c r="AV107" s="9">
        <f t="shared" si="71"/>
        <v>0</v>
      </c>
      <c r="AW107" s="9">
        <f t="shared" si="51"/>
        <v>0</v>
      </c>
      <c r="AX107" s="9">
        <f t="shared" si="52"/>
        <v>0</v>
      </c>
      <c r="AY107" s="9">
        <f t="shared" si="53"/>
        <v>0</v>
      </c>
      <c r="AZ107" s="9">
        <f t="shared" si="5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79"/>
        <v>109</v>
      </c>
      <c r="BK107" s="7">
        <f t="shared" si="79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43"/>
        <v>17053</v>
      </c>
      <c r="C108" s="1">
        <v>95</v>
      </c>
      <c r="D108" s="1">
        <v>32944</v>
      </c>
      <c r="E108" s="1">
        <v>1625</v>
      </c>
      <c r="F108" s="1">
        <v>0</v>
      </c>
      <c r="G108" s="1">
        <v>14642</v>
      </c>
      <c r="H108" s="1">
        <v>0</v>
      </c>
      <c r="I108" s="1">
        <v>786</v>
      </c>
      <c r="J108" s="1">
        <v>56.55</v>
      </c>
      <c r="K108" s="1">
        <v>1.61</v>
      </c>
      <c r="L108" s="1">
        <v>25.6</v>
      </c>
      <c r="M108" s="1">
        <v>1.07</v>
      </c>
      <c r="N108" s="1">
        <v>8495</v>
      </c>
      <c r="O108" s="1">
        <v>8550</v>
      </c>
      <c r="P108" s="1">
        <v>121</v>
      </c>
      <c r="Q108" s="1">
        <v>8267</v>
      </c>
      <c r="R108" s="1">
        <v>162</v>
      </c>
      <c r="S108" s="1">
        <v>1478</v>
      </c>
      <c r="T108" s="1">
        <v>144</v>
      </c>
      <c r="Z108" s="1">
        <v>0</v>
      </c>
      <c r="AA108" s="1">
        <f t="shared" si="61"/>
        <v>32944</v>
      </c>
      <c r="AB108" s="1">
        <f t="shared" si="62"/>
        <v>1625</v>
      </c>
      <c r="AC108" s="1">
        <f t="shared" si="63"/>
        <v>14642</v>
      </c>
      <c r="AD108" s="1">
        <f t="shared" si="64"/>
        <v>786</v>
      </c>
      <c r="AE108" s="1">
        <f t="shared" si="75"/>
        <v>-122</v>
      </c>
      <c r="AF108" s="1">
        <f t="shared" si="65"/>
        <v>131</v>
      </c>
      <c r="AG108" s="1">
        <f t="shared" si="66"/>
        <v>0</v>
      </c>
      <c r="AH108" s="1">
        <f t="shared" si="67"/>
        <v>10</v>
      </c>
      <c r="AI108" s="1">
        <f t="shared" si="76"/>
        <v>19</v>
      </c>
      <c r="AJ108" s="9">
        <f t="shared" si="44"/>
        <v>4.6091596786489178E-2</v>
      </c>
      <c r="AK108" s="9">
        <f t="shared" si="45"/>
        <v>0.34105999999999997</v>
      </c>
      <c r="AL108" s="9">
        <f t="shared" si="46"/>
        <v>3.2500000000000001E-2</v>
      </c>
      <c r="AM108" s="9">
        <f t="shared" si="47"/>
        <v>0.29283999999999999</v>
      </c>
      <c r="AN108" s="9">
        <f t="shared" si="48"/>
        <v>1.5720000000000001E-2</v>
      </c>
      <c r="AO108" s="9">
        <f t="shared" si="49"/>
        <v>3.8000000000000002E-4</v>
      </c>
      <c r="AP108" s="1">
        <f t="shared" si="68"/>
        <v>0</v>
      </c>
      <c r="AQ108" s="1">
        <f t="shared" si="69"/>
        <v>0</v>
      </c>
      <c r="AS108" s="1">
        <f t="shared" si="70"/>
        <v>0</v>
      </c>
      <c r="AT108" s="1">
        <f t="shared" si="77"/>
        <v>0</v>
      </c>
      <c r="AU108" s="1">
        <f t="shared" si="50"/>
        <v>0</v>
      </c>
      <c r="AV108" s="9">
        <f t="shared" si="71"/>
        <v>0</v>
      </c>
      <c r="AW108" s="9">
        <f t="shared" si="51"/>
        <v>0</v>
      </c>
      <c r="AX108" s="9">
        <f t="shared" si="52"/>
        <v>0</v>
      </c>
      <c r="AY108" s="9">
        <f t="shared" si="53"/>
        <v>0</v>
      </c>
      <c r="AZ108" s="9">
        <f t="shared" si="5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79"/>
        <v>110</v>
      </c>
      <c r="BK108" s="7">
        <f t="shared" si="79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43"/>
        <v>17076</v>
      </c>
      <c r="C109" s="1">
        <v>96</v>
      </c>
      <c r="D109" s="1">
        <v>32923</v>
      </c>
      <c r="E109" s="1">
        <v>1514</v>
      </c>
      <c r="F109" s="1">
        <v>0</v>
      </c>
      <c r="G109" s="1">
        <v>14765</v>
      </c>
      <c r="H109" s="1">
        <v>0</v>
      </c>
      <c r="I109" s="1">
        <v>797</v>
      </c>
      <c r="J109" s="1">
        <v>56.55</v>
      </c>
      <c r="K109" s="1">
        <v>1.61</v>
      </c>
      <c r="L109" s="1">
        <v>25.7</v>
      </c>
      <c r="M109" s="1">
        <v>1.07</v>
      </c>
      <c r="N109" s="1">
        <v>8513</v>
      </c>
      <c r="O109" s="1">
        <v>8553</v>
      </c>
      <c r="P109" s="1">
        <v>108</v>
      </c>
      <c r="Q109" s="1">
        <v>8282</v>
      </c>
      <c r="R109" s="1">
        <v>162</v>
      </c>
      <c r="S109" s="1">
        <v>1374</v>
      </c>
      <c r="T109" s="1">
        <v>134</v>
      </c>
      <c r="Z109" s="1">
        <v>0</v>
      </c>
      <c r="AA109" s="1">
        <f t="shared" si="61"/>
        <v>32923</v>
      </c>
      <c r="AB109" s="1">
        <f t="shared" si="62"/>
        <v>1514</v>
      </c>
      <c r="AC109" s="1">
        <f t="shared" si="63"/>
        <v>14765</v>
      </c>
      <c r="AD109" s="1">
        <f t="shared" si="64"/>
        <v>797</v>
      </c>
      <c r="AE109" s="1">
        <f t="shared" si="75"/>
        <v>-111</v>
      </c>
      <c r="AF109" s="1">
        <f t="shared" si="65"/>
        <v>123</v>
      </c>
      <c r="AG109" s="1">
        <f t="shared" si="66"/>
        <v>0</v>
      </c>
      <c r="AH109" s="1">
        <f t="shared" si="67"/>
        <v>11</v>
      </c>
      <c r="AI109" s="1">
        <f t="shared" si="76"/>
        <v>23</v>
      </c>
      <c r="AJ109" s="9">
        <f t="shared" si="44"/>
        <v>4.6673694073553526E-2</v>
      </c>
      <c r="AK109" s="9">
        <f t="shared" si="45"/>
        <v>0.34151999999999999</v>
      </c>
      <c r="AL109" s="9">
        <f t="shared" si="46"/>
        <v>3.0280000000000001E-2</v>
      </c>
      <c r="AM109" s="9">
        <f t="shared" si="47"/>
        <v>0.29530000000000001</v>
      </c>
      <c r="AN109" s="9">
        <f t="shared" si="48"/>
        <v>1.5939999999999999E-2</v>
      </c>
      <c r="AO109" s="9">
        <f t="shared" si="49"/>
        <v>4.6000000000000001E-4</v>
      </c>
      <c r="AP109" s="1">
        <f t="shared" si="68"/>
        <v>0</v>
      </c>
      <c r="AQ109" s="1">
        <f t="shared" si="69"/>
        <v>0</v>
      </c>
      <c r="AS109" s="1">
        <f t="shared" si="70"/>
        <v>0</v>
      </c>
      <c r="AT109" s="1">
        <f t="shared" si="77"/>
        <v>0</v>
      </c>
      <c r="AU109" s="1">
        <f t="shared" si="50"/>
        <v>0</v>
      </c>
      <c r="AV109" s="9">
        <f t="shared" si="71"/>
        <v>0</v>
      </c>
      <c r="AW109" s="9">
        <f t="shared" si="51"/>
        <v>0</v>
      </c>
      <c r="AX109" s="9">
        <f t="shared" si="52"/>
        <v>0</v>
      </c>
      <c r="AY109" s="9">
        <f t="shared" si="53"/>
        <v>0</v>
      </c>
      <c r="AZ109" s="9">
        <f t="shared" si="5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79"/>
        <v>111</v>
      </c>
      <c r="BK109" s="7">
        <f t="shared" si="79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43"/>
        <v>17093</v>
      </c>
      <c r="C110" s="1">
        <v>97</v>
      </c>
      <c r="D110" s="1">
        <v>32905</v>
      </c>
      <c r="E110" s="1">
        <v>1408</v>
      </c>
      <c r="F110" s="1">
        <v>0</v>
      </c>
      <c r="G110" s="1">
        <v>14879</v>
      </c>
      <c r="H110" s="1">
        <v>0</v>
      </c>
      <c r="I110" s="1">
        <v>806</v>
      </c>
      <c r="J110" s="1">
        <v>56.56</v>
      </c>
      <c r="K110" s="1">
        <v>1.61</v>
      </c>
      <c r="L110" s="1">
        <v>25.7</v>
      </c>
      <c r="M110" s="1">
        <v>1.06</v>
      </c>
      <c r="N110" s="1">
        <v>8528</v>
      </c>
      <c r="O110" s="1">
        <v>8555</v>
      </c>
      <c r="P110" s="1">
        <v>97</v>
      </c>
      <c r="Q110" s="1">
        <v>8295</v>
      </c>
      <c r="R110" s="1">
        <v>162</v>
      </c>
      <c r="S110" s="1">
        <v>1278</v>
      </c>
      <c r="T110" s="1">
        <v>124</v>
      </c>
      <c r="Z110" s="1">
        <v>0</v>
      </c>
      <c r="AA110" s="1">
        <f t="shared" si="61"/>
        <v>32905</v>
      </c>
      <c r="AB110" s="1">
        <f t="shared" si="62"/>
        <v>1408</v>
      </c>
      <c r="AC110" s="1">
        <f t="shared" si="63"/>
        <v>14879</v>
      </c>
      <c r="AD110" s="1">
        <f t="shared" si="64"/>
        <v>806</v>
      </c>
      <c r="AE110" s="1">
        <f t="shared" si="75"/>
        <v>-106</v>
      </c>
      <c r="AF110" s="1">
        <f t="shared" si="65"/>
        <v>114</v>
      </c>
      <c r="AG110" s="1">
        <f t="shared" si="66"/>
        <v>0</v>
      </c>
      <c r="AH110" s="1">
        <f t="shared" si="67"/>
        <v>9</v>
      </c>
      <c r="AI110" s="1">
        <f t="shared" si="76"/>
        <v>17</v>
      </c>
      <c r="AJ110" s="9">
        <f t="shared" si="44"/>
        <v>4.7153805651436259E-2</v>
      </c>
      <c r="AK110" s="9">
        <f t="shared" si="45"/>
        <v>0.34186</v>
      </c>
      <c r="AL110" s="9">
        <f t="shared" si="46"/>
        <v>2.8160000000000001E-2</v>
      </c>
      <c r="AM110" s="9">
        <f t="shared" si="47"/>
        <v>0.29758000000000001</v>
      </c>
      <c r="AN110" s="9">
        <f t="shared" si="48"/>
        <v>1.6119999999999999E-2</v>
      </c>
      <c r="AO110" s="9">
        <f t="shared" si="49"/>
        <v>3.4000000000000002E-4</v>
      </c>
      <c r="AP110" s="1">
        <f t="shared" si="68"/>
        <v>0</v>
      </c>
      <c r="AQ110" s="1">
        <f t="shared" si="69"/>
        <v>0</v>
      </c>
      <c r="AS110" s="1">
        <f t="shared" si="70"/>
        <v>0</v>
      </c>
      <c r="AT110" s="1">
        <f t="shared" si="77"/>
        <v>0</v>
      </c>
      <c r="AU110" s="1">
        <f t="shared" si="50"/>
        <v>0</v>
      </c>
      <c r="AV110" s="9">
        <f t="shared" si="71"/>
        <v>0</v>
      </c>
      <c r="AW110" s="9">
        <f t="shared" si="51"/>
        <v>0</v>
      </c>
      <c r="AX110" s="9">
        <f t="shared" si="52"/>
        <v>0</v>
      </c>
      <c r="AY110" s="9">
        <f t="shared" si="53"/>
        <v>0</v>
      </c>
      <c r="AZ110" s="9">
        <f t="shared" si="5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79"/>
        <v>112</v>
      </c>
      <c r="BK110" s="7">
        <f t="shared" si="79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43"/>
        <v>17110</v>
      </c>
      <c r="C111" s="1">
        <v>98</v>
      </c>
      <c r="D111" s="1">
        <v>32888</v>
      </c>
      <c r="E111" s="1">
        <v>1309</v>
      </c>
      <c r="F111" s="1">
        <v>0</v>
      </c>
      <c r="G111" s="1">
        <v>14987</v>
      </c>
      <c r="H111" s="1">
        <v>0</v>
      </c>
      <c r="I111" s="1">
        <v>814</v>
      </c>
      <c r="J111" s="1">
        <v>56.57</v>
      </c>
      <c r="K111" s="1">
        <v>1.61</v>
      </c>
      <c r="L111" s="1">
        <v>25.7</v>
      </c>
      <c r="M111" s="1">
        <v>1.06</v>
      </c>
      <c r="N111" s="1">
        <v>8543</v>
      </c>
      <c r="O111" s="1">
        <v>8557</v>
      </c>
      <c r="P111" s="1">
        <v>88</v>
      </c>
      <c r="Q111" s="1">
        <v>8306</v>
      </c>
      <c r="R111" s="1">
        <v>162</v>
      </c>
      <c r="S111" s="1">
        <v>1188</v>
      </c>
      <c r="T111" s="1">
        <v>116</v>
      </c>
      <c r="Z111" s="1">
        <v>0</v>
      </c>
      <c r="AA111" s="1">
        <f t="shared" si="61"/>
        <v>32888</v>
      </c>
      <c r="AB111" s="1">
        <f t="shared" si="62"/>
        <v>1309</v>
      </c>
      <c r="AC111" s="1">
        <f t="shared" si="63"/>
        <v>14987</v>
      </c>
      <c r="AD111" s="1">
        <f t="shared" si="64"/>
        <v>814</v>
      </c>
      <c r="AE111" s="1">
        <f t="shared" si="75"/>
        <v>-99</v>
      </c>
      <c r="AF111" s="1">
        <f t="shared" si="65"/>
        <v>108</v>
      </c>
      <c r="AG111" s="1">
        <f t="shared" si="66"/>
        <v>0</v>
      </c>
      <c r="AH111" s="1">
        <f t="shared" si="67"/>
        <v>8</v>
      </c>
      <c r="AI111" s="1">
        <f t="shared" si="76"/>
        <v>17</v>
      </c>
      <c r="AJ111" s="9">
        <f t="shared" si="44"/>
        <v>4.7574517825832843E-2</v>
      </c>
      <c r="AK111" s="9">
        <f t="shared" si="45"/>
        <v>0.3422</v>
      </c>
      <c r="AL111" s="9">
        <f t="shared" si="46"/>
        <v>2.6179999999999998E-2</v>
      </c>
      <c r="AM111" s="9">
        <f t="shared" si="47"/>
        <v>0.29974000000000001</v>
      </c>
      <c r="AN111" s="9">
        <f t="shared" si="48"/>
        <v>1.6279999999999999E-2</v>
      </c>
      <c r="AO111" s="9">
        <f t="shared" si="49"/>
        <v>3.4000000000000002E-4</v>
      </c>
      <c r="AP111" s="1">
        <f t="shared" si="68"/>
        <v>0</v>
      </c>
      <c r="AQ111" s="1">
        <f t="shared" si="69"/>
        <v>0</v>
      </c>
      <c r="AS111" s="1">
        <f t="shared" si="70"/>
        <v>0</v>
      </c>
      <c r="AT111" s="1">
        <f t="shared" si="77"/>
        <v>0</v>
      </c>
      <c r="AU111" s="1">
        <f t="shared" si="50"/>
        <v>0</v>
      </c>
      <c r="AV111" s="9">
        <f t="shared" si="71"/>
        <v>0</v>
      </c>
      <c r="AW111" s="9">
        <f t="shared" si="51"/>
        <v>0</v>
      </c>
      <c r="AX111" s="9">
        <f t="shared" si="52"/>
        <v>0</v>
      </c>
      <c r="AY111" s="9">
        <f t="shared" si="53"/>
        <v>0</v>
      </c>
      <c r="AZ111" s="9">
        <f t="shared" si="5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79"/>
        <v>113</v>
      </c>
      <c r="BK111" s="7">
        <f t="shared" si="79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43"/>
        <v>17126</v>
      </c>
      <c r="C112" s="1">
        <v>99</v>
      </c>
      <c r="D112" s="1">
        <v>32873</v>
      </c>
      <c r="E112" s="1">
        <v>1220</v>
      </c>
      <c r="F112" s="1">
        <v>0</v>
      </c>
      <c r="G112" s="1">
        <v>15083</v>
      </c>
      <c r="H112" s="1">
        <v>0</v>
      </c>
      <c r="I112" s="1">
        <v>823</v>
      </c>
      <c r="J112" s="1">
        <v>56.58</v>
      </c>
      <c r="K112" s="1">
        <v>1.61</v>
      </c>
      <c r="L112" s="1">
        <v>25.7</v>
      </c>
      <c r="M112" s="1">
        <v>1.05</v>
      </c>
      <c r="N112" s="1">
        <v>8556</v>
      </c>
      <c r="O112" s="1">
        <v>8560</v>
      </c>
      <c r="P112" s="1">
        <v>83</v>
      </c>
      <c r="Q112" s="1">
        <v>8313</v>
      </c>
      <c r="R112" s="1">
        <v>162</v>
      </c>
      <c r="S112" s="1">
        <v>1106</v>
      </c>
      <c r="T112" s="1">
        <v>107</v>
      </c>
      <c r="Z112" s="1">
        <v>0</v>
      </c>
      <c r="AA112" s="1">
        <f t="shared" si="61"/>
        <v>32873</v>
      </c>
      <c r="AB112" s="1">
        <f t="shared" si="62"/>
        <v>1220</v>
      </c>
      <c r="AC112" s="1">
        <f t="shared" si="63"/>
        <v>15083</v>
      </c>
      <c r="AD112" s="1">
        <f t="shared" si="64"/>
        <v>823</v>
      </c>
      <c r="AE112" s="1">
        <f t="shared" si="75"/>
        <v>-89</v>
      </c>
      <c r="AF112" s="1">
        <f t="shared" si="65"/>
        <v>96</v>
      </c>
      <c r="AG112" s="1">
        <f t="shared" si="66"/>
        <v>0</v>
      </c>
      <c r="AH112" s="1">
        <f t="shared" si="67"/>
        <v>9</v>
      </c>
      <c r="AI112" s="1">
        <f t="shared" si="76"/>
        <v>16</v>
      </c>
      <c r="AJ112" s="9">
        <f t="shared" si="44"/>
        <v>4.8055587994861614E-2</v>
      </c>
      <c r="AK112" s="9">
        <f t="shared" si="45"/>
        <v>0.34251999999999999</v>
      </c>
      <c r="AL112" s="9">
        <f t="shared" si="46"/>
        <v>2.4400000000000002E-2</v>
      </c>
      <c r="AM112" s="9">
        <f t="shared" si="47"/>
        <v>0.30165999999999998</v>
      </c>
      <c r="AN112" s="9">
        <f t="shared" si="48"/>
        <v>1.6459999999999999E-2</v>
      </c>
      <c r="AO112" s="9">
        <f t="shared" si="49"/>
        <v>3.2000000000000003E-4</v>
      </c>
      <c r="AP112" s="1">
        <f t="shared" si="68"/>
        <v>0</v>
      </c>
      <c r="AQ112" s="1">
        <f t="shared" si="69"/>
        <v>0</v>
      </c>
      <c r="AS112" s="1">
        <f t="shared" si="70"/>
        <v>0</v>
      </c>
      <c r="AT112" s="1">
        <f t="shared" si="77"/>
        <v>0</v>
      </c>
      <c r="AU112" s="1">
        <f t="shared" si="50"/>
        <v>0</v>
      </c>
      <c r="AV112" s="9">
        <f t="shared" si="71"/>
        <v>0</v>
      </c>
      <c r="AW112" s="9">
        <f t="shared" si="51"/>
        <v>0</v>
      </c>
      <c r="AX112" s="9">
        <f t="shared" si="52"/>
        <v>0</v>
      </c>
      <c r="AY112" s="9">
        <f t="shared" si="53"/>
        <v>0</v>
      </c>
      <c r="AZ112" s="9">
        <f t="shared" si="5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80">+BJ111+1</f>
        <v>114</v>
      </c>
      <c r="BK112" s="7">
        <f t="shared" si="80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43"/>
        <v>17140</v>
      </c>
      <c r="C113" s="1">
        <v>100</v>
      </c>
      <c r="D113" s="1">
        <v>32859</v>
      </c>
      <c r="E113" s="1">
        <v>1132</v>
      </c>
      <c r="F113" s="1">
        <v>0</v>
      </c>
      <c r="G113" s="1">
        <v>15177</v>
      </c>
      <c r="H113" s="1">
        <v>0</v>
      </c>
      <c r="I113" s="1">
        <v>831</v>
      </c>
      <c r="J113" s="1">
        <v>56.58</v>
      </c>
      <c r="K113" s="1">
        <v>1.61</v>
      </c>
      <c r="L113" s="1">
        <v>25.7</v>
      </c>
      <c r="M113" s="1">
        <v>1.05</v>
      </c>
      <c r="N113" s="1">
        <v>8568</v>
      </c>
      <c r="O113" s="1">
        <v>8562</v>
      </c>
      <c r="P113" s="1">
        <v>79</v>
      </c>
      <c r="Q113" s="1">
        <v>8320</v>
      </c>
      <c r="R113" s="1">
        <v>162</v>
      </c>
      <c r="S113" s="1">
        <v>1026</v>
      </c>
      <c r="T113" s="1">
        <v>99</v>
      </c>
      <c r="Z113" s="1">
        <v>0</v>
      </c>
      <c r="AA113" s="1">
        <f t="shared" si="61"/>
        <v>32859</v>
      </c>
      <c r="AB113" s="1">
        <f t="shared" si="62"/>
        <v>1132</v>
      </c>
      <c r="AC113" s="1">
        <f t="shared" si="63"/>
        <v>15177</v>
      </c>
      <c r="AD113" s="1">
        <f t="shared" si="64"/>
        <v>831</v>
      </c>
      <c r="AE113" s="1">
        <f t="shared" si="75"/>
        <v>-88</v>
      </c>
      <c r="AF113" s="1">
        <f t="shared" si="65"/>
        <v>94</v>
      </c>
      <c r="AG113" s="1">
        <f t="shared" si="66"/>
        <v>0</v>
      </c>
      <c r="AH113" s="1">
        <f t="shared" si="67"/>
        <v>8</v>
      </c>
      <c r="AI113" s="1">
        <f t="shared" si="76"/>
        <v>14</v>
      </c>
      <c r="AJ113" s="9">
        <f t="shared" si="44"/>
        <v>4.8483080513418902E-2</v>
      </c>
      <c r="AK113" s="9">
        <f t="shared" si="45"/>
        <v>0.34279999999999999</v>
      </c>
      <c r="AL113" s="9">
        <f t="shared" si="46"/>
        <v>2.264E-2</v>
      </c>
      <c r="AM113" s="9">
        <f t="shared" si="47"/>
        <v>0.30353999999999998</v>
      </c>
      <c r="AN113" s="9">
        <f t="shared" si="48"/>
        <v>1.6619999999999999E-2</v>
      </c>
      <c r="AO113" s="9">
        <f t="shared" si="49"/>
        <v>2.7999999999999998E-4</v>
      </c>
      <c r="AP113" s="1">
        <f t="shared" si="68"/>
        <v>0</v>
      </c>
      <c r="AQ113" s="1">
        <f t="shared" si="69"/>
        <v>0</v>
      </c>
      <c r="AS113" s="1">
        <f t="shared" si="70"/>
        <v>0</v>
      </c>
      <c r="AT113" s="1">
        <f t="shared" si="77"/>
        <v>0</v>
      </c>
      <c r="AU113" s="1">
        <f t="shared" si="50"/>
        <v>0</v>
      </c>
      <c r="AV113" s="9">
        <f t="shared" si="71"/>
        <v>0</v>
      </c>
      <c r="AW113" s="9">
        <f t="shared" si="51"/>
        <v>0</v>
      </c>
      <c r="AX113" s="9">
        <f t="shared" si="52"/>
        <v>0</v>
      </c>
      <c r="AY113" s="9">
        <f t="shared" si="53"/>
        <v>0</v>
      </c>
      <c r="AZ113" s="9">
        <f t="shared" si="5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80"/>
        <v>115</v>
      </c>
      <c r="BK113" s="7">
        <f t="shared" si="80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43"/>
        <v>17154</v>
      </c>
      <c r="C114" s="1">
        <v>101</v>
      </c>
      <c r="D114" s="1">
        <v>32844</v>
      </c>
      <c r="E114" s="1">
        <v>1053</v>
      </c>
      <c r="F114" s="1">
        <v>0</v>
      </c>
      <c r="G114" s="1">
        <v>15263</v>
      </c>
      <c r="H114" s="1">
        <v>0</v>
      </c>
      <c r="I114" s="1">
        <v>838</v>
      </c>
      <c r="J114" s="1">
        <v>56.59</v>
      </c>
      <c r="K114" s="1">
        <v>1.61</v>
      </c>
      <c r="L114" s="1">
        <v>25.7</v>
      </c>
      <c r="M114" s="1">
        <v>1.05</v>
      </c>
      <c r="N114" s="1">
        <v>8580</v>
      </c>
      <c r="O114" s="1">
        <v>8564</v>
      </c>
      <c r="P114" s="1">
        <v>76</v>
      </c>
      <c r="Q114" s="1">
        <v>8326</v>
      </c>
      <c r="R114" s="1">
        <v>162</v>
      </c>
      <c r="S114" s="1">
        <v>953</v>
      </c>
      <c r="T114" s="1">
        <v>91</v>
      </c>
      <c r="Z114" s="1">
        <v>0</v>
      </c>
      <c r="AA114" s="1">
        <f t="shared" si="61"/>
        <v>32844</v>
      </c>
      <c r="AB114" s="1">
        <f t="shared" si="62"/>
        <v>1053</v>
      </c>
      <c r="AC114" s="1">
        <f t="shared" si="63"/>
        <v>15263</v>
      </c>
      <c r="AD114" s="1">
        <f t="shared" si="64"/>
        <v>838</v>
      </c>
      <c r="AE114" s="1">
        <f t="shared" si="75"/>
        <v>-79</v>
      </c>
      <c r="AF114" s="1">
        <f t="shared" si="65"/>
        <v>86</v>
      </c>
      <c r="AG114" s="1">
        <f t="shared" si="66"/>
        <v>0</v>
      </c>
      <c r="AH114" s="1">
        <f t="shared" si="67"/>
        <v>7</v>
      </c>
      <c r="AI114" s="1">
        <f t="shared" si="76"/>
        <v>14</v>
      </c>
      <c r="AJ114" s="9">
        <f t="shared" si="44"/>
        <v>4.8851579806459135E-2</v>
      </c>
      <c r="AK114" s="9">
        <f t="shared" si="45"/>
        <v>0.34308</v>
      </c>
      <c r="AL114" s="9">
        <f t="shared" si="46"/>
        <v>2.1059999999999999E-2</v>
      </c>
      <c r="AM114" s="9">
        <f t="shared" si="47"/>
        <v>0.30525999999999998</v>
      </c>
      <c r="AN114" s="9">
        <f t="shared" si="48"/>
        <v>1.6760000000000001E-2</v>
      </c>
      <c r="AO114" s="9">
        <f t="shared" si="49"/>
        <v>2.7999999999999998E-4</v>
      </c>
      <c r="AP114" s="1">
        <f t="shared" si="68"/>
        <v>0</v>
      </c>
      <c r="AQ114" s="1">
        <f t="shared" si="69"/>
        <v>0</v>
      </c>
      <c r="AS114" s="1">
        <f t="shared" si="70"/>
        <v>0</v>
      </c>
      <c r="AT114" s="1">
        <f t="shared" si="77"/>
        <v>0</v>
      </c>
      <c r="AU114" s="1">
        <f t="shared" si="50"/>
        <v>0</v>
      </c>
      <c r="AV114" s="9">
        <f t="shared" si="71"/>
        <v>0</v>
      </c>
      <c r="AW114" s="9">
        <f t="shared" si="51"/>
        <v>0</v>
      </c>
      <c r="AX114" s="9">
        <f t="shared" si="52"/>
        <v>0</v>
      </c>
      <c r="AY114" s="9">
        <f t="shared" si="53"/>
        <v>0</v>
      </c>
      <c r="AZ114" s="9">
        <f t="shared" si="5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80"/>
        <v>116</v>
      </c>
      <c r="BK114" s="7">
        <f t="shared" si="80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43"/>
        <v>17168</v>
      </c>
      <c r="C115" s="1">
        <v>102</v>
      </c>
      <c r="D115" s="1">
        <v>32831</v>
      </c>
      <c r="E115" s="1">
        <v>983</v>
      </c>
      <c r="F115" s="1">
        <v>0</v>
      </c>
      <c r="G115" s="1">
        <v>15341</v>
      </c>
      <c r="H115" s="1">
        <v>0</v>
      </c>
      <c r="I115" s="1">
        <v>844</v>
      </c>
      <c r="J115" s="1">
        <v>56.6</v>
      </c>
      <c r="K115" s="1">
        <v>1.61</v>
      </c>
      <c r="L115" s="1">
        <v>25.7</v>
      </c>
      <c r="M115" s="1">
        <v>1.04</v>
      </c>
      <c r="N115" s="1">
        <v>8591</v>
      </c>
      <c r="O115" s="1">
        <v>8567</v>
      </c>
      <c r="P115" s="1">
        <v>73</v>
      </c>
      <c r="Q115" s="1">
        <v>8331</v>
      </c>
      <c r="R115" s="1">
        <v>162</v>
      </c>
      <c r="S115" s="1">
        <v>891</v>
      </c>
      <c r="T115" s="1">
        <v>86</v>
      </c>
      <c r="Z115" s="1">
        <v>0</v>
      </c>
      <c r="AA115" s="1">
        <f t="shared" si="61"/>
        <v>32831</v>
      </c>
      <c r="AB115" s="1">
        <f t="shared" si="62"/>
        <v>983</v>
      </c>
      <c r="AC115" s="1">
        <f t="shared" si="63"/>
        <v>15341</v>
      </c>
      <c r="AD115" s="1">
        <f t="shared" si="64"/>
        <v>844</v>
      </c>
      <c r="AE115" s="1">
        <f t="shared" si="75"/>
        <v>-70</v>
      </c>
      <c r="AF115" s="1">
        <f t="shared" si="65"/>
        <v>78</v>
      </c>
      <c r="AG115" s="1">
        <f t="shared" si="66"/>
        <v>0</v>
      </c>
      <c r="AH115" s="1">
        <f t="shared" si="67"/>
        <v>6</v>
      </c>
      <c r="AI115" s="1">
        <f t="shared" si="76"/>
        <v>14</v>
      </c>
      <c r="AJ115" s="9">
        <f t="shared" si="44"/>
        <v>4.9161230195712953E-2</v>
      </c>
      <c r="AK115" s="9">
        <f t="shared" si="45"/>
        <v>0.34336</v>
      </c>
      <c r="AL115" s="9">
        <f t="shared" si="46"/>
        <v>1.966E-2</v>
      </c>
      <c r="AM115" s="9">
        <f t="shared" si="47"/>
        <v>0.30681999999999998</v>
      </c>
      <c r="AN115" s="9">
        <f t="shared" si="48"/>
        <v>1.6879999999999999E-2</v>
      </c>
      <c r="AO115" s="9">
        <f t="shared" si="49"/>
        <v>2.7999999999999998E-4</v>
      </c>
      <c r="AP115" s="1">
        <f t="shared" si="68"/>
        <v>0</v>
      </c>
      <c r="AQ115" s="1">
        <f t="shared" si="69"/>
        <v>0</v>
      </c>
      <c r="AS115" s="1">
        <f t="shared" si="70"/>
        <v>0</v>
      </c>
      <c r="AT115" s="1">
        <f t="shared" si="77"/>
        <v>0</v>
      </c>
      <c r="AU115" s="1">
        <f t="shared" si="50"/>
        <v>0</v>
      </c>
      <c r="AV115" s="9">
        <f t="shared" si="71"/>
        <v>0</v>
      </c>
      <c r="AW115" s="9">
        <f t="shared" si="51"/>
        <v>0</v>
      </c>
      <c r="AX115" s="9">
        <f t="shared" si="52"/>
        <v>0</v>
      </c>
      <c r="AY115" s="9">
        <f t="shared" si="53"/>
        <v>0</v>
      </c>
      <c r="AZ115" s="9">
        <f t="shared" si="5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80"/>
        <v>117</v>
      </c>
      <c r="BK115" s="7">
        <f t="shared" si="80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43"/>
        <v>17182</v>
      </c>
      <c r="C116" s="1">
        <v>103</v>
      </c>
      <c r="D116" s="1">
        <v>32816</v>
      </c>
      <c r="E116" s="1">
        <v>918</v>
      </c>
      <c r="F116" s="1">
        <v>0</v>
      </c>
      <c r="G116" s="1">
        <v>15414</v>
      </c>
      <c r="H116" s="1">
        <v>0</v>
      </c>
      <c r="I116" s="1">
        <v>850</v>
      </c>
      <c r="J116" s="1">
        <v>56.61</v>
      </c>
      <c r="K116" s="1">
        <v>1.61</v>
      </c>
      <c r="L116" s="1">
        <v>25.7</v>
      </c>
      <c r="M116" s="1">
        <v>1.04</v>
      </c>
      <c r="N116" s="1">
        <v>8602</v>
      </c>
      <c r="O116" s="1">
        <v>8570</v>
      </c>
      <c r="P116" s="1">
        <v>71</v>
      </c>
      <c r="Q116" s="1">
        <v>8335</v>
      </c>
      <c r="R116" s="1">
        <v>162</v>
      </c>
      <c r="S116" s="1">
        <v>829</v>
      </c>
      <c r="T116" s="1">
        <v>80</v>
      </c>
      <c r="Z116" s="1">
        <v>0</v>
      </c>
      <c r="AA116" s="1">
        <f t="shared" si="61"/>
        <v>32816</v>
      </c>
      <c r="AB116" s="1">
        <f t="shared" si="62"/>
        <v>918</v>
      </c>
      <c r="AC116" s="1">
        <f t="shared" si="63"/>
        <v>15414</v>
      </c>
      <c r="AD116" s="1">
        <f t="shared" si="64"/>
        <v>850</v>
      </c>
      <c r="AE116" s="1">
        <f t="shared" si="75"/>
        <v>-65</v>
      </c>
      <c r="AF116" s="1">
        <f t="shared" si="65"/>
        <v>73</v>
      </c>
      <c r="AG116" s="1">
        <f t="shared" si="66"/>
        <v>0</v>
      </c>
      <c r="AH116" s="1">
        <f t="shared" si="67"/>
        <v>6</v>
      </c>
      <c r="AI116" s="1">
        <f t="shared" si="76"/>
        <v>14</v>
      </c>
      <c r="AJ116" s="9">
        <f t="shared" si="44"/>
        <v>4.9470375974857407E-2</v>
      </c>
      <c r="AK116" s="9">
        <f t="shared" si="45"/>
        <v>0.34364</v>
      </c>
      <c r="AL116" s="9">
        <f t="shared" si="46"/>
        <v>1.8360000000000001E-2</v>
      </c>
      <c r="AM116" s="9">
        <f t="shared" si="47"/>
        <v>0.30828</v>
      </c>
      <c r="AN116" s="9">
        <f t="shared" si="48"/>
        <v>1.7000000000000001E-2</v>
      </c>
      <c r="AO116" s="9">
        <f t="shared" si="49"/>
        <v>2.7999999999999998E-4</v>
      </c>
      <c r="AP116" s="1">
        <f t="shared" si="68"/>
        <v>0</v>
      </c>
      <c r="AQ116" s="1">
        <f t="shared" si="69"/>
        <v>0</v>
      </c>
      <c r="AS116" s="1">
        <f t="shared" si="70"/>
        <v>0</v>
      </c>
      <c r="AT116" s="1">
        <f t="shared" si="77"/>
        <v>0</v>
      </c>
      <c r="AU116" s="1">
        <f t="shared" si="50"/>
        <v>0</v>
      </c>
      <c r="AV116" s="9">
        <f t="shared" si="71"/>
        <v>0</v>
      </c>
      <c r="AW116" s="9">
        <f t="shared" si="51"/>
        <v>0</v>
      </c>
      <c r="AX116" s="9">
        <f t="shared" si="52"/>
        <v>0</v>
      </c>
      <c r="AY116" s="9">
        <f t="shared" si="53"/>
        <v>0</v>
      </c>
      <c r="AZ116" s="9">
        <f t="shared" si="5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80"/>
        <v>118</v>
      </c>
      <c r="BK116" s="7">
        <f t="shared" si="80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43"/>
        <v>17192</v>
      </c>
      <c r="C117" s="1">
        <v>104</v>
      </c>
      <c r="D117" s="1">
        <v>32805</v>
      </c>
      <c r="E117" s="1">
        <v>853</v>
      </c>
      <c r="F117" s="1">
        <v>0</v>
      </c>
      <c r="G117" s="1">
        <v>15484</v>
      </c>
      <c r="H117" s="1">
        <v>0</v>
      </c>
      <c r="I117" s="1">
        <v>855</v>
      </c>
      <c r="J117" s="1">
        <v>56.61</v>
      </c>
      <c r="K117" s="1">
        <v>1.61</v>
      </c>
      <c r="L117" s="1">
        <v>25.8</v>
      </c>
      <c r="M117" s="1">
        <v>1.04</v>
      </c>
      <c r="N117" s="1">
        <v>8612</v>
      </c>
      <c r="O117" s="1">
        <v>8572</v>
      </c>
      <c r="P117" s="1">
        <v>68</v>
      </c>
      <c r="Q117" s="1">
        <v>8340</v>
      </c>
      <c r="R117" s="1">
        <v>162</v>
      </c>
      <c r="S117" s="1">
        <v>770</v>
      </c>
      <c r="T117" s="1">
        <v>74</v>
      </c>
      <c r="Z117" s="1">
        <v>0</v>
      </c>
      <c r="AA117" s="1">
        <f t="shared" si="61"/>
        <v>32805</v>
      </c>
      <c r="AB117" s="1">
        <f t="shared" si="62"/>
        <v>853</v>
      </c>
      <c r="AC117" s="1">
        <f t="shared" si="63"/>
        <v>15484</v>
      </c>
      <c r="AD117" s="1">
        <f t="shared" si="64"/>
        <v>855</v>
      </c>
      <c r="AE117" s="1">
        <f t="shared" si="75"/>
        <v>-65</v>
      </c>
      <c r="AF117" s="1">
        <f t="shared" si="65"/>
        <v>70</v>
      </c>
      <c r="AG117" s="1">
        <f t="shared" si="66"/>
        <v>0</v>
      </c>
      <c r="AH117" s="1">
        <f t="shared" si="67"/>
        <v>5</v>
      </c>
      <c r="AI117" s="1">
        <f t="shared" si="76"/>
        <v>10</v>
      </c>
      <c r="AJ117" s="9">
        <f t="shared" si="44"/>
        <v>4.9732433690088416E-2</v>
      </c>
      <c r="AK117" s="9">
        <f t="shared" si="45"/>
        <v>0.34383999999999998</v>
      </c>
      <c r="AL117" s="9">
        <f t="shared" si="46"/>
        <v>1.7059999999999999E-2</v>
      </c>
      <c r="AM117" s="9">
        <f t="shared" si="47"/>
        <v>0.30968000000000001</v>
      </c>
      <c r="AN117" s="9">
        <f t="shared" si="48"/>
        <v>1.7100000000000001E-2</v>
      </c>
      <c r="AO117" s="9">
        <f t="shared" si="49"/>
        <v>2.0000000000000001E-4</v>
      </c>
      <c r="AP117" s="1">
        <f t="shared" si="68"/>
        <v>0</v>
      </c>
      <c r="AQ117" s="1">
        <f t="shared" si="69"/>
        <v>0</v>
      </c>
      <c r="AS117" s="1">
        <f t="shared" si="70"/>
        <v>0</v>
      </c>
      <c r="AT117" s="1">
        <f t="shared" si="77"/>
        <v>0</v>
      </c>
      <c r="AU117" s="1">
        <f t="shared" si="50"/>
        <v>0</v>
      </c>
      <c r="AV117" s="9">
        <f t="shared" si="71"/>
        <v>0</v>
      </c>
      <c r="AW117" s="9">
        <f t="shared" si="51"/>
        <v>0</v>
      </c>
      <c r="AX117" s="9">
        <f t="shared" si="52"/>
        <v>0</v>
      </c>
      <c r="AY117" s="9">
        <f t="shared" si="53"/>
        <v>0</v>
      </c>
      <c r="AZ117" s="9">
        <f t="shared" si="5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80"/>
        <v>119</v>
      </c>
      <c r="BK117" s="7">
        <f t="shared" si="80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43"/>
        <v>17205</v>
      </c>
      <c r="C118" s="1">
        <v>105</v>
      </c>
      <c r="D118" s="1">
        <v>32793</v>
      </c>
      <c r="E118" s="1">
        <v>797</v>
      </c>
      <c r="F118" s="1">
        <v>0</v>
      </c>
      <c r="G118" s="1">
        <v>15548</v>
      </c>
      <c r="H118" s="1">
        <v>0</v>
      </c>
      <c r="I118" s="1">
        <v>860</v>
      </c>
      <c r="J118" s="1">
        <v>56.62</v>
      </c>
      <c r="K118" s="1">
        <v>1.61</v>
      </c>
      <c r="L118" s="1">
        <v>25.8</v>
      </c>
      <c r="M118" s="1">
        <v>1.03</v>
      </c>
      <c r="N118" s="1">
        <v>8621</v>
      </c>
      <c r="O118" s="1">
        <v>8574</v>
      </c>
      <c r="P118" s="1">
        <v>67</v>
      </c>
      <c r="Q118" s="1">
        <v>8344</v>
      </c>
      <c r="R118" s="1">
        <v>162</v>
      </c>
      <c r="S118" s="1">
        <v>717</v>
      </c>
      <c r="T118" s="1">
        <v>68</v>
      </c>
      <c r="Z118" s="1">
        <v>0</v>
      </c>
      <c r="AA118" s="1">
        <f t="shared" si="61"/>
        <v>32793</v>
      </c>
      <c r="AB118" s="1">
        <f t="shared" si="62"/>
        <v>797</v>
      </c>
      <c r="AC118" s="1">
        <f t="shared" si="63"/>
        <v>15548</v>
      </c>
      <c r="AD118" s="1">
        <f t="shared" si="64"/>
        <v>860</v>
      </c>
      <c r="AE118" s="1">
        <f t="shared" si="75"/>
        <v>-56</v>
      </c>
      <c r="AF118" s="1">
        <f t="shared" si="65"/>
        <v>64</v>
      </c>
      <c r="AG118" s="1">
        <f t="shared" si="66"/>
        <v>0</v>
      </c>
      <c r="AH118" s="1">
        <f t="shared" si="67"/>
        <v>5</v>
      </c>
      <c r="AI118" s="1">
        <f t="shared" si="76"/>
        <v>13</v>
      </c>
      <c r="AJ118" s="9">
        <f t="shared" si="44"/>
        <v>4.998546934030805E-2</v>
      </c>
      <c r="AK118" s="9">
        <f t="shared" si="45"/>
        <v>0.34410000000000002</v>
      </c>
      <c r="AL118" s="9">
        <f t="shared" si="46"/>
        <v>1.5939999999999999E-2</v>
      </c>
      <c r="AM118" s="9">
        <f t="shared" si="47"/>
        <v>0.31096000000000001</v>
      </c>
      <c r="AN118" s="9">
        <f t="shared" si="48"/>
        <v>1.72E-2</v>
      </c>
      <c r="AO118" s="9">
        <f t="shared" si="49"/>
        <v>2.5999999999999998E-4</v>
      </c>
      <c r="AP118" s="1">
        <f t="shared" si="68"/>
        <v>0</v>
      </c>
      <c r="AQ118" s="1">
        <f t="shared" si="69"/>
        <v>0</v>
      </c>
      <c r="AS118" s="1">
        <f t="shared" si="70"/>
        <v>0</v>
      </c>
      <c r="AT118" s="1">
        <f t="shared" si="77"/>
        <v>0</v>
      </c>
      <c r="AU118" s="1">
        <f t="shared" si="50"/>
        <v>0</v>
      </c>
      <c r="AV118" s="9">
        <f t="shared" si="71"/>
        <v>0</v>
      </c>
      <c r="AW118" s="9">
        <f t="shared" si="51"/>
        <v>0</v>
      </c>
      <c r="AX118" s="9">
        <f t="shared" si="52"/>
        <v>0</v>
      </c>
      <c r="AY118" s="9">
        <f t="shared" si="53"/>
        <v>0</v>
      </c>
      <c r="AZ118" s="9">
        <f t="shared" si="5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80"/>
        <v>120</v>
      </c>
      <c r="BK118" s="7">
        <f t="shared" si="80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43"/>
        <v>17215</v>
      </c>
      <c r="C119" s="1">
        <v>106</v>
      </c>
      <c r="D119" s="1">
        <v>32783</v>
      </c>
      <c r="E119" s="1">
        <v>743</v>
      </c>
      <c r="F119" s="1">
        <v>0</v>
      </c>
      <c r="G119" s="1">
        <v>15607</v>
      </c>
      <c r="H119" s="1">
        <v>0</v>
      </c>
      <c r="I119" s="1">
        <v>865</v>
      </c>
      <c r="J119" s="1">
        <v>56.63</v>
      </c>
      <c r="K119" s="1">
        <v>1.61</v>
      </c>
      <c r="L119" s="1">
        <v>25.8</v>
      </c>
      <c r="M119" s="1">
        <v>1.03</v>
      </c>
      <c r="N119" s="1">
        <v>8629</v>
      </c>
      <c r="O119" s="1">
        <v>8576</v>
      </c>
      <c r="P119" s="1">
        <v>66</v>
      </c>
      <c r="Q119" s="1">
        <v>8347</v>
      </c>
      <c r="R119" s="1">
        <v>162</v>
      </c>
      <c r="S119" s="1">
        <v>667</v>
      </c>
      <c r="T119" s="1">
        <v>64</v>
      </c>
      <c r="Z119" s="1">
        <v>0</v>
      </c>
      <c r="AA119" s="1">
        <f t="shared" si="61"/>
        <v>32783</v>
      </c>
      <c r="AB119" s="1">
        <f t="shared" si="62"/>
        <v>743</v>
      </c>
      <c r="AC119" s="1">
        <f t="shared" si="63"/>
        <v>15607</v>
      </c>
      <c r="AD119" s="1">
        <f t="shared" si="64"/>
        <v>865</v>
      </c>
      <c r="AE119" s="1">
        <f t="shared" si="75"/>
        <v>-54</v>
      </c>
      <c r="AF119" s="1">
        <f t="shared" si="65"/>
        <v>59</v>
      </c>
      <c r="AG119" s="1">
        <f t="shared" si="66"/>
        <v>0</v>
      </c>
      <c r="AH119" s="1">
        <f t="shared" si="67"/>
        <v>5</v>
      </c>
      <c r="AI119" s="1">
        <f t="shared" si="76"/>
        <v>10</v>
      </c>
      <c r="AJ119" s="9">
        <f t="shared" si="44"/>
        <v>5.0246877722916063E-2</v>
      </c>
      <c r="AK119" s="9">
        <f t="shared" si="45"/>
        <v>0.34429999999999999</v>
      </c>
      <c r="AL119" s="9">
        <f t="shared" si="46"/>
        <v>1.486E-2</v>
      </c>
      <c r="AM119" s="9">
        <f t="shared" si="47"/>
        <v>0.31213999999999997</v>
      </c>
      <c r="AN119" s="9">
        <f t="shared" si="48"/>
        <v>1.7299999999999999E-2</v>
      </c>
      <c r="AO119" s="9">
        <f t="shared" si="49"/>
        <v>2.0000000000000001E-4</v>
      </c>
      <c r="AP119" s="1">
        <f t="shared" si="68"/>
        <v>0</v>
      </c>
      <c r="AQ119" s="1">
        <f t="shared" si="69"/>
        <v>0</v>
      </c>
      <c r="AS119" s="1">
        <f t="shared" si="70"/>
        <v>0</v>
      </c>
      <c r="AT119" s="1">
        <f t="shared" si="77"/>
        <v>0</v>
      </c>
      <c r="AU119" s="1">
        <f t="shared" si="50"/>
        <v>0</v>
      </c>
      <c r="AV119" s="9">
        <f t="shared" si="71"/>
        <v>0</v>
      </c>
      <c r="AW119" s="9">
        <f t="shared" si="51"/>
        <v>0</v>
      </c>
      <c r="AX119" s="9">
        <f t="shared" si="52"/>
        <v>0</v>
      </c>
      <c r="AY119" s="9">
        <f t="shared" si="53"/>
        <v>0</v>
      </c>
      <c r="AZ119" s="9">
        <f t="shared" si="5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80"/>
        <v>121</v>
      </c>
      <c r="BK119" s="7">
        <f t="shared" si="80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43"/>
        <v>17225</v>
      </c>
      <c r="C120" s="1">
        <v>107</v>
      </c>
      <c r="D120" s="1">
        <v>32773</v>
      </c>
      <c r="E120" s="1">
        <v>694</v>
      </c>
      <c r="F120" s="1">
        <v>0</v>
      </c>
      <c r="G120" s="1">
        <v>15663</v>
      </c>
      <c r="H120" s="1">
        <v>0</v>
      </c>
      <c r="I120" s="1">
        <v>868</v>
      </c>
      <c r="J120" s="1">
        <v>56.64</v>
      </c>
      <c r="K120" s="1">
        <v>1.61</v>
      </c>
      <c r="L120" s="1">
        <v>25.8</v>
      </c>
      <c r="M120" s="1">
        <v>1.03</v>
      </c>
      <c r="N120" s="1">
        <v>8637</v>
      </c>
      <c r="O120" s="1">
        <v>8579</v>
      </c>
      <c r="P120" s="1">
        <v>65</v>
      </c>
      <c r="Q120" s="1">
        <v>8350</v>
      </c>
      <c r="R120" s="1">
        <v>162</v>
      </c>
      <c r="S120" s="1">
        <v>622</v>
      </c>
      <c r="T120" s="1">
        <v>59</v>
      </c>
      <c r="Z120" s="1">
        <v>0</v>
      </c>
      <c r="AA120" s="1">
        <f t="shared" si="61"/>
        <v>32773</v>
      </c>
      <c r="AB120" s="1">
        <f t="shared" si="62"/>
        <v>694</v>
      </c>
      <c r="AC120" s="1">
        <f t="shared" si="63"/>
        <v>15663</v>
      </c>
      <c r="AD120" s="1">
        <f t="shared" si="64"/>
        <v>868</v>
      </c>
      <c r="AE120" s="1">
        <f t="shared" si="75"/>
        <v>-49</v>
      </c>
      <c r="AF120" s="1">
        <f t="shared" si="65"/>
        <v>56</v>
      </c>
      <c r="AG120" s="1">
        <f t="shared" si="66"/>
        <v>0</v>
      </c>
      <c r="AH120" s="1">
        <f t="shared" si="67"/>
        <v>3</v>
      </c>
      <c r="AI120" s="1">
        <f t="shared" si="76"/>
        <v>10</v>
      </c>
      <c r="AJ120" s="9">
        <f t="shared" si="44"/>
        <v>5.0391872278664734E-2</v>
      </c>
      <c r="AK120" s="9">
        <f t="shared" si="45"/>
        <v>0.34449999999999997</v>
      </c>
      <c r="AL120" s="9">
        <f t="shared" si="46"/>
        <v>1.388E-2</v>
      </c>
      <c r="AM120" s="9">
        <f t="shared" si="47"/>
        <v>0.31325999999999998</v>
      </c>
      <c r="AN120" s="9">
        <f t="shared" si="48"/>
        <v>1.736E-2</v>
      </c>
      <c r="AO120" s="9">
        <f t="shared" si="49"/>
        <v>2.0000000000000001E-4</v>
      </c>
      <c r="AP120" s="1">
        <f t="shared" si="68"/>
        <v>0</v>
      </c>
      <c r="AQ120" s="1">
        <f t="shared" si="69"/>
        <v>0</v>
      </c>
      <c r="AS120" s="1">
        <f t="shared" si="70"/>
        <v>0</v>
      </c>
      <c r="AT120" s="1">
        <f t="shared" si="77"/>
        <v>0</v>
      </c>
      <c r="AU120" s="1">
        <f t="shared" si="50"/>
        <v>0</v>
      </c>
      <c r="AV120" s="9">
        <f t="shared" si="71"/>
        <v>0</v>
      </c>
      <c r="AW120" s="9">
        <f t="shared" si="51"/>
        <v>0</v>
      </c>
      <c r="AX120" s="9">
        <f t="shared" si="52"/>
        <v>0</v>
      </c>
      <c r="AY120" s="9">
        <f t="shared" si="53"/>
        <v>0</v>
      </c>
      <c r="AZ120" s="9">
        <f t="shared" si="5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80"/>
        <v>122</v>
      </c>
      <c r="BK120" s="7">
        <f t="shared" si="80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43"/>
        <v>17234</v>
      </c>
      <c r="C121" s="1">
        <v>108</v>
      </c>
      <c r="D121" s="1">
        <v>32764</v>
      </c>
      <c r="E121" s="1">
        <v>646</v>
      </c>
      <c r="F121" s="1">
        <v>0</v>
      </c>
      <c r="G121" s="1">
        <v>15716</v>
      </c>
      <c r="H121" s="1">
        <v>0</v>
      </c>
      <c r="I121" s="1">
        <v>872</v>
      </c>
      <c r="J121" s="1">
        <v>56.64</v>
      </c>
      <c r="K121" s="1">
        <v>1.61</v>
      </c>
      <c r="L121" s="1">
        <v>25.8</v>
      </c>
      <c r="M121" s="1">
        <v>1.03</v>
      </c>
      <c r="N121" s="1">
        <v>8644</v>
      </c>
      <c r="O121" s="1">
        <v>8580</v>
      </c>
      <c r="P121" s="1">
        <v>64</v>
      </c>
      <c r="Q121" s="1">
        <v>8353</v>
      </c>
      <c r="R121" s="1">
        <v>162</v>
      </c>
      <c r="S121" s="1">
        <v>579</v>
      </c>
      <c r="T121" s="1">
        <v>55</v>
      </c>
      <c r="Z121" s="1">
        <v>0</v>
      </c>
      <c r="AA121" s="1">
        <f t="shared" si="61"/>
        <v>32764</v>
      </c>
      <c r="AB121" s="1">
        <f t="shared" si="62"/>
        <v>646</v>
      </c>
      <c r="AC121" s="1">
        <f t="shared" si="63"/>
        <v>15716</v>
      </c>
      <c r="AD121" s="1">
        <f t="shared" si="64"/>
        <v>872</v>
      </c>
      <c r="AE121" s="1">
        <f t="shared" si="75"/>
        <v>-48</v>
      </c>
      <c r="AF121" s="1">
        <f t="shared" si="65"/>
        <v>53</v>
      </c>
      <c r="AG121" s="1">
        <f t="shared" si="66"/>
        <v>0</v>
      </c>
      <c r="AH121" s="1">
        <f t="shared" si="67"/>
        <v>4</v>
      </c>
      <c r="AI121" s="1">
        <f t="shared" si="76"/>
        <v>9</v>
      </c>
      <c r="AJ121" s="9">
        <f t="shared" si="44"/>
        <v>5.0597655796680976E-2</v>
      </c>
      <c r="AK121" s="9">
        <f t="shared" si="45"/>
        <v>0.34467999999999999</v>
      </c>
      <c r="AL121" s="9">
        <f t="shared" si="46"/>
        <v>1.2919999999999999E-2</v>
      </c>
      <c r="AM121" s="9">
        <f t="shared" si="47"/>
        <v>0.31431999999999999</v>
      </c>
      <c r="AN121" s="9">
        <f t="shared" si="48"/>
        <v>1.7440000000000001E-2</v>
      </c>
      <c r="AO121" s="9">
        <f t="shared" si="49"/>
        <v>1.8000000000000001E-4</v>
      </c>
      <c r="AP121" s="1">
        <f t="shared" si="68"/>
        <v>0</v>
      </c>
      <c r="AQ121" s="1">
        <f t="shared" si="69"/>
        <v>0</v>
      </c>
      <c r="AS121" s="1">
        <f t="shared" si="70"/>
        <v>0</v>
      </c>
      <c r="AT121" s="1">
        <f t="shared" si="77"/>
        <v>0</v>
      </c>
      <c r="AU121" s="1">
        <f t="shared" si="50"/>
        <v>0</v>
      </c>
      <c r="AV121" s="9">
        <f t="shared" si="71"/>
        <v>0</v>
      </c>
      <c r="AW121" s="9">
        <f t="shared" si="51"/>
        <v>0</v>
      </c>
      <c r="AX121" s="9">
        <f t="shared" si="52"/>
        <v>0</v>
      </c>
      <c r="AY121" s="9">
        <f t="shared" si="53"/>
        <v>0</v>
      </c>
      <c r="AZ121" s="9">
        <f t="shared" si="5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80"/>
        <v>123</v>
      </c>
      <c r="BK121" s="7">
        <f t="shared" si="80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43"/>
        <v>17242</v>
      </c>
      <c r="C122" s="1">
        <v>109</v>
      </c>
      <c r="D122" s="1">
        <v>32755</v>
      </c>
      <c r="E122" s="1">
        <v>602</v>
      </c>
      <c r="F122" s="1">
        <v>0</v>
      </c>
      <c r="G122" s="1">
        <v>15764</v>
      </c>
      <c r="H122" s="1">
        <v>0</v>
      </c>
      <c r="I122" s="1">
        <v>876</v>
      </c>
      <c r="J122" s="1">
        <v>56.65</v>
      </c>
      <c r="K122" s="1">
        <v>1.61</v>
      </c>
      <c r="L122" s="1">
        <v>25.8</v>
      </c>
      <c r="M122" s="1">
        <v>1.02</v>
      </c>
      <c r="N122" s="1">
        <v>8651</v>
      </c>
      <c r="O122" s="1">
        <v>8582</v>
      </c>
      <c r="P122" s="1">
        <v>63</v>
      </c>
      <c r="Q122" s="1">
        <v>8356</v>
      </c>
      <c r="R122" s="1">
        <v>162</v>
      </c>
      <c r="S122" s="1">
        <v>541</v>
      </c>
      <c r="T122" s="1">
        <v>51</v>
      </c>
      <c r="Z122" s="1">
        <v>0</v>
      </c>
      <c r="AA122" s="1">
        <f t="shared" si="61"/>
        <v>32755</v>
      </c>
      <c r="AB122" s="1">
        <f t="shared" si="62"/>
        <v>602</v>
      </c>
      <c r="AC122" s="1">
        <f t="shared" si="63"/>
        <v>15764</v>
      </c>
      <c r="AD122" s="1">
        <f t="shared" si="64"/>
        <v>876</v>
      </c>
      <c r="AE122" s="1">
        <f t="shared" si="75"/>
        <v>-44</v>
      </c>
      <c r="AF122" s="1">
        <f t="shared" si="65"/>
        <v>48</v>
      </c>
      <c r="AG122" s="1">
        <f t="shared" si="66"/>
        <v>0</v>
      </c>
      <c r="AH122" s="1">
        <f t="shared" si="67"/>
        <v>4</v>
      </c>
      <c r="AI122" s="1">
        <f t="shared" si="76"/>
        <v>8</v>
      </c>
      <c r="AJ122" s="9">
        <f t="shared" si="44"/>
        <v>5.0806170977844796E-2</v>
      </c>
      <c r="AK122" s="9">
        <f t="shared" si="45"/>
        <v>0.34483999999999998</v>
      </c>
      <c r="AL122" s="9">
        <f t="shared" si="46"/>
        <v>1.204E-2</v>
      </c>
      <c r="AM122" s="9">
        <f t="shared" si="47"/>
        <v>0.31528</v>
      </c>
      <c r="AN122" s="9">
        <f t="shared" si="48"/>
        <v>1.7520000000000001E-2</v>
      </c>
      <c r="AO122" s="9">
        <f t="shared" si="49"/>
        <v>1.6000000000000001E-4</v>
      </c>
      <c r="AP122" s="1">
        <f t="shared" si="68"/>
        <v>0</v>
      </c>
      <c r="AQ122" s="1">
        <f t="shared" si="69"/>
        <v>0</v>
      </c>
      <c r="AS122" s="1">
        <f t="shared" si="70"/>
        <v>0</v>
      </c>
      <c r="AT122" s="1">
        <f t="shared" si="77"/>
        <v>0</v>
      </c>
      <c r="AU122" s="1">
        <f t="shared" si="50"/>
        <v>0</v>
      </c>
      <c r="AV122" s="9">
        <f t="shared" si="71"/>
        <v>0</v>
      </c>
      <c r="AW122" s="9">
        <f t="shared" si="51"/>
        <v>0</v>
      </c>
      <c r="AX122" s="9">
        <f t="shared" si="52"/>
        <v>0</v>
      </c>
      <c r="AY122" s="9">
        <f t="shared" si="53"/>
        <v>0</v>
      </c>
      <c r="AZ122" s="9">
        <f t="shared" si="5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80"/>
        <v>124</v>
      </c>
      <c r="BK122" s="7">
        <f t="shared" si="80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43"/>
        <v>17251</v>
      </c>
      <c r="C123" s="1">
        <v>110</v>
      </c>
      <c r="D123" s="1">
        <v>32747</v>
      </c>
      <c r="E123" s="1">
        <v>562</v>
      </c>
      <c r="F123" s="1">
        <v>0</v>
      </c>
      <c r="G123" s="1">
        <v>15809</v>
      </c>
      <c r="H123" s="1">
        <v>0</v>
      </c>
      <c r="I123" s="1">
        <v>880</v>
      </c>
      <c r="J123" s="1">
        <v>56.66</v>
      </c>
      <c r="K123" s="1">
        <v>1.61</v>
      </c>
      <c r="L123" s="1">
        <v>25.8</v>
      </c>
      <c r="M123" s="1">
        <v>1.02</v>
      </c>
      <c r="N123" s="1">
        <v>8657</v>
      </c>
      <c r="O123" s="1">
        <v>8584</v>
      </c>
      <c r="P123" s="1">
        <v>61</v>
      </c>
      <c r="Q123" s="1">
        <v>8359</v>
      </c>
      <c r="R123" s="1">
        <v>162</v>
      </c>
      <c r="S123" s="1">
        <v>504</v>
      </c>
      <c r="T123" s="1">
        <v>48</v>
      </c>
      <c r="Z123" s="1">
        <v>0</v>
      </c>
      <c r="AA123" s="1">
        <f t="shared" si="61"/>
        <v>32747</v>
      </c>
      <c r="AB123" s="1">
        <f t="shared" si="62"/>
        <v>562</v>
      </c>
      <c r="AC123" s="1">
        <f t="shared" si="63"/>
        <v>15809</v>
      </c>
      <c r="AD123" s="1">
        <f t="shared" si="64"/>
        <v>880</v>
      </c>
      <c r="AE123" s="1">
        <f t="shared" si="75"/>
        <v>-40</v>
      </c>
      <c r="AF123" s="1">
        <f t="shared" si="65"/>
        <v>45</v>
      </c>
      <c r="AG123" s="1">
        <f t="shared" si="66"/>
        <v>0</v>
      </c>
      <c r="AH123" s="1">
        <f t="shared" si="67"/>
        <v>4</v>
      </c>
      <c r="AI123" s="1">
        <f t="shared" si="76"/>
        <v>9</v>
      </c>
      <c r="AJ123" s="9">
        <f t="shared" si="44"/>
        <v>5.1011535563155762E-2</v>
      </c>
      <c r="AK123" s="9">
        <f t="shared" si="45"/>
        <v>0.34501999999999999</v>
      </c>
      <c r="AL123" s="9">
        <f t="shared" si="46"/>
        <v>1.124E-2</v>
      </c>
      <c r="AM123" s="9">
        <f t="shared" si="47"/>
        <v>0.31618000000000002</v>
      </c>
      <c r="AN123" s="9">
        <f t="shared" si="48"/>
        <v>1.7600000000000001E-2</v>
      </c>
      <c r="AO123" s="9">
        <f t="shared" si="49"/>
        <v>1.8000000000000001E-4</v>
      </c>
      <c r="AP123" s="1">
        <f t="shared" si="68"/>
        <v>0</v>
      </c>
      <c r="AQ123" s="1">
        <f t="shared" si="69"/>
        <v>0</v>
      </c>
      <c r="AS123" s="1">
        <f t="shared" si="70"/>
        <v>0</v>
      </c>
      <c r="AT123" s="1">
        <f t="shared" si="77"/>
        <v>0</v>
      </c>
      <c r="AU123" s="1">
        <f t="shared" si="50"/>
        <v>0</v>
      </c>
      <c r="AV123" s="9">
        <f t="shared" si="71"/>
        <v>0</v>
      </c>
      <c r="AW123" s="9">
        <f t="shared" si="51"/>
        <v>0</v>
      </c>
      <c r="AX123" s="9">
        <f t="shared" si="52"/>
        <v>0</v>
      </c>
      <c r="AY123" s="9">
        <f t="shared" si="53"/>
        <v>0</v>
      </c>
      <c r="AZ123" s="9">
        <f t="shared" si="5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80"/>
        <v>125</v>
      </c>
      <c r="BK123" s="7">
        <f t="shared" si="80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43"/>
        <v>17259</v>
      </c>
      <c r="C124" s="1">
        <v>111</v>
      </c>
      <c r="D124" s="1">
        <v>32740</v>
      </c>
      <c r="E124" s="1">
        <v>526</v>
      </c>
      <c r="F124" s="1">
        <v>0</v>
      </c>
      <c r="G124" s="1">
        <v>15850</v>
      </c>
      <c r="H124" s="1">
        <v>0</v>
      </c>
      <c r="I124" s="1">
        <v>883</v>
      </c>
      <c r="J124" s="1">
        <v>56.67</v>
      </c>
      <c r="K124" s="1">
        <v>1.61</v>
      </c>
      <c r="L124" s="1">
        <v>25.8</v>
      </c>
      <c r="M124" s="1">
        <v>1.02</v>
      </c>
      <c r="N124" s="1">
        <v>8663</v>
      </c>
      <c r="O124" s="1">
        <v>8586</v>
      </c>
      <c r="P124" s="1">
        <v>61</v>
      </c>
      <c r="Q124" s="1">
        <v>8362</v>
      </c>
      <c r="R124" s="1">
        <v>162</v>
      </c>
      <c r="S124" s="1">
        <v>472</v>
      </c>
      <c r="T124" s="1">
        <v>44</v>
      </c>
      <c r="Z124" s="1">
        <v>0</v>
      </c>
      <c r="AA124" s="1">
        <f t="shared" si="61"/>
        <v>32740</v>
      </c>
      <c r="AB124" s="1">
        <f t="shared" si="62"/>
        <v>526</v>
      </c>
      <c r="AC124" s="1">
        <f t="shared" si="63"/>
        <v>15850</v>
      </c>
      <c r="AD124" s="1">
        <f t="shared" si="64"/>
        <v>883</v>
      </c>
      <c r="AE124" s="1">
        <f t="shared" si="75"/>
        <v>-36</v>
      </c>
      <c r="AF124" s="1">
        <f t="shared" si="65"/>
        <v>41</v>
      </c>
      <c r="AG124" s="1">
        <f t="shared" si="66"/>
        <v>0</v>
      </c>
      <c r="AH124" s="1">
        <f t="shared" si="67"/>
        <v>3</v>
      </c>
      <c r="AI124" s="1">
        <f t="shared" si="76"/>
        <v>8</v>
      </c>
      <c r="AJ124" s="9">
        <f t="shared" si="44"/>
        <v>5.1161712729590358E-2</v>
      </c>
      <c r="AK124" s="9">
        <f t="shared" si="45"/>
        <v>0.34517999999999999</v>
      </c>
      <c r="AL124" s="9">
        <f t="shared" si="46"/>
        <v>1.052E-2</v>
      </c>
      <c r="AM124" s="9">
        <f t="shared" si="47"/>
        <v>0.317</v>
      </c>
      <c r="AN124" s="9">
        <f t="shared" si="48"/>
        <v>1.7659999999999999E-2</v>
      </c>
      <c r="AO124" s="9">
        <f t="shared" si="49"/>
        <v>1.6000000000000001E-4</v>
      </c>
      <c r="AP124" s="1">
        <f t="shared" si="68"/>
        <v>0</v>
      </c>
      <c r="AQ124" s="1">
        <f t="shared" si="69"/>
        <v>0</v>
      </c>
      <c r="AS124" s="1">
        <f t="shared" si="70"/>
        <v>0</v>
      </c>
      <c r="AT124" s="1">
        <f t="shared" si="77"/>
        <v>0</v>
      </c>
      <c r="AU124" s="1">
        <f t="shared" si="50"/>
        <v>0</v>
      </c>
      <c r="AV124" s="9">
        <f t="shared" si="71"/>
        <v>0</v>
      </c>
      <c r="AW124" s="9">
        <f t="shared" si="51"/>
        <v>0</v>
      </c>
      <c r="AX124" s="9">
        <f t="shared" si="52"/>
        <v>0</v>
      </c>
      <c r="AY124" s="9">
        <f t="shared" si="53"/>
        <v>0</v>
      </c>
      <c r="AZ124" s="9">
        <f t="shared" si="5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80"/>
        <v>126</v>
      </c>
      <c r="BK124" s="7">
        <f t="shared" si="80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43"/>
        <v>17265</v>
      </c>
      <c r="C125" s="1">
        <v>112</v>
      </c>
      <c r="D125" s="1">
        <v>32733</v>
      </c>
      <c r="E125" s="1">
        <v>492</v>
      </c>
      <c r="F125" s="1">
        <v>0</v>
      </c>
      <c r="G125" s="1">
        <v>15888</v>
      </c>
      <c r="H125" s="1">
        <v>0</v>
      </c>
      <c r="I125" s="1">
        <v>885</v>
      </c>
      <c r="J125" s="1">
        <v>56.67</v>
      </c>
      <c r="K125" s="1">
        <v>1.61</v>
      </c>
      <c r="L125" s="1">
        <v>25.8</v>
      </c>
      <c r="M125" s="1">
        <v>1.02</v>
      </c>
      <c r="N125" s="1">
        <v>8668</v>
      </c>
      <c r="O125" s="1">
        <v>8587</v>
      </c>
      <c r="P125" s="1">
        <v>59</v>
      </c>
      <c r="Q125" s="1">
        <v>8364</v>
      </c>
      <c r="R125" s="1">
        <v>162</v>
      </c>
      <c r="S125" s="1">
        <v>441</v>
      </c>
      <c r="T125" s="1">
        <v>42</v>
      </c>
      <c r="Z125" s="1">
        <v>0</v>
      </c>
      <c r="AA125" s="1">
        <f t="shared" si="61"/>
        <v>32733</v>
      </c>
      <c r="AB125" s="1">
        <f t="shared" si="62"/>
        <v>492</v>
      </c>
      <c r="AC125" s="1">
        <f t="shared" si="63"/>
        <v>15888</v>
      </c>
      <c r="AD125" s="1">
        <f t="shared" si="64"/>
        <v>885</v>
      </c>
      <c r="AE125" s="1">
        <f t="shared" si="75"/>
        <v>-34</v>
      </c>
      <c r="AF125" s="1">
        <f t="shared" si="65"/>
        <v>38</v>
      </c>
      <c r="AG125" s="1">
        <f t="shared" si="66"/>
        <v>0</v>
      </c>
      <c r="AH125" s="1">
        <f t="shared" si="67"/>
        <v>2</v>
      </c>
      <c r="AI125" s="1">
        <f t="shared" si="76"/>
        <v>6</v>
      </c>
      <c r="AJ125" s="9">
        <f t="shared" si="44"/>
        <v>5.1259774109470024E-2</v>
      </c>
      <c r="AK125" s="9">
        <f t="shared" si="45"/>
        <v>0.3453</v>
      </c>
      <c r="AL125" s="9">
        <f t="shared" si="46"/>
        <v>9.8399999999999998E-3</v>
      </c>
      <c r="AM125" s="9">
        <f t="shared" si="47"/>
        <v>0.31775999999999999</v>
      </c>
      <c r="AN125" s="9">
        <f t="shared" si="48"/>
        <v>1.77E-2</v>
      </c>
      <c r="AO125" s="9">
        <f t="shared" si="49"/>
        <v>1.2E-4</v>
      </c>
      <c r="AP125" s="1">
        <f t="shared" si="68"/>
        <v>0</v>
      </c>
      <c r="AQ125" s="1">
        <f t="shared" si="69"/>
        <v>0</v>
      </c>
      <c r="AS125" s="1">
        <f t="shared" si="70"/>
        <v>0</v>
      </c>
      <c r="AT125" s="1">
        <f t="shared" si="77"/>
        <v>0</v>
      </c>
      <c r="AU125" s="1">
        <f t="shared" si="50"/>
        <v>0</v>
      </c>
      <c r="AV125" s="9">
        <f t="shared" si="71"/>
        <v>0</v>
      </c>
      <c r="AW125" s="9">
        <f t="shared" si="51"/>
        <v>0</v>
      </c>
      <c r="AX125" s="9">
        <f t="shared" si="52"/>
        <v>0</v>
      </c>
      <c r="AY125" s="9">
        <f t="shared" si="53"/>
        <v>0</v>
      </c>
      <c r="AZ125" s="9">
        <f t="shared" si="5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80"/>
        <v>127</v>
      </c>
      <c r="BK125" s="7">
        <f t="shared" si="80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43"/>
        <v>17273</v>
      </c>
      <c r="C126" s="1">
        <v>113</v>
      </c>
      <c r="D126" s="1">
        <v>32726</v>
      </c>
      <c r="E126" s="1">
        <v>461</v>
      </c>
      <c r="F126" s="1">
        <v>0</v>
      </c>
      <c r="G126" s="1">
        <v>15924</v>
      </c>
      <c r="H126" s="1">
        <v>0</v>
      </c>
      <c r="I126" s="1">
        <v>888</v>
      </c>
      <c r="J126" s="1">
        <v>56.68</v>
      </c>
      <c r="K126" s="1">
        <v>1.61</v>
      </c>
      <c r="L126" s="1">
        <v>25.8</v>
      </c>
      <c r="M126" s="1">
        <v>1.02</v>
      </c>
      <c r="N126" s="1">
        <v>8674</v>
      </c>
      <c r="O126" s="1">
        <v>8589</v>
      </c>
      <c r="P126" s="1">
        <v>59</v>
      </c>
      <c r="Q126" s="1">
        <v>8367</v>
      </c>
      <c r="R126" s="1">
        <v>162</v>
      </c>
      <c r="S126" s="1">
        <v>414</v>
      </c>
      <c r="T126" s="1">
        <v>39</v>
      </c>
      <c r="Z126" s="1">
        <v>0</v>
      </c>
      <c r="AA126" s="1">
        <f t="shared" si="61"/>
        <v>32726</v>
      </c>
      <c r="AB126" s="1">
        <f t="shared" si="62"/>
        <v>461</v>
      </c>
      <c r="AC126" s="1">
        <f t="shared" si="63"/>
        <v>15924</v>
      </c>
      <c r="AD126" s="1">
        <f t="shared" si="64"/>
        <v>888</v>
      </c>
      <c r="AE126" s="1">
        <f t="shared" si="75"/>
        <v>-31</v>
      </c>
      <c r="AF126" s="1">
        <f t="shared" si="65"/>
        <v>36</v>
      </c>
      <c r="AG126" s="1">
        <f t="shared" si="66"/>
        <v>0</v>
      </c>
      <c r="AH126" s="1">
        <f t="shared" si="67"/>
        <v>3</v>
      </c>
      <c r="AI126" s="1">
        <f t="shared" si="76"/>
        <v>8</v>
      </c>
      <c r="AJ126" s="9">
        <f t="shared" si="44"/>
        <v>5.1409714583453947E-2</v>
      </c>
      <c r="AK126" s="9">
        <f t="shared" si="45"/>
        <v>0.34545999999999999</v>
      </c>
      <c r="AL126" s="9">
        <f t="shared" si="46"/>
        <v>9.2200000000000008E-3</v>
      </c>
      <c r="AM126" s="9">
        <f t="shared" si="47"/>
        <v>0.31847999999999999</v>
      </c>
      <c r="AN126" s="9">
        <f t="shared" si="48"/>
        <v>1.7760000000000001E-2</v>
      </c>
      <c r="AO126" s="9">
        <f t="shared" si="49"/>
        <v>1.6000000000000001E-4</v>
      </c>
      <c r="AP126" s="1">
        <f t="shared" si="68"/>
        <v>0</v>
      </c>
      <c r="AQ126" s="1">
        <f t="shared" si="69"/>
        <v>0</v>
      </c>
      <c r="AS126" s="1">
        <f t="shared" si="70"/>
        <v>0</v>
      </c>
      <c r="AT126" s="1">
        <f t="shared" si="77"/>
        <v>0</v>
      </c>
      <c r="AU126" s="1">
        <f t="shared" si="50"/>
        <v>0</v>
      </c>
      <c r="AV126" s="9">
        <f t="shared" si="71"/>
        <v>0</v>
      </c>
      <c r="AW126" s="9">
        <f t="shared" si="51"/>
        <v>0</v>
      </c>
      <c r="AX126" s="9">
        <f t="shared" si="52"/>
        <v>0</v>
      </c>
      <c r="AY126" s="9">
        <f t="shared" si="53"/>
        <v>0</v>
      </c>
      <c r="AZ126" s="9">
        <f t="shared" si="5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80"/>
        <v>128</v>
      </c>
      <c r="BK126" s="7">
        <f t="shared" si="80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43"/>
        <v>17279</v>
      </c>
      <c r="C127" s="1">
        <v>114</v>
      </c>
      <c r="D127" s="1">
        <v>32719</v>
      </c>
      <c r="E127" s="1">
        <v>429</v>
      </c>
      <c r="F127" s="1">
        <v>0</v>
      </c>
      <c r="G127" s="1">
        <v>15959</v>
      </c>
      <c r="H127" s="1">
        <v>0</v>
      </c>
      <c r="I127" s="1">
        <v>891</v>
      </c>
      <c r="J127" s="1">
        <v>56.69</v>
      </c>
      <c r="K127" s="1">
        <v>1.61</v>
      </c>
      <c r="L127" s="1">
        <v>25.8</v>
      </c>
      <c r="M127" s="1">
        <v>1.02</v>
      </c>
      <c r="N127" s="1">
        <v>8678</v>
      </c>
      <c r="O127" s="1">
        <v>8591</v>
      </c>
      <c r="P127" s="1">
        <v>58</v>
      </c>
      <c r="Q127" s="1">
        <v>8370</v>
      </c>
      <c r="R127" s="1">
        <v>162</v>
      </c>
      <c r="S127" s="1">
        <v>384</v>
      </c>
      <c r="T127" s="1">
        <v>37</v>
      </c>
      <c r="Z127" s="1">
        <v>0</v>
      </c>
      <c r="AA127" s="1">
        <f t="shared" si="61"/>
        <v>32719</v>
      </c>
      <c r="AB127" s="1">
        <f t="shared" si="62"/>
        <v>429</v>
      </c>
      <c r="AC127" s="1">
        <f t="shared" si="63"/>
        <v>15959</v>
      </c>
      <c r="AD127" s="1">
        <f t="shared" si="64"/>
        <v>891</v>
      </c>
      <c r="AE127" s="1">
        <f t="shared" si="75"/>
        <v>-32</v>
      </c>
      <c r="AF127" s="1">
        <f t="shared" si="65"/>
        <v>35</v>
      </c>
      <c r="AG127" s="1">
        <f t="shared" si="66"/>
        <v>0</v>
      </c>
      <c r="AH127" s="1">
        <f t="shared" si="67"/>
        <v>3</v>
      </c>
      <c r="AI127" s="1">
        <f t="shared" si="76"/>
        <v>6</v>
      </c>
      <c r="AJ127" s="9">
        <f t="shared" si="44"/>
        <v>5.1565484113663983E-2</v>
      </c>
      <c r="AK127" s="9">
        <f t="shared" si="45"/>
        <v>0.34558</v>
      </c>
      <c r="AL127" s="9">
        <f t="shared" si="46"/>
        <v>8.5800000000000008E-3</v>
      </c>
      <c r="AM127" s="9">
        <f t="shared" si="47"/>
        <v>0.31918000000000002</v>
      </c>
      <c r="AN127" s="9">
        <f t="shared" si="48"/>
        <v>1.7819999999999999E-2</v>
      </c>
      <c r="AO127" s="9">
        <f t="shared" si="49"/>
        <v>1.2E-4</v>
      </c>
      <c r="AP127" s="1">
        <f t="shared" si="68"/>
        <v>0</v>
      </c>
      <c r="AQ127" s="1">
        <f t="shared" si="69"/>
        <v>0</v>
      </c>
      <c r="AS127" s="1">
        <f t="shared" si="70"/>
        <v>0</v>
      </c>
      <c r="AT127" s="1">
        <f t="shared" si="77"/>
        <v>0</v>
      </c>
      <c r="AU127" s="1">
        <f t="shared" si="50"/>
        <v>0</v>
      </c>
      <c r="AV127" s="9">
        <f t="shared" si="71"/>
        <v>0</v>
      </c>
      <c r="AW127" s="9">
        <f t="shared" si="51"/>
        <v>0</v>
      </c>
      <c r="AX127" s="9">
        <f t="shared" si="52"/>
        <v>0</v>
      </c>
      <c r="AY127" s="9">
        <f t="shared" si="53"/>
        <v>0</v>
      </c>
      <c r="AZ127" s="9">
        <f t="shared" si="5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80"/>
        <v>129</v>
      </c>
      <c r="BK127" s="7">
        <f t="shared" si="80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43"/>
        <v>17285</v>
      </c>
      <c r="C128" s="1">
        <v>115</v>
      </c>
      <c r="D128" s="1">
        <v>32713</v>
      </c>
      <c r="E128" s="1">
        <v>403</v>
      </c>
      <c r="F128" s="1">
        <v>0</v>
      </c>
      <c r="G128" s="1">
        <v>15989</v>
      </c>
      <c r="H128" s="1">
        <v>0</v>
      </c>
      <c r="I128" s="1">
        <v>893</v>
      </c>
      <c r="J128" s="1">
        <v>56.69</v>
      </c>
      <c r="K128" s="1">
        <v>1.61</v>
      </c>
      <c r="L128" s="1">
        <v>25.8</v>
      </c>
      <c r="M128" s="1">
        <v>1.01</v>
      </c>
      <c r="N128" s="1">
        <v>8683</v>
      </c>
      <c r="O128" s="1">
        <v>8593</v>
      </c>
      <c r="P128" s="1">
        <v>58</v>
      </c>
      <c r="Q128" s="1">
        <v>8372</v>
      </c>
      <c r="R128" s="1">
        <v>162</v>
      </c>
      <c r="S128" s="1">
        <v>360</v>
      </c>
      <c r="T128" s="1">
        <v>34</v>
      </c>
      <c r="Z128" s="1">
        <v>0</v>
      </c>
      <c r="AA128" s="1">
        <f t="shared" si="61"/>
        <v>32713</v>
      </c>
      <c r="AB128" s="1">
        <f t="shared" si="62"/>
        <v>403</v>
      </c>
      <c r="AC128" s="1">
        <f t="shared" si="63"/>
        <v>15989</v>
      </c>
      <c r="AD128" s="1">
        <f t="shared" si="64"/>
        <v>893</v>
      </c>
      <c r="AE128" s="1">
        <f t="shared" si="75"/>
        <v>-26</v>
      </c>
      <c r="AF128" s="1">
        <f t="shared" si="65"/>
        <v>30</v>
      </c>
      <c r="AG128" s="1">
        <f t="shared" si="66"/>
        <v>0</v>
      </c>
      <c r="AH128" s="1">
        <f t="shared" si="67"/>
        <v>2</v>
      </c>
      <c r="AI128" s="1">
        <f t="shared" si="76"/>
        <v>6</v>
      </c>
      <c r="AJ128" s="9">
        <f t="shared" si="44"/>
        <v>5.1663291871564938E-2</v>
      </c>
      <c r="AK128" s="9">
        <f t="shared" si="45"/>
        <v>0.34570000000000001</v>
      </c>
      <c r="AL128" s="9">
        <f t="shared" si="46"/>
        <v>8.0599999999999995E-3</v>
      </c>
      <c r="AM128" s="9">
        <f t="shared" si="47"/>
        <v>0.31978000000000001</v>
      </c>
      <c r="AN128" s="9">
        <f t="shared" si="48"/>
        <v>1.7860000000000001E-2</v>
      </c>
      <c r="AO128" s="9">
        <f t="shared" si="49"/>
        <v>1.2E-4</v>
      </c>
      <c r="AP128" s="1">
        <f t="shared" si="68"/>
        <v>0</v>
      </c>
      <c r="AQ128" s="1">
        <f t="shared" si="69"/>
        <v>0</v>
      </c>
      <c r="AS128" s="1">
        <f t="shared" si="70"/>
        <v>0</v>
      </c>
      <c r="AT128" s="1">
        <f t="shared" si="77"/>
        <v>0</v>
      </c>
      <c r="AU128" s="1">
        <f t="shared" si="50"/>
        <v>0</v>
      </c>
      <c r="AV128" s="9">
        <f t="shared" si="71"/>
        <v>0</v>
      </c>
      <c r="AW128" s="9">
        <f t="shared" si="51"/>
        <v>0</v>
      </c>
      <c r="AX128" s="9">
        <f t="shared" si="52"/>
        <v>0</v>
      </c>
      <c r="AY128" s="9">
        <f t="shared" si="53"/>
        <v>0</v>
      </c>
      <c r="AZ128" s="9">
        <f t="shared" si="5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81">+BJ127+1</f>
        <v>130</v>
      </c>
      <c r="BK128" s="7">
        <f t="shared" si="81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43"/>
        <v>17291</v>
      </c>
      <c r="C129" s="1">
        <v>116</v>
      </c>
      <c r="D129" s="1">
        <v>32707</v>
      </c>
      <c r="E129" s="1">
        <v>378</v>
      </c>
      <c r="F129" s="1">
        <v>0</v>
      </c>
      <c r="G129" s="1">
        <v>16018</v>
      </c>
      <c r="H129" s="1">
        <v>0</v>
      </c>
      <c r="I129" s="1">
        <v>895</v>
      </c>
      <c r="J129" s="1">
        <v>56.7</v>
      </c>
      <c r="K129" s="1">
        <v>1.61</v>
      </c>
      <c r="L129" s="1">
        <v>25.8</v>
      </c>
      <c r="M129" s="1">
        <v>1.01</v>
      </c>
      <c r="N129" s="1">
        <v>8687</v>
      </c>
      <c r="O129" s="1">
        <v>8595</v>
      </c>
      <c r="P129" s="1">
        <v>58</v>
      </c>
      <c r="Q129" s="1">
        <v>8374</v>
      </c>
      <c r="R129" s="1">
        <v>162</v>
      </c>
      <c r="S129" s="1">
        <v>337</v>
      </c>
      <c r="T129" s="1">
        <v>32</v>
      </c>
      <c r="Z129" s="1">
        <v>0</v>
      </c>
      <c r="AA129" s="1">
        <f t="shared" si="61"/>
        <v>32707</v>
      </c>
      <c r="AB129" s="1">
        <f t="shared" si="62"/>
        <v>378</v>
      </c>
      <c r="AC129" s="1">
        <f t="shared" si="63"/>
        <v>16018</v>
      </c>
      <c r="AD129" s="1">
        <f t="shared" si="64"/>
        <v>895</v>
      </c>
      <c r="AE129" s="1">
        <f t="shared" si="75"/>
        <v>-25</v>
      </c>
      <c r="AF129" s="1">
        <f t="shared" si="65"/>
        <v>29</v>
      </c>
      <c r="AG129" s="1">
        <f t="shared" si="66"/>
        <v>0</v>
      </c>
      <c r="AH129" s="1">
        <f t="shared" si="67"/>
        <v>2</v>
      </c>
      <c r="AI129" s="1">
        <f t="shared" si="76"/>
        <v>6</v>
      </c>
      <c r="AJ129" s="9">
        <f t="shared" si="44"/>
        <v>5.176103175062171E-2</v>
      </c>
      <c r="AK129" s="9">
        <f t="shared" si="45"/>
        <v>0.34582000000000002</v>
      </c>
      <c r="AL129" s="9">
        <f t="shared" si="46"/>
        <v>7.5599999999999999E-3</v>
      </c>
      <c r="AM129" s="9">
        <f t="shared" si="47"/>
        <v>0.32035999999999998</v>
      </c>
      <c r="AN129" s="9">
        <f t="shared" si="48"/>
        <v>1.7899999999999999E-2</v>
      </c>
      <c r="AO129" s="9">
        <f t="shared" si="49"/>
        <v>1.2E-4</v>
      </c>
      <c r="AP129" s="1">
        <f t="shared" si="68"/>
        <v>0</v>
      </c>
      <c r="AQ129" s="1">
        <f t="shared" si="69"/>
        <v>0</v>
      </c>
      <c r="AS129" s="1">
        <f t="shared" si="70"/>
        <v>0</v>
      </c>
      <c r="AT129" s="1">
        <f t="shared" si="77"/>
        <v>0</v>
      </c>
      <c r="AU129" s="1">
        <f t="shared" si="50"/>
        <v>0</v>
      </c>
      <c r="AV129" s="9">
        <f t="shared" si="71"/>
        <v>0</v>
      </c>
      <c r="AW129" s="9">
        <f t="shared" si="51"/>
        <v>0</v>
      </c>
      <c r="AX129" s="9">
        <f t="shared" si="52"/>
        <v>0</v>
      </c>
      <c r="AY129" s="9">
        <f t="shared" si="53"/>
        <v>0</v>
      </c>
      <c r="AZ129" s="9">
        <f t="shared" si="5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81"/>
        <v>131</v>
      </c>
      <c r="BK129" s="7">
        <f t="shared" si="81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43"/>
        <v>17298</v>
      </c>
      <c r="C130" s="1">
        <v>117</v>
      </c>
      <c r="D130" s="1">
        <v>32700</v>
      </c>
      <c r="E130" s="1">
        <v>356</v>
      </c>
      <c r="F130" s="1">
        <v>0</v>
      </c>
      <c r="G130" s="1">
        <v>16044</v>
      </c>
      <c r="H130" s="1">
        <v>0</v>
      </c>
      <c r="I130" s="1">
        <v>898</v>
      </c>
      <c r="J130" s="1">
        <v>56.71</v>
      </c>
      <c r="K130" s="1">
        <v>1.61</v>
      </c>
      <c r="L130" s="1">
        <v>25.8</v>
      </c>
      <c r="M130" s="1">
        <v>1.01</v>
      </c>
      <c r="N130" s="1">
        <v>8691</v>
      </c>
      <c r="O130" s="1">
        <v>8597</v>
      </c>
      <c r="P130" s="1">
        <v>57</v>
      </c>
      <c r="Q130" s="1">
        <v>8377</v>
      </c>
      <c r="R130" s="1">
        <v>162</v>
      </c>
      <c r="S130" s="1">
        <v>317</v>
      </c>
      <c r="T130" s="1">
        <v>30</v>
      </c>
      <c r="Z130" s="1">
        <v>0</v>
      </c>
      <c r="AA130" s="1">
        <f t="shared" si="61"/>
        <v>32700</v>
      </c>
      <c r="AB130" s="1">
        <f t="shared" si="62"/>
        <v>356</v>
      </c>
      <c r="AC130" s="1">
        <f t="shared" si="63"/>
        <v>16044</v>
      </c>
      <c r="AD130" s="1">
        <f t="shared" si="64"/>
        <v>898</v>
      </c>
      <c r="AE130" s="1">
        <f t="shared" si="75"/>
        <v>-22</v>
      </c>
      <c r="AF130" s="1">
        <f t="shared" si="65"/>
        <v>26</v>
      </c>
      <c r="AG130" s="1">
        <f t="shared" si="66"/>
        <v>0</v>
      </c>
      <c r="AH130" s="1">
        <f t="shared" si="67"/>
        <v>3</v>
      </c>
      <c r="AI130" s="1">
        <f t="shared" si="76"/>
        <v>7</v>
      </c>
      <c r="AJ130" s="9">
        <f t="shared" si="44"/>
        <v>5.1913516013411952E-2</v>
      </c>
      <c r="AK130" s="9">
        <f t="shared" si="45"/>
        <v>0.34595999999999999</v>
      </c>
      <c r="AL130" s="9">
        <f t="shared" si="46"/>
        <v>7.1199999999999996E-3</v>
      </c>
      <c r="AM130" s="9">
        <f t="shared" si="47"/>
        <v>0.32088</v>
      </c>
      <c r="AN130" s="9">
        <f t="shared" si="48"/>
        <v>1.796E-2</v>
      </c>
      <c r="AO130" s="9">
        <f t="shared" si="49"/>
        <v>1.3999999999999999E-4</v>
      </c>
      <c r="AP130" s="1">
        <f t="shared" si="68"/>
        <v>0</v>
      </c>
      <c r="AQ130" s="1">
        <f t="shared" si="69"/>
        <v>0</v>
      </c>
      <c r="AS130" s="1">
        <f t="shared" si="70"/>
        <v>0</v>
      </c>
      <c r="AT130" s="1">
        <f t="shared" si="77"/>
        <v>0</v>
      </c>
      <c r="AU130" s="1">
        <f t="shared" si="50"/>
        <v>0</v>
      </c>
      <c r="AV130" s="9">
        <f t="shared" si="71"/>
        <v>0</v>
      </c>
      <c r="AW130" s="9">
        <f t="shared" si="51"/>
        <v>0</v>
      </c>
      <c r="AX130" s="9">
        <f t="shared" si="52"/>
        <v>0</v>
      </c>
      <c r="AY130" s="9">
        <f t="shared" si="53"/>
        <v>0</v>
      </c>
      <c r="AZ130" s="9">
        <f t="shared" si="5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81"/>
        <v>132</v>
      </c>
      <c r="BK130" s="7">
        <f t="shared" si="81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43"/>
        <v>17302</v>
      </c>
      <c r="C131" s="1">
        <v>118</v>
      </c>
      <c r="D131" s="1">
        <v>32695</v>
      </c>
      <c r="E131" s="1">
        <v>334</v>
      </c>
      <c r="F131" s="1">
        <v>0</v>
      </c>
      <c r="G131" s="1">
        <v>16068</v>
      </c>
      <c r="H131" s="1">
        <v>0</v>
      </c>
      <c r="I131" s="1">
        <v>900</v>
      </c>
      <c r="J131" s="1">
        <v>56.72</v>
      </c>
      <c r="K131" s="1">
        <v>1.61</v>
      </c>
      <c r="L131" s="1">
        <v>25.8</v>
      </c>
      <c r="M131" s="1">
        <v>1.01</v>
      </c>
      <c r="N131" s="1">
        <v>8695</v>
      </c>
      <c r="O131" s="1">
        <v>8599</v>
      </c>
      <c r="P131" s="1">
        <v>56</v>
      </c>
      <c r="Q131" s="1">
        <v>8379</v>
      </c>
      <c r="R131" s="1">
        <v>162</v>
      </c>
      <c r="S131" s="1">
        <v>297</v>
      </c>
      <c r="T131" s="1">
        <v>28</v>
      </c>
      <c r="Z131" s="1">
        <v>0</v>
      </c>
      <c r="AA131" s="1">
        <f t="shared" si="61"/>
        <v>32695</v>
      </c>
      <c r="AB131" s="1">
        <f t="shared" si="62"/>
        <v>334</v>
      </c>
      <c r="AC131" s="1">
        <f t="shared" si="63"/>
        <v>16068</v>
      </c>
      <c r="AD131" s="1">
        <f t="shared" si="64"/>
        <v>900</v>
      </c>
      <c r="AE131" s="1">
        <f t="shared" si="75"/>
        <v>-22</v>
      </c>
      <c r="AF131" s="1">
        <f t="shared" si="65"/>
        <v>24</v>
      </c>
      <c r="AG131" s="1">
        <f t="shared" si="66"/>
        <v>0</v>
      </c>
      <c r="AH131" s="1">
        <f t="shared" si="67"/>
        <v>2</v>
      </c>
      <c r="AI131" s="1">
        <f t="shared" si="76"/>
        <v>4</v>
      </c>
      <c r="AJ131" s="9">
        <f t="shared" si="44"/>
        <v>5.2017107848803604E-2</v>
      </c>
      <c r="AK131" s="9">
        <f t="shared" si="45"/>
        <v>0.34604000000000001</v>
      </c>
      <c r="AL131" s="9">
        <f t="shared" si="46"/>
        <v>6.6800000000000002E-3</v>
      </c>
      <c r="AM131" s="9">
        <f t="shared" si="47"/>
        <v>0.32135999999999998</v>
      </c>
      <c r="AN131" s="9">
        <f t="shared" si="48"/>
        <v>1.7999999999999999E-2</v>
      </c>
      <c r="AO131" s="9">
        <f t="shared" si="49"/>
        <v>8.0000000000000007E-5</v>
      </c>
      <c r="AP131" s="1">
        <f t="shared" si="68"/>
        <v>0</v>
      </c>
      <c r="AQ131" s="1">
        <f t="shared" si="69"/>
        <v>0</v>
      </c>
      <c r="AS131" s="1">
        <f t="shared" si="70"/>
        <v>0</v>
      </c>
      <c r="AT131" s="1">
        <f t="shared" si="77"/>
        <v>0</v>
      </c>
      <c r="AU131" s="1">
        <f t="shared" si="50"/>
        <v>0</v>
      </c>
      <c r="AV131" s="9">
        <f t="shared" si="71"/>
        <v>0</v>
      </c>
      <c r="AW131" s="9">
        <f t="shared" si="51"/>
        <v>0</v>
      </c>
      <c r="AX131" s="9">
        <f t="shared" si="52"/>
        <v>0</v>
      </c>
      <c r="AY131" s="9">
        <f t="shared" si="53"/>
        <v>0</v>
      </c>
      <c r="AZ131" s="9">
        <f t="shared" si="5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81"/>
        <v>133</v>
      </c>
      <c r="BK131" s="7">
        <f t="shared" si="81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43"/>
        <v>17309</v>
      </c>
      <c r="C132" s="1">
        <v>119</v>
      </c>
      <c r="D132" s="1">
        <v>32690</v>
      </c>
      <c r="E132" s="1">
        <v>315</v>
      </c>
      <c r="F132" s="1">
        <v>0</v>
      </c>
      <c r="G132" s="1">
        <v>16092</v>
      </c>
      <c r="H132" s="1">
        <v>0</v>
      </c>
      <c r="I132" s="1">
        <v>902</v>
      </c>
      <c r="J132" s="1">
        <v>56.72</v>
      </c>
      <c r="K132" s="1">
        <v>1.61</v>
      </c>
      <c r="L132" s="1">
        <v>25.8</v>
      </c>
      <c r="M132" s="1">
        <v>1.01</v>
      </c>
      <c r="N132" s="1">
        <v>8698</v>
      </c>
      <c r="O132" s="1">
        <v>8601</v>
      </c>
      <c r="P132" s="1">
        <v>55</v>
      </c>
      <c r="Q132" s="1">
        <v>8382</v>
      </c>
      <c r="R132" s="1">
        <v>162</v>
      </c>
      <c r="S132" s="1">
        <v>279</v>
      </c>
      <c r="T132" s="1">
        <v>26</v>
      </c>
      <c r="Z132" s="1">
        <v>0</v>
      </c>
      <c r="AA132" s="1">
        <f t="shared" si="61"/>
        <v>32690</v>
      </c>
      <c r="AB132" s="1">
        <f t="shared" si="62"/>
        <v>315</v>
      </c>
      <c r="AC132" s="1">
        <f t="shared" si="63"/>
        <v>16092</v>
      </c>
      <c r="AD132" s="1">
        <f t="shared" si="64"/>
        <v>902</v>
      </c>
      <c r="AE132" s="1">
        <f t="shared" si="75"/>
        <v>-19</v>
      </c>
      <c r="AF132" s="1">
        <f t="shared" si="65"/>
        <v>24</v>
      </c>
      <c r="AG132" s="1">
        <f t="shared" si="66"/>
        <v>0</v>
      </c>
      <c r="AH132" s="1">
        <f t="shared" si="67"/>
        <v>2</v>
      </c>
      <c r="AI132" s="1">
        <f t="shared" si="76"/>
        <v>7</v>
      </c>
      <c r="AJ132" s="9">
        <f t="shared" si="44"/>
        <v>5.2111618233289039E-2</v>
      </c>
      <c r="AK132" s="9">
        <f t="shared" si="45"/>
        <v>0.34617999999999999</v>
      </c>
      <c r="AL132" s="9">
        <f t="shared" si="46"/>
        <v>6.3E-3</v>
      </c>
      <c r="AM132" s="9">
        <f t="shared" si="47"/>
        <v>0.32184000000000001</v>
      </c>
      <c r="AN132" s="9">
        <f t="shared" si="48"/>
        <v>1.804E-2</v>
      </c>
      <c r="AO132" s="9">
        <f t="shared" si="49"/>
        <v>1.3999999999999999E-4</v>
      </c>
      <c r="AP132" s="1">
        <f t="shared" si="68"/>
        <v>0</v>
      </c>
      <c r="AQ132" s="1">
        <f t="shared" si="69"/>
        <v>0</v>
      </c>
      <c r="AS132" s="1">
        <f t="shared" si="70"/>
        <v>0</v>
      </c>
      <c r="AT132" s="1">
        <f t="shared" si="77"/>
        <v>0</v>
      </c>
      <c r="AU132" s="1">
        <f t="shared" si="50"/>
        <v>0</v>
      </c>
      <c r="AV132" s="9">
        <f t="shared" si="71"/>
        <v>0</v>
      </c>
      <c r="AW132" s="9">
        <f t="shared" si="51"/>
        <v>0</v>
      </c>
      <c r="AX132" s="9">
        <f t="shared" si="52"/>
        <v>0</v>
      </c>
      <c r="AY132" s="9">
        <f t="shared" si="53"/>
        <v>0</v>
      </c>
      <c r="AZ132" s="9">
        <f t="shared" si="5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81"/>
        <v>134</v>
      </c>
      <c r="BK132" s="7">
        <f t="shared" si="81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43"/>
        <v>17314</v>
      </c>
      <c r="C133" s="1">
        <v>120</v>
      </c>
      <c r="D133" s="1">
        <v>32685</v>
      </c>
      <c r="E133" s="1">
        <v>297</v>
      </c>
      <c r="F133" s="1">
        <v>0</v>
      </c>
      <c r="G133" s="1">
        <v>16113</v>
      </c>
      <c r="H133" s="1">
        <v>0</v>
      </c>
      <c r="I133" s="1">
        <v>904</v>
      </c>
      <c r="J133" s="1">
        <v>56.73</v>
      </c>
      <c r="K133" s="1">
        <v>1.61</v>
      </c>
      <c r="L133" s="1">
        <v>25.8</v>
      </c>
      <c r="M133" s="1">
        <v>1.01</v>
      </c>
      <c r="N133" s="1">
        <v>8701</v>
      </c>
      <c r="O133" s="1">
        <v>8603</v>
      </c>
      <c r="P133" s="1">
        <v>55</v>
      </c>
      <c r="Q133" s="1">
        <v>8385</v>
      </c>
      <c r="R133" s="1">
        <v>162</v>
      </c>
      <c r="S133" s="1">
        <v>262</v>
      </c>
      <c r="T133" s="1">
        <v>25</v>
      </c>
      <c r="Z133" s="1">
        <v>0</v>
      </c>
      <c r="AA133" s="1">
        <f t="shared" si="61"/>
        <v>32685</v>
      </c>
      <c r="AB133" s="1">
        <f t="shared" si="62"/>
        <v>297</v>
      </c>
      <c r="AC133" s="1">
        <f t="shared" si="63"/>
        <v>16113</v>
      </c>
      <c r="AD133" s="1">
        <f t="shared" si="64"/>
        <v>904</v>
      </c>
      <c r="AE133" s="1">
        <f t="shared" si="75"/>
        <v>-18</v>
      </c>
      <c r="AF133" s="1">
        <f t="shared" si="65"/>
        <v>21</v>
      </c>
      <c r="AG133" s="1">
        <f t="shared" si="66"/>
        <v>0</v>
      </c>
      <c r="AH133" s="1">
        <f t="shared" si="67"/>
        <v>2</v>
      </c>
      <c r="AI133" s="1">
        <f t="shared" si="76"/>
        <v>5</v>
      </c>
      <c r="AJ133" s="9">
        <f t="shared" si="44"/>
        <v>5.2212082707635436E-2</v>
      </c>
      <c r="AK133" s="9">
        <f t="shared" si="45"/>
        <v>0.34627999999999998</v>
      </c>
      <c r="AL133" s="9">
        <f t="shared" si="46"/>
        <v>5.94E-3</v>
      </c>
      <c r="AM133" s="9">
        <f t="shared" si="47"/>
        <v>0.32225999999999999</v>
      </c>
      <c r="AN133" s="9">
        <f t="shared" si="48"/>
        <v>1.8079999999999999E-2</v>
      </c>
      <c r="AO133" s="9">
        <f t="shared" si="49"/>
        <v>1E-4</v>
      </c>
      <c r="AP133" s="1">
        <f t="shared" si="68"/>
        <v>0</v>
      </c>
      <c r="AQ133" s="1">
        <f t="shared" si="69"/>
        <v>0</v>
      </c>
      <c r="AS133" s="1">
        <f t="shared" si="70"/>
        <v>0</v>
      </c>
      <c r="AT133" s="1">
        <f t="shared" si="77"/>
        <v>0</v>
      </c>
      <c r="AU133" s="1">
        <f t="shared" si="50"/>
        <v>0</v>
      </c>
      <c r="AV133" s="9">
        <f t="shared" si="71"/>
        <v>0</v>
      </c>
      <c r="AW133" s="9">
        <f t="shared" si="51"/>
        <v>0</v>
      </c>
      <c r="AX133" s="9">
        <f t="shared" si="52"/>
        <v>0</v>
      </c>
      <c r="AY133" s="9">
        <f t="shared" si="53"/>
        <v>0</v>
      </c>
      <c r="AZ133" s="9">
        <f t="shared" si="5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81"/>
        <v>135</v>
      </c>
      <c r="BK133" s="7">
        <f t="shared" si="81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 t="e">
        <f t="shared" si="43"/>
        <v>#N/A</v>
      </c>
      <c r="AA134" s="1">
        <f t="shared" si="61"/>
        <v>0</v>
      </c>
      <c r="AB134" s="1">
        <f t="shared" si="62"/>
        <v>0</v>
      </c>
      <c r="AC134" s="1">
        <f t="shared" si="63"/>
        <v>0</v>
      </c>
      <c r="AD134" s="1">
        <f t="shared" si="64"/>
        <v>0</v>
      </c>
      <c r="AE134" s="1" t="str">
        <f t="shared" si="75"/>
        <v/>
      </c>
      <c r="AF134" s="1" t="str">
        <f t="shared" si="65"/>
        <v/>
      </c>
      <c r="AG134" s="1" t="str">
        <f t="shared" si="66"/>
        <v/>
      </c>
      <c r="AH134" s="1" t="str">
        <f t="shared" si="67"/>
        <v/>
      </c>
      <c r="AI134" s="1" t="e">
        <f t="shared" si="76"/>
        <v>#N/A</v>
      </c>
      <c r="AJ134" s="9" t="e">
        <f t="shared" si="44"/>
        <v>#N/A</v>
      </c>
      <c r="AK134" s="9" t="e">
        <f t="shared" si="45"/>
        <v>#N/A</v>
      </c>
      <c r="AL134" s="9" t="e">
        <f t="shared" si="46"/>
        <v>#N/A</v>
      </c>
      <c r="AM134" s="9" t="e">
        <f t="shared" si="47"/>
        <v>#N/A</v>
      </c>
      <c r="AN134" s="9" t="e">
        <f t="shared" si="48"/>
        <v>#N/A</v>
      </c>
      <c r="AO134" s="9" t="e">
        <f t="shared" si="49"/>
        <v>#N/A</v>
      </c>
      <c r="AP134" s="1" t="str">
        <f t="shared" si="68"/>
        <v/>
      </c>
      <c r="AQ134" s="1" t="str">
        <f t="shared" si="69"/>
        <v/>
      </c>
      <c r="AS134" s="1" t="str">
        <f t="shared" si="70"/>
        <v/>
      </c>
      <c r="AT134" s="1" t="e">
        <f t="shared" si="77"/>
        <v>#N/A</v>
      </c>
      <c r="AU134" s="1" t="e">
        <f t="shared" si="50"/>
        <v>#N/A</v>
      </c>
      <c r="AV134" s="9" t="e">
        <f t="shared" si="71"/>
        <v>#N/A</v>
      </c>
      <c r="AW134" s="9" t="e">
        <f t="shared" si="51"/>
        <v>#N/A</v>
      </c>
      <c r="AX134" s="9" t="e">
        <f t="shared" si="52"/>
        <v>#N/A</v>
      </c>
      <c r="AY134" s="9" t="e">
        <f t="shared" si="53"/>
        <v>#N/A</v>
      </c>
      <c r="AZ134" s="9" t="e">
        <f t="shared" si="54"/>
        <v>#N/A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81"/>
        <v>136</v>
      </c>
      <c r="BK134" s="7">
        <f t="shared" si="81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 t="e">
        <f t="shared" si="43"/>
        <v>#N/A</v>
      </c>
      <c r="AA135" s="1">
        <f t="shared" si="61"/>
        <v>0</v>
      </c>
      <c r="AB135" s="1">
        <f t="shared" si="62"/>
        <v>0</v>
      </c>
      <c r="AC135" s="1">
        <f t="shared" si="63"/>
        <v>0</v>
      </c>
      <c r="AD135" s="1">
        <f t="shared" si="64"/>
        <v>0</v>
      </c>
      <c r="AE135" s="1" t="str">
        <f t="shared" si="75"/>
        <v/>
      </c>
      <c r="AF135" s="1" t="str">
        <f t="shared" si="65"/>
        <v/>
      </c>
      <c r="AG135" s="1" t="str">
        <f t="shared" si="66"/>
        <v/>
      </c>
      <c r="AH135" s="1" t="str">
        <f t="shared" si="67"/>
        <v/>
      </c>
      <c r="AI135" s="1" t="e">
        <f t="shared" si="76"/>
        <v>#N/A</v>
      </c>
      <c r="AJ135" s="9" t="e">
        <f t="shared" si="44"/>
        <v>#N/A</v>
      </c>
      <c r="AK135" s="9" t="e">
        <f t="shared" si="45"/>
        <v>#N/A</v>
      </c>
      <c r="AL135" s="9" t="e">
        <f t="shared" si="46"/>
        <v>#N/A</v>
      </c>
      <c r="AM135" s="9" t="e">
        <f t="shared" si="47"/>
        <v>#N/A</v>
      </c>
      <c r="AN135" s="9" t="e">
        <f t="shared" si="48"/>
        <v>#N/A</v>
      </c>
      <c r="AO135" s="9" t="e">
        <f t="shared" si="49"/>
        <v>#N/A</v>
      </c>
      <c r="AP135" s="1" t="str">
        <f t="shared" si="68"/>
        <v/>
      </c>
      <c r="AQ135" s="1" t="str">
        <f t="shared" si="69"/>
        <v/>
      </c>
      <c r="AS135" s="1" t="str">
        <f t="shared" si="70"/>
        <v/>
      </c>
      <c r="AT135" s="1" t="e">
        <f t="shared" si="77"/>
        <v>#N/A</v>
      </c>
      <c r="AU135" s="1" t="e">
        <f t="shared" si="50"/>
        <v>#N/A</v>
      </c>
      <c r="AV135" s="9" t="e">
        <f t="shared" si="71"/>
        <v>#N/A</v>
      </c>
      <c r="AW135" s="9" t="e">
        <f t="shared" si="51"/>
        <v>#N/A</v>
      </c>
      <c r="AX135" s="9" t="e">
        <f t="shared" si="52"/>
        <v>#N/A</v>
      </c>
      <c r="AY135" s="9" t="e">
        <f t="shared" si="53"/>
        <v>#N/A</v>
      </c>
      <c r="AZ135" s="9" t="e">
        <f t="shared" si="54"/>
        <v>#N/A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81"/>
        <v>137</v>
      </c>
      <c r="BK135" s="7">
        <f t="shared" si="81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 t="e">
        <f t="shared" si="43"/>
        <v>#N/A</v>
      </c>
      <c r="AA136" s="1">
        <f t="shared" si="61"/>
        <v>0</v>
      </c>
      <c r="AB136" s="1">
        <f t="shared" si="62"/>
        <v>0</v>
      </c>
      <c r="AC136" s="1">
        <f t="shared" si="63"/>
        <v>0</v>
      </c>
      <c r="AD136" s="1">
        <f t="shared" si="64"/>
        <v>0</v>
      </c>
      <c r="AE136" s="1" t="str">
        <f t="shared" si="75"/>
        <v/>
      </c>
      <c r="AF136" s="1" t="str">
        <f t="shared" si="65"/>
        <v/>
      </c>
      <c r="AG136" s="1" t="str">
        <f t="shared" si="66"/>
        <v/>
      </c>
      <c r="AH136" s="1" t="str">
        <f t="shared" si="67"/>
        <v/>
      </c>
      <c r="AI136" s="1" t="e">
        <f t="shared" si="76"/>
        <v>#N/A</v>
      </c>
      <c r="AJ136" s="9" t="e">
        <f t="shared" si="44"/>
        <v>#N/A</v>
      </c>
      <c r="AK136" s="9" t="e">
        <f t="shared" si="45"/>
        <v>#N/A</v>
      </c>
      <c r="AL136" s="9" t="e">
        <f t="shared" si="46"/>
        <v>#N/A</v>
      </c>
      <c r="AM136" s="9" t="e">
        <f t="shared" si="47"/>
        <v>#N/A</v>
      </c>
      <c r="AN136" s="9" t="e">
        <f t="shared" si="48"/>
        <v>#N/A</v>
      </c>
      <c r="AO136" s="9" t="e">
        <f t="shared" si="49"/>
        <v>#N/A</v>
      </c>
      <c r="AP136" s="1" t="str">
        <f t="shared" si="68"/>
        <v/>
      </c>
      <c r="AQ136" s="1" t="str">
        <f t="shared" si="69"/>
        <v/>
      </c>
      <c r="AS136" s="1" t="str">
        <f t="shared" si="70"/>
        <v/>
      </c>
      <c r="AT136" s="1" t="e">
        <f t="shared" si="77"/>
        <v>#N/A</v>
      </c>
      <c r="AU136" s="1" t="e">
        <f t="shared" si="50"/>
        <v>#N/A</v>
      </c>
      <c r="AV136" s="9" t="e">
        <f t="shared" si="71"/>
        <v>#N/A</v>
      </c>
      <c r="AW136" s="9" t="e">
        <f t="shared" si="51"/>
        <v>#N/A</v>
      </c>
      <c r="AX136" s="9" t="e">
        <f t="shared" si="52"/>
        <v>#N/A</v>
      </c>
      <c r="AY136" s="9" t="e">
        <f t="shared" si="53"/>
        <v>#N/A</v>
      </c>
      <c r="AZ136" s="9" t="e">
        <f t="shared" si="54"/>
        <v>#N/A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81"/>
        <v>138</v>
      </c>
      <c r="BK136" s="7">
        <f t="shared" si="81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 t="e">
        <f t="shared" si="43"/>
        <v>#N/A</v>
      </c>
      <c r="AA137" s="1">
        <f t="shared" si="61"/>
        <v>0</v>
      </c>
      <c r="AB137" s="1">
        <f t="shared" si="62"/>
        <v>0</v>
      </c>
      <c r="AC137" s="1">
        <f t="shared" si="63"/>
        <v>0</v>
      </c>
      <c r="AD137" s="1">
        <f t="shared" si="64"/>
        <v>0</v>
      </c>
      <c r="AE137" s="1" t="str">
        <f t="shared" si="75"/>
        <v/>
      </c>
      <c r="AF137" s="1" t="str">
        <f t="shared" si="65"/>
        <v/>
      </c>
      <c r="AG137" s="1" t="str">
        <f t="shared" si="66"/>
        <v/>
      </c>
      <c r="AH137" s="1" t="str">
        <f t="shared" si="67"/>
        <v/>
      </c>
      <c r="AI137" s="1" t="e">
        <f t="shared" si="76"/>
        <v>#N/A</v>
      </c>
      <c r="AJ137" s="9" t="e">
        <f t="shared" si="44"/>
        <v>#N/A</v>
      </c>
      <c r="AK137" s="9" t="e">
        <f t="shared" si="45"/>
        <v>#N/A</v>
      </c>
      <c r="AL137" s="9" t="e">
        <f t="shared" si="46"/>
        <v>#N/A</v>
      </c>
      <c r="AM137" s="9" t="e">
        <f t="shared" si="47"/>
        <v>#N/A</v>
      </c>
      <c r="AN137" s="9" t="e">
        <f t="shared" si="48"/>
        <v>#N/A</v>
      </c>
      <c r="AO137" s="9" t="e">
        <f t="shared" si="49"/>
        <v>#N/A</v>
      </c>
      <c r="AP137" s="1" t="str">
        <f t="shared" si="68"/>
        <v/>
      </c>
      <c r="AQ137" s="1" t="str">
        <f t="shared" si="69"/>
        <v/>
      </c>
      <c r="AS137" s="1" t="str">
        <f t="shared" si="70"/>
        <v/>
      </c>
      <c r="AT137" s="1" t="e">
        <f t="shared" si="77"/>
        <v>#N/A</v>
      </c>
      <c r="AU137" s="1" t="e">
        <f t="shared" si="50"/>
        <v>#N/A</v>
      </c>
      <c r="AV137" s="9" t="e">
        <f t="shared" si="71"/>
        <v>#N/A</v>
      </c>
      <c r="AW137" s="9" t="e">
        <f t="shared" si="51"/>
        <v>#N/A</v>
      </c>
      <c r="AX137" s="9" t="e">
        <f t="shared" si="52"/>
        <v>#N/A</v>
      </c>
      <c r="AY137" s="9" t="e">
        <f t="shared" si="53"/>
        <v>#N/A</v>
      </c>
      <c r="AZ137" s="9" t="e">
        <f t="shared" si="54"/>
        <v>#N/A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81"/>
        <v>139</v>
      </c>
      <c r="BK137" s="7">
        <f t="shared" si="81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 t="e">
        <f t="shared" si="43"/>
        <v>#N/A</v>
      </c>
      <c r="AA138" s="1">
        <f t="shared" si="61"/>
        <v>0</v>
      </c>
      <c r="AB138" s="1">
        <f t="shared" si="62"/>
        <v>0</v>
      </c>
      <c r="AC138" s="1">
        <f t="shared" si="63"/>
        <v>0</v>
      </c>
      <c r="AD138" s="1">
        <f t="shared" si="64"/>
        <v>0</v>
      </c>
      <c r="AE138" s="1" t="str">
        <f t="shared" si="75"/>
        <v/>
      </c>
      <c r="AF138" s="1" t="str">
        <f t="shared" si="65"/>
        <v/>
      </c>
      <c r="AG138" s="1" t="str">
        <f t="shared" si="66"/>
        <v/>
      </c>
      <c r="AH138" s="1" t="str">
        <f t="shared" si="67"/>
        <v/>
      </c>
      <c r="AI138" s="1" t="e">
        <f t="shared" si="76"/>
        <v>#N/A</v>
      </c>
      <c r="AJ138" s="9" t="e">
        <f t="shared" si="44"/>
        <v>#N/A</v>
      </c>
      <c r="AK138" s="9" t="e">
        <f t="shared" si="45"/>
        <v>#N/A</v>
      </c>
      <c r="AL138" s="9" t="e">
        <f t="shared" si="46"/>
        <v>#N/A</v>
      </c>
      <c r="AM138" s="9" t="e">
        <f t="shared" si="47"/>
        <v>#N/A</v>
      </c>
      <c r="AN138" s="9" t="e">
        <f t="shared" si="48"/>
        <v>#N/A</v>
      </c>
      <c r="AO138" s="9" t="e">
        <f t="shared" si="49"/>
        <v>#N/A</v>
      </c>
      <c r="AP138" s="1" t="str">
        <f t="shared" si="68"/>
        <v/>
      </c>
      <c r="AQ138" s="1" t="str">
        <f t="shared" si="69"/>
        <v/>
      </c>
      <c r="AS138" s="1" t="str">
        <f t="shared" si="70"/>
        <v/>
      </c>
      <c r="AT138" s="1" t="e">
        <f t="shared" si="77"/>
        <v>#N/A</v>
      </c>
      <c r="AU138" s="1" t="e">
        <f t="shared" si="50"/>
        <v>#N/A</v>
      </c>
      <c r="AV138" s="9" t="e">
        <f t="shared" si="71"/>
        <v>#N/A</v>
      </c>
      <c r="AW138" s="9" t="e">
        <f t="shared" si="51"/>
        <v>#N/A</v>
      </c>
      <c r="AX138" s="9" t="e">
        <f t="shared" si="52"/>
        <v>#N/A</v>
      </c>
      <c r="AY138" s="9" t="e">
        <f t="shared" si="53"/>
        <v>#N/A</v>
      </c>
      <c r="AZ138" s="9" t="e">
        <f t="shared" si="54"/>
        <v>#N/A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81"/>
        <v>140</v>
      </c>
      <c r="BK138" s="7">
        <f t="shared" si="81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 t="e">
        <f t="shared" si="43"/>
        <v>#N/A</v>
      </c>
      <c r="AA139" s="1">
        <f t="shared" si="61"/>
        <v>0</v>
      </c>
      <c r="AB139" s="1">
        <f t="shared" si="62"/>
        <v>0</v>
      </c>
      <c r="AC139" s="1">
        <f t="shared" si="63"/>
        <v>0</v>
      </c>
      <c r="AD139" s="1">
        <f t="shared" si="64"/>
        <v>0</v>
      </c>
      <c r="AE139" s="1" t="str">
        <f t="shared" si="75"/>
        <v/>
      </c>
      <c r="AF139" s="1" t="str">
        <f t="shared" si="65"/>
        <v/>
      </c>
      <c r="AG139" s="1" t="str">
        <f t="shared" si="66"/>
        <v/>
      </c>
      <c r="AH139" s="1" t="str">
        <f t="shared" si="67"/>
        <v/>
      </c>
      <c r="AI139" s="1" t="e">
        <f t="shared" si="76"/>
        <v>#N/A</v>
      </c>
      <c r="AJ139" s="9" t="e">
        <f t="shared" si="44"/>
        <v>#N/A</v>
      </c>
      <c r="AK139" s="9" t="e">
        <f t="shared" si="45"/>
        <v>#N/A</v>
      </c>
      <c r="AL139" s="9" t="e">
        <f t="shared" si="46"/>
        <v>#N/A</v>
      </c>
      <c r="AM139" s="9" t="e">
        <f t="shared" si="47"/>
        <v>#N/A</v>
      </c>
      <c r="AN139" s="9" t="e">
        <f t="shared" si="48"/>
        <v>#N/A</v>
      </c>
      <c r="AO139" s="9" t="e">
        <f t="shared" si="49"/>
        <v>#N/A</v>
      </c>
      <c r="AP139" s="1" t="str">
        <f t="shared" si="68"/>
        <v/>
      </c>
      <c r="AQ139" s="1" t="str">
        <f t="shared" si="69"/>
        <v/>
      </c>
      <c r="AS139" s="1" t="str">
        <f t="shared" si="70"/>
        <v/>
      </c>
      <c r="AT139" s="1" t="e">
        <f t="shared" si="77"/>
        <v>#N/A</v>
      </c>
      <c r="AU139" s="1" t="e">
        <f t="shared" si="50"/>
        <v>#N/A</v>
      </c>
      <c r="AV139" s="9" t="e">
        <f t="shared" si="71"/>
        <v>#N/A</v>
      </c>
      <c r="AW139" s="9" t="e">
        <f t="shared" si="51"/>
        <v>#N/A</v>
      </c>
      <c r="AX139" s="9" t="e">
        <f t="shared" si="52"/>
        <v>#N/A</v>
      </c>
      <c r="AY139" s="9" t="e">
        <f t="shared" si="53"/>
        <v>#N/A</v>
      </c>
      <c r="AZ139" s="9" t="e">
        <f t="shared" si="54"/>
        <v>#N/A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81"/>
        <v>141</v>
      </c>
      <c r="BK139" s="7">
        <f t="shared" si="81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 t="e">
        <f t="shared" si="43"/>
        <v>#N/A</v>
      </c>
      <c r="AA140" s="1">
        <f t="shared" si="61"/>
        <v>0</v>
      </c>
      <c r="AB140" s="1">
        <f t="shared" si="62"/>
        <v>0</v>
      </c>
      <c r="AC140" s="1">
        <f t="shared" si="63"/>
        <v>0</v>
      </c>
      <c r="AD140" s="1">
        <f t="shared" si="64"/>
        <v>0</v>
      </c>
      <c r="AE140" s="1" t="str">
        <f t="shared" si="75"/>
        <v/>
      </c>
      <c r="AF140" s="1" t="str">
        <f t="shared" si="65"/>
        <v/>
      </c>
      <c r="AG140" s="1" t="str">
        <f t="shared" si="66"/>
        <v/>
      </c>
      <c r="AH140" s="1" t="str">
        <f t="shared" si="67"/>
        <v/>
      </c>
      <c r="AI140" s="1" t="e">
        <f t="shared" si="76"/>
        <v>#N/A</v>
      </c>
      <c r="AJ140" s="9" t="e">
        <f t="shared" si="44"/>
        <v>#N/A</v>
      </c>
      <c r="AK140" s="9" t="e">
        <f t="shared" si="45"/>
        <v>#N/A</v>
      </c>
      <c r="AL140" s="9" t="e">
        <f t="shared" si="46"/>
        <v>#N/A</v>
      </c>
      <c r="AM140" s="9" t="e">
        <f t="shared" si="47"/>
        <v>#N/A</v>
      </c>
      <c r="AN140" s="9" t="e">
        <f t="shared" si="48"/>
        <v>#N/A</v>
      </c>
      <c r="AO140" s="9" t="e">
        <f t="shared" si="49"/>
        <v>#N/A</v>
      </c>
      <c r="AP140" s="1" t="str">
        <f t="shared" si="68"/>
        <v/>
      </c>
      <c r="AQ140" s="1" t="str">
        <f t="shared" si="69"/>
        <v/>
      </c>
      <c r="AS140" s="1" t="str">
        <f t="shared" si="70"/>
        <v/>
      </c>
      <c r="AT140" s="1" t="e">
        <f t="shared" si="77"/>
        <v>#N/A</v>
      </c>
      <c r="AU140" s="1" t="e">
        <f t="shared" si="50"/>
        <v>#N/A</v>
      </c>
      <c r="AV140" s="9" t="e">
        <f t="shared" si="71"/>
        <v>#N/A</v>
      </c>
      <c r="AW140" s="9" t="e">
        <f t="shared" si="51"/>
        <v>#N/A</v>
      </c>
      <c r="AX140" s="9" t="e">
        <f t="shared" si="52"/>
        <v>#N/A</v>
      </c>
      <c r="AY140" s="9" t="e">
        <f t="shared" si="53"/>
        <v>#N/A</v>
      </c>
      <c r="AZ140" s="9" t="e">
        <f t="shared" si="54"/>
        <v>#N/A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81"/>
        <v>142</v>
      </c>
      <c r="BK140" s="7">
        <f t="shared" si="81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 t="e">
        <f t="shared" si="43"/>
        <v>#N/A</v>
      </c>
      <c r="AA141" s="1">
        <f t="shared" si="61"/>
        <v>0</v>
      </c>
      <c r="AB141" s="1">
        <f t="shared" si="62"/>
        <v>0</v>
      </c>
      <c r="AC141" s="1">
        <f t="shared" si="63"/>
        <v>0</v>
      </c>
      <c r="AD141" s="1">
        <f t="shared" si="64"/>
        <v>0</v>
      </c>
      <c r="AE141" s="1" t="str">
        <f t="shared" si="75"/>
        <v/>
      </c>
      <c r="AF141" s="1" t="str">
        <f t="shared" si="65"/>
        <v/>
      </c>
      <c r="AG141" s="1" t="str">
        <f t="shared" si="66"/>
        <v/>
      </c>
      <c r="AH141" s="1" t="str">
        <f t="shared" si="67"/>
        <v/>
      </c>
      <c r="AI141" s="1" t="e">
        <f t="shared" si="76"/>
        <v>#N/A</v>
      </c>
      <c r="AJ141" s="9" t="e">
        <f t="shared" si="44"/>
        <v>#N/A</v>
      </c>
      <c r="AK141" s="9" t="e">
        <f t="shared" si="45"/>
        <v>#N/A</v>
      </c>
      <c r="AL141" s="9" t="e">
        <f t="shared" si="46"/>
        <v>#N/A</v>
      </c>
      <c r="AM141" s="9" t="e">
        <f t="shared" si="47"/>
        <v>#N/A</v>
      </c>
      <c r="AN141" s="9" t="e">
        <f t="shared" si="48"/>
        <v>#N/A</v>
      </c>
      <c r="AO141" s="9" t="e">
        <f t="shared" si="49"/>
        <v>#N/A</v>
      </c>
      <c r="AP141" s="1" t="str">
        <f t="shared" si="68"/>
        <v/>
      </c>
      <c r="AQ141" s="1" t="str">
        <f t="shared" si="69"/>
        <v/>
      </c>
      <c r="AS141" s="1" t="str">
        <f t="shared" si="70"/>
        <v/>
      </c>
      <c r="AT141" s="1" t="e">
        <f t="shared" si="77"/>
        <v>#N/A</v>
      </c>
      <c r="AU141" s="1" t="e">
        <f t="shared" si="50"/>
        <v>#N/A</v>
      </c>
      <c r="AV141" s="9" t="e">
        <f t="shared" si="71"/>
        <v>#N/A</v>
      </c>
      <c r="AW141" s="9" t="e">
        <f t="shared" si="51"/>
        <v>#N/A</v>
      </c>
      <c r="AX141" s="9" t="e">
        <f t="shared" si="52"/>
        <v>#N/A</v>
      </c>
      <c r="AY141" s="9" t="e">
        <f t="shared" si="53"/>
        <v>#N/A</v>
      </c>
      <c r="AZ141" s="9" t="e">
        <f t="shared" si="54"/>
        <v>#N/A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81"/>
        <v>143</v>
      </c>
      <c r="BK141" s="7">
        <f t="shared" si="81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 t="e">
        <f t="shared" ref="B142:B205" si="82">IF(C142="",NA(),E142+G142+H142+I142)</f>
        <v>#N/A</v>
      </c>
      <c r="AA142" s="1">
        <f t="shared" si="61"/>
        <v>0</v>
      </c>
      <c r="AB142" s="1">
        <f t="shared" si="62"/>
        <v>0</v>
      </c>
      <c r="AC142" s="1">
        <f t="shared" si="63"/>
        <v>0</v>
      </c>
      <c r="AD142" s="1">
        <f t="shared" si="64"/>
        <v>0</v>
      </c>
      <c r="AE142" s="1" t="str">
        <f t="shared" si="75"/>
        <v/>
      </c>
      <c r="AF142" s="1" t="str">
        <f t="shared" si="65"/>
        <v/>
      </c>
      <c r="AG142" s="1" t="str">
        <f t="shared" si="66"/>
        <v/>
      </c>
      <c r="AH142" s="1" t="str">
        <f t="shared" si="67"/>
        <v/>
      </c>
      <c r="AI142" s="1" t="e">
        <f t="shared" si="76"/>
        <v>#N/A</v>
      </c>
      <c r="AJ142" s="9" t="e">
        <f t="shared" ref="AJ142:AJ205" si="83">IF(OR(ISNA(B142),B142=0),NA(),I142/B142)</f>
        <v>#N/A</v>
      </c>
      <c r="AK142" s="9" t="e">
        <f t="shared" ref="AK142:AK205" si="84">IF(OR(ISNA(B142),B142=0),NA(),B142/$AK$11)</f>
        <v>#N/A</v>
      </c>
      <c r="AL142" s="9" t="e">
        <f t="shared" ref="AL142:AL205" si="85">IF(OR(ISNA(B142),B142=0),NA(),E142/$AK$11)</f>
        <v>#N/A</v>
      </c>
      <c r="AM142" s="9" t="e">
        <f t="shared" ref="AM142:AM205" si="86">IF(OR(ISNA(B142),B142=0),NA(),G142/$AK$11)</f>
        <v>#N/A</v>
      </c>
      <c r="AN142" s="9" t="e">
        <f t="shared" ref="AN142:AN205" si="87">IF(OR(ISNA(B142),B142=0),NA(),I142/$AK$11)</f>
        <v>#N/A</v>
      </c>
      <c r="AO142" s="9" t="e">
        <f t="shared" ref="AO142:AO205" si="88">+IF(OR(ISNA(B142),B142=0),NA(),AI142/$AK$11)</f>
        <v>#N/A</v>
      </c>
      <c r="AP142" s="1" t="str">
        <f t="shared" si="68"/>
        <v/>
      </c>
      <c r="AQ142" s="1" t="str">
        <f t="shared" si="69"/>
        <v/>
      </c>
      <c r="AS142" s="1" t="str">
        <f t="shared" si="70"/>
        <v/>
      </c>
      <c r="AT142" s="1" t="e">
        <f t="shared" si="77"/>
        <v>#N/A</v>
      </c>
      <c r="AU142" s="1" t="e">
        <f t="shared" ref="AU142:AU205" si="89">IF(C142="",NA(),V142+W142+X142)</f>
        <v>#N/A</v>
      </c>
      <c r="AV142" s="9" t="e">
        <f t="shared" si="71"/>
        <v>#N/A</v>
      </c>
      <c r="AW142" s="9" t="e">
        <f t="shared" ref="AW142:AW205" si="90">IF(OR(ISNA(B142),B142=0),NA(),V142/$AK$11)</f>
        <v>#N/A</v>
      </c>
      <c r="AX142" s="9" t="e">
        <f t="shared" ref="AX142:AX205" si="91">IF(OR(ISNA(B142),B142=0),NA(),W142/$AK$11)</f>
        <v>#N/A</v>
      </c>
      <c r="AY142" s="9" t="e">
        <f t="shared" ref="AY142:AY205" si="92">IF(OR(ISNA(B142),B142=0),NA(),X142/$AK$11)</f>
        <v>#N/A</v>
      </c>
      <c r="AZ142" s="9" t="e">
        <f t="shared" ref="AZ142:AZ205" si="93">IF(OR(ISNA(B142),B142=0),NA(),AT142/$AK$11)</f>
        <v>#N/A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81"/>
        <v>144</v>
      </c>
      <c r="BK142" s="7">
        <f t="shared" si="81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 t="e">
        <f t="shared" si="82"/>
        <v>#N/A</v>
      </c>
      <c r="AA143" s="1">
        <f t="shared" ref="AA143:AA206" si="94">+D143+U143</f>
        <v>0</v>
      </c>
      <c r="AB143" s="1">
        <f t="shared" ref="AB143:AB206" si="95">+E143+V143</f>
        <v>0</v>
      </c>
      <c r="AC143" s="1">
        <f t="shared" ref="AC143:AC206" si="96">+G143+W143</f>
        <v>0</v>
      </c>
      <c r="AD143" s="1">
        <f t="shared" ref="AD143:AD206" si="97">+I143+X143</f>
        <v>0</v>
      </c>
      <c r="AE143" s="1" t="str">
        <f t="shared" si="75"/>
        <v/>
      </c>
      <c r="AF143" s="1" t="str">
        <f t="shared" ref="AF143:AF206" si="98">IF($C143="","",G143-G142)</f>
        <v/>
      </c>
      <c r="AG143" s="1" t="str">
        <f t="shared" ref="AG143:AG206" si="99">IF($C143="","",H143-H142)</f>
        <v/>
      </c>
      <c r="AH143" s="1" t="str">
        <f t="shared" ref="AH143:AH206" si="100">IF($C143="","",I143-I142)</f>
        <v/>
      </c>
      <c r="AI143" s="1" t="e">
        <f t="shared" si="76"/>
        <v>#N/A</v>
      </c>
      <c r="AJ143" s="9" t="e">
        <f t="shared" si="83"/>
        <v>#N/A</v>
      </c>
      <c r="AK143" s="9" t="e">
        <f t="shared" si="84"/>
        <v>#N/A</v>
      </c>
      <c r="AL143" s="9" t="e">
        <f t="shared" si="85"/>
        <v>#N/A</v>
      </c>
      <c r="AM143" s="9" t="e">
        <f t="shared" si="86"/>
        <v>#N/A</v>
      </c>
      <c r="AN143" s="9" t="e">
        <f t="shared" si="87"/>
        <v>#N/A</v>
      </c>
      <c r="AO143" s="9" t="e">
        <f t="shared" si="88"/>
        <v>#N/A</v>
      </c>
      <c r="AP143" s="1" t="str">
        <f t="shared" ref="AP143:AP206" si="101">IF($C143="","",V143-V142)</f>
        <v/>
      </c>
      <c r="AQ143" s="1" t="str">
        <f t="shared" ref="AQ143:AQ206" si="102">IF($C143="","",W143-W142)</f>
        <v/>
      </c>
      <c r="AS143" s="1" t="str">
        <f t="shared" ref="AS143:AS206" si="103">IF($C143="","",X143-X142)</f>
        <v/>
      </c>
      <c r="AT143" s="1" t="e">
        <f t="shared" si="77"/>
        <v>#N/A</v>
      </c>
      <c r="AU143" s="1" t="e">
        <f t="shared" si="89"/>
        <v>#N/A</v>
      </c>
      <c r="AV143" s="9" t="e">
        <f t="shared" ref="AV143:AV206" si="104">IF(OR(ISNA(B143),B143=0),NA(),AU143/$AK$11)</f>
        <v>#N/A</v>
      </c>
      <c r="AW143" s="9" t="e">
        <f t="shared" si="90"/>
        <v>#N/A</v>
      </c>
      <c r="AX143" s="9" t="e">
        <f t="shared" si="91"/>
        <v>#N/A</v>
      </c>
      <c r="AY143" s="9" t="e">
        <f t="shared" si="92"/>
        <v>#N/A</v>
      </c>
      <c r="AZ143" s="9" t="e">
        <f t="shared" si="93"/>
        <v>#N/A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81"/>
        <v>145</v>
      </c>
      <c r="BK143" s="7">
        <f t="shared" si="81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 t="e">
        <f t="shared" si="82"/>
        <v>#N/A</v>
      </c>
      <c r="AA144" s="1">
        <f t="shared" si="94"/>
        <v>0</v>
      </c>
      <c r="AB144" s="1">
        <f t="shared" si="95"/>
        <v>0</v>
      </c>
      <c r="AC144" s="1">
        <f t="shared" si="96"/>
        <v>0</v>
      </c>
      <c r="AD144" s="1">
        <f t="shared" si="97"/>
        <v>0</v>
      </c>
      <c r="AE144" s="1" t="str">
        <f t="shared" ref="AE144:AE207" si="105">IF($C144="","",E144-E143)</f>
        <v/>
      </c>
      <c r="AF144" s="1" t="str">
        <f t="shared" si="98"/>
        <v/>
      </c>
      <c r="AG144" s="1" t="str">
        <f t="shared" si="99"/>
        <v/>
      </c>
      <c r="AH144" s="1" t="str">
        <f t="shared" si="100"/>
        <v/>
      </c>
      <c r="AI144" s="1" t="e">
        <f t="shared" ref="AI144:AI207" si="106">IF(OR($C144="",ISNA($C144)),NA(),AE144+AF144+AG144+AH144)</f>
        <v>#N/A</v>
      </c>
      <c r="AJ144" s="9" t="e">
        <f t="shared" si="83"/>
        <v>#N/A</v>
      </c>
      <c r="AK144" s="9" t="e">
        <f t="shared" si="84"/>
        <v>#N/A</v>
      </c>
      <c r="AL144" s="9" t="e">
        <f t="shared" si="85"/>
        <v>#N/A</v>
      </c>
      <c r="AM144" s="9" t="e">
        <f t="shared" si="86"/>
        <v>#N/A</v>
      </c>
      <c r="AN144" s="9" t="e">
        <f t="shared" si="87"/>
        <v>#N/A</v>
      </c>
      <c r="AO144" s="9" t="e">
        <f t="shared" si="88"/>
        <v>#N/A</v>
      </c>
      <c r="AP144" s="1" t="str">
        <f t="shared" si="101"/>
        <v/>
      </c>
      <c r="AQ144" s="1" t="str">
        <f t="shared" si="102"/>
        <v/>
      </c>
      <c r="AS144" s="1" t="str">
        <f t="shared" si="103"/>
        <v/>
      </c>
      <c r="AT144" s="1" t="e">
        <f t="shared" ref="AT144:AT207" si="107">IF(OR($C144="",ISNA($C144)),NA(),AP144+AQ144+AR144+AS144)</f>
        <v>#N/A</v>
      </c>
      <c r="AU144" s="1" t="e">
        <f t="shared" si="89"/>
        <v>#N/A</v>
      </c>
      <c r="AV144" s="9" t="e">
        <f t="shared" si="104"/>
        <v>#N/A</v>
      </c>
      <c r="AW144" s="9" t="e">
        <f t="shared" si="90"/>
        <v>#N/A</v>
      </c>
      <c r="AX144" s="9" t="e">
        <f t="shared" si="91"/>
        <v>#N/A</v>
      </c>
      <c r="AY144" s="9" t="e">
        <f t="shared" si="92"/>
        <v>#N/A</v>
      </c>
      <c r="AZ144" s="9" t="e">
        <f t="shared" si="93"/>
        <v>#N/A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108">+BJ143+1</f>
        <v>146</v>
      </c>
      <c r="BK144" s="7">
        <f t="shared" si="10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 t="e">
        <f t="shared" si="82"/>
        <v>#N/A</v>
      </c>
      <c r="AA145" s="1">
        <f t="shared" si="94"/>
        <v>0</v>
      </c>
      <c r="AB145" s="1">
        <f t="shared" si="95"/>
        <v>0</v>
      </c>
      <c r="AC145" s="1">
        <f t="shared" si="96"/>
        <v>0</v>
      </c>
      <c r="AD145" s="1">
        <f t="shared" si="97"/>
        <v>0</v>
      </c>
      <c r="AE145" s="1" t="str">
        <f t="shared" si="105"/>
        <v/>
      </c>
      <c r="AF145" s="1" t="str">
        <f t="shared" si="98"/>
        <v/>
      </c>
      <c r="AG145" s="1" t="str">
        <f t="shared" si="99"/>
        <v/>
      </c>
      <c r="AH145" s="1" t="str">
        <f t="shared" si="100"/>
        <v/>
      </c>
      <c r="AI145" s="1" t="e">
        <f t="shared" si="106"/>
        <v>#N/A</v>
      </c>
      <c r="AJ145" s="9" t="e">
        <f t="shared" si="83"/>
        <v>#N/A</v>
      </c>
      <c r="AK145" s="9" t="e">
        <f t="shared" si="84"/>
        <v>#N/A</v>
      </c>
      <c r="AL145" s="9" t="e">
        <f t="shared" si="85"/>
        <v>#N/A</v>
      </c>
      <c r="AM145" s="9" t="e">
        <f t="shared" si="86"/>
        <v>#N/A</v>
      </c>
      <c r="AN145" s="9" t="e">
        <f t="shared" si="87"/>
        <v>#N/A</v>
      </c>
      <c r="AO145" s="9" t="e">
        <f t="shared" si="88"/>
        <v>#N/A</v>
      </c>
      <c r="AP145" s="1" t="str">
        <f t="shared" si="101"/>
        <v/>
      </c>
      <c r="AQ145" s="1" t="str">
        <f t="shared" si="102"/>
        <v/>
      </c>
      <c r="AS145" s="1" t="str">
        <f t="shared" si="103"/>
        <v/>
      </c>
      <c r="AT145" s="1" t="e">
        <f t="shared" si="107"/>
        <v>#N/A</v>
      </c>
      <c r="AU145" s="1" t="e">
        <f t="shared" si="89"/>
        <v>#N/A</v>
      </c>
      <c r="AV145" s="9" t="e">
        <f t="shared" si="104"/>
        <v>#N/A</v>
      </c>
      <c r="AW145" s="9" t="e">
        <f t="shared" si="90"/>
        <v>#N/A</v>
      </c>
      <c r="AX145" s="9" t="e">
        <f t="shared" si="91"/>
        <v>#N/A</v>
      </c>
      <c r="AY145" s="9" t="e">
        <f t="shared" si="92"/>
        <v>#N/A</v>
      </c>
      <c r="AZ145" s="9" t="e">
        <f t="shared" si="93"/>
        <v>#N/A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108"/>
        <v>147</v>
      </c>
      <c r="BK145" s="7">
        <f t="shared" si="10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 t="e">
        <f t="shared" si="82"/>
        <v>#N/A</v>
      </c>
      <c r="AA146" s="1">
        <f t="shared" si="94"/>
        <v>0</v>
      </c>
      <c r="AB146" s="1">
        <f t="shared" si="95"/>
        <v>0</v>
      </c>
      <c r="AC146" s="1">
        <f t="shared" si="96"/>
        <v>0</v>
      </c>
      <c r="AD146" s="1">
        <f t="shared" si="97"/>
        <v>0</v>
      </c>
      <c r="AE146" s="1" t="str">
        <f t="shared" si="105"/>
        <v/>
      </c>
      <c r="AF146" s="1" t="str">
        <f t="shared" si="98"/>
        <v/>
      </c>
      <c r="AG146" s="1" t="str">
        <f t="shared" si="99"/>
        <v/>
      </c>
      <c r="AH146" s="1" t="str">
        <f t="shared" si="100"/>
        <v/>
      </c>
      <c r="AI146" s="1" t="e">
        <f t="shared" si="106"/>
        <v>#N/A</v>
      </c>
      <c r="AJ146" s="9" t="e">
        <f t="shared" si="83"/>
        <v>#N/A</v>
      </c>
      <c r="AK146" s="9" t="e">
        <f t="shared" si="84"/>
        <v>#N/A</v>
      </c>
      <c r="AL146" s="9" t="e">
        <f t="shared" si="85"/>
        <v>#N/A</v>
      </c>
      <c r="AM146" s="9" t="e">
        <f t="shared" si="86"/>
        <v>#N/A</v>
      </c>
      <c r="AN146" s="9" t="e">
        <f t="shared" si="87"/>
        <v>#N/A</v>
      </c>
      <c r="AO146" s="9" t="e">
        <f t="shared" si="88"/>
        <v>#N/A</v>
      </c>
      <c r="AP146" s="1" t="str">
        <f t="shared" si="101"/>
        <v/>
      </c>
      <c r="AQ146" s="1" t="str">
        <f t="shared" si="102"/>
        <v/>
      </c>
      <c r="AS146" s="1" t="str">
        <f t="shared" si="103"/>
        <v/>
      </c>
      <c r="AT146" s="1" t="e">
        <f t="shared" si="107"/>
        <v>#N/A</v>
      </c>
      <c r="AU146" s="1" t="e">
        <f t="shared" si="89"/>
        <v>#N/A</v>
      </c>
      <c r="AV146" s="9" t="e">
        <f t="shared" si="104"/>
        <v>#N/A</v>
      </c>
      <c r="AW146" s="9" t="e">
        <f t="shared" si="90"/>
        <v>#N/A</v>
      </c>
      <c r="AX146" s="9" t="e">
        <f t="shared" si="91"/>
        <v>#N/A</v>
      </c>
      <c r="AY146" s="9" t="e">
        <f t="shared" si="92"/>
        <v>#N/A</v>
      </c>
      <c r="AZ146" s="9" t="e">
        <f t="shared" si="93"/>
        <v>#N/A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108"/>
        <v>148</v>
      </c>
      <c r="BK146" s="7">
        <f t="shared" si="10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 t="e">
        <f t="shared" si="82"/>
        <v>#N/A</v>
      </c>
      <c r="AA147" s="1">
        <f t="shared" si="94"/>
        <v>0</v>
      </c>
      <c r="AB147" s="1">
        <f t="shared" si="95"/>
        <v>0</v>
      </c>
      <c r="AC147" s="1">
        <f t="shared" si="96"/>
        <v>0</v>
      </c>
      <c r="AD147" s="1">
        <f t="shared" si="97"/>
        <v>0</v>
      </c>
      <c r="AE147" s="1" t="str">
        <f t="shared" si="105"/>
        <v/>
      </c>
      <c r="AF147" s="1" t="str">
        <f t="shared" si="98"/>
        <v/>
      </c>
      <c r="AG147" s="1" t="str">
        <f t="shared" si="99"/>
        <v/>
      </c>
      <c r="AH147" s="1" t="str">
        <f t="shared" si="100"/>
        <v/>
      </c>
      <c r="AI147" s="1" t="e">
        <f t="shared" si="106"/>
        <v>#N/A</v>
      </c>
      <c r="AJ147" s="9" t="e">
        <f t="shared" si="83"/>
        <v>#N/A</v>
      </c>
      <c r="AK147" s="9" t="e">
        <f t="shared" si="84"/>
        <v>#N/A</v>
      </c>
      <c r="AL147" s="9" t="e">
        <f t="shared" si="85"/>
        <v>#N/A</v>
      </c>
      <c r="AM147" s="9" t="e">
        <f t="shared" si="86"/>
        <v>#N/A</v>
      </c>
      <c r="AN147" s="9" t="e">
        <f t="shared" si="87"/>
        <v>#N/A</v>
      </c>
      <c r="AO147" s="9" t="e">
        <f t="shared" si="88"/>
        <v>#N/A</v>
      </c>
      <c r="AP147" s="1" t="str">
        <f t="shared" si="101"/>
        <v/>
      </c>
      <c r="AQ147" s="1" t="str">
        <f t="shared" si="102"/>
        <v/>
      </c>
      <c r="AS147" s="1" t="str">
        <f t="shared" si="103"/>
        <v/>
      </c>
      <c r="AT147" s="1" t="e">
        <f t="shared" si="107"/>
        <v>#N/A</v>
      </c>
      <c r="AU147" s="1" t="e">
        <f t="shared" si="89"/>
        <v>#N/A</v>
      </c>
      <c r="AV147" s="9" t="e">
        <f t="shared" si="104"/>
        <v>#N/A</v>
      </c>
      <c r="AW147" s="9" t="e">
        <f t="shared" si="90"/>
        <v>#N/A</v>
      </c>
      <c r="AX147" s="9" t="e">
        <f t="shared" si="91"/>
        <v>#N/A</v>
      </c>
      <c r="AY147" s="9" t="e">
        <f t="shared" si="92"/>
        <v>#N/A</v>
      </c>
      <c r="AZ147" s="9" t="e">
        <f t="shared" si="93"/>
        <v>#N/A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108"/>
        <v>149</v>
      </c>
      <c r="BK147" s="7">
        <f t="shared" si="10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 t="e">
        <f t="shared" si="82"/>
        <v>#N/A</v>
      </c>
      <c r="AA148" s="1">
        <f t="shared" si="94"/>
        <v>0</v>
      </c>
      <c r="AB148" s="1">
        <f t="shared" si="95"/>
        <v>0</v>
      </c>
      <c r="AC148" s="1">
        <f t="shared" si="96"/>
        <v>0</v>
      </c>
      <c r="AD148" s="1">
        <f t="shared" si="97"/>
        <v>0</v>
      </c>
      <c r="AE148" s="1" t="str">
        <f t="shared" si="105"/>
        <v/>
      </c>
      <c r="AF148" s="1" t="str">
        <f t="shared" si="98"/>
        <v/>
      </c>
      <c r="AG148" s="1" t="str">
        <f t="shared" si="99"/>
        <v/>
      </c>
      <c r="AH148" s="1" t="str">
        <f t="shared" si="100"/>
        <v/>
      </c>
      <c r="AI148" s="1" t="e">
        <f t="shared" si="106"/>
        <v>#N/A</v>
      </c>
      <c r="AJ148" s="9" t="e">
        <f t="shared" si="83"/>
        <v>#N/A</v>
      </c>
      <c r="AK148" s="9" t="e">
        <f t="shared" si="84"/>
        <v>#N/A</v>
      </c>
      <c r="AL148" s="9" t="e">
        <f t="shared" si="85"/>
        <v>#N/A</v>
      </c>
      <c r="AM148" s="9" t="e">
        <f t="shared" si="86"/>
        <v>#N/A</v>
      </c>
      <c r="AN148" s="9" t="e">
        <f t="shared" si="87"/>
        <v>#N/A</v>
      </c>
      <c r="AO148" s="9" t="e">
        <f t="shared" si="88"/>
        <v>#N/A</v>
      </c>
      <c r="AP148" s="1" t="str">
        <f t="shared" si="101"/>
        <v/>
      </c>
      <c r="AQ148" s="1" t="str">
        <f t="shared" si="102"/>
        <v/>
      </c>
      <c r="AS148" s="1" t="str">
        <f t="shared" si="103"/>
        <v/>
      </c>
      <c r="AT148" s="1" t="e">
        <f t="shared" si="107"/>
        <v>#N/A</v>
      </c>
      <c r="AU148" s="1" t="e">
        <f t="shared" si="89"/>
        <v>#N/A</v>
      </c>
      <c r="AV148" s="9" t="e">
        <f t="shared" si="104"/>
        <v>#N/A</v>
      </c>
      <c r="AW148" s="9" t="e">
        <f t="shared" si="90"/>
        <v>#N/A</v>
      </c>
      <c r="AX148" s="9" t="e">
        <f t="shared" si="91"/>
        <v>#N/A</v>
      </c>
      <c r="AY148" s="9" t="e">
        <f t="shared" si="92"/>
        <v>#N/A</v>
      </c>
      <c r="AZ148" s="9" t="e">
        <f t="shared" si="93"/>
        <v>#N/A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108"/>
        <v>150</v>
      </c>
      <c r="BK148" s="7">
        <f t="shared" si="10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 t="e">
        <f t="shared" si="82"/>
        <v>#N/A</v>
      </c>
      <c r="AA149" s="1">
        <f t="shared" si="94"/>
        <v>0</v>
      </c>
      <c r="AB149" s="1">
        <f t="shared" si="95"/>
        <v>0</v>
      </c>
      <c r="AC149" s="1">
        <f t="shared" si="96"/>
        <v>0</v>
      </c>
      <c r="AD149" s="1">
        <f t="shared" si="97"/>
        <v>0</v>
      </c>
      <c r="AE149" s="1" t="str">
        <f t="shared" si="105"/>
        <v/>
      </c>
      <c r="AF149" s="1" t="str">
        <f t="shared" si="98"/>
        <v/>
      </c>
      <c r="AG149" s="1" t="str">
        <f t="shared" si="99"/>
        <v/>
      </c>
      <c r="AH149" s="1" t="str">
        <f t="shared" si="100"/>
        <v/>
      </c>
      <c r="AI149" s="1" t="e">
        <f t="shared" si="106"/>
        <v>#N/A</v>
      </c>
      <c r="AJ149" s="9" t="e">
        <f t="shared" si="83"/>
        <v>#N/A</v>
      </c>
      <c r="AK149" s="9" t="e">
        <f t="shared" si="84"/>
        <v>#N/A</v>
      </c>
      <c r="AL149" s="9" t="e">
        <f t="shared" si="85"/>
        <v>#N/A</v>
      </c>
      <c r="AM149" s="9" t="e">
        <f t="shared" si="86"/>
        <v>#N/A</v>
      </c>
      <c r="AN149" s="9" t="e">
        <f t="shared" si="87"/>
        <v>#N/A</v>
      </c>
      <c r="AO149" s="9" t="e">
        <f t="shared" si="88"/>
        <v>#N/A</v>
      </c>
      <c r="AP149" s="1" t="str">
        <f t="shared" si="101"/>
        <v/>
      </c>
      <c r="AQ149" s="1" t="str">
        <f t="shared" si="102"/>
        <v/>
      </c>
      <c r="AS149" s="1" t="str">
        <f t="shared" si="103"/>
        <v/>
      </c>
      <c r="AT149" s="1" t="e">
        <f t="shared" si="107"/>
        <v>#N/A</v>
      </c>
      <c r="AU149" s="1" t="e">
        <f t="shared" si="89"/>
        <v>#N/A</v>
      </c>
      <c r="AV149" s="9" t="e">
        <f t="shared" si="104"/>
        <v>#N/A</v>
      </c>
      <c r="AW149" s="9" t="e">
        <f t="shared" si="90"/>
        <v>#N/A</v>
      </c>
      <c r="AX149" s="9" t="e">
        <f t="shared" si="91"/>
        <v>#N/A</v>
      </c>
      <c r="AY149" s="9" t="e">
        <f t="shared" si="92"/>
        <v>#N/A</v>
      </c>
      <c r="AZ149" s="9" t="e">
        <f t="shared" si="93"/>
        <v>#N/A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108"/>
        <v>151</v>
      </c>
      <c r="BK149" s="7">
        <f t="shared" si="10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 t="e">
        <f t="shared" si="82"/>
        <v>#N/A</v>
      </c>
      <c r="AA150" s="1">
        <f t="shared" si="94"/>
        <v>0</v>
      </c>
      <c r="AB150" s="1">
        <f t="shared" si="95"/>
        <v>0</v>
      </c>
      <c r="AC150" s="1">
        <f t="shared" si="96"/>
        <v>0</v>
      </c>
      <c r="AD150" s="1">
        <f t="shared" si="97"/>
        <v>0</v>
      </c>
      <c r="AE150" s="1" t="str">
        <f t="shared" si="105"/>
        <v/>
      </c>
      <c r="AF150" s="1" t="str">
        <f t="shared" si="98"/>
        <v/>
      </c>
      <c r="AG150" s="1" t="str">
        <f t="shared" si="99"/>
        <v/>
      </c>
      <c r="AH150" s="1" t="str">
        <f t="shared" si="100"/>
        <v/>
      </c>
      <c r="AI150" s="1" t="e">
        <f t="shared" si="106"/>
        <v>#N/A</v>
      </c>
      <c r="AJ150" s="9" t="e">
        <f t="shared" si="83"/>
        <v>#N/A</v>
      </c>
      <c r="AK150" s="9" t="e">
        <f t="shared" si="84"/>
        <v>#N/A</v>
      </c>
      <c r="AL150" s="9" t="e">
        <f t="shared" si="85"/>
        <v>#N/A</v>
      </c>
      <c r="AM150" s="9" t="e">
        <f t="shared" si="86"/>
        <v>#N/A</v>
      </c>
      <c r="AN150" s="9" t="e">
        <f t="shared" si="87"/>
        <v>#N/A</v>
      </c>
      <c r="AO150" s="9" t="e">
        <f t="shared" si="88"/>
        <v>#N/A</v>
      </c>
      <c r="AP150" s="1" t="str">
        <f t="shared" si="101"/>
        <v/>
      </c>
      <c r="AQ150" s="1" t="str">
        <f t="shared" si="102"/>
        <v/>
      </c>
      <c r="AS150" s="1" t="str">
        <f t="shared" si="103"/>
        <v/>
      </c>
      <c r="AT150" s="1" t="e">
        <f t="shared" si="107"/>
        <v>#N/A</v>
      </c>
      <c r="AU150" s="1" t="e">
        <f t="shared" si="89"/>
        <v>#N/A</v>
      </c>
      <c r="AV150" s="9" t="e">
        <f t="shared" si="104"/>
        <v>#N/A</v>
      </c>
      <c r="AW150" s="9" t="e">
        <f t="shared" si="90"/>
        <v>#N/A</v>
      </c>
      <c r="AX150" s="9" t="e">
        <f t="shared" si="91"/>
        <v>#N/A</v>
      </c>
      <c r="AY150" s="9" t="e">
        <f t="shared" si="92"/>
        <v>#N/A</v>
      </c>
      <c r="AZ150" s="9" t="e">
        <f t="shared" si="93"/>
        <v>#N/A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108"/>
        <v>152</v>
      </c>
      <c r="BK150" s="7">
        <f t="shared" si="10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 t="e">
        <f t="shared" si="82"/>
        <v>#N/A</v>
      </c>
      <c r="AA151" s="1">
        <f t="shared" si="94"/>
        <v>0</v>
      </c>
      <c r="AB151" s="1">
        <f t="shared" si="95"/>
        <v>0</v>
      </c>
      <c r="AC151" s="1">
        <f t="shared" si="96"/>
        <v>0</v>
      </c>
      <c r="AD151" s="1">
        <f t="shared" si="97"/>
        <v>0</v>
      </c>
      <c r="AE151" s="1" t="str">
        <f t="shared" si="105"/>
        <v/>
      </c>
      <c r="AF151" s="1" t="str">
        <f t="shared" si="98"/>
        <v/>
      </c>
      <c r="AG151" s="1" t="str">
        <f t="shared" si="99"/>
        <v/>
      </c>
      <c r="AH151" s="1" t="str">
        <f t="shared" si="100"/>
        <v/>
      </c>
      <c r="AI151" s="1" t="e">
        <f t="shared" si="106"/>
        <v>#N/A</v>
      </c>
      <c r="AJ151" s="9" t="e">
        <f t="shared" si="83"/>
        <v>#N/A</v>
      </c>
      <c r="AK151" s="9" t="e">
        <f t="shared" si="84"/>
        <v>#N/A</v>
      </c>
      <c r="AL151" s="9" t="e">
        <f t="shared" si="85"/>
        <v>#N/A</v>
      </c>
      <c r="AM151" s="9" t="e">
        <f t="shared" si="86"/>
        <v>#N/A</v>
      </c>
      <c r="AN151" s="9" t="e">
        <f t="shared" si="87"/>
        <v>#N/A</v>
      </c>
      <c r="AO151" s="9" t="e">
        <f t="shared" si="88"/>
        <v>#N/A</v>
      </c>
      <c r="AP151" s="1" t="str">
        <f t="shared" si="101"/>
        <v/>
      </c>
      <c r="AQ151" s="1" t="str">
        <f t="shared" si="102"/>
        <v/>
      </c>
      <c r="AS151" s="1" t="str">
        <f t="shared" si="103"/>
        <v/>
      </c>
      <c r="AT151" s="1" t="e">
        <f t="shared" si="107"/>
        <v>#N/A</v>
      </c>
      <c r="AU151" s="1" t="e">
        <f t="shared" si="89"/>
        <v>#N/A</v>
      </c>
      <c r="AV151" s="9" t="e">
        <f t="shared" si="104"/>
        <v>#N/A</v>
      </c>
      <c r="AW151" s="9" t="e">
        <f t="shared" si="90"/>
        <v>#N/A</v>
      </c>
      <c r="AX151" s="9" t="e">
        <f t="shared" si="91"/>
        <v>#N/A</v>
      </c>
      <c r="AY151" s="9" t="e">
        <f t="shared" si="92"/>
        <v>#N/A</v>
      </c>
      <c r="AZ151" s="9" t="e">
        <f t="shared" si="93"/>
        <v>#N/A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108"/>
        <v>153</v>
      </c>
      <c r="BK151" s="7">
        <f t="shared" si="10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 t="e">
        <f t="shared" si="82"/>
        <v>#N/A</v>
      </c>
      <c r="AA152" s="1">
        <f t="shared" si="94"/>
        <v>0</v>
      </c>
      <c r="AB152" s="1">
        <f t="shared" si="95"/>
        <v>0</v>
      </c>
      <c r="AC152" s="1">
        <f t="shared" si="96"/>
        <v>0</v>
      </c>
      <c r="AD152" s="1">
        <f t="shared" si="97"/>
        <v>0</v>
      </c>
      <c r="AE152" s="1" t="str">
        <f t="shared" si="105"/>
        <v/>
      </c>
      <c r="AF152" s="1" t="str">
        <f t="shared" si="98"/>
        <v/>
      </c>
      <c r="AG152" s="1" t="str">
        <f t="shared" si="99"/>
        <v/>
      </c>
      <c r="AH152" s="1" t="str">
        <f t="shared" si="100"/>
        <v/>
      </c>
      <c r="AI152" s="1" t="e">
        <f t="shared" si="106"/>
        <v>#N/A</v>
      </c>
      <c r="AJ152" s="9" t="e">
        <f t="shared" si="83"/>
        <v>#N/A</v>
      </c>
      <c r="AK152" s="9" t="e">
        <f t="shared" si="84"/>
        <v>#N/A</v>
      </c>
      <c r="AL152" s="9" t="e">
        <f t="shared" si="85"/>
        <v>#N/A</v>
      </c>
      <c r="AM152" s="9" t="e">
        <f t="shared" si="86"/>
        <v>#N/A</v>
      </c>
      <c r="AN152" s="9" t="e">
        <f t="shared" si="87"/>
        <v>#N/A</v>
      </c>
      <c r="AO152" s="9" t="e">
        <f t="shared" si="88"/>
        <v>#N/A</v>
      </c>
      <c r="AP152" s="1" t="str">
        <f t="shared" si="101"/>
        <v/>
      </c>
      <c r="AQ152" s="1" t="str">
        <f t="shared" si="102"/>
        <v/>
      </c>
      <c r="AS152" s="1" t="str">
        <f t="shared" si="103"/>
        <v/>
      </c>
      <c r="AT152" s="1" t="e">
        <f t="shared" si="107"/>
        <v>#N/A</v>
      </c>
      <c r="AU152" s="1" t="e">
        <f t="shared" si="89"/>
        <v>#N/A</v>
      </c>
      <c r="AV152" s="9" t="e">
        <f t="shared" si="104"/>
        <v>#N/A</v>
      </c>
      <c r="AW152" s="9" t="e">
        <f t="shared" si="90"/>
        <v>#N/A</v>
      </c>
      <c r="AX152" s="9" t="e">
        <f t="shared" si="91"/>
        <v>#N/A</v>
      </c>
      <c r="AY152" s="9" t="e">
        <f t="shared" si="92"/>
        <v>#N/A</v>
      </c>
      <c r="AZ152" s="9" t="e">
        <f t="shared" si="93"/>
        <v>#N/A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108"/>
        <v>154</v>
      </c>
      <c r="BK152" s="7">
        <f t="shared" si="10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 t="e">
        <f t="shared" si="82"/>
        <v>#N/A</v>
      </c>
      <c r="AA153" s="1">
        <f t="shared" si="94"/>
        <v>0</v>
      </c>
      <c r="AB153" s="1">
        <f t="shared" si="95"/>
        <v>0</v>
      </c>
      <c r="AC153" s="1">
        <f t="shared" si="96"/>
        <v>0</v>
      </c>
      <c r="AD153" s="1">
        <f t="shared" si="97"/>
        <v>0</v>
      </c>
      <c r="AE153" s="1" t="str">
        <f t="shared" si="105"/>
        <v/>
      </c>
      <c r="AF153" s="1" t="str">
        <f t="shared" si="98"/>
        <v/>
      </c>
      <c r="AG153" s="1" t="str">
        <f t="shared" si="99"/>
        <v/>
      </c>
      <c r="AH153" s="1" t="str">
        <f t="shared" si="100"/>
        <v/>
      </c>
      <c r="AI153" s="1" t="e">
        <f t="shared" si="106"/>
        <v>#N/A</v>
      </c>
      <c r="AJ153" s="9" t="e">
        <f t="shared" si="83"/>
        <v>#N/A</v>
      </c>
      <c r="AK153" s="9" t="e">
        <f t="shared" si="84"/>
        <v>#N/A</v>
      </c>
      <c r="AL153" s="9" t="e">
        <f t="shared" si="85"/>
        <v>#N/A</v>
      </c>
      <c r="AM153" s="9" t="e">
        <f t="shared" si="86"/>
        <v>#N/A</v>
      </c>
      <c r="AN153" s="9" t="e">
        <f t="shared" si="87"/>
        <v>#N/A</v>
      </c>
      <c r="AO153" s="9" t="e">
        <f t="shared" si="88"/>
        <v>#N/A</v>
      </c>
      <c r="AP153" s="1" t="str">
        <f t="shared" si="101"/>
        <v/>
      </c>
      <c r="AQ153" s="1" t="str">
        <f t="shared" si="102"/>
        <v/>
      </c>
      <c r="AS153" s="1" t="str">
        <f t="shared" si="103"/>
        <v/>
      </c>
      <c r="AT153" s="1" t="e">
        <f t="shared" si="107"/>
        <v>#N/A</v>
      </c>
      <c r="AU153" s="1" t="e">
        <f t="shared" si="89"/>
        <v>#N/A</v>
      </c>
      <c r="AV153" s="9" t="e">
        <f t="shared" si="104"/>
        <v>#N/A</v>
      </c>
      <c r="AW153" s="9" t="e">
        <f t="shared" si="90"/>
        <v>#N/A</v>
      </c>
      <c r="AX153" s="9" t="e">
        <f t="shared" si="91"/>
        <v>#N/A</v>
      </c>
      <c r="AY153" s="9" t="e">
        <f t="shared" si="92"/>
        <v>#N/A</v>
      </c>
      <c r="AZ153" s="9" t="e">
        <f t="shared" si="93"/>
        <v>#N/A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108"/>
        <v>155</v>
      </c>
      <c r="BK153" s="7">
        <f t="shared" si="10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 t="e">
        <f t="shared" si="82"/>
        <v>#N/A</v>
      </c>
      <c r="AA154" s="1">
        <f t="shared" si="94"/>
        <v>0</v>
      </c>
      <c r="AB154" s="1">
        <f t="shared" si="95"/>
        <v>0</v>
      </c>
      <c r="AC154" s="1">
        <f t="shared" si="96"/>
        <v>0</v>
      </c>
      <c r="AD154" s="1">
        <f t="shared" si="97"/>
        <v>0</v>
      </c>
      <c r="AE154" s="1" t="str">
        <f t="shared" si="105"/>
        <v/>
      </c>
      <c r="AF154" s="1" t="str">
        <f t="shared" si="98"/>
        <v/>
      </c>
      <c r="AG154" s="1" t="str">
        <f t="shared" si="99"/>
        <v/>
      </c>
      <c r="AH154" s="1" t="str">
        <f t="shared" si="100"/>
        <v/>
      </c>
      <c r="AI154" s="1" t="e">
        <f t="shared" si="106"/>
        <v>#N/A</v>
      </c>
      <c r="AJ154" s="9" t="e">
        <f t="shared" si="83"/>
        <v>#N/A</v>
      </c>
      <c r="AK154" s="9" t="e">
        <f t="shared" si="84"/>
        <v>#N/A</v>
      </c>
      <c r="AL154" s="9" t="e">
        <f t="shared" si="85"/>
        <v>#N/A</v>
      </c>
      <c r="AM154" s="9" t="e">
        <f t="shared" si="86"/>
        <v>#N/A</v>
      </c>
      <c r="AN154" s="9" t="e">
        <f t="shared" si="87"/>
        <v>#N/A</v>
      </c>
      <c r="AO154" s="9" t="e">
        <f t="shared" si="88"/>
        <v>#N/A</v>
      </c>
      <c r="AP154" s="1" t="str">
        <f t="shared" si="101"/>
        <v/>
      </c>
      <c r="AQ154" s="1" t="str">
        <f t="shared" si="102"/>
        <v/>
      </c>
      <c r="AS154" s="1" t="str">
        <f t="shared" si="103"/>
        <v/>
      </c>
      <c r="AT154" s="1" t="e">
        <f t="shared" si="107"/>
        <v>#N/A</v>
      </c>
      <c r="AU154" s="1" t="e">
        <f t="shared" si="89"/>
        <v>#N/A</v>
      </c>
      <c r="AV154" s="9" t="e">
        <f t="shared" si="104"/>
        <v>#N/A</v>
      </c>
      <c r="AW154" s="9" t="e">
        <f t="shared" si="90"/>
        <v>#N/A</v>
      </c>
      <c r="AX154" s="9" t="e">
        <f t="shared" si="91"/>
        <v>#N/A</v>
      </c>
      <c r="AY154" s="9" t="e">
        <f t="shared" si="92"/>
        <v>#N/A</v>
      </c>
      <c r="AZ154" s="9" t="e">
        <f t="shared" si="93"/>
        <v>#N/A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108"/>
        <v>156</v>
      </c>
      <c r="BK154" s="7">
        <f t="shared" si="10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 t="e">
        <f t="shared" si="82"/>
        <v>#N/A</v>
      </c>
      <c r="AA155" s="1">
        <f t="shared" si="94"/>
        <v>0</v>
      </c>
      <c r="AB155" s="1">
        <f t="shared" si="95"/>
        <v>0</v>
      </c>
      <c r="AC155" s="1">
        <f t="shared" si="96"/>
        <v>0</v>
      </c>
      <c r="AD155" s="1">
        <f t="shared" si="97"/>
        <v>0</v>
      </c>
      <c r="AE155" s="1" t="str">
        <f t="shared" si="105"/>
        <v/>
      </c>
      <c r="AF155" s="1" t="str">
        <f t="shared" si="98"/>
        <v/>
      </c>
      <c r="AG155" s="1" t="str">
        <f t="shared" si="99"/>
        <v/>
      </c>
      <c r="AH155" s="1" t="str">
        <f t="shared" si="100"/>
        <v/>
      </c>
      <c r="AI155" s="1" t="e">
        <f t="shared" si="106"/>
        <v>#N/A</v>
      </c>
      <c r="AJ155" s="9" t="e">
        <f t="shared" si="83"/>
        <v>#N/A</v>
      </c>
      <c r="AK155" s="9" t="e">
        <f t="shared" si="84"/>
        <v>#N/A</v>
      </c>
      <c r="AL155" s="9" t="e">
        <f t="shared" si="85"/>
        <v>#N/A</v>
      </c>
      <c r="AM155" s="9" t="e">
        <f t="shared" si="86"/>
        <v>#N/A</v>
      </c>
      <c r="AN155" s="9" t="e">
        <f t="shared" si="87"/>
        <v>#N/A</v>
      </c>
      <c r="AO155" s="9" t="e">
        <f t="shared" si="88"/>
        <v>#N/A</v>
      </c>
      <c r="AP155" s="1" t="str">
        <f t="shared" si="101"/>
        <v/>
      </c>
      <c r="AQ155" s="1" t="str">
        <f t="shared" si="102"/>
        <v/>
      </c>
      <c r="AS155" s="1" t="str">
        <f t="shared" si="103"/>
        <v/>
      </c>
      <c r="AT155" s="1" t="e">
        <f t="shared" si="107"/>
        <v>#N/A</v>
      </c>
      <c r="AU155" s="1" t="e">
        <f t="shared" si="89"/>
        <v>#N/A</v>
      </c>
      <c r="AV155" s="9" t="e">
        <f t="shared" si="104"/>
        <v>#N/A</v>
      </c>
      <c r="AW155" s="9" t="e">
        <f t="shared" si="90"/>
        <v>#N/A</v>
      </c>
      <c r="AX155" s="9" t="e">
        <f t="shared" si="91"/>
        <v>#N/A</v>
      </c>
      <c r="AY155" s="9" t="e">
        <f t="shared" si="92"/>
        <v>#N/A</v>
      </c>
      <c r="AZ155" s="9" t="e">
        <f t="shared" si="93"/>
        <v>#N/A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108"/>
        <v>157</v>
      </c>
      <c r="BK155" s="7">
        <f t="shared" si="10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 t="e">
        <f t="shared" si="82"/>
        <v>#N/A</v>
      </c>
      <c r="AA156" s="1">
        <f t="shared" si="94"/>
        <v>0</v>
      </c>
      <c r="AB156" s="1">
        <f t="shared" si="95"/>
        <v>0</v>
      </c>
      <c r="AC156" s="1">
        <f t="shared" si="96"/>
        <v>0</v>
      </c>
      <c r="AD156" s="1">
        <f t="shared" si="97"/>
        <v>0</v>
      </c>
      <c r="AE156" s="1" t="str">
        <f t="shared" si="105"/>
        <v/>
      </c>
      <c r="AF156" s="1" t="str">
        <f t="shared" si="98"/>
        <v/>
      </c>
      <c r="AG156" s="1" t="str">
        <f t="shared" si="99"/>
        <v/>
      </c>
      <c r="AH156" s="1" t="str">
        <f t="shared" si="100"/>
        <v/>
      </c>
      <c r="AI156" s="1" t="e">
        <f t="shared" si="106"/>
        <v>#N/A</v>
      </c>
      <c r="AJ156" s="9" t="e">
        <f t="shared" si="83"/>
        <v>#N/A</v>
      </c>
      <c r="AK156" s="9" t="e">
        <f t="shared" si="84"/>
        <v>#N/A</v>
      </c>
      <c r="AL156" s="9" t="e">
        <f t="shared" si="85"/>
        <v>#N/A</v>
      </c>
      <c r="AM156" s="9" t="e">
        <f t="shared" si="86"/>
        <v>#N/A</v>
      </c>
      <c r="AN156" s="9" t="e">
        <f t="shared" si="87"/>
        <v>#N/A</v>
      </c>
      <c r="AO156" s="9" t="e">
        <f t="shared" si="88"/>
        <v>#N/A</v>
      </c>
      <c r="AP156" s="1" t="str">
        <f t="shared" si="101"/>
        <v/>
      </c>
      <c r="AQ156" s="1" t="str">
        <f t="shared" si="102"/>
        <v/>
      </c>
      <c r="AS156" s="1" t="str">
        <f t="shared" si="103"/>
        <v/>
      </c>
      <c r="AT156" s="1" t="e">
        <f t="shared" si="107"/>
        <v>#N/A</v>
      </c>
      <c r="AU156" s="1" t="e">
        <f t="shared" si="89"/>
        <v>#N/A</v>
      </c>
      <c r="AV156" s="9" t="e">
        <f t="shared" si="104"/>
        <v>#N/A</v>
      </c>
      <c r="AW156" s="9" t="e">
        <f t="shared" si="90"/>
        <v>#N/A</v>
      </c>
      <c r="AX156" s="9" t="e">
        <f t="shared" si="91"/>
        <v>#N/A</v>
      </c>
      <c r="AY156" s="9" t="e">
        <f t="shared" si="92"/>
        <v>#N/A</v>
      </c>
      <c r="AZ156" s="9" t="e">
        <f t="shared" si="93"/>
        <v>#N/A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108"/>
        <v>158</v>
      </c>
      <c r="BK156" s="7">
        <f t="shared" si="10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 t="e">
        <f t="shared" si="82"/>
        <v>#N/A</v>
      </c>
      <c r="AA157" s="1">
        <f t="shared" si="94"/>
        <v>0</v>
      </c>
      <c r="AB157" s="1">
        <f t="shared" si="95"/>
        <v>0</v>
      </c>
      <c r="AC157" s="1">
        <f t="shared" si="96"/>
        <v>0</v>
      </c>
      <c r="AD157" s="1">
        <f t="shared" si="97"/>
        <v>0</v>
      </c>
      <c r="AE157" s="1" t="str">
        <f t="shared" si="105"/>
        <v/>
      </c>
      <c r="AF157" s="1" t="str">
        <f t="shared" si="98"/>
        <v/>
      </c>
      <c r="AG157" s="1" t="str">
        <f t="shared" si="99"/>
        <v/>
      </c>
      <c r="AH157" s="1" t="str">
        <f t="shared" si="100"/>
        <v/>
      </c>
      <c r="AI157" s="1" t="e">
        <f t="shared" si="106"/>
        <v>#N/A</v>
      </c>
      <c r="AJ157" s="9" t="e">
        <f t="shared" si="83"/>
        <v>#N/A</v>
      </c>
      <c r="AK157" s="9" t="e">
        <f t="shared" si="84"/>
        <v>#N/A</v>
      </c>
      <c r="AL157" s="9" t="e">
        <f t="shared" si="85"/>
        <v>#N/A</v>
      </c>
      <c r="AM157" s="9" t="e">
        <f t="shared" si="86"/>
        <v>#N/A</v>
      </c>
      <c r="AN157" s="9" t="e">
        <f t="shared" si="87"/>
        <v>#N/A</v>
      </c>
      <c r="AO157" s="9" t="e">
        <f t="shared" si="88"/>
        <v>#N/A</v>
      </c>
      <c r="AP157" s="1" t="str">
        <f t="shared" si="101"/>
        <v/>
      </c>
      <c r="AQ157" s="1" t="str">
        <f t="shared" si="102"/>
        <v/>
      </c>
      <c r="AS157" s="1" t="str">
        <f t="shared" si="103"/>
        <v/>
      </c>
      <c r="AT157" s="1" t="e">
        <f t="shared" si="107"/>
        <v>#N/A</v>
      </c>
      <c r="AU157" s="1" t="e">
        <f t="shared" si="89"/>
        <v>#N/A</v>
      </c>
      <c r="AV157" s="9" t="e">
        <f t="shared" si="104"/>
        <v>#N/A</v>
      </c>
      <c r="AW157" s="9" t="e">
        <f t="shared" si="90"/>
        <v>#N/A</v>
      </c>
      <c r="AX157" s="9" t="e">
        <f t="shared" si="91"/>
        <v>#N/A</v>
      </c>
      <c r="AY157" s="9" t="e">
        <f t="shared" si="92"/>
        <v>#N/A</v>
      </c>
      <c r="AZ157" s="9" t="e">
        <f t="shared" si="93"/>
        <v>#N/A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108"/>
        <v>159</v>
      </c>
      <c r="BK157" s="7">
        <f t="shared" si="10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 t="e">
        <f t="shared" si="82"/>
        <v>#N/A</v>
      </c>
      <c r="AA158" s="1">
        <f t="shared" si="94"/>
        <v>0</v>
      </c>
      <c r="AB158" s="1">
        <f t="shared" si="95"/>
        <v>0</v>
      </c>
      <c r="AC158" s="1">
        <f t="shared" si="96"/>
        <v>0</v>
      </c>
      <c r="AD158" s="1">
        <f t="shared" si="97"/>
        <v>0</v>
      </c>
      <c r="AE158" s="1" t="str">
        <f t="shared" si="105"/>
        <v/>
      </c>
      <c r="AF158" s="1" t="str">
        <f t="shared" si="98"/>
        <v/>
      </c>
      <c r="AG158" s="1" t="str">
        <f t="shared" si="99"/>
        <v/>
      </c>
      <c r="AH158" s="1" t="str">
        <f t="shared" si="100"/>
        <v/>
      </c>
      <c r="AI158" s="1" t="e">
        <f t="shared" si="106"/>
        <v>#N/A</v>
      </c>
      <c r="AJ158" s="9" t="e">
        <f t="shared" si="83"/>
        <v>#N/A</v>
      </c>
      <c r="AK158" s="9" t="e">
        <f t="shared" si="84"/>
        <v>#N/A</v>
      </c>
      <c r="AL158" s="9" t="e">
        <f t="shared" si="85"/>
        <v>#N/A</v>
      </c>
      <c r="AM158" s="9" t="e">
        <f t="shared" si="86"/>
        <v>#N/A</v>
      </c>
      <c r="AN158" s="9" t="e">
        <f t="shared" si="87"/>
        <v>#N/A</v>
      </c>
      <c r="AO158" s="9" t="e">
        <f t="shared" si="88"/>
        <v>#N/A</v>
      </c>
      <c r="AP158" s="1" t="str">
        <f t="shared" si="101"/>
        <v/>
      </c>
      <c r="AQ158" s="1" t="str">
        <f t="shared" si="102"/>
        <v/>
      </c>
      <c r="AS158" s="1" t="str">
        <f t="shared" si="103"/>
        <v/>
      </c>
      <c r="AT158" s="1" t="e">
        <f t="shared" si="107"/>
        <v>#N/A</v>
      </c>
      <c r="AU158" s="1" t="e">
        <f t="shared" si="89"/>
        <v>#N/A</v>
      </c>
      <c r="AV158" s="9" t="e">
        <f t="shared" si="104"/>
        <v>#N/A</v>
      </c>
      <c r="AW158" s="9" t="e">
        <f t="shared" si="90"/>
        <v>#N/A</v>
      </c>
      <c r="AX158" s="9" t="e">
        <f t="shared" si="91"/>
        <v>#N/A</v>
      </c>
      <c r="AY158" s="9" t="e">
        <f t="shared" si="92"/>
        <v>#N/A</v>
      </c>
      <c r="AZ158" s="9" t="e">
        <f t="shared" si="93"/>
        <v>#N/A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108"/>
        <v>160</v>
      </c>
      <c r="BK158" s="7">
        <f t="shared" si="10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 t="e">
        <f t="shared" si="82"/>
        <v>#N/A</v>
      </c>
      <c r="AA159" s="1">
        <f t="shared" si="94"/>
        <v>0</v>
      </c>
      <c r="AB159" s="1">
        <f t="shared" si="95"/>
        <v>0</v>
      </c>
      <c r="AC159" s="1">
        <f t="shared" si="96"/>
        <v>0</v>
      </c>
      <c r="AD159" s="1">
        <f t="shared" si="97"/>
        <v>0</v>
      </c>
      <c r="AE159" s="1" t="str">
        <f t="shared" si="105"/>
        <v/>
      </c>
      <c r="AF159" s="1" t="str">
        <f t="shared" si="98"/>
        <v/>
      </c>
      <c r="AG159" s="1" t="str">
        <f t="shared" si="99"/>
        <v/>
      </c>
      <c r="AH159" s="1" t="str">
        <f t="shared" si="100"/>
        <v/>
      </c>
      <c r="AI159" s="1" t="e">
        <f t="shared" si="106"/>
        <v>#N/A</v>
      </c>
      <c r="AJ159" s="9" t="e">
        <f t="shared" si="83"/>
        <v>#N/A</v>
      </c>
      <c r="AK159" s="9" t="e">
        <f t="shared" si="84"/>
        <v>#N/A</v>
      </c>
      <c r="AL159" s="9" t="e">
        <f t="shared" si="85"/>
        <v>#N/A</v>
      </c>
      <c r="AM159" s="9" t="e">
        <f t="shared" si="86"/>
        <v>#N/A</v>
      </c>
      <c r="AN159" s="9" t="e">
        <f t="shared" si="87"/>
        <v>#N/A</v>
      </c>
      <c r="AO159" s="9" t="e">
        <f t="shared" si="88"/>
        <v>#N/A</v>
      </c>
      <c r="AP159" s="1" t="str">
        <f t="shared" si="101"/>
        <v/>
      </c>
      <c r="AQ159" s="1" t="str">
        <f t="shared" si="102"/>
        <v/>
      </c>
      <c r="AS159" s="1" t="str">
        <f t="shared" si="103"/>
        <v/>
      </c>
      <c r="AT159" s="1" t="e">
        <f t="shared" si="107"/>
        <v>#N/A</v>
      </c>
      <c r="AU159" s="1" t="e">
        <f t="shared" si="89"/>
        <v>#N/A</v>
      </c>
      <c r="AV159" s="9" t="e">
        <f t="shared" si="104"/>
        <v>#N/A</v>
      </c>
      <c r="AW159" s="9" t="e">
        <f t="shared" si="90"/>
        <v>#N/A</v>
      </c>
      <c r="AX159" s="9" t="e">
        <f t="shared" si="91"/>
        <v>#N/A</v>
      </c>
      <c r="AY159" s="9" t="e">
        <f t="shared" si="92"/>
        <v>#N/A</v>
      </c>
      <c r="AZ159" s="9" t="e">
        <f t="shared" si="93"/>
        <v>#N/A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108"/>
        <v>161</v>
      </c>
      <c r="BK159" s="7">
        <f t="shared" si="10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 t="e">
        <f t="shared" si="82"/>
        <v>#N/A</v>
      </c>
      <c r="AA160" s="1">
        <f t="shared" si="94"/>
        <v>0</v>
      </c>
      <c r="AB160" s="1">
        <f t="shared" si="95"/>
        <v>0</v>
      </c>
      <c r="AC160" s="1">
        <f t="shared" si="96"/>
        <v>0</v>
      </c>
      <c r="AD160" s="1">
        <f t="shared" si="97"/>
        <v>0</v>
      </c>
      <c r="AE160" s="1" t="str">
        <f t="shared" si="105"/>
        <v/>
      </c>
      <c r="AF160" s="1" t="str">
        <f t="shared" si="98"/>
        <v/>
      </c>
      <c r="AG160" s="1" t="str">
        <f t="shared" si="99"/>
        <v/>
      </c>
      <c r="AH160" s="1" t="str">
        <f t="shared" si="100"/>
        <v/>
      </c>
      <c r="AI160" s="1" t="e">
        <f t="shared" si="106"/>
        <v>#N/A</v>
      </c>
      <c r="AJ160" s="9" t="e">
        <f t="shared" si="83"/>
        <v>#N/A</v>
      </c>
      <c r="AK160" s="9" t="e">
        <f t="shared" si="84"/>
        <v>#N/A</v>
      </c>
      <c r="AL160" s="9" t="e">
        <f t="shared" si="85"/>
        <v>#N/A</v>
      </c>
      <c r="AM160" s="9" t="e">
        <f t="shared" si="86"/>
        <v>#N/A</v>
      </c>
      <c r="AN160" s="9" t="e">
        <f t="shared" si="87"/>
        <v>#N/A</v>
      </c>
      <c r="AO160" s="9" t="e">
        <f t="shared" si="88"/>
        <v>#N/A</v>
      </c>
      <c r="AP160" s="1" t="str">
        <f t="shared" si="101"/>
        <v/>
      </c>
      <c r="AQ160" s="1" t="str">
        <f t="shared" si="102"/>
        <v/>
      </c>
      <c r="AS160" s="1" t="str">
        <f t="shared" si="103"/>
        <v/>
      </c>
      <c r="AT160" s="1" t="e">
        <f t="shared" si="107"/>
        <v>#N/A</v>
      </c>
      <c r="AU160" s="1" t="e">
        <f t="shared" si="89"/>
        <v>#N/A</v>
      </c>
      <c r="AV160" s="9" t="e">
        <f t="shared" si="104"/>
        <v>#N/A</v>
      </c>
      <c r="AW160" s="9" t="e">
        <f t="shared" si="90"/>
        <v>#N/A</v>
      </c>
      <c r="AX160" s="9" t="e">
        <f t="shared" si="91"/>
        <v>#N/A</v>
      </c>
      <c r="AY160" s="9" t="e">
        <f t="shared" si="92"/>
        <v>#N/A</v>
      </c>
      <c r="AZ160" s="9" t="e">
        <f t="shared" si="93"/>
        <v>#N/A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109">+BJ159+1</f>
        <v>162</v>
      </c>
      <c r="BK160" s="7">
        <f t="shared" si="10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 t="e">
        <f t="shared" si="82"/>
        <v>#N/A</v>
      </c>
      <c r="AA161" s="1">
        <f t="shared" si="94"/>
        <v>0</v>
      </c>
      <c r="AB161" s="1">
        <f t="shared" si="95"/>
        <v>0</v>
      </c>
      <c r="AC161" s="1">
        <f t="shared" si="96"/>
        <v>0</v>
      </c>
      <c r="AD161" s="1">
        <f t="shared" si="97"/>
        <v>0</v>
      </c>
      <c r="AE161" s="1" t="str">
        <f t="shared" si="105"/>
        <v/>
      </c>
      <c r="AF161" s="1" t="str">
        <f t="shared" si="98"/>
        <v/>
      </c>
      <c r="AG161" s="1" t="str">
        <f t="shared" si="99"/>
        <v/>
      </c>
      <c r="AH161" s="1" t="str">
        <f t="shared" si="100"/>
        <v/>
      </c>
      <c r="AI161" s="1" t="e">
        <f t="shared" si="106"/>
        <v>#N/A</v>
      </c>
      <c r="AJ161" s="9" t="e">
        <f t="shared" si="83"/>
        <v>#N/A</v>
      </c>
      <c r="AK161" s="9" t="e">
        <f t="shared" si="84"/>
        <v>#N/A</v>
      </c>
      <c r="AL161" s="9" t="e">
        <f t="shared" si="85"/>
        <v>#N/A</v>
      </c>
      <c r="AM161" s="9" t="e">
        <f t="shared" si="86"/>
        <v>#N/A</v>
      </c>
      <c r="AN161" s="9" t="e">
        <f t="shared" si="87"/>
        <v>#N/A</v>
      </c>
      <c r="AO161" s="9" t="e">
        <f t="shared" si="88"/>
        <v>#N/A</v>
      </c>
      <c r="AP161" s="1" t="str">
        <f t="shared" si="101"/>
        <v/>
      </c>
      <c r="AQ161" s="1" t="str">
        <f t="shared" si="102"/>
        <v/>
      </c>
      <c r="AS161" s="1" t="str">
        <f t="shared" si="103"/>
        <v/>
      </c>
      <c r="AT161" s="1" t="e">
        <f t="shared" si="107"/>
        <v>#N/A</v>
      </c>
      <c r="AU161" s="1" t="e">
        <f t="shared" si="89"/>
        <v>#N/A</v>
      </c>
      <c r="AV161" s="9" t="e">
        <f t="shared" si="104"/>
        <v>#N/A</v>
      </c>
      <c r="AW161" s="9" t="e">
        <f t="shared" si="90"/>
        <v>#N/A</v>
      </c>
      <c r="AX161" s="9" t="e">
        <f t="shared" si="91"/>
        <v>#N/A</v>
      </c>
      <c r="AY161" s="9" t="e">
        <f t="shared" si="92"/>
        <v>#N/A</v>
      </c>
      <c r="AZ161" s="9" t="e">
        <f t="shared" si="93"/>
        <v>#N/A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109"/>
        <v>163</v>
      </c>
      <c r="BK161" s="7">
        <f t="shared" si="10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 t="e">
        <f t="shared" si="82"/>
        <v>#N/A</v>
      </c>
      <c r="AA162" s="1">
        <f t="shared" si="94"/>
        <v>0</v>
      </c>
      <c r="AB162" s="1">
        <f t="shared" si="95"/>
        <v>0</v>
      </c>
      <c r="AC162" s="1">
        <f t="shared" si="96"/>
        <v>0</v>
      </c>
      <c r="AD162" s="1">
        <f t="shared" si="97"/>
        <v>0</v>
      </c>
      <c r="AE162" s="1" t="str">
        <f t="shared" si="105"/>
        <v/>
      </c>
      <c r="AF162" s="1" t="str">
        <f t="shared" si="98"/>
        <v/>
      </c>
      <c r="AG162" s="1" t="str">
        <f t="shared" si="99"/>
        <v/>
      </c>
      <c r="AH162" s="1" t="str">
        <f t="shared" si="100"/>
        <v/>
      </c>
      <c r="AI162" s="1" t="e">
        <f t="shared" si="106"/>
        <v>#N/A</v>
      </c>
      <c r="AJ162" s="9" t="e">
        <f t="shared" si="83"/>
        <v>#N/A</v>
      </c>
      <c r="AK162" s="9" t="e">
        <f t="shared" si="84"/>
        <v>#N/A</v>
      </c>
      <c r="AL162" s="9" t="e">
        <f t="shared" si="85"/>
        <v>#N/A</v>
      </c>
      <c r="AM162" s="9" t="e">
        <f t="shared" si="86"/>
        <v>#N/A</v>
      </c>
      <c r="AN162" s="9" t="e">
        <f t="shared" si="87"/>
        <v>#N/A</v>
      </c>
      <c r="AO162" s="9" t="e">
        <f t="shared" si="88"/>
        <v>#N/A</v>
      </c>
      <c r="AP162" s="1" t="str">
        <f t="shared" si="101"/>
        <v/>
      </c>
      <c r="AQ162" s="1" t="str">
        <f t="shared" si="102"/>
        <v/>
      </c>
      <c r="AS162" s="1" t="str">
        <f t="shared" si="103"/>
        <v/>
      </c>
      <c r="AT162" s="1" t="e">
        <f t="shared" si="107"/>
        <v>#N/A</v>
      </c>
      <c r="AU162" s="1" t="e">
        <f t="shared" si="89"/>
        <v>#N/A</v>
      </c>
      <c r="AV162" s="9" t="e">
        <f t="shared" si="104"/>
        <v>#N/A</v>
      </c>
      <c r="AW162" s="9" t="e">
        <f t="shared" si="90"/>
        <v>#N/A</v>
      </c>
      <c r="AX162" s="9" t="e">
        <f t="shared" si="91"/>
        <v>#N/A</v>
      </c>
      <c r="AY162" s="9" t="e">
        <f t="shared" si="92"/>
        <v>#N/A</v>
      </c>
      <c r="AZ162" s="9" t="e">
        <f t="shared" si="93"/>
        <v>#N/A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109"/>
        <v>164</v>
      </c>
      <c r="BK162" s="7">
        <f t="shared" si="10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 t="e">
        <f t="shared" si="82"/>
        <v>#N/A</v>
      </c>
      <c r="AA163" s="1">
        <f t="shared" si="94"/>
        <v>0</v>
      </c>
      <c r="AB163" s="1">
        <f t="shared" si="95"/>
        <v>0</v>
      </c>
      <c r="AC163" s="1">
        <f t="shared" si="96"/>
        <v>0</v>
      </c>
      <c r="AD163" s="1">
        <f t="shared" si="97"/>
        <v>0</v>
      </c>
      <c r="AE163" s="1" t="str">
        <f t="shared" si="105"/>
        <v/>
      </c>
      <c r="AF163" s="1" t="str">
        <f t="shared" si="98"/>
        <v/>
      </c>
      <c r="AG163" s="1" t="str">
        <f t="shared" si="99"/>
        <v/>
      </c>
      <c r="AH163" s="1" t="str">
        <f t="shared" si="100"/>
        <v/>
      </c>
      <c r="AI163" s="1" t="e">
        <f t="shared" si="106"/>
        <v>#N/A</v>
      </c>
      <c r="AJ163" s="9" t="e">
        <f t="shared" si="83"/>
        <v>#N/A</v>
      </c>
      <c r="AK163" s="9" t="e">
        <f t="shared" si="84"/>
        <v>#N/A</v>
      </c>
      <c r="AL163" s="9" t="e">
        <f t="shared" si="85"/>
        <v>#N/A</v>
      </c>
      <c r="AM163" s="9" t="e">
        <f t="shared" si="86"/>
        <v>#N/A</v>
      </c>
      <c r="AN163" s="9" t="e">
        <f t="shared" si="87"/>
        <v>#N/A</v>
      </c>
      <c r="AO163" s="9" t="e">
        <f t="shared" si="88"/>
        <v>#N/A</v>
      </c>
      <c r="AP163" s="1" t="str">
        <f t="shared" si="101"/>
        <v/>
      </c>
      <c r="AQ163" s="1" t="str">
        <f t="shared" si="102"/>
        <v/>
      </c>
      <c r="AS163" s="1" t="str">
        <f t="shared" si="103"/>
        <v/>
      </c>
      <c r="AT163" s="1" t="e">
        <f t="shared" si="107"/>
        <v>#N/A</v>
      </c>
      <c r="AU163" s="1" t="e">
        <f t="shared" si="89"/>
        <v>#N/A</v>
      </c>
      <c r="AV163" s="9" t="e">
        <f t="shared" si="104"/>
        <v>#N/A</v>
      </c>
      <c r="AW163" s="9" t="e">
        <f t="shared" si="90"/>
        <v>#N/A</v>
      </c>
      <c r="AX163" s="9" t="e">
        <f t="shared" si="91"/>
        <v>#N/A</v>
      </c>
      <c r="AY163" s="9" t="e">
        <f t="shared" si="92"/>
        <v>#N/A</v>
      </c>
      <c r="AZ163" s="9" t="e">
        <f t="shared" si="93"/>
        <v>#N/A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109"/>
        <v>165</v>
      </c>
      <c r="BK163" s="7">
        <f t="shared" si="10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82"/>
        <v>#N/A</v>
      </c>
      <c r="AA164" s="1">
        <f t="shared" si="94"/>
        <v>0</v>
      </c>
      <c r="AB164" s="1">
        <f t="shared" si="95"/>
        <v>0</v>
      </c>
      <c r="AC164" s="1">
        <f t="shared" si="96"/>
        <v>0</v>
      </c>
      <c r="AD164" s="1">
        <f t="shared" si="97"/>
        <v>0</v>
      </c>
      <c r="AE164" s="1" t="str">
        <f t="shared" si="105"/>
        <v/>
      </c>
      <c r="AF164" s="1" t="str">
        <f t="shared" si="98"/>
        <v/>
      </c>
      <c r="AG164" s="1" t="str">
        <f t="shared" si="99"/>
        <v/>
      </c>
      <c r="AH164" s="1" t="str">
        <f t="shared" si="100"/>
        <v/>
      </c>
      <c r="AI164" s="1" t="e">
        <f t="shared" si="106"/>
        <v>#N/A</v>
      </c>
      <c r="AJ164" s="9" t="e">
        <f t="shared" si="83"/>
        <v>#N/A</v>
      </c>
      <c r="AK164" s="9" t="e">
        <f t="shared" si="84"/>
        <v>#N/A</v>
      </c>
      <c r="AL164" s="9" t="e">
        <f t="shared" si="85"/>
        <v>#N/A</v>
      </c>
      <c r="AM164" s="9" t="e">
        <f t="shared" si="86"/>
        <v>#N/A</v>
      </c>
      <c r="AN164" s="9" t="e">
        <f t="shared" si="87"/>
        <v>#N/A</v>
      </c>
      <c r="AO164" s="9" t="e">
        <f t="shared" si="88"/>
        <v>#N/A</v>
      </c>
      <c r="AP164" s="1" t="str">
        <f t="shared" si="101"/>
        <v/>
      </c>
      <c r="AQ164" s="1" t="str">
        <f t="shared" si="102"/>
        <v/>
      </c>
      <c r="AS164" s="1" t="str">
        <f t="shared" si="103"/>
        <v/>
      </c>
      <c r="AT164" s="1" t="e">
        <f t="shared" si="107"/>
        <v>#N/A</v>
      </c>
      <c r="AU164" s="1" t="e">
        <f t="shared" si="89"/>
        <v>#N/A</v>
      </c>
      <c r="AV164" s="9" t="e">
        <f t="shared" si="104"/>
        <v>#N/A</v>
      </c>
      <c r="AW164" s="9" t="e">
        <f t="shared" si="90"/>
        <v>#N/A</v>
      </c>
      <c r="AX164" s="9" t="e">
        <f t="shared" si="91"/>
        <v>#N/A</v>
      </c>
      <c r="AY164" s="9" t="e">
        <f t="shared" si="92"/>
        <v>#N/A</v>
      </c>
      <c r="AZ164" s="9" t="e">
        <f t="shared" si="93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109"/>
        <v>166</v>
      </c>
      <c r="BK164" s="7">
        <f t="shared" si="10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82"/>
        <v>#N/A</v>
      </c>
      <c r="AA165" s="1">
        <f t="shared" si="94"/>
        <v>0</v>
      </c>
      <c r="AB165" s="1">
        <f t="shared" si="95"/>
        <v>0</v>
      </c>
      <c r="AC165" s="1">
        <f t="shared" si="96"/>
        <v>0</v>
      </c>
      <c r="AD165" s="1">
        <f t="shared" si="97"/>
        <v>0</v>
      </c>
      <c r="AE165" s="1" t="str">
        <f t="shared" si="105"/>
        <v/>
      </c>
      <c r="AF165" s="1" t="str">
        <f t="shared" si="98"/>
        <v/>
      </c>
      <c r="AG165" s="1" t="str">
        <f t="shared" si="99"/>
        <v/>
      </c>
      <c r="AH165" s="1" t="str">
        <f t="shared" si="100"/>
        <v/>
      </c>
      <c r="AI165" s="1" t="e">
        <f t="shared" si="106"/>
        <v>#N/A</v>
      </c>
      <c r="AJ165" s="9" t="e">
        <f t="shared" si="83"/>
        <v>#N/A</v>
      </c>
      <c r="AK165" s="9" t="e">
        <f t="shared" si="84"/>
        <v>#N/A</v>
      </c>
      <c r="AL165" s="9" t="e">
        <f t="shared" si="85"/>
        <v>#N/A</v>
      </c>
      <c r="AM165" s="9" t="e">
        <f t="shared" si="86"/>
        <v>#N/A</v>
      </c>
      <c r="AN165" s="9" t="e">
        <f t="shared" si="87"/>
        <v>#N/A</v>
      </c>
      <c r="AO165" s="9" t="e">
        <f t="shared" si="88"/>
        <v>#N/A</v>
      </c>
      <c r="AP165" s="1" t="str">
        <f t="shared" si="101"/>
        <v/>
      </c>
      <c r="AQ165" s="1" t="str">
        <f t="shared" si="102"/>
        <v/>
      </c>
      <c r="AS165" s="1" t="str">
        <f t="shared" si="103"/>
        <v/>
      </c>
      <c r="AT165" s="1" t="e">
        <f t="shared" si="107"/>
        <v>#N/A</v>
      </c>
      <c r="AU165" s="1" t="e">
        <f t="shared" si="89"/>
        <v>#N/A</v>
      </c>
      <c r="AV165" s="9" t="e">
        <f t="shared" si="104"/>
        <v>#N/A</v>
      </c>
      <c r="AW165" s="9" t="e">
        <f t="shared" si="90"/>
        <v>#N/A</v>
      </c>
      <c r="AX165" s="9" t="e">
        <f t="shared" si="91"/>
        <v>#N/A</v>
      </c>
      <c r="AY165" s="9" t="e">
        <f t="shared" si="92"/>
        <v>#N/A</v>
      </c>
      <c r="AZ165" s="9" t="e">
        <f t="shared" si="93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109"/>
        <v>167</v>
      </c>
      <c r="BK165" s="7">
        <f t="shared" si="10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82"/>
        <v>#N/A</v>
      </c>
      <c r="AA166" s="1">
        <f t="shared" si="94"/>
        <v>0</v>
      </c>
      <c r="AB166" s="1">
        <f t="shared" si="95"/>
        <v>0</v>
      </c>
      <c r="AC166" s="1">
        <f t="shared" si="96"/>
        <v>0</v>
      </c>
      <c r="AD166" s="1">
        <f t="shared" si="97"/>
        <v>0</v>
      </c>
      <c r="AE166" s="1" t="str">
        <f t="shared" si="105"/>
        <v/>
      </c>
      <c r="AF166" s="1" t="str">
        <f t="shared" si="98"/>
        <v/>
      </c>
      <c r="AG166" s="1" t="str">
        <f t="shared" si="99"/>
        <v/>
      </c>
      <c r="AH166" s="1" t="str">
        <f t="shared" si="100"/>
        <v/>
      </c>
      <c r="AI166" s="1" t="e">
        <f t="shared" si="106"/>
        <v>#N/A</v>
      </c>
      <c r="AJ166" s="9" t="e">
        <f t="shared" si="83"/>
        <v>#N/A</v>
      </c>
      <c r="AK166" s="9" t="e">
        <f t="shared" si="84"/>
        <v>#N/A</v>
      </c>
      <c r="AL166" s="9" t="e">
        <f t="shared" si="85"/>
        <v>#N/A</v>
      </c>
      <c r="AM166" s="9" t="e">
        <f t="shared" si="86"/>
        <v>#N/A</v>
      </c>
      <c r="AN166" s="9" t="e">
        <f t="shared" si="87"/>
        <v>#N/A</v>
      </c>
      <c r="AO166" s="9" t="e">
        <f t="shared" si="88"/>
        <v>#N/A</v>
      </c>
      <c r="AP166" s="1" t="str">
        <f t="shared" si="101"/>
        <v/>
      </c>
      <c r="AQ166" s="1" t="str">
        <f t="shared" si="102"/>
        <v/>
      </c>
      <c r="AS166" s="1" t="str">
        <f t="shared" si="103"/>
        <v/>
      </c>
      <c r="AT166" s="1" t="e">
        <f t="shared" si="107"/>
        <v>#N/A</v>
      </c>
      <c r="AU166" s="1" t="e">
        <f t="shared" si="89"/>
        <v>#N/A</v>
      </c>
      <c r="AV166" s="9" t="e">
        <f t="shared" si="104"/>
        <v>#N/A</v>
      </c>
      <c r="AW166" s="9" t="e">
        <f t="shared" si="90"/>
        <v>#N/A</v>
      </c>
      <c r="AX166" s="9" t="e">
        <f t="shared" si="91"/>
        <v>#N/A</v>
      </c>
      <c r="AY166" s="9" t="e">
        <f t="shared" si="92"/>
        <v>#N/A</v>
      </c>
      <c r="AZ166" s="9" t="e">
        <f t="shared" si="93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109"/>
        <v>168</v>
      </c>
      <c r="BK166" s="7">
        <f t="shared" si="10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82"/>
        <v>#N/A</v>
      </c>
      <c r="AA167" s="1">
        <f t="shared" si="94"/>
        <v>0</v>
      </c>
      <c r="AB167" s="1">
        <f t="shared" si="95"/>
        <v>0</v>
      </c>
      <c r="AC167" s="1">
        <f t="shared" si="96"/>
        <v>0</v>
      </c>
      <c r="AD167" s="1">
        <f t="shared" si="97"/>
        <v>0</v>
      </c>
      <c r="AE167" s="1" t="str">
        <f t="shared" si="105"/>
        <v/>
      </c>
      <c r="AF167" s="1" t="str">
        <f t="shared" si="98"/>
        <v/>
      </c>
      <c r="AG167" s="1" t="str">
        <f t="shared" si="99"/>
        <v/>
      </c>
      <c r="AH167" s="1" t="str">
        <f t="shared" si="100"/>
        <v/>
      </c>
      <c r="AI167" s="1" t="e">
        <f t="shared" si="106"/>
        <v>#N/A</v>
      </c>
      <c r="AJ167" s="9" t="e">
        <f t="shared" si="83"/>
        <v>#N/A</v>
      </c>
      <c r="AK167" s="9" t="e">
        <f t="shared" si="84"/>
        <v>#N/A</v>
      </c>
      <c r="AL167" s="9" t="e">
        <f t="shared" si="85"/>
        <v>#N/A</v>
      </c>
      <c r="AM167" s="9" t="e">
        <f t="shared" si="86"/>
        <v>#N/A</v>
      </c>
      <c r="AN167" s="9" t="e">
        <f t="shared" si="87"/>
        <v>#N/A</v>
      </c>
      <c r="AO167" s="9" t="e">
        <f t="shared" si="88"/>
        <v>#N/A</v>
      </c>
      <c r="AP167" s="1" t="str">
        <f t="shared" si="101"/>
        <v/>
      </c>
      <c r="AQ167" s="1" t="str">
        <f t="shared" si="102"/>
        <v/>
      </c>
      <c r="AS167" s="1" t="str">
        <f t="shared" si="103"/>
        <v/>
      </c>
      <c r="AT167" s="1" t="e">
        <f t="shared" si="107"/>
        <v>#N/A</v>
      </c>
      <c r="AU167" s="1" t="e">
        <f t="shared" si="89"/>
        <v>#N/A</v>
      </c>
      <c r="AV167" s="9" t="e">
        <f t="shared" si="104"/>
        <v>#N/A</v>
      </c>
      <c r="AW167" s="9" t="e">
        <f t="shared" si="90"/>
        <v>#N/A</v>
      </c>
      <c r="AX167" s="9" t="e">
        <f t="shared" si="91"/>
        <v>#N/A</v>
      </c>
      <c r="AY167" s="9" t="e">
        <f t="shared" si="92"/>
        <v>#N/A</v>
      </c>
      <c r="AZ167" s="9" t="e">
        <f t="shared" si="93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109"/>
        <v>169</v>
      </c>
      <c r="BK167" s="7">
        <f t="shared" si="10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82"/>
        <v>#N/A</v>
      </c>
      <c r="AA168" s="1">
        <f t="shared" si="94"/>
        <v>0</v>
      </c>
      <c r="AB168" s="1">
        <f t="shared" si="95"/>
        <v>0</v>
      </c>
      <c r="AC168" s="1">
        <f t="shared" si="96"/>
        <v>0</v>
      </c>
      <c r="AD168" s="1">
        <f t="shared" si="97"/>
        <v>0</v>
      </c>
      <c r="AE168" s="1" t="str">
        <f t="shared" si="105"/>
        <v/>
      </c>
      <c r="AF168" s="1" t="str">
        <f t="shared" si="98"/>
        <v/>
      </c>
      <c r="AG168" s="1" t="str">
        <f t="shared" si="99"/>
        <v/>
      </c>
      <c r="AH168" s="1" t="str">
        <f t="shared" si="100"/>
        <v/>
      </c>
      <c r="AI168" s="1" t="e">
        <f t="shared" si="106"/>
        <v>#N/A</v>
      </c>
      <c r="AJ168" s="9" t="e">
        <f t="shared" si="83"/>
        <v>#N/A</v>
      </c>
      <c r="AK168" s="9" t="e">
        <f t="shared" si="84"/>
        <v>#N/A</v>
      </c>
      <c r="AL168" s="9" t="e">
        <f t="shared" si="85"/>
        <v>#N/A</v>
      </c>
      <c r="AM168" s="9" t="e">
        <f t="shared" si="86"/>
        <v>#N/A</v>
      </c>
      <c r="AN168" s="9" t="e">
        <f t="shared" si="87"/>
        <v>#N/A</v>
      </c>
      <c r="AO168" s="9" t="e">
        <f t="shared" si="88"/>
        <v>#N/A</v>
      </c>
      <c r="AP168" s="1" t="str">
        <f t="shared" si="101"/>
        <v/>
      </c>
      <c r="AQ168" s="1" t="str">
        <f t="shared" si="102"/>
        <v/>
      </c>
      <c r="AS168" s="1" t="str">
        <f t="shared" si="103"/>
        <v/>
      </c>
      <c r="AT168" s="1" t="e">
        <f t="shared" si="107"/>
        <v>#N/A</v>
      </c>
      <c r="AU168" s="1" t="e">
        <f t="shared" si="89"/>
        <v>#N/A</v>
      </c>
      <c r="AV168" s="9" t="e">
        <f t="shared" si="104"/>
        <v>#N/A</v>
      </c>
      <c r="AW168" s="9" t="e">
        <f t="shared" si="90"/>
        <v>#N/A</v>
      </c>
      <c r="AX168" s="9" t="e">
        <f t="shared" si="91"/>
        <v>#N/A</v>
      </c>
      <c r="AY168" s="9" t="e">
        <f t="shared" si="92"/>
        <v>#N/A</v>
      </c>
      <c r="AZ168" s="9" t="e">
        <f t="shared" si="93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109"/>
        <v>170</v>
      </c>
      <c r="BK168" s="7">
        <f t="shared" si="10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82"/>
        <v>#N/A</v>
      </c>
      <c r="AA169" s="1">
        <f t="shared" si="94"/>
        <v>0</v>
      </c>
      <c r="AB169" s="1">
        <f t="shared" si="95"/>
        <v>0</v>
      </c>
      <c r="AC169" s="1">
        <f t="shared" si="96"/>
        <v>0</v>
      </c>
      <c r="AD169" s="1">
        <f t="shared" si="97"/>
        <v>0</v>
      </c>
      <c r="AE169" s="1" t="str">
        <f t="shared" si="105"/>
        <v/>
      </c>
      <c r="AF169" s="1" t="str">
        <f t="shared" si="98"/>
        <v/>
      </c>
      <c r="AG169" s="1" t="str">
        <f t="shared" si="99"/>
        <v/>
      </c>
      <c r="AH169" s="1" t="str">
        <f t="shared" si="100"/>
        <v/>
      </c>
      <c r="AI169" s="1" t="e">
        <f t="shared" si="106"/>
        <v>#N/A</v>
      </c>
      <c r="AJ169" s="9" t="e">
        <f t="shared" si="83"/>
        <v>#N/A</v>
      </c>
      <c r="AK169" s="9" t="e">
        <f t="shared" si="84"/>
        <v>#N/A</v>
      </c>
      <c r="AL169" s="9" t="e">
        <f t="shared" si="85"/>
        <v>#N/A</v>
      </c>
      <c r="AM169" s="9" t="e">
        <f t="shared" si="86"/>
        <v>#N/A</v>
      </c>
      <c r="AN169" s="9" t="e">
        <f t="shared" si="87"/>
        <v>#N/A</v>
      </c>
      <c r="AO169" s="9" t="e">
        <f t="shared" si="88"/>
        <v>#N/A</v>
      </c>
      <c r="AP169" s="1" t="str">
        <f t="shared" si="101"/>
        <v/>
      </c>
      <c r="AQ169" s="1" t="str">
        <f t="shared" si="102"/>
        <v/>
      </c>
      <c r="AS169" s="1" t="str">
        <f t="shared" si="103"/>
        <v/>
      </c>
      <c r="AT169" s="1" t="e">
        <f t="shared" si="107"/>
        <v>#N/A</v>
      </c>
      <c r="AU169" s="1" t="e">
        <f t="shared" si="89"/>
        <v>#N/A</v>
      </c>
      <c r="AV169" s="9" t="e">
        <f t="shared" si="104"/>
        <v>#N/A</v>
      </c>
      <c r="AW169" s="9" t="e">
        <f t="shared" si="90"/>
        <v>#N/A</v>
      </c>
      <c r="AX169" s="9" t="e">
        <f t="shared" si="91"/>
        <v>#N/A</v>
      </c>
      <c r="AY169" s="9" t="e">
        <f t="shared" si="92"/>
        <v>#N/A</v>
      </c>
      <c r="AZ169" s="9" t="e">
        <f t="shared" si="93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109"/>
        <v>171</v>
      </c>
      <c r="BK169" s="7">
        <f t="shared" si="10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82"/>
        <v>#N/A</v>
      </c>
      <c r="AA170" s="1">
        <f t="shared" si="94"/>
        <v>0</v>
      </c>
      <c r="AB170" s="1">
        <f t="shared" si="95"/>
        <v>0</v>
      </c>
      <c r="AC170" s="1">
        <f t="shared" si="96"/>
        <v>0</v>
      </c>
      <c r="AD170" s="1">
        <f t="shared" si="97"/>
        <v>0</v>
      </c>
      <c r="AE170" s="1" t="str">
        <f t="shared" si="105"/>
        <v/>
      </c>
      <c r="AF170" s="1" t="str">
        <f t="shared" si="98"/>
        <v/>
      </c>
      <c r="AG170" s="1" t="str">
        <f t="shared" si="99"/>
        <v/>
      </c>
      <c r="AH170" s="1" t="str">
        <f t="shared" si="100"/>
        <v/>
      </c>
      <c r="AI170" s="1" t="e">
        <f t="shared" si="106"/>
        <v>#N/A</v>
      </c>
      <c r="AJ170" s="9" t="e">
        <f t="shared" si="83"/>
        <v>#N/A</v>
      </c>
      <c r="AK170" s="9" t="e">
        <f t="shared" si="84"/>
        <v>#N/A</v>
      </c>
      <c r="AL170" s="9" t="e">
        <f t="shared" si="85"/>
        <v>#N/A</v>
      </c>
      <c r="AM170" s="9" t="e">
        <f t="shared" si="86"/>
        <v>#N/A</v>
      </c>
      <c r="AN170" s="9" t="e">
        <f t="shared" si="87"/>
        <v>#N/A</v>
      </c>
      <c r="AO170" s="9" t="e">
        <f t="shared" si="88"/>
        <v>#N/A</v>
      </c>
      <c r="AP170" s="1" t="str">
        <f t="shared" si="101"/>
        <v/>
      </c>
      <c r="AQ170" s="1" t="str">
        <f t="shared" si="102"/>
        <v/>
      </c>
      <c r="AS170" s="1" t="str">
        <f t="shared" si="103"/>
        <v/>
      </c>
      <c r="AT170" s="1" t="e">
        <f t="shared" si="107"/>
        <v>#N/A</v>
      </c>
      <c r="AU170" s="1" t="e">
        <f t="shared" si="89"/>
        <v>#N/A</v>
      </c>
      <c r="AV170" s="9" t="e">
        <f t="shared" si="104"/>
        <v>#N/A</v>
      </c>
      <c r="AW170" s="9" t="e">
        <f t="shared" si="90"/>
        <v>#N/A</v>
      </c>
      <c r="AX170" s="9" t="e">
        <f t="shared" si="91"/>
        <v>#N/A</v>
      </c>
      <c r="AY170" s="9" t="e">
        <f t="shared" si="92"/>
        <v>#N/A</v>
      </c>
      <c r="AZ170" s="9" t="e">
        <f t="shared" si="93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109"/>
        <v>172</v>
      </c>
      <c r="BK170" s="7">
        <f t="shared" si="10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82"/>
        <v>#N/A</v>
      </c>
      <c r="AA171" s="1">
        <f t="shared" si="94"/>
        <v>0</v>
      </c>
      <c r="AB171" s="1">
        <f t="shared" si="95"/>
        <v>0</v>
      </c>
      <c r="AC171" s="1">
        <f t="shared" si="96"/>
        <v>0</v>
      </c>
      <c r="AD171" s="1">
        <f t="shared" si="97"/>
        <v>0</v>
      </c>
      <c r="AE171" s="1" t="str">
        <f t="shared" si="105"/>
        <v/>
      </c>
      <c r="AF171" s="1" t="str">
        <f t="shared" si="98"/>
        <v/>
      </c>
      <c r="AG171" s="1" t="str">
        <f t="shared" si="99"/>
        <v/>
      </c>
      <c r="AH171" s="1" t="str">
        <f t="shared" si="100"/>
        <v/>
      </c>
      <c r="AI171" s="1" t="e">
        <f t="shared" si="106"/>
        <v>#N/A</v>
      </c>
      <c r="AJ171" s="9" t="e">
        <f t="shared" si="83"/>
        <v>#N/A</v>
      </c>
      <c r="AK171" s="9" t="e">
        <f t="shared" si="84"/>
        <v>#N/A</v>
      </c>
      <c r="AL171" s="9" t="e">
        <f t="shared" si="85"/>
        <v>#N/A</v>
      </c>
      <c r="AM171" s="9" t="e">
        <f t="shared" si="86"/>
        <v>#N/A</v>
      </c>
      <c r="AN171" s="9" t="e">
        <f t="shared" si="87"/>
        <v>#N/A</v>
      </c>
      <c r="AO171" s="9" t="e">
        <f t="shared" si="88"/>
        <v>#N/A</v>
      </c>
      <c r="AP171" s="1" t="str">
        <f t="shared" si="101"/>
        <v/>
      </c>
      <c r="AQ171" s="1" t="str">
        <f t="shared" si="102"/>
        <v/>
      </c>
      <c r="AS171" s="1" t="str">
        <f t="shared" si="103"/>
        <v/>
      </c>
      <c r="AT171" s="1" t="e">
        <f t="shared" si="107"/>
        <v>#N/A</v>
      </c>
      <c r="AU171" s="1" t="e">
        <f t="shared" si="89"/>
        <v>#N/A</v>
      </c>
      <c r="AV171" s="9" t="e">
        <f t="shared" si="104"/>
        <v>#N/A</v>
      </c>
      <c r="AW171" s="9" t="e">
        <f t="shared" si="90"/>
        <v>#N/A</v>
      </c>
      <c r="AX171" s="9" t="e">
        <f t="shared" si="91"/>
        <v>#N/A</v>
      </c>
      <c r="AY171" s="9" t="e">
        <f t="shared" si="92"/>
        <v>#N/A</v>
      </c>
      <c r="AZ171" s="9" t="e">
        <f t="shared" si="93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109"/>
        <v>173</v>
      </c>
      <c r="BK171" s="7">
        <f t="shared" si="10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82"/>
        <v>#N/A</v>
      </c>
      <c r="AA172" s="1">
        <f t="shared" si="94"/>
        <v>0</v>
      </c>
      <c r="AB172" s="1">
        <f t="shared" si="95"/>
        <v>0</v>
      </c>
      <c r="AC172" s="1">
        <f t="shared" si="96"/>
        <v>0</v>
      </c>
      <c r="AD172" s="1">
        <f t="shared" si="97"/>
        <v>0</v>
      </c>
      <c r="AE172" s="1" t="str">
        <f t="shared" si="105"/>
        <v/>
      </c>
      <c r="AF172" s="1" t="str">
        <f t="shared" si="98"/>
        <v/>
      </c>
      <c r="AG172" s="1" t="str">
        <f t="shared" si="99"/>
        <v/>
      </c>
      <c r="AH172" s="1" t="str">
        <f t="shared" si="100"/>
        <v/>
      </c>
      <c r="AI172" s="1" t="e">
        <f t="shared" si="106"/>
        <v>#N/A</v>
      </c>
      <c r="AJ172" s="9" t="e">
        <f t="shared" si="83"/>
        <v>#N/A</v>
      </c>
      <c r="AK172" s="9" t="e">
        <f t="shared" si="84"/>
        <v>#N/A</v>
      </c>
      <c r="AL172" s="9" t="e">
        <f t="shared" si="85"/>
        <v>#N/A</v>
      </c>
      <c r="AM172" s="9" t="e">
        <f t="shared" si="86"/>
        <v>#N/A</v>
      </c>
      <c r="AN172" s="9" t="e">
        <f t="shared" si="87"/>
        <v>#N/A</v>
      </c>
      <c r="AO172" s="9" t="e">
        <f t="shared" si="88"/>
        <v>#N/A</v>
      </c>
      <c r="AP172" s="1" t="str">
        <f t="shared" si="101"/>
        <v/>
      </c>
      <c r="AQ172" s="1" t="str">
        <f t="shared" si="102"/>
        <v/>
      </c>
      <c r="AS172" s="1" t="str">
        <f t="shared" si="103"/>
        <v/>
      </c>
      <c r="AT172" s="1" t="e">
        <f t="shared" si="107"/>
        <v>#N/A</v>
      </c>
      <c r="AU172" s="1" t="e">
        <f t="shared" si="89"/>
        <v>#N/A</v>
      </c>
      <c r="AV172" s="9" t="e">
        <f t="shared" si="104"/>
        <v>#N/A</v>
      </c>
      <c r="AW172" s="9" t="e">
        <f t="shared" si="90"/>
        <v>#N/A</v>
      </c>
      <c r="AX172" s="9" t="e">
        <f t="shared" si="91"/>
        <v>#N/A</v>
      </c>
      <c r="AY172" s="9" t="e">
        <f t="shared" si="92"/>
        <v>#N/A</v>
      </c>
      <c r="AZ172" s="9" t="e">
        <f t="shared" si="93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109"/>
        <v>174</v>
      </c>
      <c r="BK172" s="7">
        <f t="shared" si="10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82"/>
        <v>#N/A</v>
      </c>
      <c r="AA173" s="1">
        <f t="shared" si="94"/>
        <v>0</v>
      </c>
      <c r="AB173" s="1">
        <f t="shared" si="95"/>
        <v>0</v>
      </c>
      <c r="AC173" s="1">
        <f t="shared" si="96"/>
        <v>0</v>
      </c>
      <c r="AD173" s="1">
        <f t="shared" si="97"/>
        <v>0</v>
      </c>
      <c r="AE173" s="1" t="str">
        <f t="shared" si="105"/>
        <v/>
      </c>
      <c r="AF173" s="1" t="str">
        <f t="shared" si="98"/>
        <v/>
      </c>
      <c r="AG173" s="1" t="str">
        <f t="shared" si="99"/>
        <v/>
      </c>
      <c r="AH173" s="1" t="str">
        <f t="shared" si="100"/>
        <v/>
      </c>
      <c r="AI173" s="1" t="e">
        <f t="shared" si="106"/>
        <v>#N/A</v>
      </c>
      <c r="AJ173" s="9" t="e">
        <f t="shared" si="83"/>
        <v>#N/A</v>
      </c>
      <c r="AK173" s="9" t="e">
        <f t="shared" si="84"/>
        <v>#N/A</v>
      </c>
      <c r="AL173" s="9" t="e">
        <f t="shared" si="85"/>
        <v>#N/A</v>
      </c>
      <c r="AM173" s="9" t="e">
        <f t="shared" si="86"/>
        <v>#N/A</v>
      </c>
      <c r="AN173" s="9" t="e">
        <f t="shared" si="87"/>
        <v>#N/A</v>
      </c>
      <c r="AO173" s="9" t="e">
        <f t="shared" si="88"/>
        <v>#N/A</v>
      </c>
      <c r="AP173" s="1" t="str">
        <f t="shared" si="101"/>
        <v/>
      </c>
      <c r="AQ173" s="1" t="str">
        <f t="shared" si="102"/>
        <v/>
      </c>
      <c r="AS173" s="1" t="str">
        <f t="shared" si="103"/>
        <v/>
      </c>
      <c r="AT173" s="1" t="e">
        <f t="shared" si="107"/>
        <v>#N/A</v>
      </c>
      <c r="AU173" s="1" t="e">
        <f t="shared" si="89"/>
        <v>#N/A</v>
      </c>
      <c r="AV173" s="9" t="e">
        <f t="shared" si="104"/>
        <v>#N/A</v>
      </c>
      <c r="AW173" s="9" t="e">
        <f t="shared" si="90"/>
        <v>#N/A</v>
      </c>
      <c r="AX173" s="9" t="e">
        <f t="shared" si="91"/>
        <v>#N/A</v>
      </c>
      <c r="AY173" s="9" t="e">
        <f t="shared" si="92"/>
        <v>#N/A</v>
      </c>
      <c r="AZ173" s="9" t="e">
        <f t="shared" si="93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109"/>
        <v>175</v>
      </c>
      <c r="BK173" s="7">
        <f t="shared" si="10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82"/>
        <v>#N/A</v>
      </c>
      <c r="AA174" s="1">
        <f t="shared" si="94"/>
        <v>0</v>
      </c>
      <c r="AB174" s="1">
        <f t="shared" si="95"/>
        <v>0</v>
      </c>
      <c r="AC174" s="1">
        <f t="shared" si="96"/>
        <v>0</v>
      </c>
      <c r="AD174" s="1">
        <f t="shared" si="97"/>
        <v>0</v>
      </c>
      <c r="AE174" s="1" t="str">
        <f t="shared" si="105"/>
        <v/>
      </c>
      <c r="AF174" s="1" t="str">
        <f t="shared" si="98"/>
        <v/>
      </c>
      <c r="AG174" s="1" t="str">
        <f t="shared" si="99"/>
        <v/>
      </c>
      <c r="AH174" s="1" t="str">
        <f t="shared" si="100"/>
        <v/>
      </c>
      <c r="AI174" s="1" t="e">
        <f t="shared" si="106"/>
        <v>#N/A</v>
      </c>
      <c r="AJ174" s="9" t="e">
        <f t="shared" si="83"/>
        <v>#N/A</v>
      </c>
      <c r="AK174" s="9" t="e">
        <f t="shared" si="84"/>
        <v>#N/A</v>
      </c>
      <c r="AL174" s="9" t="e">
        <f t="shared" si="85"/>
        <v>#N/A</v>
      </c>
      <c r="AM174" s="9" t="e">
        <f t="shared" si="86"/>
        <v>#N/A</v>
      </c>
      <c r="AN174" s="9" t="e">
        <f t="shared" si="87"/>
        <v>#N/A</v>
      </c>
      <c r="AO174" s="9" t="e">
        <f t="shared" si="88"/>
        <v>#N/A</v>
      </c>
      <c r="AP174" s="1" t="str">
        <f t="shared" si="101"/>
        <v/>
      </c>
      <c r="AQ174" s="1" t="str">
        <f t="shared" si="102"/>
        <v/>
      </c>
      <c r="AS174" s="1" t="str">
        <f t="shared" si="103"/>
        <v/>
      </c>
      <c r="AT174" s="1" t="e">
        <f t="shared" si="107"/>
        <v>#N/A</v>
      </c>
      <c r="AU174" s="1" t="e">
        <f t="shared" si="89"/>
        <v>#N/A</v>
      </c>
      <c r="AV174" s="9" t="e">
        <f t="shared" si="104"/>
        <v>#N/A</v>
      </c>
      <c r="AW174" s="9" t="e">
        <f t="shared" si="90"/>
        <v>#N/A</v>
      </c>
      <c r="AX174" s="9" t="e">
        <f t="shared" si="91"/>
        <v>#N/A</v>
      </c>
      <c r="AY174" s="9" t="e">
        <f t="shared" si="92"/>
        <v>#N/A</v>
      </c>
      <c r="AZ174" s="9" t="e">
        <f t="shared" si="93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109"/>
        <v>176</v>
      </c>
      <c r="BK174" s="7">
        <f t="shared" si="10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82"/>
        <v>#N/A</v>
      </c>
      <c r="AA175" s="1">
        <f t="shared" si="94"/>
        <v>0</v>
      </c>
      <c r="AB175" s="1">
        <f t="shared" si="95"/>
        <v>0</v>
      </c>
      <c r="AC175" s="1">
        <f t="shared" si="96"/>
        <v>0</v>
      </c>
      <c r="AD175" s="1">
        <f t="shared" si="97"/>
        <v>0</v>
      </c>
      <c r="AE175" s="1" t="str">
        <f t="shared" si="105"/>
        <v/>
      </c>
      <c r="AF175" s="1" t="str">
        <f t="shared" si="98"/>
        <v/>
      </c>
      <c r="AG175" s="1" t="str">
        <f t="shared" si="99"/>
        <v/>
      </c>
      <c r="AH175" s="1" t="str">
        <f t="shared" si="100"/>
        <v/>
      </c>
      <c r="AI175" s="1" t="e">
        <f t="shared" si="106"/>
        <v>#N/A</v>
      </c>
      <c r="AJ175" s="9" t="e">
        <f t="shared" si="83"/>
        <v>#N/A</v>
      </c>
      <c r="AK175" s="9" t="e">
        <f t="shared" si="84"/>
        <v>#N/A</v>
      </c>
      <c r="AL175" s="9" t="e">
        <f t="shared" si="85"/>
        <v>#N/A</v>
      </c>
      <c r="AM175" s="9" t="e">
        <f t="shared" si="86"/>
        <v>#N/A</v>
      </c>
      <c r="AN175" s="9" t="e">
        <f t="shared" si="87"/>
        <v>#N/A</v>
      </c>
      <c r="AO175" s="9" t="e">
        <f t="shared" si="88"/>
        <v>#N/A</v>
      </c>
      <c r="AP175" s="1" t="str">
        <f t="shared" si="101"/>
        <v/>
      </c>
      <c r="AQ175" s="1" t="str">
        <f t="shared" si="102"/>
        <v/>
      </c>
      <c r="AS175" s="1" t="str">
        <f t="shared" si="103"/>
        <v/>
      </c>
      <c r="AT175" s="1" t="e">
        <f t="shared" si="107"/>
        <v>#N/A</v>
      </c>
      <c r="AU175" s="1" t="e">
        <f t="shared" si="89"/>
        <v>#N/A</v>
      </c>
      <c r="AV175" s="9" t="e">
        <f t="shared" si="104"/>
        <v>#N/A</v>
      </c>
      <c r="AW175" s="9" t="e">
        <f t="shared" si="90"/>
        <v>#N/A</v>
      </c>
      <c r="AX175" s="9" t="e">
        <f t="shared" si="91"/>
        <v>#N/A</v>
      </c>
      <c r="AY175" s="9" t="e">
        <f t="shared" si="92"/>
        <v>#N/A</v>
      </c>
      <c r="AZ175" s="9" t="e">
        <f t="shared" si="93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109"/>
        <v>177</v>
      </c>
      <c r="BK175" s="7">
        <f t="shared" si="10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82"/>
        <v>#N/A</v>
      </c>
      <c r="AA176" s="1">
        <f t="shared" si="94"/>
        <v>0</v>
      </c>
      <c r="AB176" s="1">
        <f t="shared" si="95"/>
        <v>0</v>
      </c>
      <c r="AC176" s="1">
        <f t="shared" si="96"/>
        <v>0</v>
      </c>
      <c r="AD176" s="1">
        <f t="shared" si="97"/>
        <v>0</v>
      </c>
      <c r="AE176" s="1" t="str">
        <f t="shared" si="105"/>
        <v/>
      </c>
      <c r="AF176" s="1" t="str">
        <f t="shared" si="98"/>
        <v/>
      </c>
      <c r="AG176" s="1" t="str">
        <f t="shared" si="99"/>
        <v/>
      </c>
      <c r="AH176" s="1" t="str">
        <f t="shared" si="100"/>
        <v/>
      </c>
      <c r="AI176" s="1" t="e">
        <f t="shared" si="106"/>
        <v>#N/A</v>
      </c>
      <c r="AJ176" s="9" t="e">
        <f t="shared" si="83"/>
        <v>#N/A</v>
      </c>
      <c r="AK176" s="9" t="e">
        <f t="shared" si="84"/>
        <v>#N/A</v>
      </c>
      <c r="AL176" s="9" t="e">
        <f t="shared" si="85"/>
        <v>#N/A</v>
      </c>
      <c r="AM176" s="9" t="e">
        <f t="shared" si="86"/>
        <v>#N/A</v>
      </c>
      <c r="AN176" s="9" t="e">
        <f t="shared" si="87"/>
        <v>#N/A</v>
      </c>
      <c r="AO176" s="9" t="e">
        <f t="shared" si="88"/>
        <v>#N/A</v>
      </c>
      <c r="AP176" s="1" t="str">
        <f t="shared" si="101"/>
        <v/>
      </c>
      <c r="AQ176" s="1" t="str">
        <f t="shared" si="102"/>
        <v/>
      </c>
      <c r="AS176" s="1" t="str">
        <f t="shared" si="103"/>
        <v/>
      </c>
      <c r="AT176" s="1" t="e">
        <f t="shared" si="107"/>
        <v>#N/A</v>
      </c>
      <c r="AU176" s="1" t="e">
        <f t="shared" si="89"/>
        <v>#N/A</v>
      </c>
      <c r="AV176" s="9" t="e">
        <f t="shared" si="104"/>
        <v>#N/A</v>
      </c>
      <c r="AW176" s="9" t="e">
        <f t="shared" si="90"/>
        <v>#N/A</v>
      </c>
      <c r="AX176" s="9" t="e">
        <f t="shared" si="91"/>
        <v>#N/A</v>
      </c>
      <c r="AY176" s="9" t="e">
        <f t="shared" si="92"/>
        <v>#N/A</v>
      </c>
      <c r="AZ176" s="9" t="e">
        <f t="shared" si="93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110">+BJ175+1</f>
        <v>178</v>
      </c>
      <c r="BK176" s="7">
        <f t="shared" si="11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82"/>
        <v>#N/A</v>
      </c>
      <c r="AA177" s="1">
        <f t="shared" si="94"/>
        <v>0</v>
      </c>
      <c r="AB177" s="1">
        <f t="shared" si="95"/>
        <v>0</v>
      </c>
      <c r="AC177" s="1">
        <f t="shared" si="96"/>
        <v>0</v>
      </c>
      <c r="AD177" s="1">
        <f t="shared" si="97"/>
        <v>0</v>
      </c>
      <c r="AE177" s="1" t="str">
        <f t="shared" si="105"/>
        <v/>
      </c>
      <c r="AF177" s="1" t="str">
        <f t="shared" si="98"/>
        <v/>
      </c>
      <c r="AG177" s="1" t="str">
        <f t="shared" si="99"/>
        <v/>
      </c>
      <c r="AH177" s="1" t="str">
        <f t="shared" si="100"/>
        <v/>
      </c>
      <c r="AI177" s="1" t="e">
        <f t="shared" si="106"/>
        <v>#N/A</v>
      </c>
      <c r="AJ177" s="9" t="e">
        <f t="shared" si="83"/>
        <v>#N/A</v>
      </c>
      <c r="AK177" s="9" t="e">
        <f t="shared" si="84"/>
        <v>#N/A</v>
      </c>
      <c r="AL177" s="9" t="e">
        <f t="shared" si="85"/>
        <v>#N/A</v>
      </c>
      <c r="AM177" s="9" t="e">
        <f t="shared" si="86"/>
        <v>#N/A</v>
      </c>
      <c r="AN177" s="9" t="e">
        <f t="shared" si="87"/>
        <v>#N/A</v>
      </c>
      <c r="AO177" s="9" t="e">
        <f t="shared" si="88"/>
        <v>#N/A</v>
      </c>
      <c r="AP177" s="1" t="str">
        <f t="shared" si="101"/>
        <v/>
      </c>
      <c r="AQ177" s="1" t="str">
        <f t="shared" si="102"/>
        <v/>
      </c>
      <c r="AS177" s="1" t="str">
        <f t="shared" si="103"/>
        <v/>
      </c>
      <c r="AT177" s="1" t="e">
        <f t="shared" si="107"/>
        <v>#N/A</v>
      </c>
      <c r="AU177" s="1" t="e">
        <f t="shared" si="89"/>
        <v>#N/A</v>
      </c>
      <c r="AV177" s="9" t="e">
        <f t="shared" si="104"/>
        <v>#N/A</v>
      </c>
      <c r="AW177" s="9" t="e">
        <f t="shared" si="90"/>
        <v>#N/A</v>
      </c>
      <c r="AX177" s="9" t="e">
        <f t="shared" si="91"/>
        <v>#N/A</v>
      </c>
      <c r="AY177" s="9" t="e">
        <f t="shared" si="92"/>
        <v>#N/A</v>
      </c>
      <c r="AZ177" s="9" t="e">
        <f t="shared" si="93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110"/>
        <v>179</v>
      </c>
      <c r="BK177" s="7">
        <f t="shared" si="11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82"/>
        <v>#N/A</v>
      </c>
      <c r="AA178" s="1">
        <f t="shared" si="94"/>
        <v>0</v>
      </c>
      <c r="AB178" s="1">
        <f t="shared" si="95"/>
        <v>0</v>
      </c>
      <c r="AC178" s="1">
        <f t="shared" si="96"/>
        <v>0</v>
      </c>
      <c r="AD178" s="1">
        <f t="shared" si="97"/>
        <v>0</v>
      </c>
      <c r="AE178" s="1" t="str">
        <f t="shared" si="105"/>
        <v/>
      </c>
      <c r="AF178" s="1" t="str">
        <f t="shared" si="98"/>
        <v/>
      </c>
      <c r="AG178" s="1" t="str">
        <f t="shared" si="99"/>
        <v/>
      </c>
      <c r="AH178" s="1" t="str">
        <f t="shared" si="100"/>
        <v/>
      </c>
      <c r="AI178" s="1" t="e">
        <f t="shared" si="106"/>
        <v>#N/A</v>
      </c>
      <c r="AJ178" s="9" t="e">
        <f t="shared" si="83"/>
        <v>#N/A</v>
      </c>
      <c r="AK178" s="9" t="e">
        <f t="shared" si="84"/>
        <v>#N/A</v>
      </c>
      <c r="AL178" s="9" t="e">
        <f t="shared" si="85"/>
        <v>#N/A</v>
      </c>
      <c r="AM178" s="9" t="e">
        <f t="shared" si="86"/>
        <v>#N/A</v>
      </c>
      <c r="AN178" s="9" t="e">
        <f t="shared" si="87"/>
        <v>#N/A</v>
      </c>
      <c r="AO178" s="9" t="e">
        <f t="shared" si="88"/>
        <v>#N/A</v>
      </c>
      <c r="AP178" s="1" t="str">
        <f t="shared" si="101"/>
        <v/>
      </c>
      <c r="AQ178" s="1" t="str">
        <f t="shared" si="102"/>
        <v/>
      </c>
      <c r="AS178" s="1" t="str">
        <f t="shared" si="103"/>
        <v/>
      </c>
      <c r="AT178" s="1" t="e">
        <f t="shared" si="107"/>
        <v>#N/A</v>
      </c>
      <c r="AU178" s="1" t="e">
        <f t="shared" si="89"/>
        <v>#N/A</v>
      </c>
      <c r="AV178" s="9" t="e">
        <f t="shared" si="104"/>
        <v>#N/A</v>
      </c>
      <c r="AW178" s="9" t="e">
        <f t="shared" si="90"/>
        <v>#N/A</v>
      </c>
      <c r="AX178" s="9" t="e">
        <f t="shared" si="91"/>
        <v>#N/A</v>
      </c>
      <c r="AY178" s="9" t="e">
        <f t="shared" si="92"/>
        <v>#N/A</v>
      </c>
      <c r="AZ178" s="9" t="e">
        <f t="shared" si="93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110"/>
        <v>180</v>
      </c>
      <c r="BK178" s="7">
        <f t="shared" si="11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82"/>
        <v>#N/A</v>
      </c>
      <c r="AA179" s="1">
        <f t="shared" si="94"/>
        <v>0</v>
      </c>
      <c r="AB179" s="1">
        <f t="shared" si="95"/>
        <v>0</v>
      </c>
      <c r="AC179" s="1">
        <f t="shared" si="96"/>
        <v>0</v>
      </c>
      <c r="AD179" s="1">
        <f t="shared" si="97"/>
        <v>0</v>
      </c>
      <c r="AE179" s="1" t="str">
        <f t="shared" si="105"/>
        <v/>
      </c>
      <c r="AF179" s="1" t="str">
        <f t="shared" si="98"/>
        <v/>
      </c>
      <c r="AG179" s="1" t="str">
        <f t="shared" si="99"/>
        <v/>
      </c>
      <c r="AH179" s="1" t="str">
        <f t="shared" si="100"/>
        <v/>
      </c>
      <c r="AI179" s="1" t="e">
        <f t="shared" si="106"/>
        <v>#N/A</v>
      </c>
      <c r="AJ179" s="9" t="e">
        <f t="shared" si="83"/>
        <v>#N/A</v>
      </c>
      <c r="AK179" s="9" t="e">
        <f t="shared" si="84"/>
        <v>#N/A</v>
      </c>
      <c r="AL179" s="9" t="e">
        <f t="shared" si="85"/>
        <v>#N/A</v>
      </c>
      <c r="AM179" s="9" t="e">
        <f t="shared" si="86"/>
        <v>#N/A</v>
      </c>
      <c r="AN179" s="9" t="e">
        <f t="shared" si="87"/>
        <v>#N/A</v>
      </c>
      <c r="AO179" s="9" t="e">
        <f t="shared" si="88"/>
        <v>#N/A</v>
      </c>
      <c r="AP179" s="1" t="str">
        <f t="shared" si="101"/>
        <v/>
      </c>
      <c r="AQ179" s="1" t="str">
        <f t="shared" si="102"/>
        <v/>
      </c>
      <c r="AS179" s="1" t="str">
        <f t="shared" si="103"/>
        <v/>
      </c>
      <c r="AT179" s="1" t="e">
        <f t="shared" si="107"/>
        <v>#N/A</v>
      </c>
      <c r="AU179" s="1" t="e">
        <f t="shared" si="89"/>
        <v>#N/A</v>
      </c>
      <c r="AV179" s="9" t="e">
        <f t="shared" si="104"/>
        <v>#N/A</v>
      </c>
      <c r="AW179" s="9" t="e">
        <f t="shared" si="90"/>
        <v>#N/A</v>
      </c>
      <c r="AX179" s="9" t="e">
        <f t="shared" si="91"/>
        <v>#N/A</v>
      </c>
      <c r="AY179" s="9" t="e">
        <f t="shared" si="92"/>
        <v>#N/A</v>
      </c>
      <c r="AZ179" s="9" t="e">
        <f t="shared" si="93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110"/>
        <v>181</v>
      </c>
      <c r="BK179" s="7">
        <f t="shared" si="11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82"/>
        <v>#N/A</v>
      </c>
      <c r="AA180" s="1">
        <f t="shared" si="94"/>
        <v>0</v>
      </c>
      <c r="AB180" s="1">
        <f t="shared" si="95"/>
        <v>0</v>
      </c>
      <c r="AC180" s="1">
        <f t="shared" si="96"/>
        <v>0</v>
      </c>
      <c r="AD180" s="1">
        <f t="shared" si="97"/>
        <v>0</v>
      </c>
      <c r="AE180" s="1" t="str">
        <f t="shared" si="105"/>
        <v/>
      </c>
      <c r="AF180" s="1" t="str">
        <f t="shared" si="98"/>
        <v/>
      </c>
      <c r="AG180" s="1" t="str">
        <f t="shared" si="99"/>
        <v/>
      </c>
      <c r="AH180" s="1" t="str">
        <f t="shared" si="100"/>
        <v/>
      </c>
      <c r="AI180" s="1" t="e">
        <f t="shared" si="106"/>
        <v>#N/A</v>
      </c>
      <c r="AJ180" s="9" t="e">
        <f t="shared" si="83"/>
        <v>#N/A</v>
      </c>
      <c r="AK180" s="9" t="e">
        <f t="shared" si="84"/>
        <v>#N/A</v>
      </c>
      <c r="AL180" s="9" t="e">
        <f t="shared" si="85"/>
        <v>#N/A</v>
      </c>
      <c r="AM180" s="9" t="e">
        <f t="shared" si="86"/>
        <v>#N/A</v>
      </c>
      <c r="AN180" s="9" t="e">
        <f t="shared" si="87"/>
        <v>#N/A</v>
      </c>
      <c r="AO180" s="9" t="e">
        <f t="shared" si="88"/>
        <v>#N/A</v>
      </c>
      <c r="AP180" s="1" t="str">
        <f t="shared" si="101"/>
        <v/>
      </c>
      <c r="AQ180" s="1" t="str">
        <f t="shared" si="102"/>
        <v/>
      </c>
      <c r="AS180" s="1" t="str">
        <f t="shared" si="103"/>
        <v/>
      </c>
      <c r="AT180" s="1" t="e">
        <f t="shared" si="107"/>
        <v>#N/A</v>
      </c>
      <c r="AU180" s="1" t="e">
        <f t="shared" si="89"/>
        <v>#N/A</v>
      </c>
      <c r="AV180" s="9" t="e">
        <f t="shared" si="104"/>
        <v>#N/A</v>
      </c>
      <c r="AW180" s="9" t="e">
        <f t="shared" si="90"/>
        <v>#N/A</v>
      </c>
      <c r="AX180" s="9" t="e">
        <f t="shared" si="91"/>
        <v>#N/A</v>
      </c>
      <c r="AY180" s="9" t="e">
        <f t="shared" si="92"/>
        <v>#N/A</v>
      </c>
      <c r="AZ180" s="9" t="e">
        <f t="shared" si="93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110"/>
        <v>182</v>
      </c>
      <c r="BK180" s="7">
        <f t="shared" si="11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82"/>
        <v>#N/A</v>
      </c>
      <c r="AA181" s="1">
        <f t="shared" si="94"/>
        <v>0</v>
      </c>
      <c r="AB181" s="1">
        <f t="shared" si="95"/>
        <v>0</v>
      </c>
      <c r="AC181" s="1">
        <f t="shared" si="96"/>
        <v>0</v>
      </c>
      <c r="AD181" s="1">
        <f t="shared" si="97"/>
        <v>0</v>
      </c>
      <c r="AE181" s="1" t="str">
        <f t="shared" si="105"/>
        <v/>
      </c>
      <c r="AF181" s="1" t="str">
        <f t="shared" si="98"/>
        <v/>
      </c>
      <c r="AG181" s="1" t="str">
        <f t="shared" si="99"/>
        <v/>
      </c>
      <c r="AH181" s="1" t="str">
        <f t="shared" si="100"/>
        <v/>
      </c>
      <c r="AI181" s="1" t="e">
        <f t="shared" si="106"/>
        <v>#N/A</v>
      </c>
      <c r="AJ181" s="9" t="e">
        <f t="shared" si="83"/>
        <v>#N/A</v>
      </c>
      <c r="AK181" s="9" t="e">
        <f t="shared" si="84"/>
        <v>#N/A</v>
      </c>
      <c r="AL181" s="9" t="e">
        <f t="shared" si="85"/>
        <v>#N/A</v>
      </c>
      <c r="AM181" s="9" t="e">
        <f t="shared" si="86"/>
        <v>#N/A</v>
      </c>
      <c r="AN181" s="9" t="e">
        <f t="shared" si="87"/>
        <v>#N/A</v>
      </c>
      <c r="AO181" s="9" t="e">
        <f t="shared" si="88"/>
        <v>#N/A</v>
      </c>
      <c r="AP181" s="1" t="str">
        <f t="shared" si="101"/>
        <v/>
      </c>
      <c r="AQ181" s="1" t="str">
        <f t="shared" si="102"/>
        <v/>
      </c>
      <c r="AS181" s="1" t="str">
        <f t="shared" si="103"/>
        <v/>
      </c>
      <c r="AT181" s="1" t="e">
        <f t="shared" si="107"/>
        <v>#N/A</v>
      </c>
      <c r="AU181" s="1" t="e">
        <f t="shared" si="89"/>
        <v>#N/A</v>
      </c>
      <c r="AV181" s="9" t="e">
        <f t="shared" si="104"/>
        <v>#N/A</v>
      </c>
      <c r="AW181" s="9" t="e">
        <f t="shared" si="90"/>
        <v>#N/A</v>
      </c>
      <c r="AX181" s="9" t="e">
        <f t="shared" si="91"/>
        <v>#N/A</v>
      </c>
      <c r="AY181" s="9" t="e">
        <f t="shared" si="92"/>
        <v>#N/A</v>
      </c>
      <c r="AZ181" s="9" t="e">
        <f t="shared" si="93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110"/>
        <v>183</v>
      </c>
      <c r="BK181" s="7">
        <f t="shared" si="11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82"/>
        <v>#N/A</v>
      </c>
      <c r="AA182" s="1">
        <f t="shared" si="94"/>
        <v>0</v>
      </c>
      <c r="AB182" s="1">
        <f t="shared" si="95"/>
        <v>0</v>
      </c>
      <c r="AC182" s="1">
        <f t="shared" si="96"/>
        <v>0</v>
      </c>
      <c r="AD182" s="1">
        <f t="shared" si="97"/>
        <v>0</v>
      </c>
      <c r="AE182" s="1" t="str">
        <f t="shared" si="105"/>
        <v/>
      </c>
      <c r="AF182" s="1" t="str">
        <f t="shared" si="98"/>
        <v/>
      </c>
      <c r="AG182" s="1" t="str">
        <f t="shared" si="99"/>
        <v/>
      </c>
      <c r="AH182" s="1" t="str">
        <f t="shared" si="100"/>
        <v/>
      </c>
      <c r="AI182" s="1" t="e">
        <f t="shared" si="106"/>
        <v>#N/A</v>
      </c>
      <c r="AJ182" s="9" t="e">
        <f t="shared" si="83"/>
        <v>#N/A</v>
      </c>
      <c r="AK182" s="9" t="e">
        <f t="shared" si="84"/>
        <v>#N/A</v>
      </c>
      <c r="AL182" s="9" t="e">
        <f t="shared" si="85"/>
        <v>#N/A</v>
      </c>
      <c r="AM182" s="9" t="e">
        <f t="shared" si="86"/>
        <v>#N/A</v>
      </c>
      <c r="AN182" s="9" t="e">
        <f t="shared" si="87"/>
        <v>#N/A</v>
      </c>
      <c r="AO182" s="9" t="e">
        <f t="shared" si="88"/>
        <v>#N/A</v>
      </c>
      <c r="AP182" s="1" t="str">
        <f t="shared" si="101"/>
        <v/>
      </c>
      <c r="AQ182" s="1" t="str">
        <f t="shared" si="102"/>
        <v/>
      </c>
      <c r="AS182" s="1" t="str">
        <f t="shared" si="103"/>
        <v/>
      </c>
      <c r="AT182" s="1" t="e">
        <f t="shared" si="107"/>
        <v>#N/A</v>
      </c>
      <c r="AU182" s="1" t="e">
        <f t="shared" si="89"/>
        <v>#N/A</v>
      </c>
      <c r="AV182" s="9" t="e">
        <f t="shared" si="104"/>
        <v>#N/A</v>
      </c>
      <c r="AW182" s="9" t="e">
        <f t="shared" si="90"/>
        <v>#N/A</v>
      </c>
      <c r="AX182" s="9" t="e">
        <f t="shared" si="91"/>
        <v>#N/A</v>
      </c>
      <c r="AY182" s="9" t="e">
        <f t="shared" si="92"/>
        <v>#N/A</v>
      </c>
      <c r="AZ182" s="9" t="e">
        <f t="shared" si="93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110"/>
        <v>184</v>
      </c>
      <c r="BK182" s="7">
        <f t="shared" si="11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82"/>
        <v>#N/A</v>
      </c>
      <c r="AA183" s="1">
        <f t="shared" si="94"/>
        <v>0</v>
      </c>
      <c r="AB183" s="1">
        <f t="shared" si="95"/>
        <v>0</v>
      </c>
      <c r="AC183" s="1">
        <f t="shared" si="96"/>
        <v>0</v>
      </c>
      <c r="AD183" s="1">
        <f t="shared" si="97"/>
        <v>0</v>
      </c>
      <c r="AE183" s="1" t="str">
        <f t="shared" si="105"/>
        <v/>
      </c>
      <c r="AF183" s="1" t="str">
        <f t="shared" si="98"/>
        <v/>
      </c>
      <c r="AG183" s="1" t="str">
        <f t="shared" si="99"/>
        <v/>
      </c>
      <c r="AH183" s="1" t="str">
        <f t="shared" si="100"/>
        <v/>
      </c>
      <c r="AI183" s="1" t="e">
        <f t="shared" si="106"/>
        <v>#N/A</v>
      </c>
      <c r="AJ183" s="9" t="e">
        <f t="shared" si="83"/>
        <v>#N/A</v>
      </c>
      <c r="AK183" s="9" t="e">
        <f t="shared" si="84"/>
        <v>#N/A</v>
      </c>
      <c r="AL183" s="9" t="e">
        <f t="shared" si="85"/>
        <v>#N/A</v>
      </c>
      <c r="AM183" s="9" t="e">
        <f t="shared" si="86"/>
        <v>#N/A</v>
      </c>
      <c r="AN183" s="9" t="e">
        <f t="shared" si="87"/>
        <v>#N/A</v>
      </c>
      <c r="AO183" s="9" t="e">
        <f t="shared" si="88"/>
        <v>#N/A</v>
      </c>
      <c r="AP183" s="1" t="str">
        <f t="shared" si="101"/>
        <v/>
      </c>
      <c r="AQ183" s="1" t="str">
        <f t="shared" si="102"/>
        <v/>
      </c>
      <c r="AS183" s="1" t="str">
        <f t="shared" si="103"/>
        <v/>
      </c>
      <c r="AT183" s="1" t="e">
        <f t="shared" si="107"/>
        <v>#N/A</v>
      </c>
      <c r="AU183" s="1" t="e">
        <f t="shared" si="89"/>
        <v>#N/A</v>
      </c>
      <c r="AV183" s="9" t="e">
        <f t="shared" si="104"/>
        <v>#N/A</v>
      </c>
      <c r="AW183" s="9" t="e">
        <f t="shared" si="90"/>
        <v>#N/A</v>
      </c>
      <c r="AX183" s="9" t="e">
        <f t="shared" si="91"/>
        <v>#N/A</v>
      </c>
      <c r="AY183" s="9" t="e">
        <f t="shared" si="92"/>
        <v>#N/A</v>
      </c>
      <c r="AZ183" s="9" t="e">
        <f t="shared" si="93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110"/>
        <v>185</v>
      </c>
      <c r="BK183" s="7">
        <f t="shared" si="11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82"/>
        <v>#N/A</v>
      </c>
      <c r="AA184" s="1">
        <f t="shared" si="94"/>
        <v>0</v>
      </c>
      <c r="AB184" s="1">
        <f t="shared" si="95"/>
        <v>0</v>
      </c>
      <c r="AC184" s="1">
        <f t="shared" si="96"/>
        <v>0</v>
      </c>
      <c r="AD184" s="1">
        <f t="shared" si="97"/>
        <v>0</v>
      </c>
      <c r="AE184" s="1" t="str">
        <f t="shared" si="105"/>
        <v/>
      </c>
      <c r="AF184" s="1" t="str">
        <f t="shared" si="98"/>
        <v/>
      </c>
      <c r="AG184" s="1" t="str">
        <f t="shared" si="99"/>
        <v/>
      </c>
      <c r="AH184" s="1" t="str">
        <f t="shared" si="100"/>
        <v/>
      </c>
      <c r="AI184" s="1" t="e">
        <f t="shared" si="106"/>
        <v>#N/A</v>
      </c>
      <c r="AJ184" s="9" t="e">
        <f t="shared" si="83"/>
        <v>#N/A</v>
      </c>
      <c r="AK184" s="9" t="e">
        <f t="shared" si="84"/>
        <v>#N/A</v>
      </c>
      <c r="AL184" s="9" t="e">
        <f t="shared" si="85"/>
        <v>#N/A</v>
      </c>
      <c r="AM184" s="9" t="e">
        <f t="shared" si="86"/>
        <v>#N/A</v>
      </c>
      <c r="AN184" s="9" t="e">
        <f t="shared" si="87"/>
        <v>#N/A</v>
      </c>
      <c r="AO184" s="9" t="e">
        <f t="shared" si="88"/>
        <v>#N/A</v>
      </c>
      <c r="AP184" s="1" t="str">
        <f t="shared" si="101"/>
        <v/>
      </c>
      <c r="AQ184" s="1" t="str">
        <f t="shared" si="102"/>
        <v/>
      </c>
      <c r="AS184" s="1" t="str">
        <f t="shared" si="103"/>
        <v/>
      </c>
      <c r="AT184" s="1" t="e">
        <f t="shared" si="107"/>
        <v>#N/A</v>
      </c>
      <c r="AU184" s="1" t="e">
        <f t="shared" si="89"/>
        <v>#N/A</v>
      </c>
      <c r="AV184" s="9" t="e">
        <f t="shared" si="104"/>
        <v>#N/A</v>
      </c>
      <c r="AW184" s="9" t="e">
        <f t="shared" si="90"/>
        <v>#N/A</v>
      </c>
      <c r="AX184" s="9" t="e">
        <f t="shared" si="91"/>
        <v>#N/A</v>
      </c>
      <c r="AY184" s="9" t="e">
        <f t="shared" si="92"/>
        <v>#N/A</v>
      </c>
      <c r="AZ184" s="9" t="e">
        <f t="shared" si="93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110"/>
        <v>186</v>
      </c>
      <c r="BK184" s="7">
        <f t="shared" si="11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82"/>
        <v>#N/A</v>
      </c>
      <c r="AA185" s="1">
        <f t="shared" si="94"/>
        <v>0</v>
      </c>
      <c r="AB185" s="1">
        <f t="shared" si="95"/>
        <v>0</v>
      </c>
      <c r="AC185" s="1">
        <f t="shared" si="96"/>
        <v>0</v>
      </c>
      <c r="AD185" s="1">
        <f t="shared" si="97"/>
        <v>0</v>
      </c>
      <c r="AE185" s="1" t="str">
        <f t="shared" si="105"/>
        <v/>
      </c>
      <c r="AF185" s="1" t="str">
        <f t="shared" si="98"/>
        <v/>
      </c>
      <c r="AG185" s="1" t="str">
        <f t="shared" si="99"/>
        <v/>
      </c>
      <c r="AH185" s="1" t="str">
        <f t="shared" si="100"/>
        <v/>
      </c>
      <c r="AI185" s="1" t="e">
        <f t="shared" si="106"/>
        <v>#N/A</v>
      </c>
      <c r="AJ185" s="9" t="e">
        <f t="shared" si="83"/>
        <v>#N/A</v>
      </c>
      <c r="AK185" s="9" t="e">
        <f t="shared" si="84"/>
        <v>#N/A</v>
      </c>
      <c r="AL185" s="9" t="e">
        <f t="shared" si="85"/>
        <v>#N/A</v>
      </c>
      <c r="AM185" s="9" t="e">
        <f t="shared" si="86"/>
        <v>#N/A</v>
      </c>
      <c r="AN185" s="9" t="e">
        <f t="shared" si="87"/>
        <v>#N/A</v>
      </c>
      <c r="AO185" s="9" t="e">
        <f t="shared" si="88"/>
        <v>#N/A</v>
      </c>
      <c r="AP185" s="1" t="str">
        <f t="shared" si="101"/>
        <v/>
      </c>
      <c r="AQ185" s="1" t="str">
        <f t="shared" si="102"/>
        <v/>
      </c>
      <c r="AS185" s="1" t="str">
        <f t="shared" si="103"/>
        <v/>
      </c>
      <c r="AT185" s="1" t="e">
        <f t="shared" si="107"/>
        <v>#N/A</v>
      </c>
      <c r="AU185" s="1" t="e">
        <f t="shared" si="89"/>
        <v>#N/A</v>
      </c>
      <c r="AV185" s="9" t="e">
        <f t="shared" si="104"/>
        <v>#N/A</v>
      </c>
      <c r="AW185" s="9" t="e">
        <f t="shared" si="90"/>
        <v>#N/A</v>
      </c>
      <c r="AX185" s="9" t="e">
        <f t="shared" si="91"/>
        <v>#N/A</v>
      </c>
      <c r="AY185" s="9" t="e">
        <f t="shared" si="92"/>
        <v>#N/A</v>
      </c>
      <c r="AZ185" s="9" t="e">
        <f t="shared" si="93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110"/>
        <v>187</v>
      </c>
      <c r="BK185" s="7">
        <f t="shared" si="11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82"/>
        <v>#N/A</v>
      </c>
      <c r="AA186" s="1">
        <f t="shared" si="94"/>
        <v>0</v>
      </c>
      <c r="AB186" s="1">
        <f t="shared" si="95"/>
        <v>0</v>
      </c>
      <c r="AC186" s="1">
        <f t="shared" si="96"/>
        <v>0</v>
      </c>
      <c r="AD186" s="1">
        <f t="shared" si="97"/>
        <v>0</v>
      </c>
      <c r="AE186" s="1" t="str">
        <f t="shared" si="105"/>
        <v/>
      </c>
      <c r="AF186" s="1" t="str">
        <f t="shared" si="98"/>
        <v/>
      </c>
      <c r="AG186" s="1" t="str">
        <f t="shared" si="99"/>
        <v/>
      </c>
      <c r="AH186" s="1" t="str">
        <f t="shared" si="100"/>
        <v/>
      </c>
      <c r="AI186" s="1" t="e">
        <f t="shared" si="106"/>
        <v>#N/A</v>
      </c>
      <c r="AJ186" s="9" t="e">
        <f t="shared" si="83"/>
        <v>#N/A</v>
      </c>
      <c r="AK186" s="9" t="e">
        <f t="shared" si="84"/>
        <v>#N/A</v>
      </c>
      <c r="AL186" s="9" t="e">
        <f t="shared" si="85"/>
        <v>#N/A</v>
      </c>
      <c r="AM186" s="9" t="e">
        <f t="shared" si="86"/>
        <v>#N/A</v>
      </c>
      <c r="AN186" s="9" t="e">
        <f t="shared" si="87"/>
        <v>#N/A</v>
      </c>
      <c r="AO186" s="9" t="e">
        <f t="shared" si="88"/>
        <v>#N/A</v>
      </c>
      <c r="AP186" s="1" t="str">
        <f t="shared" si="101"/>
        <v/>
      </c>
      <c r="AQ186" s="1" t="str">
        <f t="shared" si="102"/>
        <v/>
      </c>
      <c r="AS186" s="1" t="str">
        <f t="shared" si="103"/>
        <v/>
      </c>
      <c r="AT186" s="1" t="e">
        <f t="shared" si="107"/>
        <v>#N/A</v>
      </c>
      <c r="AU186" s="1" t="e">
        <f t="shared" si="89"/>
        <v>#N/A</v>
      </c>
      <c r="AV186" s="9" t="e">
        <f t="shared" si="104"/>
        <v>#N/A</v>
      </c>
      <c r="AW186" s="9" t="e">
        <f t="shared" si="90"/>
        <v>#N/A</v>
      </c>
      <c r="AX186" s="9" t="e">
        <f t="shared" si="91"/>
        <v>#N/A</v>
      </c>
      <c r="AY186" s="9" t="e">
        <f t="shared" si="92"/>
        <v>#N/A</v>
      </c>
      <c r="AZ186" s="9" t="e">
        <f t="shared" si="93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110"/>
        <v>188</v>
      </c>
      <c r="BK186" s="7">
        <f t="shared" si="11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82"/>
        <v>#N/A</v>
      </c>
      <c r="AA187" s="1">
        <f t="shared" si="94"/>
        <v>0</v>
      </c>
      <c r="AB187" s="1">
        <f t="shared" si="95"/>
        <v>0</v>
      </c>
      <c r="AC187" s="1">
        <f t="shared" si="96"/>
        <v>0</v>
      </c>
      <c r="AD187" s="1">
        <f t="shared" si="97"/>
        <v>0</v>
      </c>
      <c r="AE187" s="1" t="str">
        <f t="shared" si="105"/>
        <v/>
      </c>
      <c r="AF187" s="1" t="str">
        <f t="shared" si="98"/>
        <v/>
      </c>
      <c r="AG187" s="1" t="str">
        <f t="shared" si="99"/>
        <v/>
      </c>
      <c r="AH187" s="1" t="str">
        <f t="shared" si="100"/>
        <v/>
      </c>
      <c r="AI187" s="1" t="e">
        <f t="shared" si="106"/>
        <v>#N/A</v>
      </c>
      <c r="AJ187" s="9" t="e">
        <f t="shared" si="83"/>
        <v>#N/A</v>
      </c>
      <c r="AK187" s="9" t="e">
        <f t="shared" si="84"/>
        <v>#N/A</v>
      </c>
      <c r="AL187" s="9" t="e">
        <f t="shared" si="85"/>
        <v>#N/A</v>
      </c>
      <c r="AM187" s="9" t="e">
        <f t="shared" si="86"/>
        <v>#N/A</v>
      </c>
      <c r="AN187" s="9" t="e">
        <f t="shared" si="87"/>
        <v>#N/A</v>
      </c>
      <c r="AO187" s="9" t="e">
        <f t="shared" si="88"/>
        <v>#N/A</v>
      </c>
      <c r="AP187" s="1" t="str">
        <f t="shared" si="101"/>
        <v/>
      </c>
      <c r="AQ187" s="1" t="str">
        <f t="shared" si="102"/>
        <v/>
      </c>
      <c r="AS187" s="1" t="str">
        <f t="shared" si="103"/>
        <v/>
      </c>
      <c r="AT187" s="1" t="e">
        <f t="shared" si="107"/>
        <v>#N/A</v>
      </c>
      <c r="AU187" s="1" t="e">
        <f t="shared" si="89"/>
        <v>#N/A</v>
      </c>
      <c r="AV187" s="9" t="e">
        <f t="shared" si="104"/>
        <v>#N/A</v>
      </c>
      <c r="AW187" s="9" t="e">
        <f t="shared" si="90"/>
        <v>#N/A</v>
      </c>
      <c r="AX187" s="9" t="e">
        <f t="shared" si="91"/>
        <v>#N/A</v>
      </c>
      <c r="AY187" s="9" t="e">
        <f t="shared" si="92"/>
        <v>#N/A</v>
      </c>
      <c r="AZ187" s="9" t="e">
        <f t="shared" si="93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110"/>
        <v>189</v>
      </c>
      <c r="BK187" s="7">
        <f t="shared" si="11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82"/>
        <v>#N/A</v>
      </c>
      <c r="AA188" s="1">
        <f t="shared" si="94"/>
        <v>0</v>
      </c>
      <c r="AB188" s="1">
        <f t="shared" si="95"/>
        <v>0</v>
      </c>
      <c r="AC188" s="1">
        <f t="shared" si="96"/>
        <v>0</v>
      </c>
      <c r="AD188" s="1">
        <f t="shared" si="97"/>
        <v>0</v>
      </c>
      <c r="AE188" s="1" t="str">
        <f t="shared" si="105"/>
        <v/>
      </c>
      <c r="AF188" s="1" t="str">
        <f t="shared" si="98"/>
        <v/>
      </c>
      <c r="AG188" s="1" t="str">
        <f t="shared" si="99"/>
        <v/>
      </c>
      <c r="AH188" s="1" t="str">
        <f t="shared" si="100"/>
        <v/>
      </c>
      <c r="AI188" s="1" t="e">
        <f t="shared" si="106"/>
        <v>#N/A</v>
      </c>
      <c r="AJ188" s="9" t="e">
        <f t="shared" si="83"/>
        <v>#N/A</v>
      </c>
      <c r="AK188" s="9" t="e">
        <f t="shared" si="84"/>
        <v>#N/A</v>
      </c>
      <c r="AL188" s="9" t="e">
        <f t="shared" si="85"/>
        <v>#N/A</v>
      </c>
      <c r="AM188" s="9" t="e">
        <f t="shared" si="86"/>
        <v>#N/A</v>
      </c>
      <c r="AN188" s="9" t="e">
        <f t="shared" si="87"/>
        <v>#N/A</v>
      </c>
      <c r="AO188" s="9" t="e">
        <f t="shared" si="88"/>
        <v>#N/A</v>
      </c>
      <c r="AP188" s="1" t="str">
        <f t="shared" si="101"/>
        <v/>
      </c>
      <c r="AQ188" s="1" t="str">
        <f t="shared" si="102"/>
        <v/>
      </c>
      <c r="AS188" s="1" t="str">
        <f t="shared" si="103"/>
        <v/>
      </c>
      <c r="AT188" s="1" t="e">
        <f t="shared" si="107"/>
        <v>#N/A</v>
      </c>
      <c r="AU188" s="1" t="e">
        <f t="shared" si="89"/>
        <v>#N/A</v>
      </c>
      <c r="AV188" s="9" t="e">
        <f t="shared" si="104"/>
        <v>#N/A</v>
      </c>
      <c r="AW188" s="9" t="e">
        <f t="shared" si="90"/>
        <v>#N/A</v>
      </c>
      <c r="AX188" s="9" t="e">
        <f t="shared" si="91"/>
        <v>#N/A</v>
      </c>
      <c r="AY188" s="9" t="e">
        <f t="shared" si="92"/>
        <v>#N/A</v>
      </c>
      <c r="AZ188" s="9" t="e">
        <f t="shared" si="93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110"/>
        <v>190</v>
      </c>
      <c r="BK188" s="7">
        <f t="shared" si="11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82"/>
        <v>#N/A</v>
      </c>
      <c r="AA189" s="1">
        <f t="shared" si="94"/>
        <v>0</v>
      </c>
      <c r="AB189" s="1">
        <f t="shared" si="95"/>
        <v>0</v>
      </c>
      <c r="AC189" s="1">
        <f t="shared" si="96"/>
        <v>0</v>
      </c>
      <c r="AD189" s="1">
        <f t="shared" si="97"/>
        <v>0</v>
      </c>
      <c r="AE189" s="1" t="str">
        <f t="shared" si="105"/>
        <v/>
      </c>
      <c r="AF189" s="1" t="str">
        <f t="shared" si="98"/>
        <v/>
      </c>
      <c r="AG189" s="1" t="str">
        <f t="shared" si="99"/>
        <v/>
      </c>
      <c r="AH189" s="1" t="str">
        <f t="shared" si="100"/>
        <v/>
      </c>
      <c r="AI189" s="1" t="e">
        <f t="shared" si="106"/>
        <v>#N/A</v>
      </c>
      <c r="AJ189" s="9" t="e">
        <f t="shared" si="83"/>
        <v>#N/A</v>
      </c>
      <c r="AK189" s="9" t="e">
        <f t="shared" si="84"/>
        <v>#N/A</v>
      </c>
      <c r="AL189" s="9" t="e">
        <f t="shared" si="85"/>
        <v>#N/A</v>
      </c>
      <c r="AM189" s="9" t="e">
        <f t="shared" si="86"/>
        <v>#N/A</v>
      </c>
      <c r="AN189" s="9" t="e">
        <f t="shared" si="87"/>
        <v>#N/A</v>
      </c>
      <c r="AO189" s="9" t="e">
        <f t="shared" si="88"/>
        <v>#N/A</v>
      </c>
      <c r="AP189" s="1" t="str">
        <f t="shared" si="101"/>
        <v/>
      </c>
      <c r="AQ189" s="1" t="str">
        <f t="shared" si="102"/>
        <v/>
      </c>
      <c r="AS189" s="1" t="str">
        <f t="shared" si="103"/>
        <v/>
      </c>
      <c r="AT189" s="1" t="e">
        <f t="shared" si="107"/>
        <v>#N/A</v>
      </c>
      <c r="AU189" s="1" t="e">
        <f t="shared" si="89"/>
        <v>#N/A</v>
      </c>
      <c r="AV189" s="9" t="e">
        <f t="shared" si="104"/>
        <v>#N/A</v>
      </c>
      <c r="AW189" s="9" t="e">
        <f t="shared" si="90"/>
        <v>#N/A</v>
      </c>
      <c r="AX189" s="9" t="e">
        <f t="shared" si="91"/>
        <v>#N/A</v>
      </c>
      <c r="AY189" s="9" t="e">
        <f t="shared" si="92"/>
        <v>#N/A</v>
      </c>
      <c r="AZ189" s="9" t="e">
        <f t="shared" si="93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110"/>
        <v>191</v>
      </c>
      <c r="BK189" s="7">
        <f t="shared" si="11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82"/>
        <v>#N/A</v>
      </c>
      <c r="AA190" s="1">
        <f t="shared" si="94"/>
        <v>0</v>
      </c>
      <c r="AB190" s="1">
        <f t="shared" si="95"/>
        <v>0</v>
      </c>
      <c r="AC190" s="1">
        <f t="shared" si="96"/>
        <v>0</v>
      </c>
      <c r="AD190" s="1">
        <f t="shared" si="97"/>
        <v>0</v>
      </c>
      <c r="AE190" s="1" t="str">
        <f t="shared" si="105"/>
        <v/>
      </c>
      <c r="AF190" s="1" t="str">
        <f t="shared" si="98"/>
        <v/>
      </c>
      <c r="AG190" s="1" t="str">
        <f t="shared" si="99"/>
        <v/>
      </c>
      <c r="AH190" s="1" t="str">
        <f t="shared" si="100"/>
        <v/>
      </c>
      <c r="AI190" s="1" t="e">
        <f t="shared" si="106"/>
        <v>#N/A</v>
      </c>
      <c r="AJ190" s="9" t="e">
        <f t="shared" si="83"/>
        <v>#N/A</v>
      </c>
      <c r="AK190" s="9" t="e">
        <f t="shared" si="84"/>
        <v>#N/A</v>
      </c>
      <c r="AL190" s="9" t="e">
        <f t="shared" si="85"/>
        <v>#N/A</v>
      </c>
      <c r="AM190" s="9" t="e">
        <f t="shared" si="86"/>
        <v>#N/A</v>
      </c>
      <c r="AN190" s="9" t="e">
        <f t="shared" si="87"/>
        <v>#N/A</v>
      </c>
      <c r="AO190" s="9" t="e">
        <f t="shared" si="88"/>
        <v>#N/A</v>
      </c>
      <c r="AP190" s="1" t="str">
        <f t="shared" si="101"/>
        <v/>
      </c>
      <c r="AQ190" s="1" t="str">
        <f t="shared" si="102"/>
        <v/>
      </c>
      <c r="AS190" s="1" t="str">
        <f t="shared" si="103"/>
        <v/>
      </c>
      <c r="AT190" s="1" t="e">
        <f t="shared" si="107"/>
        <v>#N/A</v>
      </c>
      <c r="AU190" s="1" t="e">
        <f t="shared" si="89"/>
        <v>#N/A</v>
      </c>
      <c r="AV190" s="9" t="e">
        <f t="shared" si="104"/>
        <v>#N/A</v>
      </c>
      <c r="AW190" s="9" t="e">
        <f t="shared" si="90"/>
        <v>#N/A</v>
      </c>
      <c r="AX190" s="9" t="e">
        <f t="shared" si="91"/>
        <v>#N/A</v>
      </c>
      <c r="AY190" s="9" t="e">
        <f t="shared" si="92"/>
        <v>#N/A</v>
      </c>
      <c r="AZ190" s="9" t="e">
        <f t="shared" si="93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110"/>
        <v>192</v>
      </c>
      <c r="BK190" s="7">
        <f t="shared" si="11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82"/>
        <v>#N/A</v>
      </c>
      <c r="AA191" s="1">
        <f t="shared" si="94"/>
        <v>0</v>
      </c>
      <c r="AB191" s="1">
        <f t="shared" si="95"/>
        <v>0</v>
      </c>
      <c r="AC191" s="1">
        <f t="shared" si="96"/>
        <v>0</v>
      </c>
      <c r="AD191" s="1">
        <f t="shared" si="97"/>
        <v>0</v>
      </c>
      <c r="AE191" s="1" t="str">
        <f t="shared" si="105"/>
        <v/>
      </c>
      <c r="AF191" s="1" t="str">
        <f t="shared" si="98"/>
        <v/>
      </c>
      <c r="AG191" s="1" t="str">
        <f t="shared" si="99"/>
        <v/>
      </c>
      <c r="AH191" s="1" t="str">
        <f t="shared" si="100"/>
        <v/>
      </c>
      <c r="AI191" s="1" t="e">
        <f t="shared" si="106"/>
        <v>#N/A</v>
      </c>
      <c r="AJ191" s="9" t="e">
        <f t="shared" si="83"/>
        <v>#N/A</v>
      </c>
      <c r="AK191" s="9" t="e">
        <f t="shared" si="84"/>
        <v>#N/A</v>
      </c>
      <c r="AL191" s="9" t="e">
        <f t="shared" si="85"/>
        <v>#N/A</v>
      </c>
      <c r="AM191" s="9" t="e">
        <f t="shared" si="86"/>
        <v>#N/A</v>
      </c>
      <c r="AN191" s="9" t="e">
        <f t="shared" si="87"/>
        <v>#N/A</v>
      </c>
      <c r="AO191" s="9" t="e">
        <f t="shared" si="88"/>
        <v>#N/A</v>
      </c>
      <c r="AP191" s="1" t="str">
        <f t="shared" si="101"/>
        <v/>
      </c>
      <c r="AQ191" s="1" t="str">
        <f t="shared" si="102"/>
        <v/>
      </c>
      <c r="AS191" s="1" t="str">
        <f t="shared" si="103"/>
        <v/>
      </c>
      <c r="AT191" s="1" t="e">
        <f t="shared" si="107"/>
        <v>#N/A</v>
      </c>
      <c r="AU191" s="1" t="e">
        <f t="shared" si="89"/>
        <v>#N/A</v>
      </c>
      <c r="AV191" s="9" t="e">
        <f t="shared" si="104"/>
        <v>#N/A</v>
      </c>
      <c r="AW191" s="9" t="e">
        <f t="shared" si="90"/>
        <v>#N/A</v>
      </c>
      <c r="AX191" s="9" t="e">
        <f t="shared" si="91"/>
        <v>#N/A</v>
      </c>
      <c r="AY191" s="9" t="e">
        <f t="shared" si="92"/>
        <v>#N/A</v>
      </c>
      <c r="AZ191" s="9" t="e">
        <f t="shared" si="93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110"/>
        <v>193</v>
      </c>
      <c r="BK191" s="7">
        <f t="shared" si="11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82"/>
        <v>#N/A</v>
      </c>
      <c r="AA192" s="1">
        <f t="shared" si="94"/>
        <v>0</v>
      </c>
      <c r="AB192" s="1">
        <f t="shared" si="95"/>
        <v>0</v>
      </c>
      <c r="AC192" s="1">
        <f t="shared" si="96"/>
        <v>0</v>
      </c>
      <c r="AD192" s="1">
        <f t="shared" si="97"/>
        <v>0</v>
      </c>
      <c r="AE192" s="1" t="str">
        <f t="shared" si="105"/>
        <v/>
      </c>
      <c r="AF192" s="1" t="str">
        <f t="shared" si="98"/>
        <v/>
      </c>
      <c r="AG192" s="1" t="str">
        <f t="shared" si="99"/>
        <v/>
      </c>
      <c r="AH192" s="1" t="str">
        <f t="shared" si="100"/>
        <v/>
      </c>
      <c r="AI192" s="1" t="e">
        <f t="shared" si="106"/>
        <v>#N/A</v>
      </c>
      <c r="AJ192" s="9" t="e">
        <f t="shared" si="83"/>
        <v>#N/A</v>
      </c>
      <c r="AK192" s="9" t="e">
        <f t="shared" si="84"/>
        <v>#N/A</v>
      </c>
      <c r="AL192" s="9" t="e">
        <f t="shared" si="85"/>
        <v>#N/A</v>
      </c>
      <c r="AM192" s="9" t="e">
        <f t="shared" si="86"/>
        <v>#N/A</v>
      </c>
      <c r="AN192" s="9" t="e">
        <f t="shared" si="87"/>
        <v>#N/A</v>
      </c>
      <c r="AO192" s="9" t="e">
        <f t="shared" si="88"/>
        <v>#N/A</v>
      </c>
      <c r="AP192" s="1" t="str">
        <f t="shared" si="101"/>
        <v/>
      </c>
      <c r="AQ192" s="1" t="str">
        <f t="shared" si="102"/>
        <v/>
      </c>
      <c r="AS192" s="1" t="str">
        <f t="shared" si="103"/>
        <v/>
      </c>
      <c r="AT192" s="1" t="e">
        <f t="shared" si="107"/>
        <v>#N/A</v>
      </c>
      <c r="AU192" s="1" t="e">
        <f t="shared" si="89"/>
        <v>#N/A</v>
      </c>
      <c r="AV192" s="9" t="e">
        <f t="shared" si="104"/>
        <v>#N/A</v>
      </c>
      <c r="AW192" s="9" t="e">
        <f t="shared" si="90"/>
        <v>#N/A</v>
      </c>
      <c r="AX192" s="9" t="e">
        <f t="shared" si="91"/>
        <v>#N/A</v>
      </c>
      <c r="AY192" s="9" t="e">
        <f t="shared" si="92"/>
        <v>#N/A</v>
      </c>
      <c r="AZ192" s="9" t="e">
        <f t="shared" si="93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111">+BJ191+1</f>
        <v>194</v>
      </c>
      <c r="BK192" s="7">
        <f t="shared" si="11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82"/>
        <v>#N/A</v>
      </c>
      <c r="AA193" s="1">
        <f t="shared" si="94"/>
        <v>0</v>
      </c>
      <c r="AB193" s="1">
        <f t="shared" si="95"/>
        <v>0</v>
      </c>
      <c r="AC193" s="1">
        <f t="shared" si="96"/>
        <v>0</v>
      </c>
      <c r="AD193" s="1">
        <f t="shared" si="97"/>
        <v>0</v>
      </c>
      <c r="AE193" s="1" t="str">
        <f t="shared" si="105"/>
        <v/>
      </c>
      <c r="AF193" s="1" t="str">
        <f t="shared" si="98"/>
        <v/>
      </c>
      <c r="AG193" s="1" t="str">
        <f t="shared" si="99"/>
        <v/>
      </c>
      <c r="AH193" s="1" t="str">
        <f t="shared" si="100"/>
        <v/>
      </c>
      <c r="AI193" s="1" t="e">
        <f t="shared" si="106"/>
        <v>#N/A</v>
      </c>
      <c r="AJ193" s="9" t="e">
        <f t="shared" si="83"/>
        <v>#N/A</v>
      </c>
      <c r="AK193" s="9" t="e">
        <f t="shared" si="84"/>
        <v>#N/A</v>
      </c>
      <c r="AL193" s="9" t="e">
        <f t="shared" si="85"/>
        <v>#N/A</v>
      </c>
      <c r="AM193" s="9" t="e">
        <f t="shared" si="86"/>
        <v>#N/A</v>
      </c>
      <c r="AN193" s="9" t="e">
        <f t="shared" si="87"/>
        <v>#N/A</v>
      </c>
      <c r="AO193" s="9" t="e">
        <f t="shared" si="88"/>
        <v>#N/A</v>
      </c>
      <c r="AP193" s="1" t="str">
        <f t="shared" si="101"/>
        <v/>
      </c>
      <c r="AQ193" s="1" t="str">
        <f t="shared" si="102"/>
        <v/>
      </c>
      <c r="AS193" s="1" t="str">
        <f t="shared" si="103"/>
        <v/>
      </c>
      <c r="AT193" s="1" t="e">
        <f t="shared" si="107"/>
        <v>#N/A</v>
      </c>
      <c r="AU193" s="1" t="e">
        <f t="shared" si="89"/>
        <v>#N/A</v>
      </c>
      <c r="AV193" s="9" t="e">
        <f t="shared" si="104"/>
        <v>#N/A</v>
      </c>
      <c r="AW193" s="9" t="e">
        <f t="shared" si="90"/>
        <v>#N/A</v>
      </c>
      <c r="AX193" s="9" t="e">
        <f t="shared" si="91"/>
        <v>#N/A</v>
      </c>
      <c r="AY193" s="9" t="e">
        <f t="shared" si="92"/>
        <v>#N/A</v>
      </c>
      <c r="AZ193" s="9" t="e">
        <f t="shared" si="93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111"/>
        <v>195</v>
      </c>
      <c r="BK193" s="7">
        <f t="shared" si="11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82"/>
        <v>#N/A</v>
      </c>
      <c r="AA194" s="1">
        <f t="shared" si="94"/>
        <v>0</v>
      </c>
      <c r="AB194" s="1">
        <f t="shared" si="95"/>
        <v>0</v>
      </c>
      <c r="AC194" s="1">
        <f t="shared" si="96"/>
        <v>0</v>
      </c>
      <c r="AD194" s="1">
        <f t="shared" si="97"/>
        <v>0</v>
      </c>
      <c r="AE194" s="1" t="str">
        <f t="shared" si="105"/>
        <v/>
      </c>
      <c r="AF194" s="1" t="str">
        <f t="shared" si="98"/>
        <v/>
      </c>
      <c r="AG194" s="1" t="str">
        <f t="shared" si="99"/>
        <v/>
      </c>
      <c r="AH194" s="1" t="str">
        <f t="shared" si="100"/>
        <v/>
      </c>
      <c r="AI194" s="1" t="e">
        <f t="shared" si="106"/>
        <v>#N/A</v>
      </c>
      <c r="AJ194" s="9" t="e">
        <f t="shared" si="83"/>
        <v>#N/A</v>
      </c>
      <c r="AK194" s="9" t="e">
        <f t="shared" si="84"/>
        <v>#N/A</v>
      </c>
      <c r="AL194" s="9" t="e">
        <f t="shared" si="85"/>
        <v>#N/A</v>
      </c>
      <c r="AM194" s="9" t="e">
        <f t="shared" si="86"/>
        <v>#N/A</v>
      </c>
      <c r="AN194" s="9" t="e">
        <f t="shared" si="87"/>
        <v>#N/A</v>
      </c>
      <c r="AO194" s="9" t="e">
        <f t="shared" si="88"/>
        <v>#N/A</v>
      </c>
      <c r="AP194" s="1" t="str">
        <f t="shared" si="101"/>
        <v/>
      </c>
      <c r="AQ194" s="1" t="str">
        <f t="shared" si="102"/>
        <v/>
      </c>
      <c r="AS194" s="1" t="str">
        <f t="shared" si="103"/>
        <v/>
      </c>
      <c r="AT194" s="1" t="e">
        <f t="shared" si="107"/>
        <v>#N/A</v>
      </c>
      <c r="AU194" s="1" t="e">
        <f t="shared" si="89"/>
        <v>#N/A</v>
      </c>
      <c r="AV194" s="9" t="e">
        <f t="shared" si="104"/>
        <v>#N/A</v>
      </c>
      <c r="AW194" s="9" t="e">
        <f t="shared" si="90"/>
        <v>#N/A</v>
      </c>
      <c r="AX194" s="9" t="e">
        <f t="shared" si="91"/>
        <v>#N/A</v>
      </c>
      <c r="AY194" s="9" t="e">
        <f t="shared" si="92"/>
        <v>#N/A</v>
      </c>
      <c r="AZ194" s="9" t="e">
        <f t="shared" si="93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111"/>
        <v>196</v>
      </c>
      <c r="BK194" s="7">
        <f t="shared" si="11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82"/>
        <v>#N/A</v>
      </c>
      <c r="AA195" s="1">
        <f t="shared" si="94"/>
        <v>0</v>
      </c>
      <c r="AB195" s="1">
        <f t="shared" si="95"/>
        <v>0</v>
      </c>
      <c r="AC195" s="1">
        <f t="shared" si="96"/>
        <v>0</v>
      </c>
      <c r="AD195" s="1">
        <f t="shared" si="97"/>
        <v>0</v>
      </c>
      <c r="AE195" s="1" t="str">
        <f t="shared" si="105"/>
        <v/>
      </c>
      <c r="AF195" s="1" t="str">
        <f t="shared" si="98"/>
        <v/>
      </c>
      <c r="AG195" s="1" t="str">
        <f t="shared" si="99"/>
        <v/>
      </c>
      <c r="AH195" s="1" t="str">
        <f t="shared" si="100"/>
        <v/>
      </c>
      <c r="AI195" s="1" t="e">
        <f t="shared" si="106"/>
        <v>#N/A</v>
      </c>
      <c r="AJ195" s="9" t="e">
        <f t="shared" si="83"/>
        <v>#N/A</v>
      </c>
      <c r="AK195" s="9" t="e">
        <f t="shared" si="84"/>
        <v>#N/A</v>
      </c>
      <c r="AL195" s="9" t="e">
        <f t="shared" si="85"/>
        <v>#N/A</v>
      </c>
      <c r="AM195" s="9" t="e">
        <f t="shared" si="86"/>
        <v>#N/A</v>
      </c>
      <c r="AN195" s="9" t="e">
        <f t="shared" si="87"/>
        <v>#N/A</v>
      </c>
      <c r="AO195" s="9" t="e">
        <f t="shared" si="88"/>
        <v>#N/A</v>
      </c>
      <c r="AP195" s="1" t="str">
        <f t="shared" si="101"/>
        <v/>
      </c>
      <c r="AQ195" s="1" t="str">
        <f t="shared" si="102"/>
        <v/>
      </c>
      <c r="AS195" s="1" t="str">
        <f t="shared" si="103"/>
        <v/>
      </c>
      <c r="AT195" s="1" t="e">
        <f t="shared" si="107"/>
        <v>#N/A</v>
      </c>
      <c r="AU195" s="1" t="e">
        <f t="shared" si="89"/>
        <v>#N/A</v>
      </c>
      <c r="AV195" s="9" t="e">
        <f t="shared" si="104"/>
        <v>#N/A</v>
      </c>
      <c r="AW195" s="9" t="e">
        <f t="shared" si="90"/>
        <v>#N/A</v>
      </c>
      <c r="AX195" s="9" t="e">
        <f t="shared" si="91"/>
        <v>#N/A</v>
      </c>
      <c r="AY195" s="9" t="e">
        <f t="shared" si="92"/>
        <v>#N/A</v>
      </c>
      <c r="AZ195" s="9" t="e">
        <f t="shared" si="93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111"/>
        <v>197</v>
      </c>
      <c r="BK195" s="7">
        <f t="shared" si="11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82"/>
        <v>#N/A</v>
      </c>
      <c r="AA196" s="1">
        <f t="shared" si="94"/>
        <v>0</v>
      </c>
      <c r="AB196" s="1">
        <f t="shared" si="95"/>
        <v>0</v>
      </c>
      <c r="AC196" s="1">
        <f t="shared" si="96"/>
        <v>0</v>
      </c>
      <c r="AD196" s="1">
        <f t="shared" si="97"/>
        <v>0</v>
      </c>
      <c r="AE196" s="1" t="str">
        <f t="shared" si="105"/>
        <v/>
      </c>
      <c r="AF196" s="1" t="str">
        <f t="shared" si="98"/>
        <v/>
      </c>
      <c r="AG196" s="1" t="str">
        <f t="shared" si="99"/>
        <v/>
      </c>
      <c r="AH196" s="1" t="str">
        <f t="shared" si="100"/>
        <v/>
      </c>
      <c r="AI196" s="1" t="e">
        <f t="shared" si="106"/>
        <v>#N/A</v>
      </c>
      <c r="AJ196" s="9" t="e">
        <f t="shared" si="83"/>
        <v>#N/A</v>
      </c>
      <c r="AK196" s="9" t="e">
        <f t="shared" si="84"/>
        <v>#N/A</v>
      </c>
      <c r="AL196" s="9" t="e">
        <f t="shared" si="85"/>
        <v>#N/A</v>
      </c>
      <c r="AM196" s="9" t="e">
        <f t="shared" si="86"/>
        <v>#N/A</v>
      </c>
      <c r="AN196" s="9" t="e">
        <f t="shared" si="87"/>
        <v>#N/A</v>
      </c>
      <c r="AO196" s="9" t="e">
        <f t="shared" si="88"/>
        <v>#N/A</v>
      </c>
      <c r="AP196" s="1" t="str">
        <f t="shared" si="101"/>
        <v/>
      </c>
      <c r="AQ196" s="1" t="str">
        <f t="shared" si="102"/>
        <v/>
      </c>
      <c r="AS196" s="1" t="str">
        <f t="shared" si="103"/>
        <v/>
      </c>
      <c r="AT196" s="1" t="e">
        <f t="shared" si="107"/>
        <v>#N/A</v>
      </c>
      <c r="AU196" s="1" t="e">
        <f t="shared" si="89"/>
        <v>#N/A</v>
      </c>
      <c r="AV196" s="9" t="e">
        <f t="shared" si="104"/>
        <v>#N/A</v>
      </c>
      <c r="AW196" s="9" t="e">
        <f t="shared" si="90"/>
        <v>#N/A</v>
      </c>
      <c r="AX196" s="9" t="e">
        <f t="shared" si="91"/>
        <v>#N/A</v>
      </c>
      <c r="AY196" s="9" t="e">
        <f t="shared" si="92"/>
        <v>#N/A</v>
      </c>
      <c r="AZ196" s="9" t="e">
        <f t="shared" si="93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111"/>
        <v>198</v>
      </c>
      <c r="BK196" s="7">
        <f t="shared" si="11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82"/>
        <v>#N/A</v>
      </c>
      <c r="AA197" s="1">
        <f t="shared" si="94"/>
        <v>0</v>
      </c>
      <c r="AB197" s="1">
        <f t="shared" si="95"/>
        <v>0</v>
      </c>
      <c r="AC197" s="1">
        <f t="shared" si="96"/>
        <v>0</v>
      </c>
      <c r="AD197" s="1">
        <f t="shared" si="97"/>
        <v>0</v>
      </c>
      <c r="AE197" s="1" t="str">
        <f t="shared" si="105"/>
        <v/>
      </c>
      <c r="AF197" s="1" t="str">
        <f t="shared" si="98"/>
        <v/>
      </c>
      <c r="AG197" s="1" t="str">
        <f t="shared" si="99"/>
        <v/>
      </c>
      <c r="AH197" s="1" t="str">
        <f t="shared" si="100"/>
        <v/>
      </c>
      <c r="AI197" s="1" t="e">
        <f t="shared" si="106"/>
        <v>#N/A</v>
      </c>
      <c r="AJ197" s="9" t="e">
        <f t="shared" si="83"/>
        <v>#N/A</v>
      </c>
      <c r="AK197" s="9" t="e">
        <f t="shared" si="84"/>
        <v>#N/A</v>
      </c>
      <c r="AL197" s="9" t="e">
        <f t="shared" si="85"/>
        <v>#N/A</v>
      </c>
      <c r="AM197" s="9" t="e">
        <f t="shared" si="86"/>
        <v>#N/A</v>
      </c>
      <c r="AN197" s="9" t="e">
        <f t="shared" si="87"/>
        <v>#N/A</v>
      </c>
      <c r="AO197" s="9" t="e">
        <f t="shared" si="88"/>
        <v>#N/A</v>
      </c>
      <c r="AP197" s="1" t="str">
        <f t="shared" si="101"/>
        <v/>
      </c>
      <c r="AQ197" s="1" t="str">
        <f t="shared" si="102"/>
        <v/>
      </c>
      <c r="AS197" s="1" t="str">
        <f t="shared" si="103"/>
        <v/>
      </c>
      <c r="AT197" s="1" t="e">
        <f t="shared" si="107"/>
        <v>#N/A</v>
      </c>
      <c r="AU197" s="1" t="e">
        <f t="shared" si="89"/>
        <v>#N/A</v>
      </c>
      <c r="AV197" s="9" t="e">
        <f t="shared" si="104"/>
        <v>#N/A</v>
      </c>
      <c r="AW197" s="9" t="e">
        <f t="shared" si="90"/>
        <v>#N/A</v>
      </c>
      <c r="AX197" s="9" t="e">
        <f t="shared" si="91"/>
        <v>#N/A</v>
      </c>
      <c r="AY197" s="9" t="e">
        <f t="shared" si="92"/>
        <v>#N/A</v>
      </c>
      <c r="AZ197" s="9" t="e">
        <f t="shared" si="93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82"/>
        <v>#N/A</v>
      </c>
      <c r="AA198" s="1">
        <f t="shared" si="94"/>
        <v>0</v>
      </c>
      <c r="AB198" s="1">
        <f t="shared" si="95"/>
        <v>0</v>
      </c>
      <c r="AC198" s="1">
        <f t="shared" si="96"/>
        <v>0</v>
      </c>
      <c r="AD198" s="1">
        <f t="shared" si="97"/>
        <v>0</v>
      </c>
      <c r="AE198" s="1" t="str">
        <f t="shared" si="105"/>
        <v/>
      </c>
      <c r="AF198" s="1" t="str">
        <f t="shared" si="98"/>
        <v/>
      </c>
      <c r="AG198" s="1" t="str">
        <f t="shared" si="99"/>
        <v/>
      </c>
      <c r="AH198" s="1" t="str">
        <f t="shared" si="100"/>
        <v/>
      </c>
      <c r="AI198" s="1" t="e">
        <f t="shared" si="106"/>
        <v>#N/A</v>
      </c>
      <c r="AJ198" s="9" t="e">
        <f t="shared" si="83"/>
        <v>#N/A</v>
      </c>
      <c r="AK198" s="9" t="e">
        <f t="shared" si="84"/>
        <v>#N/A</v>
      </c>
      <c r="AL198" s="9" t="e">
        <f t="shared" si="85"/>
        <v>#N/A</v>
      </c>
      <c r="AM198" s="9" t="e">
        <f t="shared" si="86"/>
        <v>#N/A</v>
      </c>
      <c r="AN198" s="9" t="e">
        <f t="shared" si="87"/>
        <v>#N/A</v>
      </c>
      <c r="AO198" s="9" t="e">
        <f t="shared" si="88"/>
        <v>#N/A</v>
      </c>
      <c r="AP198" s="1" t="str">
        <f t="shared" si="101"/>
        <v/>
      </c>
      <c r="AQ198" s="1" t="str">
        <f t="shared" si="102"/>
        <v/>
      </c>
      <c r="AS198" s="1" t="str">
        <f t="shared" si="103"/>
        <v/>
      </c>
      <c r="AT198" s="1" t="e">
        <f t="shared" si="107"/>
        <v>#N/A</v>
      </c>
      <c r="AU198" s="1" t="e">
        <f t="shared" si="89"/>
        <v>#N/A</v>
      </c>
      <c r="AV198" s="9" t="e">
        <f t="shared" si="104"/>
        <v>#N/A</v>
      </c>
      <c r="AW198" s="9" t="e">
        <f t="shared" si="90"/>
        <v>#N/A</v>
      </c>
      <c r="AX198" s="9" t="e">
        <f t="shared" si="91"/>
        <v>#N/A</v>
      </c>
      <c r="AY198" s="9" t="e">
        <f t="shared" si="92"/>
        <v>#N/A</v>
      </c>
      <c r="AZ198" s="9" t="e">
        <f t="shared" si="93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82"/>
        <v>#N/A</v>
      </c>
      <c r="AA199" s="1">
        <f t="shared" si="94"/>
        <v>0</v>
      </c>
      <c r="AB199" s="1">
        <f t="shared" si="95"/>
        <v>0</v>
      </c>
      <c r="AC199" s="1">
        <f t="shared" si="96"/>
        <v>0</v>
      </c>
      <c r="AD199" s="1">
        <f t="shared" si="97"/>
        <v>0</v>
      </c>
      <c r="AE199" s="1" t="str">
        <f t="shared" si="105"/>
        <v/>
      </c>
      <c r="AF199" s="1" t="str">
        <f t="shared" si="98"/>
        <v/>
      </c>
      <c r="AG199" s="1" t="str">
        <f t="shared" si="99"/>
        <v/>
      </c>
      <c r="AH199" s="1" t="str">
        <f t="shared" si="100"/>
        <v/>
      </c>
      <c r="AI199" s="1" t="e">
        <f t="shared" si="106"/>
        <v>#N/A</v>
      </c>
      <c r="AJ199" s="9" t="e">
        <f t="shared" si="83"/>
        <v>#N/A</v>
      </c>
      <c r="AK199" s="9" t="e">
        <f t="shared" si="84"/>
        <v>#N/A</v>
      </c>
      <c r="AL199" s="9" t="e">
        <f t="shared" si="85"/>
        <v>#N/A</v>
      </c>
      <c r="AM199" s="9" t="e">
        <f t="shared" si="86"/>
        <v>#N/A</v>
      </c>
      <c r="AN199" s="9" t="e">
        <f t="shared" si="87"/>
        <v>#N/A</v>
      </c>
      <c r="AO199" s="9" t="e">
        <f t="shared" si="88"/>
        <v>#N/A</v>
      </c>
      <c r="AP199" s="1" t="str">
        <f t="shared" si="101"/>
        <v/>
      </c>
      <c r="AQ199" s="1" t="str">
        <f t="shared" si="102"/>
        <v/>
      </c>
      <c r="AS199" s="1" t="str">
        <f t="shared" si="103"/>
        <v/>
      </c>
      <c r="AT199" s="1" t="e">
        <f t="shared" si="107"/>
        <v>#N/A</v>
      </c>
      <c r="AU199" s="1" t="e">
        <f t="shared" si="89"/>
        <v>#N/A</v>
      </c>
      <c r="AV199" s="9" t="e">
        <f t="shared" si="104"/>
        <v>#N/A</v>
      </c>
      <c r="AW199" s="9" t="e">
        <f t="shared" si="90"/>
        <v>#N/A</v>
      </c>
      <c r="AX199" s="9" t="e">
        <f t="shared" si="91"/>
        <v>#N/A</v>
      </c>
      <c r="AY199" s="9" t="e">
        <f t="shared" si="92"/>
        <v>#N/A</v>
      </c>
      <c r="AZ199" s="9" t="e">
        <f t="shared" si="93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82"/>
        <v>#N/A</v>
      </c>
      <c r="AA200" s="1">
        <f t="shared" si="94"/>
        <v>0</v>
      </c>
      <c r="AB200" s="1">
        <f t="shared" si="95"/>
        <v>0</v>
      </c>
      <c r="AC200" s="1">
        <f t="shared" si="96"/>
        <v>0</v>
      </c>
      <c r="AD200" s="1">
        <f t="shared" si="97"/>
        <v>0</v>
      </c>
      <c r="AE200" s="1" t="str">
        <f t="shared" si="105"/>
        <v/>
      </c>
      <c r="AF200" s="1" t="str">
        <f t="shared" si="98"/>
        <v/>
      </c>
      <c r="AG200" s="1" t="str">
        <f t="shared" si="99"/>
        <v/>
      </c>
      <c r="AH200" s="1" t="str">
        <f t="shared" si="100"/>
        <v/>
      </c>
      <c r="AI200" s="1" t="e">
        <f t="shared" si="106"/>
        <v>#N/A</v>
      </c>
      <c r="AJ200" s="9" t="e">
        <f t="shared" si="83"/>
        <v>#N/A</v>
      </c>
      <c r="AK200" s="9" t="e">
        <f t="shared" si="84"/>
        <v>#N/A</v>
      </c>
      <c r="AL200" s="9" t="e">
        <f t="shared" si="85"/>
        <v>#N/A</v>
      </c>
      <c r="AM200" s="9" t="e">
        <f t="shared" si="86"/>
        <v>#N/A</v>
      </c>
      <c r="AN200" s="9" t="e">
        <f t="shared" si="87"/>
        <v>#N/A</v>
      </c>
      <c r="AO200" s="9" t="e">
        <f t="shared" si="88"/>
        <v>#N/A</v>
      </c>
      <c r="AP200" s="1" t="str">
        <f t="shared" si="101"/>
        <v/>
      </c>
      <c r="AQ200" s="1" t="str">
        <f t="shared" si="102"/>
        <v/>
      </c>
      <c r="AS200" s="1" t="str">
        <f t="shared" si="103"/>
        <v/>
      </c>
      <c r="AT200" s="1" t="e">
        <f t="shared" si="107"/>
        <v>#N/A</v>
      </c>
      <c r="AU200" s="1" t="e">
        <f t="shared" si="89"/>
        <v>#N/A</v>
      </c>
      <c r="AV200" s="9" t="e">
        <f t="shared" si="104"/>
        <v>#N/A</v>
      </c>
      <c r="AW200" s="9" t="e">
        <f t="shared" si="90"/>
        <v>#N/A</v>
      </c>
      <c r="AX200" s="9" t="e">
        <f t="shared" si="91"/>
        <v>#N/A</v>
      </c>
      <c r="AY200" s="9" t="e">
        <f t="shared" si="92"/>
        <v>#N/A</v>
      </c>
      <c r="AZ200" s="9" t="e">
        <f t="shared" si="93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82"/>
        <v>#N/A</v>
      </c>
      <c r="AA201" s="1">
        <f t="shared" si="94"/>
        <v>0</v>
      </c>
      <c r="AB201" s="1">
        <f t="shared" si="95"/>
        <v>0</v>
      </c>
      <c r="AC201" s="1">
        <f t="shared" si="96"/>
        <v>0</v>
      </c>
      <c r="AD201" s="1">
        <f t="shared" si="97"/>
        <v>0</v>
      </c>
      <c r="AE201" s="1" t="str">
        <f t="shared" si="105"/>
        <v/>
      </c>
      <c r="AF201" s="1" t="str">
        <f t="shared" si="98"/>
        <v/>
      </c>
      <c r="AG201" s="1" t="str">
        <f t="shared" si="99"/>
        <v/>
      </c>
      <c r="AH201" s="1" t="str">
        <f t="shared" si="100"/>
        <v/>
      </c>
      <c r="AI201" s="1" t="e">
        <f t="shared" si="106"/>
        <v>#N/A</v>
      </c>
      <c r="AJ201" s="9" t="e">
        <f t="shared" si="83"/>
        <v>#N/A</v>
      </c>
      <c r="AK201" s="9" t="e">
        <f t="shared" si="84"/>
        <v>#N/A</v>
      </c>
      <c r="AL201" s="9" t="e">
        <f t="shared" si="85"/>
        <v>#N/A</v>
      </c>
      <c r="AM201" s="9" t="e">
        <f t="shared" si="86"/>
        <v>#N/A</v>
      </c>
      <c r="AN201" s="9" t="e">
        <f t="shared" si="87"/>
        <v>#N/A</v>
      </c>
      <c r="AO201" s="9" t="e">
        <f t="shared" si="88"/>
        <v>#N/A</v>
      </c>
      <c r="AP201" s="1" t="str">
        <f t="shared" si="101"/>
        <v/>
      </c>
      <c r="AQ201" s="1" t="str">
        <f t="shared" si="102"/>
        <v/>
      </c>
      <c r="AS201" s="1" t="str">
        <f t="shared" si="103"/>
        <v/>
      </c>
      <c r="AT201" s="1" t="e">
        <f t="shared" si="107"/>
        <v>#N/A</v>
      </c>
      <c r="AU201" s="1" t="e">
        <f t="shared" si="89"/>
        <v>#N/A</v>
      </c>
      <c r="AV201" s="9" t="e">
        <f t="shared" si="104"/>
        <v>#N/A</v>
      </c>
      <c r="AW201" s="9" t="e">
        <f t="shared" si="90"/>
        <v>#N/A</v>
      </c>
      <c r="AX201" s="9" t="e">
        <f t="shared" si="91"/>
        <v>#N/A</v>
      </c>
      <c r="AY201" s="9" t="e">
        <f t="shared" si="92"/>
        <v>#N/A</v>
      </c>
      <c r="AZ201" s="9" t="e">
        <f t="shared" si="93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82"/>
        <v>#N/A</v>
      </c>
      <c r="AA202" s="1">
        <f t="shared" si="94"/>
        <v>0</v>
      </c>
      <c r="AB202" s="1">
        <f t="shared" si="95"/>
        <v>0</v>
      </c>
      <c r="AC202" s="1">
        <f t="shared" si="96"/>
        <v>0</v>
      </c>
      <c r="AD202" s="1">
        <f t="shared" si="97"/>
        <v>0</v>
      </c>
      <c r="AE202" s="1" t="str">
        <f t="shared" si="105"/>
        <v/>
      </c>
      <c r="AF202" s="1" t="str">
        <f t="shared" si="98"/>
        <v/>
      </c>
      <c r="AG202" s="1" t="str">
        <f t="shared" si="99"/>
        <v/>
      </c>
      <c r="AH202" s="1" t="str">
        <f t="shared" si="100"/>
        <v/>
      </c>
      <c r="AI202" s="1" t="e">
        <f t="shared" si="106"/>
        <v>#N/A</v>
      </c>
      <c r="AJ202" s="9" t="e">
        <f t="shared" si="83"/>
        <v>#N/A</v>
      </c>
      <c r="AK202" s="9" t="e">
        <f t="shared" si="84"/>
        <v>#N/A</v>
      </c>
      <c r="AL202" s="9" t="e">
        <f t="shared" si="85"/>
        <v>#N/A</v>
      </c>
      <c r="AM202" s="9" t="e">
        <f t="shared" si="86"/>
        <v>#N/A</v>
      </c>
      <c r="AN202" s="9" t="e">
        <f t="shared" si="87"/>
        <v>#N/A</v>
      </c>
      <c r="AO202" s="9" t="e">
        <f t="shared" si="88"/>
        <v>#N/A</v>
      </c>
      <c r="AP202" s="1" t="str">
        <f t="shared" si="101"/>
        <v/>
      </c>
      <c r="AQ202" s="1" t="str">
        <f t="shared" si="102"/>
        <v/>
      </c>
      <c r="AS202" s="1" t="str">
        <f t="shared" si="103"/>
        <v/>
      </c>
      <c r="AT202" s="1" t="e">
        <f t="shared" si="107"/>
        <v>#N/A</v>
      </c>
      <c r="AU202" s="1" t="e">
        <f t="shared" si="89"/>
        <v>#N/A</v>
      </c>
      <c r="AV202" s="9" t="e">
        <f t="shared" si="104"/>
        <v>#N/A</v>
      </c>
      <c r="AW202" s="9" t="e">
        <f t="shared" si="90"/>
        <v>#N/A</v>
      </c>
      <c r="AX202" s="9" t="e">
        <f t="shared" si="91"/>
        <v>#N/A</v>
      </c>
      <c r="AY202" s="9" t="e">
        <f t="shared" si="92"/>
        <v>#N/A</v>
      </c>
      <c r="AZ202" s="9" t="e">
        <f t="shared" si="93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82"/>
        <v>#N/A</v>
      </c>
      <c r="AA203" s="1">
        <f t="shared" si="94"/>
        <v>0</v>
      </c>
      <c r="AB203" s="1">
        <f t="shared" si="95"/>
        <v>0</v>
      </c>
      <c r="AC203" s="1">
        <f t="shared" si="96"/>
        <v>0</v>
      </c>
      <c r="AD203" s="1">
        <f t="shared" si="97"/>
        <v>0</v>
      </c>
      <c r="AE203" s="1" t="str">
        <f t="shared" si="105"/>
        <v/>
      </c>
      <c r="AF203" s="1" t="str">
        <f t="shared" si="98"/>
        <v/>
      </c>
      <c r="AG203" s="1" t="str">
        <f t="shared" si="99"/>
        <v/>
      </c>
      <c r="AH203" s="1" t="str">
        <f t="shared" si="100"/>
        <v/>
      </c>
      <c r="AI203" s="1" t="e">
        <f t="shared" si="106"/>
        <v>#N/A</v>
      </c>
      <c r="AJ203" s="9" t="e">
        <f t="shared" si="83"/>
        <v>#N/A</v>
      </c>
      <c r="AK203" s="9" t="e">
        <f t="shared" si="84"/>
        <v>#N/A</v>
      </c>
      <c r="AL203" s="9" t="e">
        <f t="shared" si="85"/>
        <v>#N/A</v>
      </c>
      <c r="AM203" s="9" t="e">
        <f t="shared" si="86"/>
        <v>#N/A</v>
      </c>
      <c r="AN203" s="9" t="e">
        <f t="shared" si="87"/>
        <v>#N/A</v>
      </c>
      <c r="AO203" s="9" t="e">
        <f t="shared" si="88"/>
        <v>#N/A</v>
      </c>
      <c r="AP203" s="1" t="str">
        <f t="shared" si="101"/>
        <v/>
      </c>
      <c r="AQ203" s="1" t="str">
        <f t="shared" si="102"/>
        <v/>
      </c>
      <c r="AS203" s="1" t="str">
        <f t="shared" si="103"/>
        <v/>
      </c>
      <c r="AT203" s="1" t="e">
        <f t="shared" si="107"/>
        <v>#N/A</v>
      </c>
      <c r="AU203" s="1" t="e">
        <f t="shared" si="89"/>
        <v>#N/A</v>
      </c>
      <c r="AV203" s="9" t="e">
        <f t="shared" si="104"/>
        <v>#N/A</v>
      </c>
      <c r="AW203" s="9" t="e">
        <f t="shared" si="90"/>
        <v>#N/A</v>
      </c>
      <c r="AX203" s="9" t="e">
        <f t="shared" si="91"/>
        <v>#N/A</v>
      </c>
      <c r="AY203" s="9" t="e">
        <f t="shared" si="92"/>
        <v>#N/A</v>
      </c>
      <c r="AZ203" s="9" t="e">
        <f t="shared" si="93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82"/>
        <v>#N/A</v>
      </c>
      <c r="AA204" s="1">
        <f t="shared" si="94"/>
        <v>0</v>
      </c>
      <c r="AB204" s="1">
        <f t="shared" si="95"/>
        <v>0</v>
      </c>
      <c r="AC204" s="1">
        <f t="shared" si="96"/>
        <v>0</v>
      </c>
      <c r="AD204" s="1">
        <f t="shared" si="97"/>
        <v>0</v>
      </c>
      <c r="AE204" s="1" t="str">
        <f t="shared" si="105"/>
        <v/>
      </c>
      <c r="AF204" s="1" t="str">
        <f t="shared" si="98"/>
        <v/>
      </c>
      <c r="AG204" s="1" t="str">
        <f t="shared" si="99"/>
        <v/>
      </c>
      <c r="AH204" s="1" t="str">
        <f t="shared" si="100"/>
        <v/>
      </c>
      <c r="AI204" s="1" t="e">
        <f t="shared" si="106"/>
        <v>#N/A</v>
      </c>
      <c r="AJ204" s="9" t="e">
        <f t="shared" si="83"/>
        <v>#N/A</v>
      </c>
      <c r="AK204" s="9" t="e">
        <f t="shared" si="84"/>
        <v>#N/A</v>
      </c>
      <c r="AL204" s="9" t="e">
        <f t="shared" si="85"/>
        <v>#N/A</v>
      </c>
      <c r="AM204" s="9" t="e">
        <f t="shared" si="86"/>
        <v>#N/A</v>
      </c>
      <c r="AN204" s="9" t="e">
        <f t="shared" si="87"/>
        <v>#N/A</v>
      </c>
      <c r="AO204" s="9" t="e">
        <f t="shared" si="88"/>
        <v>#N/A</v>
      </c>
      <c r="AP204" s="1" t="str">
        <f t="shared" si="101"/>
        <v/>
      </c>
      <c r="AQ204" s="1" t="str">
        <f t="shared" si="102"/>
        <v/>
      </c>
      <c r="AS204" s="1" t="str">
        <f t="shared" si="103"/>
        <v/>
      </c>
      <c r="AT204" s="1" t="e">
        <f t="shared" si="107"/>
        <v>#N/A</v>
      </c>
      <c r="AU204" s="1" t="e">
        <f t="shared" si="89"/>
        <v>#N/A</v>
      </c>
      <c r="AV204" s="9" t="e">
        <f t="shared" si="104"/>
        <v>#N/A</v>
      </c>
      <c r="AW204" s="9" t="e">
        <f t="shared" si="90"/>
        <v>#N/A</v>
      </c>
      <c r="AX204" s="9" t="e">
        <f t="shared" si="91"/>
        <v>#N/A</v>
      </c>
      <c r="AY204" s="9" t="e">
        <f t="shared" si="92"/>
        <v>#N/A</v>
      </c>
      <c r="AZ204" s="9" t="e">
        <f t="shared" si="93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82"/>
        <v>#N/A</v>
      </c>
      <c r="AA205" s="1">
        <f t="shared" si="94"/>
        <v>0</v>
      </c>
      <c r="AB205" s="1">
        <f t="shared" si="95"/>
        <v>0</v>
      </c>
      <c r="AC205" s="1">
        <f t="shared" si="96"/>
        <v>0</v>
      </c>
      <c r="AD205" s="1">
        <f t="shared" si="97"/>
        <v>0</v>
      </c>
      <c r="AE205" s="1" t="str">
        <f t="shared" si="105"/>
        <v/>
      </c>
      <c r="AF205" s="1" t="str">
        <f t="shared" si="98"/>
        <v/>
      </c>
      <c r="AG205" s="1" t="str">
        <f t="shared" si="99"/>
        <v/>
      </c>
      <c r="AH205" s="1" t="str">
        <f t="shared" si="100"/>
        <v/>
      </c>
      <c r="AI205" s="1" t="e">
        <f t="shared" si="106"/>
        <v>#N/A</v>
      </c>
      <c r="AJ205" s="9" t="e">
        <f t="shared" si="83"/>
        <v>#N/A</v>
      </c>
      <c r="AK205" s="9" t="e">
        <f t="shared" si="84"/>
        <v>#N/A</v>
      </c>
      <c r="AL205" s="9" t="e">
        <f t="shared" si="85"/>
        <v>#N/A</v>
      </c>
      <c r="AM205" s="9" t="e">
        <f t="shared" si="86"/>
        <v>#N/A</v>
      </c>
      <c r="AN205" s="9" t="e">
        <f t="shared" si="87"/>
        <v>#N/A</v>
      </c>
      <c r="AO205" s="9" t="e">
        <f t="shared" si="88"/>
        <v>#N/A</v>
      </c>
      <c r="AP205" s="1" t="str">
        <f t="shared" si="101"/>
        <v/>
      </c>
      <c r="AQ205" s="1" t="str">
        <f t="shared" si="102"/>
        <v/>
      </c>
      <c r="AS205" s="1" t="str">
        <f t="shared" si="103"/>
        <v/>
      </c>
      <c r="AT205" s="1" t="e">
        <f t="shared" si="107"/>
        <v>#N/A</v>
      </c>
      <c r="AU205" s="1" t="e">
        <f t="shared" si="89"/>
        <v>#N/A</v>
      </c>
      <c r="AV205" s="9" t="e">
        <f t="shared" si="104"/>
        <v>#N/A</v>
      </c>
      <c r="AW205" s="9" t="e">
        <f t="shared" si="90"/>
        <v>#N/A</v>
      </c>
      <c r="AX205" s="9" t="e">
        <f t="shared" si="91"/>
        <v>#N/A</v>
      </c>
      <c r="AY205" s="9" t="e">
        <f t="shared" si="92"/>
        <v>#N/A</v>
      </c>
      <c r="AZ205" s="9" t="e">
        <f t="shared" si="93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112">IF(C206="",NA(),E206+G206+H206+I206)</f>
        <v>#N/A</v>
      </c>
      <c r="AA206" s="1">
        <f t="shared" si="94"/>
        <v>0</v>
      </c>
      <c r="AB206" s="1">
        <f t="shared" si="95"/>
        <v>0</v>
      </c>
      <c r="AC206" s="1">
        <f t="shared" si="96"/>
        <v>0</v>
      </c>
      <c r="AD206" s="1">
        <f t="shared" si="97"/>
        <v>0</v>
      </c>
      <c r="AE206" s="1" t="str">
        <f t="shared" si="105"/>
        <v/>
      </c>
      <c r="AF206" s="1" t="str">
        <f t="shared" si="98"/>
        <v/>
      </c>
      <c r="AG206" s="1" t="str">
        <f t="shared" si="99"/>
        <v/>
      </c>
      <c r="AH206" s="1" t="str">
        <f t="shared" si="100"/>
        <v/>
      </c>
      <c r="AI206" s="1" t="e">
        <f t="shared" si="106"/>
        <v>#N/A</v>
      </c>
      <c r="AJ206" s="9" t="e">
        <f t="shared" ref="AJ206:AJ269" si="113">IF(OR(ISNA(B206),B206=0),NA(),I206/B206)</f>
        <v>#N/A</v>
      </c>
      <c r="AK206" s="9" t="e">
        <f t="shared" ref="AK206:AK269" si="114">IF(OR(ISNA(B206),B206=0),NA(),B206/$AK$11)</f>
        <v>#N/A</v>
      </c>
      <c r="AL206" s="9" t="e">
        <f t="shared" ref="AL206:AL269" si="115">IF(OR(ISNA(B206),B206=0),NA(),E206/$AK$11)</f>
        <v>#N/A</v>
      </c>
      <c r="AM206" s="9" t="e">
        <f t="shared" ref="AM206:AM269" si="116">IF(OR(ISNA(B206),B206=0),NA(),G206/$AK$11)</f>
        <v>#N/A</v>
      </c>
      <c r="AN206" s="9" t="e">
        <f t="shared" ref="AN206:AN269" si="117">IF(OR(ISNA(B206),B206=0),NA(),I206/$AK$11)</f>
        <v>#N/A</v>
      </c>
      <c r="AO206" s="9" t="e">
        <f t="shared" ref="AO206:AO269" si="118">+IF(OR(ISNA(B206),B206=0),NA(),AI206/$AK$11)</f>
        <v>#N/A</v>
      </c>
      <c r="AP206" s="1" t="str">
        <f t="shared" si="101"/>
        <v/>
      </c>
      <c r="AQ206" s="1" t="str">
        <f t="shared" si="102"/>
        <v/>
      </c>
      <c r="AS206" s="1" t="str">
        <f t="shared" si="103"/>
        <v/>
      </c>
      <c r="AT206" s="1" t="e">
        <f t="shared" si="107"/>
        <v>#N/A</v>
      </c>
      <c r="AU206" s="1" t="e">
        <f t="shared" ref="AU206:AU269" si="119">IF(C206="",NA(),V206+W206+X206)</f>
        <v>#N/A</v>
      </c>
      <c r="AV206" s="9" t="e">
        <f t="shared" si="104"/>
        <v>#N/A</v>
      </c>
      <c r="AW206" s="9" t="e">
        <f t="shared" ref="AW206:AW269" si="120">IF(OR(ISNA(B206),B206=0),NA(),V206/$AK$11)</f>
        <v>#N/A</v>
      </c>
      <c r="AX206" s="9" t="e">
        <f t="shared" ref="AX206:AX269" si="121">IF(OR(ISNA(B206),B206=0),NA(),W206/$AK$11)</f>
        <v>#N/A</v>
      </c>
      <c r="AY206" s="9" t="e">
        <f t="shared" ref="AY206:AY269" si="122">IF(OR(ISNA(B206),B206=0),NA(),X206/$AK$11)</f>
        <v>#N/A</v>
      </c>
      <c r="AZ206" s="9" t="e">
        <f t="shared" ref="AZ206:AZ269" si="12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112"/>
        <v>#N/A</v>
      </c>
      <c r="AA207" s="1">
        <f t="shared" ref="AA207:AA270" si="124">+D207+U207</f>
        <v>0</v>
      </c>
      <c r="AB207" s="1">
        <f t="shared" ref="AB207:AB270" si="125">+E207+V207</f>
        <v>0</v>
      </c>
      <c r="AC207" s="1">
        <f t="shared" ref="AC207:AC270" si="126">+G207+W207</f>
        <v>0</v>
      </c>
      <c r="AD207" s="1">
        <f t="shared" ref="AD207:AD270" si="127">+I207+X207</f>
        <v>0</v>
      </c>
      <c r="AE207" s="1" t="str">
        <f t="shared" si="105"/>
        <v/>
      </c>
      <c r="AF207" s="1" t="str">
        <f t="shared" ref="AF207:AF270" si="128">IF($C207="","",G207-G206)</f>
        <v/>
      </c>
      <c r="AG207" s="1" t="str">
        <f t="shared" ref="AG207:AG270" si="129">IF($C207="","",H207-H206)</f>
        <v/>
      </c>
      <c r="AH207" s="1" t="str">
        <f t="shared" ref="AH207:AH270" si="130">IF($C207="","",I207-I206)</f>
        <v/>
      </c>
      <c r="AI207" s="1" t="e">
        <f t="shared" si="106"/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ref="AP207:AP270" si="131">IF($C207="","",V207-V206)</f>
        <v/>
      </c>
      <c r="AQ207" s="1" t="str">
        <f t="shared" ref="AQ207:AQ270" si="132">IF($C207="","",W207-W206)</f>
        <v/>
      </c>
      <c r="AS207" s="1" t="str">
        <f t="shared" ref="AS207:AS270" si="133">IF($C207="","",X207-X206)</f>
        <v/>
      </c>
      <c r="AT207" s="1" t="e">
        <f t="shared" si="107"/>
        <v>#N/A</v>
      </c>
      <c r="AU207" s="1" t="e">
        <f t="shared" si="119"/>
        <v>#N/A</v>
      </c>
      <c r="AV207" s="9" t="e">
        <f t="shared" ref="AV207:AV270" si="134">IF(OR(ISNA(B207),B207=0),NA(),AU207/$AK$11)</f>
        <v>#N/A</v>
      </c>
      <c r="AW207" s="9" t="e">
        <f t="shared" si="120"/>
        <v>#N/A</v>
      </c>
      <c r="AX207" s="9" t="e">
        <f t="shared" si="121"/>
        <v>#N/A</v>
      </c>
      <c r="AY207" s="9" t="e">
        <f t="shared" si="122"/>
        <v>#N/A</v>
      </c>
      <c r="AZ207" s="9" t="e">
        <f t="shared" si="12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112"/>
        <v>#N/A</v>
      </c>
      <c r="AA208" s="1">
        <f t="shared" si="124"/>
        <v>0</v>
      </c>
      <c r="AB208" s="1">
        <f t="shared" si="125"/>
        <v>0</v>
      </c>
      <c r="AC208" s="1">
        <f t="shared" si="126"/>
        <v>0</v>
      </c>
      <c r="AD208" s="1">
        <f t="shared" si="127"/>
        <v>0</v>
      </c>
      <c r="AE208" s="1" t="str">
        <f t="shared" ref="AE208:AE271" si="135">IF($C208="","",E208-E207)</f>
        <v/>
      </c>
      <c r="AF208" s="1" t="str">
        <f t="shared" si="128"/>
        <v/>
      </c>
      <c r="AG208" s="1" t="str">
        <f t="shared" si="129"/>
        <v/>
      </c>
      <c r="AH208" s="1" t="str">
        <f t="shared" si="130"/>
        <v/>
      </c>
      <c r="AI208" s="1" t="e">
        <f t="shared" ref="AI208:AI271" si="136">IF(OR($C208="",ISNA($C208)),NA(),AE208+AF208+AG208+AH208)</f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31"/>
        <v/>
      </c>
      <c r="AQ208" s="1" t="str">
        <f t="shared" si="132"/>
        <v/>
      </c>
      <c r="AS208" s="1" t="str">
        <f t="shared" si="133"/>
        <v/>
      </c>
      <c r="AT208" s="1" t="e">
        <f t="shared" ref="AT208:AT271" si="137">IF(OR($C208="",ISNA($C208)),NA(),AP208+AQ208+AR208+AS208)</f>
        <v>#N/A</v>
      </c>
      <c r="AU208" s="1" t="e">
        <f t="shared" si="119"/>
        <v>#N/A</v>
      </c>
      <c r="AV208" s="9" t="e">
        <f t="shared" si="134"/>
        <v>#N/A</v>
      </c>
      <c r="AW208" s="9" t="e">
        <f t="shared" si="120"/>
        <v>#N/A</v>
      </c>
      <c r="AX208" s="9" t="e">
        <f t="shared" si="121"/>
        <v>#N/A</v>
      </c>
      <c r="AY208" s="9" t="e">
        <f t="shared" si="122"/>
        <v>#N/A</v>
      </c>
      <c r="AZ208" s="9" t="e">
        <f t="shared" si="12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112"/>
        <v>#N/A</v>
      </c>
      <c r="AA209" s="1">
        <f t="shared" si="124"/>
        <v>0</v>
      </c>
      <c r="AB209" s="1">
        <f t="shared" si="125"/>
        <v>0</v>
      </c>
      <c r="AC209" s="1">
        <f t="shared" si="126"/>
        <v>0</v>
      </c>
      <c r="AD209" s="1">
        <f t="shared" si="127"/>
        <v>0</v>
      </c>
      <c r="AE209" s="1" t="str">
        <f t="shared" si="135"/>
        <v/>
      </c>
      <c r="AF209" s="1" t="str">
        <f t="shared" si="128"/>
        <v/>
      </c>
      <c r="AG209" s="1" t="str">
        <f t="shared" si="129"/>
        <v/>
      </c>
      <c r="AH209" s="1" t="str">
        <f t="shared" si="130"/>
        <v/>
      </c>
      <c r="AI209" s="1" t="e">
        <f t="shared" si="136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31"/>
        <v/>
      </c>
      <c r="AQ209" s="1" t="str">
        <f t="shared" si="132"/>
        <v/>
      </c>
      <c r="AS209" s="1" t="str">
        <f t="shared" si="133"/>
        <v/>
      </c>
      <c r="AT209" s="1" t="e">
        <f t="shared" si="137"/>
        <v>#N/A</v>
      </c>
      <c r="AU209" s="1" t="e">
        <f t="shared" si="119"/>
        <v>#N/A</v>
      </c>
      <c r="AV209" s="9" t="e">
        <f t="shared" si="134"/>
        <v>#N/A</v>
      </c>
      <c r="AW209" s="9" t="e">
        <f t="shared" si="120"/>
        <v>#N/A</v>
      </c>
      <c r="AX209" s="9" t="e">
        <f t="shared" si="121"/>
        <v>#N/A</v>
      </c>
      <c r="AY209" s="9" t="e">
        <f t="shared" si="122"/>
        <v>#N/A</v>
      </c>
      <c r="AZ209" s="9" t="e">
        <f t="shared" si="12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112"/>
        <v>#N/A</v>
      </c>
      <c r="AA210" s="1">
        <f t="shared" si="124"/>
        <v>0</v>
      </c>
      <c r="AB210" s="1">
        <f t="shared" si="125"/>
        <v>0</v>
      </c>
      <c r="AC210" s="1">
        <f t="shared" si="126"/>
        <v>0</v>
      </c>
      <c r="AD210" s="1">
        <f t="shared" si="127"/>
        <v>0</v>
      </c>
      <c r="AE210" s="1" t="str">
        <f t="shared" si="135"/>
        <v/>
      </c>
      <c r="AF210" s="1" t="str">
        <f t="shared" si="128"/>
        <v/>
      </c>
      <c r="AG210" s="1" t="str">
        <f t="shared" si="129"/>
        <v/>
      </c>
      <c r="AH210" s="1" t="str">
        <f t="shared" si="130"/>
        <v/>
      </c>
      <c r="AI210" s="1" t="e">
        <f t="shared" si="136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31"/>
        <v/>
      </c>
      <c r="AQ210" s="1" t="str">
        <f t="shared" si="132"/>
        <v/>
      </c>
      <c r="AS210" s="1" t="str">
        <f t="shared" si="133"/>
        <v/>
      </c>
      <c r="AT210" s="1" t="e">
        <f t="shared" si="137"/>
        <v>#N/A</v>
      </c>
      <c r="AU210" s="1" t="e">
        <f t="shared" si="119"/>
        <v>#N/A</v>
      </c>
      <c r="AV210" s="9" t="e">
        <f t="shared" si="134"/>
        <v>#N/A</v>
      </c>
      <c r="AW210" s="9" t="e">
        <f t="shared" si="120"/>
        <v>#N/A</v>
      </c>
      <c r="AX210" s="9" t="e">
        <f t="shared" si="121"/>
        <v>#N/A</v>
      </c>
      <c r="AY210" s="9" t="e">
        <f t="shared" si="122"/>
        <v>#N/A</v>
      </c>
      <c r="AZ210" s="9" t="e">
        <f t="shared" si="12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112"/>
        <v>#N/A</v>
      </c>
      <c r="AA211" s="1">
        <f t="shared" si="124"/>
        <v>0</v>
      </c>
      <c r="AB211" s="1">
        <f t="shared" si="125"/>
        <v>0</v>
      </c>
      <c r="AC211" s="1">
        <f t="shared" si="126"/>
        <v>0</v>
      </c>
      <c r="AD211" s="1">
        <f t="shared" si="127"/>
        <v>0</v>
      </c>
      <c r="AE211" s="1" t="str">
        <f t="shared" si="135"/>
        <v/>
      </c>
      <c r="AF211" s="1" t="str">
        <f t="shared" si="128"/>
        <v/>
      </c>
      <c r="AG211" s="1" t="str">
        <f t="shared" si="129"/>
        <v/>
      </c>
      <c r="AH211" s="1" t="str">
        <f t="shared" si="130"/>
        <v/>
      </c>
      <c r="AI211" s="1" t="e">
        <f t="shared" si="136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31"/>
        <v/>
      </c>
      <c r="AQ211" s="1" t="str">
        <f t="shared" si="132"/>
        <v/>
      </c>
      <c r="AS211" s="1" t="str">
        <f t="shared" si="133"/>
        <v/>
      </c>
      <c r="AT211" s="1" t="e">
        <f t="shared" si="137"/>
        <v>#N/A</v>
      </c>
      <c r="AU211" s="1" t="e">
        <f t="shared" si="119"/>
        <v>#N/A</v>
      </c>
      <c r="AV211" s="9" t="e">
        <f t="shared" si="134"/>
        <v>#N/A</v>
      </c>
      <c r="AW211" s="9" t="e">
        <f t="shared" si="120"/>
        <v>#N/A</v>
      </c>
      <c r="AX211" s="9" t="e">
        <f t="shared" si="121"/>
        <v>#N/A</v>
      </c>
      <c r="AY211" s="9" t="e">
        <f t="shared" si="122"/>
        <v>#N/A</v>
      </c>
      <c r="AZ211" s="9" t="e">
        <f t="shared" si="12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112"/>
        <v>#N/A</v>
      </c>
      <c r="AA212" s="1">
        <f t="shared" si="124"/>
        <v>0</v>
      </c>
      <c r="AB212" s="1">
        <f t="shared" si="125"/>
        <v>0</v>
      </c>
      <c r="AC212" s="1">
        <f t="shared" si="126"/>
        <v>0</v>
      </c>
      <c r="AD212" s="1">
        <f t="shared" si="127"/>
        <v>0</v>
      </c>
      <c r="AE212" s="1" t="str">
        <f t="shared" si="135"/>
        <v/>
      </c>
      <c r="AF212" s="1" t="str">
        <f t="shared" si="128"/>
        <v/>
      </c>
      <c r="AG212" s="1" t="str">
        <f t="shared" si="129"/>
        <v/>
      </c>
      <c r="AH212" s="1" t="str">
        <f t="shared" si="130"/>
        <v/>
      </c>
      <c r="AI212" s="1" t="e">
        <f t="shared" si="136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31"/>
        <v/>
      </c>
      <c r="AQ212" s="1" t="str">
        <f t="shared" si="132"/>
        <v/>
      </c>
      <c r="AS212" s="1" t="str">
        <f t="shared" si="133"/>
        <v/>
      </c>
      <c r="AT212" s="1" t="e">
        <f t="shared" si="137"/>
        <v>#N/A</v>
      </c>
      <c r="AU212" s="1" t="e">
        <f t="shared" si="119"/>
        <v>#N/A</v>
      </c>
      <c r="AV212" s="9" t="e">
        <f t="shared" si="134"/>
        <v>#N/A</v>
      </c>
      <c r="AW212" s="9" t="e">
        <f t="shared" si="120"/>
        <v>#N/A</v>
      </c>
      <c r="AX212" s="9" t="e">
        <f t="shared" si="121"/>
        <v>#N/A</v>
      </c>
      <c r="AY212" s="9" t="e">
        <f t="shared" si="122"/>
        <v>#N/A</v>
      </c>
      <c r="AZ212" s="9" t="e">
        <f t="shared" si="12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112"/>
        <v>#N/A</v>
      </c>
      <c r="AA213" s="1">
        <f t="shared" si="124"/>
        <v>0</v>
      </c>
      <c r="AB213" s="1">
        <f t="shared" si="125"/>
        <v>0</v>
      </c>
      <c r="AC213" s="1">
        <f t="shared" si="126"/>
        <v>0</v>
      </c>
      <c r="AD213" s="1">
        <f t="shared" si="127"/>
        <v>0</v>
      </c>
      <c r="AE213" s="1" t="str">
        <f t="shared" si="135"/>
        <v/>
      </c>
      <c r="AF213" s="1" t="str">
        <f t="shared" si="128"/>
        <v/>
      </c>
      <c r="AG213" s="1" t="str">
        <f t="shared" si="129"/>
        <v/>
      </c>
      <c r="AH213" s="1" t="str">
        <f t="shared" si="130"/>
        <v/>
      </c>
      <c r="AI213" s="1" t="e">
        <f t="shared" si="136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31"/>
        <v/>
      </c>
      <c r="AQ213" s="1" t="str">
        <f t="shared" si="132"/>
        <v/>
      </c>
      <c r="AS213" s="1" t="str">
        <f t="shared" si="133"/>
        <v/>
      </c>
      <c r="AT213" s="1" t="e">
        <f t="shared" si="137"/>
        <v>#N/A</v>
      </c>
      <c r="AU213" s="1" t="e">
        <f t="shared" si="119"/>
        <v>#N/A</v>
      </c>
      <c r="AV213" s="9" t="e">
        <f t="shared" si="134"/>
        <v>#N/A</v>
      </c>
      <c r="AW213" s="9" t="e">
        <f t="shared" si="120"/>
        <v>#N/A</v>
      </c>
      <c r="AX213" s="9" t="e">
        <f t="shared" si="121"/>
        <v>#N/A</v>
      </c>
      <c r="AY213" s="9" t="e">
        <f t="shared" si="122"/>
        <v>#N/A</v>
      </c>
      <c r="AZ213" s="9" t="e">
        <f t="shared" si="12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112"/>
        <v>#N/A</v>
      </c>
      <c r="AA214" s="1">
        <f t="shared" si="124"/>
        <v>0</v>
      </c>
      <c r="AB214" s="1">
        <f t="shared" si="125"/>
        <v>0</v>
      </c>
      <c r="AC214" s="1">
        <f t="shared" si="126"/>
        <v>0</v>
      </c>
      <c r="AD214" s="1">
        <f t="shared" si="127"/>
        <v>0</v>
      </c>
      <c r="AE214" s="1" t="str">
        <f t="shared" si="135"/>
        <v/>
      </c>
      <c r="AF214" s="1" t="str">
        <f t="shared" si="128"/>
        <v/>
      </c>
      <c r="AG214" s="1" t="str">
        <f t="shared" si="129"/>
        <v/>
      </c>
      <c r="AH214" s="1" t="str">
        <f t="shared" si="130"/>
        <v/>
      </c>
      <c r="AI214" s="1" t="e">
        <f t="shared" si="136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31"/>
        <v/>
      </c>
      <c r="AQ214" s="1" t="str">
        <f t="shared" si="132"/>
        <v/>
      </c>
      <c r="AS214" s="1" t="str">
        <f t="shared" si="133"/>
        <v/>
      </c>
      <c r="AT214" s="1" t="e">
        <f t="shared" si="137"/>
        <v>#N/A</v>
      </c>
      <c r="AU214" s="1" t="e">
        <f t="shared" si="119"/>
        <v>#N/A</v>
      </c>
      <c r="AV214" s="9" t="e">
        <f t="shared" si="134"/>
        <v>#N/A</v>
      </c>
      <c r="AW214" s="9" t="e">
        <f t="shared" si="120"/>
        <v>#N/A</v>
      </c>
      <c r="AX214" s="9" t="e">
        <f t="shared" si="121"/>
        <v>#N/A</v>
      </c>
      <c r="AY214" s="9" t="e">
        <f t="shared" si="122"/>
        <v>#N/A</v>
      </c>
      <c r="AZ214" s="9" t="e">
        <f t="shared" si="12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112"/>
        <v>#N/A</v>
      </c>
      <c r="M215" s="5"/>
      <c r="AA215" s="1">
        <f t="shared" si="124"/>
        <v>0</v>
      </c>
      <c r="AB215" s="1">
        <f t="shared" si="125"/>
        <v>0</v>
      </c>
      <c r="AC215" s="1">
        <f t="shared" si="126"/>
        <v>0</v>
      </c>
      <c r="AD215" s="1">
        <f t="shared" si="127"/>
        <v>0</v>
      </c>
      <c r="AE215" s="1" t="str">
        <f t="shared" si="135"/>
        <v/>
      </c>
      <c r="AF215" s="1" t="str">
        <f t="shared" si="128"/>
        <v/>
      </c>
      <c r="AG215" s="1" t="str">
        <f t="shared" si="129"/>
        <v/>
      </c>
      <c r="AH215" s="1" t="str">
        <f t="shared" si="130"/>
        <v/>
      </c>
      <c r="AI215" s="1" t="e">
        <f t="shared" si="136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31"/>
        <v/>
      </c>
      <c r="AQ215" s="1" t="str">
        <f t="shared" si="132"/>
        <v/>
      </c>
      <c r="AS215" s="1" t="str">
        <f t="shared" si="133"/>
        <v/>
      </c>
      <c r="AT215" s="1" t="e">
        <f t="shared" si="137"/>
        <v>#N/A</v>
      </c>
      <c r="AU215" s="1" t="e">
        <f t="shared" si="119"/>
        <v>#N/A</v>
      </c>
      <c r="AV215" s="9" t="e">
        <f t="shared" si="134"/>
        <v>#N/A</v>
      </c>
      <c r="AW215" s="9" t="e">
        <f t="shared" si="120"/>
        <v>#N/A</v>
      </c>
      <c r="AX215" s="9" t="e">
        <f t="shared" si="121"/>
        <v>#N/A</v>
      </c>
      <c r="AY215" s="9" t="e">
        <f t="shared" si="122"/>
        <v>#N/A</v>
      </c>
      <c r="AZ215" s="9" t="e">
        <f t="shared" si="12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112"/>
        <v>#N/A</v>
      </c>
      <c r="M216" s="5"/>
      <c r="AA216" s="1">
        <f t="shared" si="124"/>
        <v>0</v>
      </c>
      <c r="AB216" s="1">
        <f t="shared" si="125"/>
        <v>0</v>
      </c>
      <c r="AC216" s="1">
        <f t="shared" si="126"/>
        <v>0</v>
      </c>
      <c r="AD216" s="1">
        <f t="shared" si="127"/>
        <v>0</v>
      </c>
      <c r="AE216" s="1" t="str">
        <f t="shared" si="135"/>
        <v/>
      </c>
      <c r="AF216" s="1" t="str">
        <f t="shared" si="128"/>
        <v/>
      </c>
      <c r="AG216" s="1" t="str">
        <f t="shared" si="129"/>
        <v/>
      </c>
      <c r="AH216" s="1" t="str">
        <f t="shared" si="130"/>
        <v/>
      </c>
      <c r="AI216" s="1" t="e">
        <f t="shared" si="136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31"/>
        <v/>
      </c>
      <c r="AQ216" s="1" t="str">
        <f t="shared" si="132"/>
        <v/>
      </c>
      <c r="AS216" s="1" t="str">
        <f t="shared" si="133"/>
        <v/>
      </c>
      <c r="AT216" s="1" t="e">
        <f t="shared" si="137"/>
        <v>#N/A</v>
      </c>
      <c r="AU216" s="1" t="e">
        <f t="shared" si="119"/>
        <v>#N/A</v>
      </c>
      <c r="AV216" s="9" t="e">
        <f t="shared" si="134"/>
        <v>#N/A</v>
      </c>
      <c r="AW216" s="9" t="e">
        <f t="shared" si="120"/>
        <v>#N/A</v>
      </c>
      <c r="AX216" s="9" t="e">
        <f t="shared" si="121"/>
        <v>#N/A</v>
      </c>
      <c r="AY216" s="9" t="e">
        <f t="shared" si="122"/>
        <v>#N/A</v>
      </c>
      <c r="AZ216" s="9" t="e">
        <f t="shared" si="12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112"/>
        <v>#N/A</v>
      </c>
      <c r="M217" s="5"/>
      <c r="AA217" s="1">
        <f t="shared" si="124"/>
        <v>0</v>
      </c>
      <c r="AB217" s="1">
        <f t="shared" si="125"/>
        <v>0</v>
      </c>
      <c r="AC217" s="1">
        <f t="shared" si="126"/>
        <v>0</v>
      </c>
      <c r="AD217" s="1">
        <f t="shared" si="127"/>
        <v>0</v>
      </c>
      <c r="AE217" s="1" t="str">
        <f t="shared" si="135"/>
        <v/>
      </c>
      <c r="AF217" s="1" t="str">
        <f t="shared" si="128"/>
        <v/>
      </c>
      <c r="AG217" s="1" t="str">
        <f t="shared" si="129"/>
        <v/>
      </c>
      <c r="AH217" s="1" t="str">
        <f t="shared" si="130"/>
        <v/>
      </c>
      <c r="AI217" s="1" t="e">
        <f t="shared" si="136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31"/>
        <v/>
      </c>
      <c r="AQ217" s="1" t="str">
        <f t="shared" si="132"/>
        <v/>
      </c>
      <c r="AS217" s="1" t="str">
        <f t="shared" si="133"/>
        <v/>
      </c>
      <c r="AT217" s="1" t="e">
        <f t="shared" si="137"/>
        <v>#N/A</v>
      </c>
      <c r="AU217" s="1" t="e">
        <f t="shared" si="119"/>
        <v>#N/A</v>
      </c>
      <c r="AV217" s="9" t="e">
        <f t="shared" si="134"/>
        <v>#N/A</v>
      </c>
      <c r="AW217" s="9" t="e">
        <f t="shared" si="120"/>
        <v>#N/A</v>
      </c>
      <c r="AX217" s="9" t="e">
        <f t="shared" si="121"/>
        <v>#N/A</v>
      </c>
      <c r="AY217" s="9" t="e">
        <f t="shared" si="122"/>
        <v>#N/A</v>
      </c>
      <c r="AZ217" s="9" t="e">
        <f t="shared" si="12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112"/>
        <v>#N/A</v>
      </c>
      <c r="M218" s="5"/>
      <c r="AA218" s="1">
        <f t="shared" si="124"/>
        <v>0</v>
      </c>
      <c r="AB218" s="1">
        <f t="shared" si="125"/>
        <v>0</v>
      </c>
      <c r="AC218" s="1">
        <f t="shared" si="126"/>
        <v>0</v>
      </c>
      <c r="AD218" s="1">
        <f t="shared" si="127"/>
        <v>0</v>
      </c>
      <c r="AE218" s="1" t="str">
        <f t="shared" si="135"/>
        <v/>
      </c>
      <c r="AF218" s="1" t="str">
        <f t="shared" si="128"/>
        <v/>
      </c>
      <c r="AG218" s="1" t="str">
        <f t="shared" si="129"/>
        <v/>
      </c>
      <c r="AH218" s="1" t="str">
        <f t="shared" si="130"/>
        <v/>
      </c>
      <c r="AI218" s="1" t="e">
        <f t="shared" si="136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31"/>
        <v/>
      </c>
      <c r="AQ218" s="1" t="str">
        <f t="shared" si="132"/>
        <v/>
      </c>
      <c r="AS218" s="1" t="str">
        <f t="shared" si="133"/>
        <v/>
      </c>
      <c r="AT218" s="1" t="e">
        <f t="shared" si="137"/>
        <v>#N/A</v>
      </c>
      <c r="AU218" s="1" t="e">
        <f t="shared" si="119"/>
        <v>#N/A</v>
      </c>
      <c r="AV218" s="9" t="e">
        <f t="shared" si="134"/>
        <v>#N/A</v>
      </c>
      <c r="AW218" s="9" t="e">
        <f t="shared" si="120"/>
        <v>#N/A</v>
      </c>
      <c r="AX218" s="9" t="e">
        <f t="shared" si="121"/>
        <v>#N/A</v>
      </c>
      <c r="AY218" s="9" t="e">
        <f t="shared" si="122"/>
        <v>#N/A</v>
      </c>
      <c r="AZ218" s="9" t="e">
        <f t="shared" si="12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11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24"/>
        <v>0</v>
      </c>
      <c r="AB219" s="1">
        <f t="shared" si="125"/>
        <v>0</v>
      </c>
      <c r="AC219" s="1">
        <f t="shared" si="126"/>
        <v>0</v>
      </c>
      <c r="AD219" s="1">
        <f t="shared" si="127"/>
        <v>0</v>
      </c>
      <c r="AE219" s="1" t="str">
        <f t="shared" si="135"/>
        <v/>
      </c>
      <c r="AF219" s="1" t="str">
        <f t="shared" si="128"/>
        <v/>
      </c>
      <c r="AG219" s="1" t="str">
        <f t="shared" si="129"/>
        <v/>
      </c>
      <c r="AH219" s="1" t="str">
        <f t="shared" si="130"/>
        <v/>
      </c>
      <c r="AI219" s="1" t="e">
        <f t="shared" si="136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31"/>
        <v/>
      </c>
      <c r="AQ219" s="1" t="str">
        <f t="shared" si="132"/>
        <v/>
      </c>
      <c r="AS219" s="1" t="str">
        <f t="shared" si="133"/>
        <v/>
      </c>
      <c r="AT219" s="1" t="e">
        <f t="shared" si="137"/>
        <v>#N/A</v>
      </c>
      <c r="AU219" s="1" t="e">
        <f t="shared" si="119"/>
        <v>#N/A</v>
      </c>
      <c r="AV219" s="9" t="e">
        <f t="shared" si="134"/>
        <v>#N/A</v>
      </c>
      <c r="AW219" s="9" t="e">
        <f t="shared" si="120"/>
        <v>#N/A</v>
      </c>
      <c r="AX219" s="9" t="e">
        <f t="shared" si="121"/>
        <v>#N/A</v>
      </c>
      <c r="AY219" s="9" t="e">
        <f t="shared" si="122"/>
        <v>#N/A</v>
      </c>
      <c r="AZ219" s="9" t="e">
        <f t="shared" si="12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11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24"/>
        <v>0</v>
      </c>
      <c r="AB220" s="1">
        <f t="shared" si="125"/>
        <v>0</v>
      </c>
      <c r="AC220" s="1">
        <f t="shared" si="126"/>
        <v>0</v>
      </c>
      <c r="AD220" s="1">
        <f t="shared" si="127"/>
        <v>0</v>
      </c>
      <c r="AE220" s="1" t="str">
        <f t="shared" si="135"/>
        <v/>
      </c>
      <c r="AF220" s="1" t="str">
        <f t="shared" si="128"/>
        <v/>
      </c>
      <c r="AG220" s="1" t="str">
        <f t="shared" si="129"/>
        <v/>
      </c>
      <c r="AH220" s="1" t="str">
        <f t="shared" si="130"/>
        <v/>
      </c>
      <c r="AI220" s="1" t="e">
        <f t="shared" si="136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31"/>
        <v/>
      </c>
      <c r="AQ220" s="1" t="str">
        <f t="shared" si="132"/>
        <v/>
      </c>
      <c r="AS220" s="1" t="str">
        <f t="shared" si="133"/>
        <v/>
      </c>
      <c r="AT220" s="1" t="e">
        <f t="shared" si="137"/>
        <v>#N/A</v>
      </c>
      <c r="AU220" s="1" t="e">
        <f t="shared" si="119"/>
        <v>#N/A</v>
      </c>
      <c r="AV220" s="9" t="e">
        <f t="shared" si="134"/>
        <v>#N/A</v>
      </c>
      <c r="AW220" s="9" t="e">
        <f t="shared" si="120"/>
        <v>#N/A</v>
      </c>
      <c r="AX220" s="9" t="e">
        <f t="shared" si="121"/>
        <v>#N/A</v>
      </c>
      <c r="AY220" s="9" t="e">
        <f t="shared" si="122"/>
        <v>#N/A</v>
      </c>
      <c r="AZ220" s="9" t="e">
        <f t="shared" si="12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11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24"/>
        <v>0</v>
      </c>
      <c r="AB221" s="1">
        <f t="shared" si="125"/>
        <v>0</v>
      </c>
      <c r="AC221" s="1">
        <f t="shared" si="126"/>
        <v>0</v>
      </c>
      <c r="AD221" s="1">
        <f t="shared" si="127"/>
        <v>0</v>
      </c>
      <c r="AE221" s="1" t="str">
        <f t="shared" si="135"/>
        <v/>
      </c>
      <c r="AF221" s="1" t="str">
        <f t="shared" si="128"/>
        <v/>
      </c>
      <c r="AG221" s="1" t="str">
        <f t="shared" si="129"/>
        <v/>
      </c>
      <c r="AH221" s="1" t="str">
        <f t="shared" si="130"/>
        <v/>
      </c>
      <c r="AI221" s="1" t="e">
        <f t="shared" si="136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31"/>
        <v/>
      </c>
      <c r="AQ221" s="1" t="str">
        <f t="shared" si="132"/>
        <v/>
      </c>
      <c r="AS221" s="1" t="str">
        <f t="shared" si="133"/>
        <v/>
      </c>
      <c r="AT221" s="1" t="e">
        <f t="shared" si="137"/>
        <v>#N/A</v>
      </c>
      <c r="AU221" s="1" t="e">
        <f t="shared" si="119"/>
        <v>#N/A</v>
      </c>
      <c r="AV221" s="9" t="e">
        <f t="shared" si="134"/>
        <v>#N/A</v>
      </c>
      <c r="AW221" s="9" t="e">
        <f t="shared" si="120"/>
        <v>#N/A</v>
      </c>
      <c r="AX221" s="9" t="e">
        <f t="shared" si="121"/>
        <v>#N/A</v>
      </c>
      <c r="AY221" s="9" t="e">
        <f t="shared" si="122"/>
        <v>#N/A</v>
      </c>
      <c r="AZ221" s="9" t="e">
        <f t="shared" si="12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11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24"/>
        <v>0</v>
      </c>
      <c r="AB222" s="1">
        <f t="shared" si="125"/>
        <v>0</v>
      </c>
      <c r="AC222" s="1">
        <f t="shared" si="126"/>
        <v>0</v>
      </c>
      <c r="AD222" s="1">
        <f t="shared" si="127"/>
        <v>0</v>
      </c>
      <c r="AE222" s="1" t="str">
        <f t="shared" si="135"/>
        <v/>
      </c>
      <c r="AF222" s="1" t="str">
        <f t="shared" si="128"/>
        <v/>
      </c>
      <c r="AG222" s="1" t="str">
        <f t="shared" si="129"/>
        <v/>
      </c>
      <c r="AH222" s="1" t="str">
        <f t="shared" si="130"/>
        <v/>
      </c>
      <c r="AI222" s="1" t="e">
        <f t="shared" si="136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31"/>
        <v/>
      </c>
      <c r="AQ222" s="1" t="str">
        <f t="shared" si="132"/>
        <v/>
      </c>
      <c r="AS222" s="1" t="str">
        <f t="shared" si="133"/>
        <v/>
      </c>
      <c r="AT222" s="1" t="e">
        <f t="shared" si="137"/>
        <v>#N/A</v>
      </c>
      <c r="AU222" s="1" t="e">
        <f t="shared" si="119"/>
        <v>#N/A</v>
      </c>
      <c r="AV222" s="9" t="e">
        <f t="shared" si="134"/>
        <v>#N/A</v>
      </c>
      <c r="AW222" s="9" t="e">
        <f t="shared" si="120"/>
        <v>#N/A</v>
      </c>
      <c r="AX222" s="9" t="e">
        <f t="shared" si="121"/>
        <v>#N/A</v>
      </c>
      <c r="AY222" s="9" t="e">
        <f t="shared" si="122"/>
        <v>#N/A</v>
      </c>
      <c r="AZ222" s="9" t="e">
        <f t="shared" si="12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11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24"/>
        <v>0</v>
      </c>
      <c r="AB223" s="1">
        <f t="shared" si="125"/>
        <v>0</v>
      </c>
      <c r="AC223" s="1">
        <f t="shared" si="126"/>
        <v>0</v>
      </c>
      <c r="AD223" s="1">
        <f t="shared" si="127"/>
        <v>0</v>
      </c>
      <c r="AE223" s="1" t="str">
        <f t="shared" si="135"/>
        <v/>
      </c>
      <c r="AF223" s="1" t="str">
        <f t="shared" si="128"/>
        <v/>
      </c>
      <c r="AG223" s="1" t="str">
        <f t="shared" si="129"/>
        <v/>
      </c>
      <c r="AH223" s="1" t="str">
        <f t="shared" si="130"/>
        <v/>
      </c>
      <c r="AI223" s="1" t="e">
        <f t="shared" si="136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31"/>
        <v/>
      </c>
      <c r="AQ223" s="1" t="str">
        <f t="shared" si="132"/>
        <v/>
      </c>
      <c r="AS223" s="1" t="str">
        <f t="shared" si="133"/>
        <v/>
      </c>
      <c r="AT223" s="1" t="e">
        <f t="shared" si="137"/>
        <v>#N/A</v>
      </c>
      <c r="AU223" s="1" t="e">
        <f t="shared" si="119"/>
        <v>#N/A</v>
      </c>
      <c r="AV223" s="9" t="e">
        <f t="shared" si="134"/>
        <v>#N/A</v>
      </c>
      <c r="AW223" s="9" t="e">
        <f t="shared" si="120"/>
        <v>#N/A</v>
      </c>
      <c r="AX223" s="9" t="e">
        <f t="shared" si="121"/>
        <v>#N/A</v>
      </c>
      <c r="AY223" s="9" t="e">
        <f t="shared" si="122"/>
        <v>#N/A</v>
      </c>
      <c r="AZ223" s="9" t="e">
        <f t="shared" si="12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11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24"/>
        <v>0</v>
      </c>
      <c r="AB224" s="1">
        <f t="shared" si="125"/>
        <v>0</v>
      </c>
      <c r="AC224" s="1">
        <f t="shared" si="126"/>
        <v>0</v>
      </c>
      <c r="AD224" s="1">
        <f t="shared" si="127"/>
        <v>0</v>
      </c>
      <c r="AE224" s="1" t="str">
        <f t="shared" si="135"/>
        <v/>
      </c>
      <c r="AF224" s="1" t="str">
        <f t="shared" si="128"/>
        <v/>
      </c>
      <c r="AG224" s="1" t="str">
        <f t="shared" si="129"/>
        <v/>
      </c>
      <c r="AH224" s="1" t="str">
        <f t="shared" si="130"/>
        <v/>
      </c>
      <c r="AI224" s="1" t="e">
        <f t="shared" si="136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31"/>
        <v/>
      </c>
      <c r="AQ224" s="1" t="str">
        <f t="shared" si="132"/>
        <v/>
      </c>
      <c r="AS224" s="1" t="str">
        <f t="shared" si="133"/>
        <v/>
      </c>
      <c r="AT224" s="1" t="e">
        <f t="shared" si="137"/>
        <v>#N/A</v>
      </c>
      <c r="AU224" s="1" t="e">
        <f t="shared" si="119"/>
        <v>#N/A</v>
      </c>
      <c r="AV224" s="9" t="e">
        <f t="shared" si="134"/>
        <v>#N/A</v>
      </c>
      <c r="AW224" s="9" t="e">
        <f t="shared" si="120"/>
        <v>#N/A</v>
      </c>
      <c r="AX224" s="9" t="e">
        <f t="shared" si="121"/>
        <v>#N/A</v>
      </c>
      <c r="AY224" s="9" t="e">
        <f t="shared" si="122"/>
        <v>#N/A</v>
      </c>
      <c r="AZ224" s="9" t="e">
        <f t="shared" si="12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11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24"/>
        <v>0</v>
      </c>
      <c r="AB225" s="1">
        <f t="shared" si="125"/>
        <v>0</v>
      </c>
      <c r="AC225" s="1">
        <f t="shared" si="126"/>
        <v>0</v>
      </c>
      <c r="AD225" s="1">
        <f t="shared" si="127"/>
        <v>0</v>
      </c>
      <c r="AE225" s="1" t="str">
        <f t="shared" si="135"/>
        <v/>
      </c>
      <c r="AF225" s="1" t="str">
        <f t="shared" si="128"/>
        <v/>
      </c>
      <c r="AG225" s="1" t="str">
        <f t="shared" si="129"/>
        <v/>
      </c>
      <c r="AH225" s="1" t="str">
        <f t="shared" si="130"/>
        <v/>
      </c>
      <c r="AI225" s="1" t="e">
        <f t="shared" si="136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31"/>
        <v/>
      </c>
      <c r="AQ225" s="1" t="str">
        <f t="shared" si="132"/>
        <v/>
      </c>
      <c r="AS225" s="1" t="str">
        <f t="shared" si="133"/>
        <v/>
      </c>
      <c r="AT225" s="1" t="e">
        <f t="shared" si="137"/>
        <v>#N/A</v>
      </c>
      <c r="AU225" s="1" t="e">
        <f t="shared" si="119"/>
        <v>#N/A</v>
      </c>
      <c r="AV225" s="9" t="e">
        <f t="shared" si="134"/>
        <v>#N/A</v>
      </c>
      <c r="AW225" s="9" t="e">
        <f t="shared" si="120"/>
        <v>#N/A</v>
      </c>
      <c r="AX225" s="9" t="e">
        <f t="shared" si="121"/>
        <v>#N/A</v>
      </c>
      <c r="AY225" s="9" t="e">
        <f t="shared" si="122"/>
        <v>#N/A</v>
      </c>
      <c r="AZ225" s="9" t="e">
        <f t="shared" si="12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11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24"/>
        <v>0</v>
      </c>
      <c r="AB226" s="1">
        <f t="shared" si="125"/>
        <v>0</v>
      </c>
      <c r="AC226" s="1">
        <f t="shared" si="126"/>
        <v>0</v>
      </c>
      <c r="AD226" s="1">
        <f t="shared" si="127"/>
        <v>0</v>
      </c>
      <c r="AE226" s="1" t="str">
        <f t="shared" si="135"/>
        <v/>
      </c>
      <c r="AF226" s="1" t="str">
        <f t="shared" si="128"/>
        <v/>
      </c>
      <c r="AG226" s="1" t="str">
        <f t="shared" si="129"/>
        <v/>
      </c>
      <c r="AH226" s="1" t="str">
        <f t="shared" si="130"/>
        <v/>
      </c>
      <c r="AI226" s="1" t="e">
        <f t="shared" si="136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31"/>
        <v/>
      </c>
      <c r="AQ226" s="1" t="str">
        <f t="shared" si="132"/>
        <v/>
      </c>
      <c r="AS226" s="1" t="str">
        <f t="shared" si="133"/>
        <v/>
      </c>
      <c r="AT226" s="1" t="e">
        <f t="shared" si="137"/>
        <v>#N/A</v>
      </c>
      <c r="AU226" s="1" t="e">
        <f t="shared" si="119"/>
        <v>#N/A</v>
      </c>
      <c r="AV226" s="9" t="e">
        <f t="shared" si="134"/>
        <v>#N/A</v>
      </c>
      <c r="AW226" s="9" t="e">
        <f t="shared" si="120"/>
        <v>#N/A</v>
      </c>
      <c r="AX226" s="9" t="e">
        <f t="shared" si="121"/>
        <v>#N/A</v>
      </c>
      <c r="AY226" s="9" t="e">
        <f t="shared" si="122"/>
        <v>#N/A</v>
      </c>
      <c r="AZ226" s="9" t="e">
        <f t="shared" si="12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11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24"/>
        <v>0</v>
      </c>
      <c r="AB227" s="1">
        <f t="shared" si="125"/>
        <v>0</v>
      </c>
      <c r="AC227" s="1">
        <f t="shared" si="126"/>
        <v>0</v>
      </c>
      <c r="AD227" s="1">
        <f t="shared" si="127"/>
        <v>0</v>
      </c>
      <c r="AE227" s="1" t="str">
        <f t="shared" si="135"/>
        <v/>
      </c>
      <c r="AF227" s="1" t="str">
        <f t="shared" si="128"/>
        <v/>
      </c>
      <c r="AG227" s="1" t="str">
        <f t="shared" si="129"/>
        <v/>
      </c>
      <c r="AH227" s="1" t="str">
        <f t="shared" si="130"/>
        <v/>
      </c>
      <c r="AI227" s="1" t="e">
        <f t="shared" si="136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31"/>
        <v/>
      </c>
      <c r="AQ227" s="1" t="str">
        <f t="shared" si="132"/>
        <v/>
      </c>
      <c r="AS227" s="1" t="str">
        <f t="shared" si="133"/>
        <v/>
      </c>
      <c r="AT227" s="1" t="e">
        <f t="shared" si="137"/>
        <v>#N/A</v>
      </c>
      <c r="AU227" s="1" t="e">
        <f t="shared" si="119"/>
        <v>#N/A</v>
      </c>
      <c r="AV227" s="9" t="e">
        <f t="shared" si="134"/>
        <v>#N/A</v>
      </c>
      <c r="AW227" s="9" t="e">
        <f t="shared" si="120"/>
        <v>#N/A</v>
      </c>
      <c r="AX227" s="9" t="e">
        <f t="shared" si="121"/>
        <v>#N/A</v>
      </c>
      <c r="AY227" s="9" t="e">
        <f t="shared" si="122"/>
        <v>#N/A</v>
      </c>
      <c r="AZ227" s="9" t="e">
        <f t="shared" si="12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11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24"/>
        <v>0</v>
      </c>
      <c r="AB228" s="1">
        <f t="shared" si="125"/>
        <v>0</v>
      </c>
      <c r="AC228" s="1">
        <f t="shared" si="126"/>
        <v>0</v>
      </c>
      <c r="AD228" s="1">
        <f t="shared" si="127"/>
        <v>0</v>
      </c>
      <c r="AE228" s="1" t="str">
        <f t="shared" si="135"/>
        <v/>
      </c>
      <c r="AF228" s="1" t="str">
        <f t="shared" si="128"/>
        <v/>
      </c>
      <c r="AG228" s="1" t="str">
        <f t="shared" si="129"/>
        <v/>
      </c>
      <c r="AH228" s="1" t="str">
        <f t="shared" si="130"/>
        <v/>
      </c>
      <c r="AI228" s="1" t="e">
        <f t="shared" si="136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31"/>
        <v/>
      </c>
      <c r="AQ228" s="1" t="str">
        <f t="shared" si="132"/>
        <v/>
      </c>
      <c r="AS228" s="1" t="str">
        <f t="shared" si="133"/>
        <v/>
      </c>
      <c r="AT228" s="1" t="e">
        <f t="shared" si="137"/>
        <v>#N/A</v>
      </c>
      <c r="AU228" s="1" t="e">
        <f t="shared" si="119"/>
        <v>#N/A</v>
      </c>
      <c r="AV228" s="9" t="e">
        <f t="shared" si="134"/>
        <v>#N/A</v>
      </c>
      <c r="AW228" s="9" t="e">
        <f t="shared" si="120"/>
        <v>#N/A</v>
      </c>
      <c r="AX228" s="9" t="e">
        <f t="shared" si="121"/>
        <v>#N/A</v>
      </c>
      <c r="AY228" s="9" t="e">
        <f t="shared" si="122"/>
        <v>#N/A</v>
      </c>
      <c r="AZ228" s="9" t="e">
        <f t="shared" si="12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11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24"/>
        <v>0</v>
      </c>
      <c r="AB229" s="1">
        <f t="shared" si="125"/>
        <v>0</v>
      </c>
      <c r="AC229" s="1">
        <f t="shared" si="126"/>
        <v>0</v>
      </c>
      <c r="AD229" s="1">
        <f t="shared" si="127"/>
        <v>0</v>
      </c>
      <c r="AE229" s="1" t="str">
        <f t="shared" si="135"/>
        <v/>
      </c>
      <c r="AF229" s="1" t="str">
        <f t="shared" si="128"/>
        <v/>
      </c>
      <c r="AG229" s="1" t="str">
        <f t="shared" si="129"/>
        <v/>
      </c>
      <c r="AH229" s="1" t="str">
        <f t="shared" si="130"/>
        <v/>
      </c>
      <c r="AI229" s="1" t="e">
        <f t="shared" si="136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31"/>
        <v/>
      </c>
      <c r="AQ229" s="1" t="str">
        <f t="shared" si="132"/>
        <v/>
      </c>
      <c r="AS229" s="1" t="str">
        <f t="shared" si="133"/>
        <v/>
      </c>
      <c r="AT229" s="1" t="e">
        <f t="shared" si="137"/>
        <v>#N/A</v>
      </c>
      <c r="AU229" s="1" t="e">
        <f t="shared" si="119"/>
        <v>#N/A</v>
      </c>
      <c r="AV229" s="9" t="e">
        <f t="shared" si="134"/>
        <v>#N/A</v>
      </c>
      <c r="AW229" s="9" t="e">
        <f t="shared" si="120"/>
        <v>#N/A</v>
      </c>
      <c r="AX229" s="9" t="e">
        <f t="shared" si="121"/>
        <v>#N/A</v>
      </c>
      <c r="AY229" s="9" t="e">
        <f t="shared" si="122"/>
        <v>#N/A</v>
      </c>
      <c r="AZ229" s="9" t="e">
        <f t="shared" si="12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11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24"/>
        <v>0</v>
      </c>
      <c r="AB230" s="1">
        <f t="shared" si="125"/>
        <v>0</v>
      </c>
      <c r="AC230" s="1">
        <f t="shared" si="126"/>
        <v>0</v>
      </c>
      <c r="AD230" s="1">
        <f t="shared" si="127"/>
        <v>0</v>
      </c>
      <c r="AE230" s="1" t="str">
        <f t="shared" si="135"/>
        <v/>
      </c>
      <c r="AF230" s="1" t="str">
        <f t="shared" si="128"/>
        <v/>
      </c>
      <c r="AG230" s="1" t="str">
        <f t="shared" si="129"/>
        <v/>
      </c>
      <c r="AH230" s="1" t="str">
        <f t="shared" si="130"/>
        <v/>
      </c>
      <c r="AI230" s="1" t="e">
        <f t="shared" si="136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31"/>
        <v/>
      </c>
      <c r="AQ230" s="1" t="str">
        <f t="shared" si="132"/>
        <v/>
      </c>
      <c r="AS230" s="1" t="str">
        <f t="shared" si="133"/>
        <v/>
      </c>
      <c r="AT230" s="1" t="e">
        <f t="shared" si="137"/>
        <v>#N/A</v>
      </c>
      <c r="AU230" s="1" t="e">
        <f t="shared" si="119"/>
        <v>#N/A</v>
      </c>
      <c r="AV230" s="9" t="e">
        <f t="shared" si="134"/>
        <v>#N/A</v>
      </c>
      <c r="AW230" s="9" t="e">
        <f t="shared" si="120"/>
        <v>#N/A</v>
      </c>
      <c r="AX230" s="9" t="e">
        <f t="shared" si="121"/>
        <v>#N/A</v>
      </c>
      <c r="AY230" s="9" t="e">
        <f t="shared" si="122"/>
        <v>#N/A</v>
      </c>
      <c r="AZ230" s="9" t="e">
        <f t="shared" si="12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11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24"/>
        <v>0</v>
      </c>
      <c r="AB231" s="1">
        <f t="shared" si="125"/>
        <v>0</v>
      </c>
      <c r="AC231" s="1">
        <f t="shared" si="126"/>
        <v>0</v>
      </c>
      <c r="AD231" s="1">
        <f t="shared" si="127"/>
        <v>0</v>
      </c>
      <c r="AE231" s="1" t="str">
        <f t="shared" si="135"/>
        <v/>
      </c>
      <c r="AF231" s="1" t="str">
        <f t="shared" si="128"/>
        <v/>
      </c>
      <c r="AG231" s="1" t="str">
        <f t="shared" si="129"/>
        <v/>
      </c>
      <c r="AH231" s="1" t="str">
        <f t="shared" si="130"/>
        <v/>
      </c>
      <c r="AI231" s="1" t="e">
        <f t="shared" si="136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31"/>
        <v/>
      </c>
      <c r="AQ231" s="1" t="str">
        <f t="shared" si="132"/>
        <v/>
      </c>
      <c r="AS231" s="1" t="str">
        <f t="shared" si="133"/>
        <v/>
      </c>
      <c r="AT231" s="1" t="e">
        <f t="shared" si="137"/>
        <v>#N/A</v>
      </c>
      <c r="AU231" s="1" t="e">
        <f t="shared" si="119"/>
        <v>#N/A</v>
      </c>
      <c r="AV231" s="9" t="e">
        <f t="shared" si="134"/>
        <v>#N/A</v>
      </c>
      <c r="AW231" s="9" t="e">
        <f t="shared" si="120"/>
        <v>#N/A</v>
      </c>
      <c r="AX231" s="9" t="e">
        <f t="shared" si="121"/>
        <v>#N/A</v>
      </c>
      <c r="AY231" s="9" t="e">
        <f t="shared" si="122"/>
        <v>#N/A</v>
      </c>
      <c r="AZ231" s="9" t="e">
        <f t="shared" si="12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11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24"/>
        <v>0</v>
      </c>
      <c r="AB232" s="1">
        <f t="shared" si="125"/>
        <v>0</v>
      </c>
      <c r="AC232" s="1">
        <f t="shared" si="126"/>
        <v>0</v>
      </c>
      <c r="AD232" s="1">
        <f t="shared" si="127"/>
        <v>0</v>
      </c>
      <c r="AE232" s="1" t="str">
        <f t="shared" si="135"/>
        <v/>
      </c>
      <c r="AF232" s="1" t="str">
        <f t="shared" si="128"/>
        <v/>
      </c>
      <c r="AG232" s="1" t="str">
        <f t="shared" si="129"/>
        <v/>
      </c>
      <c r="AH232" s="1" t="str">
        <f t="shared" si="130"/>
        <v/>
      </c>
      <c r="AI232" s="1" t="e">
        <f t="shared" si="136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31"/>
        <v/>
      </c>
      <c r="AQ232" s="1" t="str">
        <f t="shared" si="132"/>
        <v/>
      </c>
      <c r="AS232" s="1" t="str">
        <f t="shared" si="133"/>
        <v/>
      </c>
      <c r="AT232" s="1" t="e">
        <f t="shared" si="137"/>
        <v>#N/A</v>
      </c>
      <c r="AU232" s="1" t="e">
        <f t="shared" si="119"/>
        <v>#N/A</v>
      </c>
      <c r="AV232" s="9" t="e">
        <f t="shared" si="134"/>
        <v>#N/A</v>
      </c>
      <c r="AW232" s="9" t="e">
        <f t="shared" si="120"/>
        <v>#N/A</v>
      </c>
      <c r="AX232" s="9" t="e">
        <f t="shared" si="121"/>
        <v>#N/A</v>
      </c>
      <c r="AY232" s="9" t="e">
        <f t="shared" si="122"/>
        <v>#N/A</v>
      </c>
      <c r="AZ232" s="9" t="e">
        <f t="shared" si="12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11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24"/>
        <v>0</v>
      </c>
      <c r="AB233" s="1">
        <f t="shared" si="125"/>
        <v>0</v>
      </c>
      <c r="AC233" s="1">
        <f t="shared" si="126"/>
        <v>0</v>
      </c>
      <c r="AD233" s="1">
        <f t="shared" si="127"/>
        <v>0</v>
      </c>
      <c r="AE233" s="1" t="str">
        <f t="shared" si="135"/>
        <v/>
      </c>
      <c r="AF233" s="1" t="str">
        <f t="shared" si="128"/>
        <v/>
      </c>
      <c r="AG233" s="1" t="str">
        <f t="shared" si="129"/>
        <v/>
      </c>
      <c r="AH233" s="1" t="str">
        <f t="shared" si="130"/>
        <v/>
      </c>
      <c r="AI233" s="1" t="e">
        <f t="shared" si="136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31"/>
        <v/>
      </c>
      <c r="AQ233" s="1" t="str">
        <f t="shared" si="132"/>
        <v/>
      </c>
      <c r="AS233" s="1" t="str">
        <f t="shared" si="133"/>
        <v/>
      </c>
      <c r="AT233" s="1" t="e">
        <f t="shared" si="137"/>
        <v>#N/A</v>
      </c>
      <c r="AU233" s="1" t="e">
        <f t="shared" si="119"/>
        <v>#N/A</v>
      </c>
      <c r="AV233" s="9" t="e">
        <f t="shared" si="134"/>
        <v>#N/A</v>
      </c>
      <c r="AW233" s="9" t="e">
        <f t="shared" si="120"/>
        <v>#N/A</v>
      </c>
      <c r="AX233" s="9" t="e">
        <f t="shared" si="121"/>
        <v>#N/A</v>
      </c>
      <c r="AY233" s="9" t="e">
        <f t="shared" si="122"/>
        <v>#N/A</v>
      </c>
      <c r="AZ233" s="9" t="e">
        <f t="shared" si="12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11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24"/>
        <v>0</v>
      </c>
      <c r="AB234" s="1">
        <f t="shared" si="125"/>
        <v>0</v>
      </c>
      <c r="AC234" s="1">
        <f t="shared" si="126"/>
        <v>0</v>
      </c>
      <c r="AD234" s="1">
        <f t="shared" si="127"/>
        <v>0</v>
      </c>
      <c r="AE234" s="1" t="str">
        <f t="shared" si="135"/>
        <v/>
      </c>
      <c r="AF234" s="1" t="str">
        <f t="shared" si="128"/>
        <v/>
      </c>
      <c r="AG234" s="1" t="str">
        <f t="shared" si="129"/>
        <v/>
      </c>
      <c r="AH234" s="1" t="str">
        <f t="shared" si="130"/>
        <v/>
      </c>
      <c r="AI234" s="1" t="e">
        <f t="shared" si="136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31"/>
        <v/>
      </c>
      <c r="AQ234" s="1" t="str">
        <f t="shared" si="132"/>
        <v/>
      </c>
      <c r="AS234" s="1" t="str">
        <f t="shared" si="133"/>
        <v/>
      </c>
      <c r="AT234" s="1" t="e">
        <f t="shared" si="137"/>
        <v>#N/A</v>
      </c>
      <c r="AU234" s="1" t="e">
        <f t="shared" si="119"/>
        <v>#N/A</v>
      </c>
      <c r="AV234" s="9" t="e">
        <f t="shared" si="134"/>
        <v>#N/A</v>
      </c>
      <c r="AW234" s="9" t="e">
        <f t="shared" si="120"/>
        <v>#N/A</v>
      </c>
      <c r="AX234" s="9" t="e">
        <f t="shared" si="121"/>
        <v>#N/A</v>
      </c>
      <c r="AY234" s="9" t="e">
        <f t="shared" si="122"/>
        <v>#N/A</v>
      </c>
      <c r="AZ234" s="9" t="e">
        <f t="shared" si="12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11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24"/>
        <v>0</v>
      </c>
      <c r="AB235" s="1">
        <f t="shared" si="125"/>
        <v>0</v>
      </c>
      <c r="AC235" s="1">
        <f t="shared" si="126"/>
        <v>0</v>
      </c>
      <c r="AD235" s="1">
        <f t="shared" si="127"/>
        <v>0</v>
      </c>
      <c r="AE235" s="1" t="str">
        <f t="shared" si="135"/>
        <v/>
      </c>
      <c r="AF235" s="1" t="str">
        <f t="shared" si="128"/>
        <v/>
      </c>
      <c r="AG235" s="1" t="str">
        <f t="shared" si="129"/>
        <v/>
      </c>
      <c r="AH235" s="1" t="str">
        <f t="shared" si="130"/>
        <v/>
      </c>
      <c r="AI235" s="1" t="e">
        <f t="shared" si="136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31"/>
        <v/>
      </c>
      <c r="AQ235" s="1" t="str">
        <f t="shared" si="132"/>
        <v/>
      </c>
      <c r="AS235" s="1" t="str">
        <f t="shared" si="133"/>
        <v/>
      </c>
      <c r="AT235" s="1" t="e">
        <f t="shared" si="137"/>
        <v>#N/A</v>
      </c>
      <c r="AU235" s="1" t="e">
        <f t="shared" si="119"/>
        <v>#N/A</v>
      </c>
      <c r="AV235" s="9" t="e">
        <f t="shared" si="134"/>
        <v>#N/A</v>
      </c>
      <c r="AW235" s="9" t="e">
        <f t="shared" si="120"/>
        <v>#N/A</v>
      </c>
      <c r="AX235" s="9" t="e">
        <f t="shared" si="121"/>
        <v>#N/A</v>
      </c>
      <c r="AY235" s="9" t="e">
        <f t="shared" si="122"/>
        <v>#N/A</v>
      </c>
      <c r="AZ235" s="9" t="e">
        <f t="shared" si="12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11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24"/>
        <v>0</v>
      </c>
      <c r="AB236" s="1">
        <f t="shared" si="125"/>
        <v>0</v>
      </c>
      <c r="AC236" s="1">
        <f t="shared" si="126"/>
        <v>0</v>
      </c>
      <c r="AD236" s="1">
        <f t="shared" si="127"/>
        <v>0</v>
      </c>
      <c r="AE236" s="1" t="str">
        <f t="shared" si="135"/>
        <v/>
      </c>
      <c r="AF236" s="1" t="str">
        <f t="shared" si="128"/>
        <v/>
      </c>
      <c r="AG236" s="1" t="str">
        <f t="shared" si="129"/>
        <v/>
      </c>
      <c r="AH236" s="1" t="str">
        <f t="shared" si="130"/>
        <v/>
      </c>
      <c r="AI236" s="1" t="e">
        <f t="shared" si="136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31"/>
        <v/>
      </c>
      <c r="AQ236" s="1" t="str">
        <f t="shared" si="132"/>
        <v/>
      </c>
      <c r="AS236" s="1" t="str">
        <f t="shared" si="133"/>
        <v/>
      </c>
      <c r="AT236" s="1" t="e">
        <f t="shared" si="137"/>
        <v>#N/A</v>
      </c>
      <c r="AU236" s="1" t="e">
        <f t="shared" si="119"/>
        <v>#N/A</v>
      </c>
      <c r="AV236" s="9" t="e">
        <f t="shared" si="134"/>
        <v>#N/A</v>
      </c>
      <c r="AW236" s="9" t="e">
        <f t="shared" si="120"/>
        <v>#N/A</v>
      </c>
      <c r="AX236" s="9" t="e">
        <f t="shared" si="121"/>
        <v>#N/A</v>
      </c>
      <c r="AY236" s="9" t="e">
        <f t="shared" si="122"/>
        <v>#N/A</v>
      </c>
      <c r="AZ236" s="9" t="e">
        <f t="shared" si="12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11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24"/>
        <v>0</v>
      </c>
      <c r="AB237" s="1">
        <f t="shared" si="125"/>
        <v>0</v>
      </c>
      <c r="AC237" s="1">
        <f t="shared" si="126"/>
        <v>0</v>
      </c>
      <c r="AD237" s="1">
        <f t="shared" si="127"/>
        <v>0</v>
      </c>
      <c r="AE237" s="1" t="str">
        <f t="shared" si="135"/>
        <v/>
      </c>
      <c r="AF237" s="1" t="str">
        <f t="shared" si="128"/>
        <v/>
      </c>
      <c r="AG237" s="1" t="str">
        <f t="shared" si="129"/>
        <v/>
      </c>
      <c r="AH237" s="1" t="str">
        <f t="shared" si="130"/>
        <v/>
      </c>
      <c r="AI237" s="1" t="e">
        <f t="shared" si="136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31"/>
        <v/>
      </c>
      <c r="AQ237" s="1" t="str">
        <f t="shared" si="132"/>
        <v/>
      </c>
      <c r="AS237" s="1" t="str">
        <f t="shared" si="133"/>
        <v/>
      </c>
      <c r="AT237" s="1" t="e">
        <f t="shared" si="137"/>
        <v>#N/A</v>
      </c>
      <c r="AU237" s="1" t="e">
        <f t="shared" si="119"/>
        <v>#N/A</v>
      </c>
      <c r="AV237" s="9" t="e">
        <f t="shared" si="134"/>
        <v>#N/A</v>
      </c>
      <c r="AW237" s="9" t="e">
        <f t="shared" si="120"/>
        <v>#N/A</v>
      </c>
      <c r="AX237" s="9" t="e">
        <f t="shared" si="121"/>
        <v>#N/A</v>
      </c>
      <c r="AY237" s="9" t="e">
        <f t="shared" si="122"/>
        <v>#N/A</v>
      </c>
      <c r="AZ237" s="9" t="e">
        <f t="shared" si="12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11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24"/>
        <v>0</v>
      </c>
      <c r="AB238" s="1">
        <f t="shared" si="125"/>
        <v>0</v>
      </c>
      <c r="AC238" s="1">
        <f t="shared" si="126"/>
        <v>0</v>
      </c>
      <c r="AD238" s="1">
        <f t="shared" si="127"/>
        <v>0</v>
      </c>
      <c r="AE238" s="1" t="str">
        <f t="shared" si="135"/>
        <v/>
      </c>
      <c r="AF238" s="1" t="str">
        <f t="shared" si="128"/>
        <v/>
      </c>
      <c r="AG238" s="1" t="str">
        <f t="shared" si="129"/>
        <v/>
      </c>
      <c r="AH238" s="1" t="str">
        <f t="shared" si="130"/>
        <v/>
      </c>
      <c r="AI238" s="1" t="e">
        <f t="shared" si="136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31"/>
        <v/>
      </c>
      <c r="AQ238" s="1" t="str">
        <f t="shared" si="132"/>
        <v/>
      </c>
      <c r="AS238" s="1" t="str">
        <f t="shared" si="133"/>
        <v/>
      </c>
      <c r="AT238" s="1" t="e">
        <f t="shared" si="137"/>
        <v>#N/A</v>
      </c>
      <c r="AU238" s="1" t="e">
        <f t="shared" si="119"/>
        <v>#N/A</v>
      </c>
      <c r="AV238" s="9" t="e">
        <f t="shared" si="134"/>
        <v>#N/A</v>
      </c>
      <c r="AW238" s="9" t="e">
        <f t="shared" si="120"/>
        <v>#N/A</v>
      </c>
      <c r="AX238" s="9" t="e">
        <f t="shared" si="121"/>
        <v>#N/A</v>
      </c>
      <c r="AY238" s="9" t="e">
        <f t="shared" si="122"/>
        <v>#N/A</v>
      </c>
      <c r="AZ238" s="9" t="e">
        <f t="shared" si="12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11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24"/>
        <v>0</v>
      </c>
      <c r="AB239" s="1">
        <f t="shared" si="125"/>
        <v>0</v>
      </c>
      <c r="AC239" s="1">
        <f t="shared" si="126"/>
        <v>0</v>
      </c>
      <c r="AD239" s="1">
        <f t="shared" si="127"/>
        <v>0</v>
      </c>
      <c r="AE239" s="1" t="str">
        <f t="shared" si="135"/>
        <v/>
      </c>
      <c r="AF239" s="1" t="str">
        <f t="shared" si="128"/>
        <v/>
      </c>
      <c r="AG239" s="1" t="str">
        <f t="shared" si="129"/>
        <v/>
      </c>
      <c r="AH239" s="1" t="str">
        <f t="shared" si="130"/>
        <v/>
      </c>
      <c r="AI239" s="1" t="e">
        <f t="shared" si="136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31"/>
        <v/>
      </c>
      <c r="AQ239" s="1" t="str">
        <f t="shared" si="132"/>
        <v/>
      </c>
      <c r="AS239" s="1" t="str">
        <f t="shared" si="133"/>
        <v/>
      </c>
      <c r="AT239" s="1" t="e">
        <f t="shared" si="137"/>
        <v>#N/A</v>
      </c>
      <c r="AU239" s="1" t="e">
        <f t="shared" si="119"/>
        <v>#N/A</v>
      </c>
      <c r="AV239" s="9" t="e">
        <f t="shared" si="134"/>
        <v>#N/A</v>
      </c>
      <c r="AW239" s="9" t="e">
        <f t="shared" si="120"/>
        <v>#N/A</v>
      </c>
      <c r="AX239" s="9" t="e">
        <f t="shared" si="121"/>
        <v>#N/A</v>
      </c>
      <c r="AY239" s="9" t="e">
        <f t="shared" si="122"/>
        <v>#N/A</v>
      </c>
      <c r="AZ239" s="9" t="e">
        <f t="shared" si="12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11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24"/>
        <v>0</v>
      </c>
      <c r="AB240" s="1">
        <f t="shared" si="125"/>
        <v>0</v>
      </c>
      <c r="AC240" s="1">
        <f t="shared" si="126"/>
        <v>0</v>
      </c>
      <c r="AD240" s="1">
        <f t="shared" si="127"/>
        <v>0</v>
      </c>
      <c r="AE240" s="1" t="str">
        <f t="shared" si="135"/>
        <v/>
      </c>
      <c r="AF240" s="1" t="str">
        <f t="shared" si="128"/>
        <v/>
      </c>
      <c r="AG240" s="1" t="str">
        <f t="shared" si="129"/>
        <v/>
      </c>
      <c r="AH240" s="1" t="str">
        <f t="shared" si="130"/>
        <v/>
      </c>
      <c r="AI240" s="1" t="e">
        <f t="shared" si="136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31"/>
        <v/>
      </c>
      <c r="AQ240" s="1" t="str">
        <f t="shared" si="132"/>
        <v/>
      </c>
      <c r="AS240" s="1" t="str">
        <f t="shared" si="133"/>
        <v/>
      </c>
      <c r="AT240" s="1" t="e">
        <f t="shared" si="137"/>
        <v>#N/A</v>
      </c>
      <c r="AU240" s="1" t="e">
        <f t="shared" si="119"/>
        <v>#N/A</v>
      </c>
      <c r="AV240" s="9" t="e">
        <f t="shared" si="134"/>
        <v>#N/A</v>
      </c>
      <c r="AW240" s="9" t="e">
        <f t="shared" si="120"/>
        <v>#N/A</v>
      </c>
      <c r="AX240" s="9" t="e">
        <f t="shared" si="121"/>
        <v>#N/A</v>
      </c>
      <c r="AY240" s="9" t="e">
        <f t="shared" si="122"/>
        <v>#N/A</v>
      </c>
      <c r="AZ240" s="9" t="e">
        <f t="shared" si="12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11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24"/>
        <v>0</v>
      </c>
      <c r="AB241" s="1">
        <f t="shared" si="125"/>
        <v>0</v>
      </c>
      <c r="AC241" s="1">
        <f t="shared" si="126"/>
        <v>0</v>
      </c>
      <c r="AD241" s="1">
        <f t="shared" si="127"/>
        <v>0</v>
      </c>
      <c r="AE241" s="1" t="str">
        <f t="shared" si="135"/>
        <v/>
      </c>
      <c r="AF241" s="1" t="str">
        <f t="shared" si="128"/>
        <v/>
      </c>
      <c r="AG241" s="1" t="str">
        <f t="shared" si="129"/>
        <v/>
      </c>
      <c r="AH241" s="1" t="str">
        <f t="shared" si="130"/>
        <v/>
      </c>
      <c r="AI241" s="1" t="e">
        <f t="shared" si="136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31"/>
        <v/>
      </c>
      <c r="AQ241" s="1" t="str">
        <f t="shared" si="132"/>
        <v/>
      </c>
      <c r="AS241" s="1" t="str">
        <f t="shared" si="133"/>
        <v/>
      </c>
      <c r="AT241" s="1" t="e">
        <f t="shared" si="137"/>
        <v>#N/A</v>
      </c>
      <c r="AU241" s="1" t="e">
        <f t="shared" si="119"/>
        <v>#N/A</v>
      </c>
      <c r="AV241" s="9" t="e">
        <f t="shared" si="134"/>
        <v>#N/A</v>
      </c>
      <c r="AW241" s="9" t="e">
        <f t="shared" si="120"/>
        <v>#N/A</v>
      </c>
      <c r="AX241" s="9" t="e">
        <f t="shared" si="121"/>
        <v>#N/A</v>
      </c>
      <c r="AY241" s="9" t="e">
        <f t="shared" si="122"/>
        <v>#N/A</v>
      </c>
      <c r="AZ241" s="9" t="e">
        <f t="shared" si="12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11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24"/>
        <v>0</v>
      </c>
      <c r="AB242" s="1">
        <f t="shared" si="125"/>
        <v>0</v>
      </c>
      <c r="AC242" s="1">
        <f t="shared" si="126"/>
        <v>0</v>
      </c>
      <c r="AD242" s="1">
        <f t="shared" si="127"/>
        <v>0</v>
      </c>
      <c r="AE242" s="1" t="str">
        <f t="shared" si="135"/>
        <v/>
      </c>
      <c r="AF242" s="1" t="str">
        <f t="shared" si="128"/>
        <v/>
      </c>
      <c r="AG242" s="1" t="str">
        <f t="shared" si="129"/>
        <v/>
      </c>
      <c r="AH242" s="1" t="str">
        <f t="shared" si="130"/>
        <v/>
      </c>
      <c r="AI242" s="1" t="e">
        <f t="shared" si="136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31"/>
        <v/>
      </c>
      <c r="AQ242" s="1" t="str">
        <f t="shared" si="132"/>
        <v/>
      </c>
      <c r="AS242" s="1" t="str">
        <f t="shared" si="133"/>
        <v/>
      </c>
      <c r="AT242" s="1" t="e">
        <f t="shared" si="137"/>
        <v>#N/A</v>
      </c>
      <c r="AU242" s="1" t="e">
        <f t="shared" si="119"/>
        <v>#N/A</v>
      </c>
      <c r="AV242" s="9" t="e">
        <f t="shared" si="134"/>
        <v>#N/A</v>
      </c>
      <c r="AW242" s="9" t="e">
        <f t="shared" si="120"/>
        <v>#N/A</v>
      </c>
      <c r="AX242" s="9" t="e">
        <f t="shared" si="121"/>
        <v>#N/A</v>
      </c>
      <c r="AY242" s="9" t="e">
        <f t="shared" si="122"/>
        <v>#N/A</v>
      </c>
      <c r="AZ242" s="9" t="e">
        <f t="shared" si="12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11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24"/>
        <v>0</v>
      </c>
      <c r="AB243" s="1">
        <f t="shared" si="125"/>
        <v>0</v>
      </c>
      <c r="AC243" s="1">
        <f t="shared" si="126"/>
        <v>0</v>
      </c>
      <c r="AD243" s="1">
        <f t="shared" si="127"/>
        <v>0</v>
      </c>
      <c r="AE243" s="1" t="str">
        <f t="shared" si="135"/>
        <v/>
      </c>
      <c r="AF243" s="1" t="str">
        <f t="shared" si="128"/>
        <v/>
      </c>
      <c r="AG243" s="1" t="str">
        <f t="shared" si="129"/>
        <v/>
      </c>
      <c r="AH243" s="1" t="str">
        <f t="shared" si="130"/>
        <v/>
      </c>
      <c r="AI243" s="1" t="e">
        <f t="shared" si="136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31"/>
        <v/>
      </c>
      <c r="AQ243" s="1" t="str">
        <f t="shared" si="132"/>
        <v/>
      </c>
      <c r="AS243" s="1" t="str">
        <f t="shared" si="133"/>
        <v/>
      </c>
      <c r="AT243" s="1" t="e">
        <f t="shared" si="137"/>
        <v>#N/A</v>
      </c>
      <c r="AU243" s="1" t="e">
        <f t="shared" si="119"/>
        <v>#N/A</v>
      </c>
      <c r="AV243" s="9" t="e">
        <f t="shared" si="134"/>
        <v>#N/A</v>
      </c>
      <c r="AW243" s="9" t="e">
        <f t="shared" si="120"/>
        <v>#N/A</v>
      </c>
      <c r="AX243" s="9" t="e">
        <f t="shared" si="121"/>
        <v>#N/A</v>
      </c>
      <c r="AY243" s="9" t="e">
        <f t="shared" si="122"/>
        <v>#N/A</v>
      </c>
      <c r="AZ243" s="9" t="e">
        <f t="shared" si="12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11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24"/>
        <v>0</v>
      </c>
      <c r="AB244" s="1">
        <f t="shared" si="125"/>
        <v>0</v>
      </c>
      <c r="AC244" s="1">
        <f t="shared" si="126"/>
        <v>0</v>
      </c>
      <c r="AD244" s="1">
        <f t="shared" si="127"/>
        <v>0</v>
      </c>
      <c r="AE244" s="1" t="str">
        <f t="shared" si="135"/>
        <v/>
      </c>
      <c r="AF244" s="1" t="str">
        <f t="shared" si="128"/>
        <v/>
      </c>
      <c r="AG244" s="1" t="str">
        <f t="shared" si="129"/>
        <v/>
      </c>
      <c r="AH244" s="1" t="str">
        <f t="shared" si="130"/>
        <v/>
      </c>
      <c r="AI244" s="1" t="e">
        <f t="shared" si="136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31"/>
        <v/>
      </c>
      <c r="AQ244" s="1" t="str">
        <f t="shared" si="132"/>
        <v/>
      </c>
      <c r="AS244" s="1" t="str">
        <f t="shared" si="133"/>
        <v/>
      </c>
      <c r="AT244" s="1" t="e">
        <f t="shared" si="137"/>
        <v>#N/A</v>
      </c>
      <c r="AU244" s="1" t="e">
        <f t="shared" si="119"/>
        <v>#N/A</v>
      </c>
      <c r="AV244" s="9" t="e">
        <f t="shared" si="134"/>
        <v>#N/A</v>
      </c>
      <c r="AW244" s="9" t="e">
        <f t="shared" si="120"/>
        <v>#N/A</v>
      </c>
      <c r="AX244" s="9" t="e">
        <f t="shared" si="121"/>
        <v>#N/A</v>
      </c>
      <c r="AY244" s="9" t="e">
        <f t="shared" si="122"/>
        <v>#N/A</v>
      </c>
      <c r="AZ244" s="9" t="e">
        <f t="shared" si="12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11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24"/>
        <v>0</v>
      </c>
      <c r="AB245" s="1">
        <f t="shared" si="125"/>
        <v>0</v>
      </c>
      <c r="AC245" s="1">
        <f t="shared" si="126"/>
        <v>0</v>
      </c>
      <c r="AD245" s="1">
        <f t="shared" si="127"/>
        <v>0</v>
      </c>
      <c r="AE245" s="1" t="str">
        <f t="shared" si="135"/>
        <v/>
      </c>
      <c r="AF245" s="1" t="str">
        <f t="shared" si="128"/>
        <v/>
      </c>
      <c r="AG245" s="1" t="str">
        <f t="shared" si="129"/>
        <v/>
      </c>
      <c r="AH245" s="1" t="str">
        <f t="shared" si="130"/>
        <v/>
      </c>
      <c r="AI245" s="1" t="e">
        <f t="shared" si="136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31"/>
        <v/>
      </c>
      <c r="AQ245" s="1" t="str">
        <f t="shared" si="132"/>
        <v/>
      </c>
      <c r="AS245" s="1" t="str">
        <f t="shared" si="133"/>
        <v/>
      </c>
      <c r="AT245" s="1" t="e">
        <f t="shared" si="137"/>
        <v>#N/A</v>
      </c>
      <c r="AU245" s="1" t="e">
        <f t="shared" si="119"/>
        <v>#N/A</v>
      </c>
      <c r="AV245" s="9" t="e">
        <f t="shared" si="134"/>
        <v>#N/A</v>
      </c>
      <c r="AW245" s="9" t="e">
        <f t="shared" si="120"/>
        <v>#N/A</v>
      </c>
      <c r="AX245" s="9" t="e">
        <f t="shared" si="121"/>
        <v>#N/A</v>
      </c>
      <c r="AY245" s="9" t="e">
        <f t="shared" si="122"/>
        <v>#N/A</v>
      </c>
      <c r="AZ245" s="9" t="e">
        <f t="shared" si="12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11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24"/>
        <v>0</v>
      </c>
      <c r="AB246" s="1">
        <f t="shared" si="125"/>
        <v>0</v>
      </c>
      <c r="AC246" s="1">
        <f t="shared" si="126"/>
        <v>0</v>
      </c>
      <c r="AD246" s="1">
        <f t="shared" si="127"/>
        <v>0</v>
      </c>
      <c r="AE246" s="1" t="str">
        <f t="shared" si="135"/>
        <v/>
      </c>
      <c r="AF246" s="1" t="str">
        <f t="shared" si="128"/>
        <v/>
      </c>
      <c r="AG246" s="1" t="str">
        <f t="shared" si="129"/>
        <v/>
      </c>
      <c r="AH246" s="1" t="str">
        <f t="shared" si="130"/>
        <v/>
      </c>
      <c r="AI246" s="1" t="e">
        <f t="shared" si="136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31"/>
        <v/>
      </c>
      <c r="AQ246" s="1" t="str">
        <f t="shared" si="132"/>
        <v/>
      </c>
      <c r="AS246" s="1" t="str">
        <f t="shared" si="133"/>
        <v/>
      </c>
      <c r="AT246" s="1" t="e">
        <f t="shared" si="137"/>
        <v>#N/A</v>
      </c>
      <c r="AU246" s="1" t="e">
        <f t="shared" si="119"/>
        <v>#N/A</v>
      </c>
      <c r="AV246" s="9" t="e">
        <f t="shared" si="134"/>
        <v>#N/A</v>
      </c>
      <c r="AW246" s="9" t="e">
        <f t="shared" si="120"/>
        <v>#N/A</v>
      </c>
      <c r="AX246" s="9" t="e">
        <f t="shared" si="121"/>
        <v>#N/A</v>
      </c>
      <c r="AY246" s="9" t="e">
        <f t="shared" si="122"/>
        <v>#N/A</v>
      </c>
      <c r="AZ246" s="9" t="e">
        <f t="shared" si="12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11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24"/>
        <v>0</v>
      </c>
      <c r="AB247" s="1">
        <f t="shared" si="125"/>
        <v>0</v>
      </c>
      <c r="AC247" s="1">
        <f t="shared" si="126"/>
        <v>0</v>
      </c>
      <c r="AD247" s="1">
        <f t="shared" si="127"/>
        <v>0</v>
      </c>
      <c r="AE247" s="1" t="str">
        <f t="shared" si="135"/>
        <v/>
      </c>
      <c r="AF247" s="1" t="str">
        <f t="shared" si="128"/>
        <v/>
      </c>
      <c r="AG247" s="1" t="str">
        <f t="shared" si="129"/>
        <v/>
      </c>
      <c r="AH247" s="1" t="str">
        <f t="shared" si="130"/>
        <v/>
      </c>
      <c r="AI247" s="1" t="e">
        <f t="shared" si="136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31"/>
        <v/>
      </c>
      <c r="AQ247" s="1" t="str">
        <f t="shared" si="132"/>
        <v/>
      </c>
      <c r="AS247" s="1" t="str">
        <f t="shared" si="133"/>
        <v/>
      </c>
      <c r="AT247" s="1" t="e">
        <f t="shared" si="137"/>
        <v>#N/A</v>
      </c>
      <c r="AU247" s="1" t="e">
        <f t="shared" si="119"/>
        <v>#N/A</v>
      </c>
      <c r="AV247" s="9" t="e">
        <f t="shared" si="134"/>
        <v>#N/A</v>
      </c>
      <c r="AW247" s="9" t="e">
        <f t="shared" si="120"/>
        <v>#N/A</v>
      </c>
      <c r="AX247" s="9" t="e">
        <f t="shared" si="121"/>
        <v>#N/A</v>
      </c>
      <c r="AY247" s="9" t="e">
        <f t="shared" si="122"/>
        <v>#N/A</v>
      </c>
      <c r="AZ247" s="9" t="e">
        <f t="shared" si="12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11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24"/>
        <v>0</v>
      </c>
      <c r="AB248" s="1">
        <f t="shared" si="125"/>
        <v>0</v>
      </c>
      <c r="AC248" s="1">
        <f t="shared" si="126"/>
        <v>0</v>
      </c>
      <c r="AD248" s="1">
        <f t="shared" si="127"/>
        <v>0</v>
      </c>
      <c r="AE248" s="1" t="str">
        <f t="shared" si="135"/>
        <v/>
      </c>
      <c r="AF248" s="1" t="str">
        <f t="shared" si="128"/>
        <v/>
      </c>
      <c r="AG248" s="1" t="str">
        <f t="shared" si="129"/>
        <v/>
      </c>
      <c r="AH248" s="1" t="str">
        <f t="shared" si="130"/>
        <v/>
      </c>
      <c r="AI248" s="1" t="e">
        <f t="shared" si="136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31"/>
        <v/>
      </c>
      <c r="AQ248" s="1" t="str">
        <f t="shared" si="132"/>
        <v/>
      </c>
      <c r="AS248" s="1" t="str">
        <f t="shared" si="133"/>
        <v/>
      </c>
      <c r="AT248" s="1" t="e">
        <f t="shared" si="137"/>
        <v>#N/A</v>
      </c>
      <c r="AU248" s="1" t="e">
        <f t="shared" si="119"/>
        <v>#N/A</v>
      </c>
      <c r="AV248" s="9" t="e">
        <f t="shared" si="134"/>
        <v>#N/A</v>
      </c>
      <c r="AW248" s="9" t="e">
        <f t="shared" si="120"/>
        <v>#N/A</v>
      </c>
      <c r="AX248" s="9" t="e">
        <f t="shared" si="121"/>
        <v>#N/A</v>
      </c>
      <c r="AY248" s="9" t="e">
        <f t="shared" si="122"/>
        <v>#N/A</v>
      </c>
      <c r="AZ248" s="9" t="e">
        <f t="shared" si="12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11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24"/>
        <v>0</v>
      </c>
      <c r="AB249" s="1">
        <f t="shared" si="125"/>
        <v>0</v>
      </c>
      <c r="AC249" s="1">
        <f t="shared" si="126"/>
        <v>0</v>
      </c>
      <c r="AD249" s="1">
        <f t="shared" si="127"/>
        <v>0</v>
      </c>
      <c r="AE249" s="1" t="str">
        <f t="shared" si="135"/>
        <v/>
      </c>
      <c r="AF249" s="1" t="str">
        <f t="shared" si="128"/>
        <v/>
      </c>
      <c r="AG249" s="1" t="str">
        <f t="shared" si="129"/>
        <v/>
      </c>
      <c r="AH249" s="1" t="str">
        <f t="shared" si="130"/>
        <v/>
      </c>
      <c r="AI249" s="1" t="e">
        <f t="shared" si="136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31"/>
        <v/>
      </c>
      <c r="AQ249" s="1" t="str">
        <f t="shared" si="132"/>
        <v/>
      </c>
      <c r="AS249" s="1" t="str">
        <f t="shared" si="133"/>
        <v/>
      </c>
      <c r="AT249" s="1" t="e">
        <f t="shared" si="137"/>
        <v>#N/A</v>
      </c>
      <c r="AU249" s="1" t="e">
        <f t="shared" si="119"/>
        <v>#N/A</v>
      </c>
      <c r="AV249" s="9" t="e">
        <f t="shared" si="134"/>
        <v>#N/A</v>
      </c>
      <c r="AW249" s="9" t="e">
        <f t="shared" si="120"/>
        <v>#N/A</v>
      </c>
      <c r="AX249" s="9" t="e">
        <f t="shared" si="121"/>
        <v>#N/A</v>
      </c>
      <c r="AY249" s="9" t="e">
        <f t="shared" si="122"/>
        <v>#N/A</v>
      </c>
      <c r="AZ249" s="9" t="e">
        <f t="shared" si="12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11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24"/>
        <v>0</v>
      </c>
      <c r="AB250" s="1">
        <f t="shared" si="125"/>
        <v>0</v>
      </c>
      <c r="AC250" s="1">
        <f t="shared" si="126"/>
        <v>0</v>
      </c>
      <c r="AD250" s="1">
        <f t="shared" si="127"/>
        <v>0</v>
      </c>
      <c r="AE250" s="1" t="str">
        <f t="shared" si="135"/>
        <v/>
      </c>
      <c r="AF250" s="1" t="str">
        <f t="shared" si="128"/>
        <v/>
      </c>
      <c r="AG250" s="1" t="str">
        <f t="shared" si="129"/>
        <v/>
      </c>
      <c r="AH250" s="1" t="str">
        <f t="shared" si="130"/>
        <v/>
      </c>
      <c r="AI250" s="1" t="e">
        <f t="shared" si="136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31"/>
        <v/>
      </c>
      <c r="AQ250" s="1" t="str">
        <f t="shared" si="132"/>
        <v/>
      </c>
      <c r="AS250" s="1" t="str">
        <f t="shared" si="133"/>
        <v/>
      </c>
      <c r="AT250" s="1" t="e">
        <f t="shared" si="137"/>
        <v>#N/A</v>
      </c>
      <c r="AU250" s="1" t="e">
        <f t="shared" si="119"/>
        <v>#N/A</v>
      </c>
      <c r="AV250" s="9" t="e">
        <f t="shared" si="134"/>
        <v>#N/A</v>
      </c>
      <c r="AW250" s="9" t="e">
        <f t="shared" si="120"/>
        <v>#N/A</v>
      </c>
      <c r="AX250" s="9" t="e">
        <f t="shared" si="121"/>
        <v>#N/A</v>
      </c>
      <c r="AY250" s="9" t="e">
        <f t="shared" si="122"/>
        <v>#N/A</v>
      </c>
      <c r="AZ250" s="9" t="e">
        <f t="shared" si="12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11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24"/>
        <v>0</v>
      </c>
      <c r="AB251" s="1">
        <f t="shared" si="125"/>
        <v>0</v>
      </c>
      <c r="AC251" s="1">
        <f t="shared" si="126"/>
        <v>0</v>
      </c>
      <c r="AD251" s="1">
        <f t="shared" si="127"/>
        <v>0</v>
      </c>
      <c r="AE251" s="1" t="str">
        <f t="shared" si="135"/>
        <v/>
      </c>
      <c r="AF251" s="1" t="str">
        <f t="shared" si="128"/>
        <v/>
      </c>
      <c r="AG251" s="1" t="str">
        <f t="shared" si="129"/>
        <v/>
      </c>
      <c r="AH251" s="1" t="str">
        <f t="shared" si="130"/>
        <v/>
      </c>
      <c r="AI251" s="1" t="e">
        <f t="shared" si="136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31"/>
        <v/>
      </c>
      <c r="AQ251" s="1" t="str">
        <f t="shared" si="132"/>
        <v/>
      </c>
      <c r="AS251" s="1" t="str">
        <f t="shared" si="133"/>
        <v/>
      </c>
      <c r="AT251" s="1" t="e">
        <f t="shared" si="137"/>
        <v>#N/A</v>
      </c>
      <c r="AU251" s="1" t="e">
        <f t="shared" si="119"/>
        <v>#N/A</v>
      </c>
      <c r="AV251" s="9" t="e">
        <f t="shared" si="134"/>
        <v>#N/A</v>
      </c>
      <c r="AW251" s="9" t="e">
        <f t="shared" si="120"/>
        <v>#N/A</v>
      </c>
      <c r="AX251" s="9" t="e">
        <f t="shared" si="121"/>
        <v>#N/A</v>
      </c>
      <c r="AY251" s="9" t="e">
        <f t="shared" si="122"/>
        <v>#N/A</v>
      </c>
      <c r="AZ251" s="9" t="e">
        <f t="shared" si="12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11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24"/>
        <v>0</v>
      </c>
      <c r="AB252" s="1">
        <f t="shared" si="125"/>
        <v>0</v>
      </c>
      <c r="AC252" s="1">
        <f t="shared" si="126"/>
        <v>0</v>
      </c>
      <c r="AD252" s="1">
        <f t="shared" si="127"/>
        <v>0</v>
      </c>
      <c r="AE252" s="1" t="str">
        <f t="shared" si="135"/>
        <v/>
      </c>
      <c r="AF252" s="1" t="str">
        <f t="shared" si="128"/>
        <v/>
      </c>
      <c r="AG252" s="1" t="str">
        <f t="shared" si="129"/>
        <v/>
      </c>
      <c r="AH252" s="1" t="str">
        <f t="shared" si="130"/>
        <v/>
      </c>
      <c r="AI252" s="1" t="e">
        <f t="shared" si="136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31"/>
        <v/>
      </c>
      <c r="AQ252" s="1" t="str">
        <f t="shared" si="132"/>
        <v/>
      </c>
      <c r="AS252" s="1" t="str">
        <f t="shared" si="133"/>
        <v/>
      </c>
      <c r="AT252" s="1" t="e">
        <f t="shared" si="137"/>
        <v>#N/A</v>
      </c>
      <c r="AU252" s="1" t="e">
        <f t="shared" si="119"/>
        <v>#N/A</v>
      </c>
      <c r="AV252" s="9" t="e">
        <f t="shared" si="134"/>
        <v>#N/A</v>
      </c>
      <c r="AW252" s="9" t="e">
        <f t="shared" si="120"/>
        <v>#N/A</v>
      </c>
      <c r="AX252" s="9" t="e">
        <f t="shared" si="121"/>
        <v>#N/A</v>
      </c>
      <c r="AY252" s="9" t="e">
        <f t="shared" si="122"/>
        <v>#N/A</v>
      </c>
      <c r="AZ252" s="9" t="e">
        <f t="shared" si="12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11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24"/>
        <v>0</v>
      </c>
      <c r="AB253" s="1">
        <f t="shared" si="125"/>
        <v>0</v>
      </c>
      <c r="AC253" s="1">
        <f t="shared" si="126"/>
        <v>0</v>
      </c>
      <c r="AD253" s="1">
        <f t="shared" si="127"/>
        <v>0</v>
      </c>
      <c r="AE253" s="1" t="str">
        <f t="shared" si="135"/>
        <v/>
      </c>
      <c r="AF253" s="1" t="str">
        <f t="shared" si="128"/>
        <v/>
      </c>
      <c r="AG253" s="1" t="str">
        <f t="shared" si="129"/>
        <v/>
      </c>
      <c r="AH253" s="1" t="str">
        <f t="shared" si="130"/>
        <v/>
      </c>
      <c r="AI253" s="1" t="e">
        <f t="shared" si="136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31"/>
        <v/>
      </c>
      <c r="AQ253" s="1" t="str">
        <f t="shared" si="132"/>
        <v/>
      </c>
      <c r="AS253" s="1" t="str">
        <f t="shared" si="133"/>
        <v/>
      </c>
      <c r="AT253" s="1" t="e">
        <f t="shared" si="137"/>
        <v>#N/A</v>
      </c>
      <c r="AU253" s="1" t="e">
        <f t="shared" si="119"/>
        <v>#N/A</v>
      </c>
      <c r="AV253" s="9" t="e">
        <f t="shared" si="134"/>
        <v>#N/A</v>
      </c>
      <c r="AW253" s="9" t="e">
        <f t="shared" si="120"/>
        <v>#N/A</v>
      </c>
      <c r="AX253" s="9" t="e">
        <f t="shared" si="121"/>
        <v>#N/A</v>
      </c>
      <c r="AY253" s="9" t="e">
        <f t="shared" si="122"/>
        <v>#N/A</v>
      </c>
      <c r="AZ253" s="9" t="e">
        <f t="shared" si="12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11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24"/>
        <v>0</v>
      </c>
      <c r="AB254" s="1">
        <f t="shared" si="125"/>
        <v>0</v>
      </c>
      <c r="AC254" s="1">
        <f t="shared" si="126"/>
        <v>0</v>
      </c>
      <c r="AD254" s="1">
        <f t="shared" si="127"/>
        <v>0</v>
      </c>
      <c r="AE254" s="1" t="str">
        <f t="shared" si="135"/>
        <v/>
      </c>
      <c r="AF254" s="1" t="str">
        <f t="shared" si="128"/>
        <v/>
      </c>
      <c r="AG254" s="1" t="str">
        <f t="shared" si="129"/>
        <v/>
      </c>
      <c r="AH254" s="1" t="str">
        <f t="shared" si="130"/>
        <v/>
      </c>
      <c r="AI254" s="1" t="e">
        <f t="shared" si="136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31"/>
        <v/>
      </c>
      <c r="AQ254" s="1" t="str">
        <f t="shared" si="132"/>
        <v/>
      </c>
      <c r="AS254" s="1" t="str">
        <f t="shared" si="133"/>
        <v/>
      </c>
      <c r="AT254" s="1" t="e">
        <f t="shared" si="137"/>
        <v>#N/A</v>
      </c>
      <c r="AU254" s="1" t="e">
        <f t="shared" si="119"/>
        <v>#N/A</v>
      </c>
      <c r="AV254" s="9" t="e">
        <f t="shared" si="134"/>
        <v>#N/A</v>
      </c>
      <c r="AW254" s="9" t="e">
        <f t="shared" si="120"/>
        <v>#N/A</v>
      </c>
      <c r="AX254" s="9" t="e">
        <f t="shared" si="121"/>
        <v>#N/A</v>
      </c>
      <c r="AY254" s="9" t="e">
        <f t="shared" si="122"/>
        <v>#N/A</v>
      </c>
      <c r="AZ254" s="9" t="e">
        <f t="shared" si="12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11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24"/>
        <v>0</v>
      </c>
      <c r="AB255" s="1">
        <f t="shared" si="125"/>
        <v>0</v>
      </c>
      <c r="AC255" s="1">
        <f t="shared" si="126"/>
        <v>0</v>
      </c>
      <c r="AD255" s="1">
        <f t="shared" si="127"/>
        <v>0</v>
      </c>
      <c r="AE255" s="1" t="str">
        <f t="shared" si="135"/>
        <v/>
      </c>
      <c r="AF255" s="1" t="str">
        <f t="shared" si="128"/>
        <v/>
      </c>
      <c r="AG255" s="1" t="str">
        <f t="shared" si="129"/>
        <v/>
      </c>
      <c r="AH255" s="1" t="str">
        <f t="shared" si="130"/>
        <v/>
      </c>
      <c r="AI255" s="1" t="e">
        <f t="shared" si="136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31"/>
        <v/>
      </c>
      <c r="AQ255" s="1" t="str">
        <f t="shared" si="132"/>
        <v/>
      </c>
      <c r="AS255" s="1" t="str">
        <f t="shared" si="133"/>
        <v/>
      </c>
      <c r="AT255" s="1" t="e">
        <f t="shared" si="137"/>
        <v>#N/A</v>
      </c>
      <c r="AU255" s="1" t="e">
        <f t="shared" si="119"/>
        <v>#N/A</v>
      </c>
      <c r="AV255" s="9" t="e">
        <f t="shared" si="134"/>
        <v>#N/A</v>
      </c>
      <c r="AW255" s="9" t="e">
        <f t="shared" si="120"/>
        <v>#N/A</v>
      </c>
      <c r="AX255" s="9" t="e">
        <f t="shared" si="121"/>
        <v>#N/A</v>
      </c>
      <c r="AY255" s="9" t="e">
        <f t="shared" si="122"/>
        <v>#N/A</v>
      </c>
      <c r="AZ255" s="9" t="e">
        <f t="shared" si="12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11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24"/>
        <v>0</v>
      </c>
      <c r="AB256" s="1">
        <f t="shared" si="125"/>
        <v>0</v>
      </c>
      <c r="AC256" s="1">
        <f t="shared" si="126"/>
        <v>0</v>
      </c>
      <c r="AD256" s="1">
        <f t="shared" si="127"/>
        <v>0</v>
      </c>
      <c r="AE256" s="1" t="str">
        <f t="shared" si="135"/>
        <v/>
      </c>
      <c r="AF256" s="1" t="str">
        <f t="shared" si="128"/>
        <v/>
      </c>
      <c r="AG256" s="1" t="str">
        <f t="shared" si="129"/>
        <v/>
      </c>
      <c r="AH256" s="1" t="str">
        <f t="shared" si="130"/>
        <v/>
      </c>
      <c r="AI256" s="1" t="e">
        <f t="shared" si="136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31"/>
        <v/>
      </c>
      <c r="AQ256" s="1" t="str">
        <f t="shared" si="132"/>
        <v/>
      </c>
      <c r="AS256" s="1" t="str">
        <f t="shared" si="133"/>
        <v/>
      </c>
      <c r="AT256" s="1" t="e">
        <f t="shared" si="137"/>
        <v>#N/A</v>
      </c>
      <c r="AU256" s="1" t="e">
        <f t="shared" si="119"/>
        <v>#N/A</v>
      </c>
      <c r="AV256" s="9" t="e">
        <f t="shared" si="134"/>
        <v>#N/A</v>
      </c>
      <c r="AW256" s="9" t="e">
        <f t="shared" si="120"/>
        <v>#N/A</v>
      </c>
      <c r="AX256" s="9" t="e">
        <f t="shared" si="121"/>
        <v>#N/A</v>
      </c>
      <c r="AY256" s="9" t="e">
        <f t="shared" si="122"/>
        <v>#N/A</v>
      </c>
      <c r="AZ256" s="9" t="e">
        <f t="shared" si="12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11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24"/>
        <v>0</v>
      </c>
      <c r="AB257" s="1">
        <f t="shared" si="125"/>
        <v>0</v>
      </c>
      <c r="AC257" s="1">
        <f t="shared" si="126"/>
        <v>0</v>
      </c>
      <c r="AD257" s="1">
        <f t="shared" si="127"/>
        <v>0</v>
      </c>
      <c r="AE257" s="1" t="str">
        <f t="shared" si="135"/>
        <v/>
      </c>
      <c r="AF257" s="1" t="str">
        <f t="shared" si="128"/>
        <v/>
      </c>
      <c r="AG257" s="1" t="str">
        <f t="shared" si="129"/>
        <v/>
      </c>
      <c r="AH257" s="1" t="str">
        <f t="shared" si="130"/>
        <v/>
      </c>
      <c r="AI257" s="1" t="e">
        <f t="shared" si="136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31"/>
        <v/>
      </c>
      <c r="AQ257" s="1" t="str">
        <f t="shared" si="132"/>
        <v/>
      </c>
      <c r="AS257" s="1" t="str">
        <f t="shared" si="133"/>
        <v/>
      </c>
      <c r="AT257" s="1" t="e">
        <f t="shared" si="137"/>
        <v>#N/A</v>
      </c>
      <c r="AU257" s="1" t="e">
        <f t="shared" si="119"/>
        <v>#N/A</v>
      </c>
      <c r="AV257" s="9" t="e">
        <f t="shared" si="134"/>
        <v>#N/A</v>
      </c>
      <c r="AW257" s="9" t="e">
        <f t="shared" si="120"/>
        <v>#N/A</v>
      </c>
      <c r="AX257" s="9" t="e">
        <f t="shared" si="121"/>
        <v>#N/A</v>
      </c>
      <c r="AY257" s="9" t="e">
        <f t="shared" si="122"/>
        <v>#N/A</v>
      </c>
      <c r="AZ257" s="9" t="e">
        <f t="shared" si="12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11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24"/>
        <v>0</v>
      </c>
      <c r="AB258" s="1">
        <f t="shared" si="125"/>
        <v>0</v>
      </c>
      <c r="AC258" s="1">
        <f t="shared" si="126"/>
        <v>0</v>
      </c>
      <c r="AD258" s="1">
        <f t="shared" si="127"/>
        <v>0</v>
      </c>
      <c r="AE258" s="1" t="str">
        <f t="shared" si="135"/>
        <v/>
      </c>
      <c r="AF258" s="1" t="str">
        <f t="shared" si="128"/>
        <v/>
      </c>
      <c r="AG258" s="1" t="str">
        <f t="shared" si="129"/>
        <v/>
      </c>
      <c r="AH258" s="1" t="str">
        <f t="shared" si="130"/>
        <v/>
      </c>
      <c r="AI258" s="1" t="e">
        <f t="shared" si="136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si="131"/>
        <v/>
      </c>
      <c r="AQ258" s="1" t="str">
        <f t="shared" si="132"/>
        <v/>
      </c>
      <c r="AS258" s="1" t="str">
        <f t="shared" si="133"/>
        <v/>
      </c>
      <c r="AT258" s="1" t="e">
        <f t="shared" si="137"/>
        <v>#N/A</v>
      </c>
      <c r="AU258" s="1" t="e">
        <f t="shared" si="119"/>
        <v>#N/A</v>
      </c>
      <c r="AV258" s="9" t="e">
        <f t="shared" si="134"/>
        <v>#N/A</v>
      </c>
      <c r="AW258" s="9" t="e">
        <f t="shared" si="120"/>
        <v>#N/A</v>
      </c>
      <c r="AX258" s="9" t="e">
        <f t="shared" si="121"/>
        <v>#N/A</v>
      </c>
      <c r="AY258" s="9" t="e">
        <f t="shared" si="122"/>
        <v>#N/A</v>
      </c>
      <c r="AZ258" s="9" t="e">
        <f t="shared" si="12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11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24"/>
        <v>0</v>
      </c>
      <c r="AB259" s="1">
        <f t="shared" si="125"/>
        <v>0</v>
      </c>
      <c r="AC259" s="1">
        <f t="shared" si="126"/>
        <v>0</v>
      </c>
      <c r="AD259" s="1">
        <f t="shared" si="127"/>
        <v>0</v>
      </c>
      <c r="AE259" s="1" t="str">
        <f t="shared" si="135"/>
        <v/>
      </c>
      <c r="AF259" s="1" t="str">
        <f t="shared" si="128"/>
        <v/>
      </c>
      <c r="AG259" s="1" t="str">
        <f t="shared" si="129"/>
        <v/>
      </c>
      <c r="AH259" s="1" t="str">
        <f t="shared" si="130"/>
        <v/>
      </c>
      <c r="AI259" s="1" t="e">
        <f t="shared" si="136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1"/>
        <v/>
      </c>
      <c r="AQ259" s="1" t="str">
        <f t="shared" si="132"/>
        <v/>
      </c>
      <c r="AS259" s="1" t="str">
        <f t="shared" si="133"/>
        <v/>
      </c>
      <c r="AT259" s="1" t="e">
        <f t="shared" si="137"/>
        <v>#N/A</v>
      </c>
      <c r="AU259" s="1" t="e">
        <f t="shared" si="119"/>
        <v>#N/A</v>
      </c>
      <c r="AV259" s="9" t="e">
        <f t="shared" si="134"/>
        <v>#N/A</v>
      </c>
      <c r="AW259" s="9" t="e">
        <f t="shared" si="120"/>
        <v>#N/A</v>
      </c>
      <c r="AX259" s="9" t="e">
        <f t="shared" si="121"/>
        <v>#N/A</v>
      </c>
      <c r="AY259" s="9" t="e">
        <f t="shared" si="122"/>
        <v>#N/A</v>
      </c>
      <c r="AZ259" s="9" t="e">
        <f t="shared" si="12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11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24"/>
        <v>0</v>
      </c>
      <c r="AB260" s="1">
        <f t="shared" si="125"/>
        <v>0</v>
      </c>
      <c r="AC260" s="1">
        <f t="shared" si="126"/>
        <v>0</v>
      </c>
      <c r="AD260" s="1">
        <f t="shared" si="127"/>
        <v>0</v>
      </c>
      <c r="AE260" s="1" t="str">
        <f t="shared" si="135"/>
        <v/>
      </c>
      <c r="AF260" s="1" t="str">
        <f t="shared" si="128"/>
        <v/>
      </c>
      <c r="AG260" s="1" t="str">
        <f t="shared" si="129"/>
        <v/>
      </c>
      <c r="AH260" s="1" t="str">
        <f t="shared" si="130"/>
        <v/>
      </c>
      <c r="AI260" s="1" t="e">
        <f t="shared" si="136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1"/>
        <v/>
      </c>
      <c r="AQ260" s="1" t="str">
        <f t="shared" si="132"/>
        <v/>
      </c>
      <c r="AS260" s="1" t="str">
        <f t="shared" si="133"/>
        <v/>
      </c>
      <c r="AT260" s="1" t="e">
        <f t="shared" si="137"/>
        <v>#N/A</v>
      </c>
      <c r="AU260" s="1" t="e">
        <f t="shared" si="119"/>
        <v>#N/A</v>
      </c>
      <c r="AV260" s="9" t="e">
        <f t="shared" si="134"/>
        <v>#N/A</v>
      </c>
      <c r="AW260" s="9" t="e">
        <f t="shared" si="120"/>
        <v>#N/A</v>
      </c>
      <c r="AX260" s="9" t="e">
        <f t="shared" si="121"/>
        <v>#N/A</v>
      </c>
      <c r="AY260" s="9" t="e">
        <f t="shared" si="122"/>
        <v>#N/A</v>
      </c>
      <c r="AZ260" s="9" t="e">
        <f t="shared" si="12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11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24"/>
        <v>0</v>
      </c>
      <c r="AB261" s="1">
        <f t="shared" si="125"/>
        <v>0</v>
      </c>
      <c r="AC261" s="1">
        <f t="shared" si="126"/>
        <v>0</v>
      </c>
      <c r="AD261" s="1">
        <f t="shared" si="127"/>
        <v>0</v>
      </c>
      <c r="AE261" s="1" t="str">
        <f t="shared" si="135"/>
        <v/>
      </c>
      <c r="AF261" s="1" t="str">
        <f t="shared" si="128"/>
        <v/>
      </c>
      <c r="AG261" s="1" t="str">
        <f t="shared" si="129"/>
        <v/>
      </c>
      <c r="AH261" s="1" t="str">
        <f t="shared" si="130"/>
        <v/>
      </c>
      <c r="AI261" s="1" t="e">
        <f t="shared" si="136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1"/>
        <v/>
      </c>
      <c r="AQ261" s="1" t="str">
        <f t="shared" si="132"/>
        <v/>
      </c>
      <c r="AS261" s="1" t="str">
        <f t="shared" si="133"/>
        <v/>
      </c>
      <c r="AT261" s="1" t="e">
        <f t="shared" si="137"/>
        <v>#N/A</v>
      </c>
      <c r="AU261" s="1" t="e">
        <f t="shared" si="119"/>
        <v>#N/A</v>
      </c>
      <c r="AV261" s="9" t="e">
        <f t="shared" si="134"/>
        <v>#N/A</v>
      </c>
      <c r="AW261" s="9" t="e">
        <f t="shared" si="120"/>
        <v>#N/A</v>
      </c>
      <c r="AX261" s="9" t="e">
        <f t="shared" si="121"/>
        <v>#N/A</v>
      </c>
      <c r="AY261" s="9" t="e">
        <f t="shared" si="122"/>
        <v>#N/A</v>
      </c>
      <c r="AZ261" s="9" t="e">
        <f t="shared" si="12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11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24"/>
        <v>0</v>
      </c>
      <c r="AB262" s="1">
        <f t="shared" si="125"/>
        <v>0</v>
      </c>
      <c r="AC262" s="1">
        <f t="shared" si="126"/>
        <v>0</v>
      </c>
      <c r="AD262" s="1">
        <f t="shared" si="127"/>
        <v>0</v>
      </c>
      <c r="AE262" s="1" t="str">
        <f t="shared" si="135"/>
        <v/>
      </c>
      <c r="AF262" s="1" t="str">
        <f t="shared" si="128"/>
        <v/>
      </c>
      <c r="AG262" s="1" t="str">
        <f t="shared" si="129"/>
        <v/>
      </c>
      <c r="AH262" s="1" t="str">
        <f t="shared" si="130"/>
        <v/>
      </c>
      <c r="AI262" s="1" t="e">
        <f t="shared" si="136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1"/>
        <v/>
      </c>
      <c r="AQ262" s="1" t="str">
        <f t="shared" si="132"/>
        <v/>
      </c>
      <c r="AS262" s="1" t="str">
        <f t="shared" si="133"/>
        <v/>
      </c>
      <c r="AT262" s="1" t="e">
        <f t="shared" si="137"/>
        <v>#N/A</v>
      </c>
      <c r="AU262" s="1" t="e">
        <f t="shared" si="119"/>
        <v>#N/A</v>
      </c>
      <c r="AV262" s="9" t="e">
        <f t="shared" si="134"/>
        <v>#N/A</v>
      </c>
      <c r="AW262" s="9" t="e">
        <f t="shared" si="120"/>
        <v>#N/A</v>
      </c>
      <c r="AX262" s="9" t="e">
        <f t="shared" si="121"/>
        <v>#N/A</v>
      </c>
      <c r="AY262" s="9" t="e">
        <f t="shared" si="122"/>
        <v>#N/A</v>
      </c>
      <c r="AZ262" s="9" t="e">
        <f t="shared" si="12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11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24"/>
        <v>0</v>
      </c>
      <c r="AB263" s="1">
        <f t="shared" si="125"/>
        <v>0</v>
      </c>
      <c r="AC263" s="1">
        <f t="shared" si="126"/>
        <v>0</v>
      </c>
      <c r="AD263" s="1">
        <f t="shared" si="127"/>
        <v>0</v>
      </c>
      <c r="AE263" s="1" t="str">
        <f t="shared" si="135"/>
        <v/>
      </c>
      <c r="AF263" s="1" t="str">
        <f t="shared" si="128"/>
        <v/>
      </c>
      <c r="AG263" s="1" t="str">
        <f t="shared" si="129"/>
        <v/>
      </c>
      <c r="AH263" s="1" t="str">
        <f t="shared" si="130"/>
        <v/>
      </c>
      <c r="AI263" s="1" t="e">
        <f t="shared" si="136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1"/>
        <v/>
      </c>
      <c r="AQ263" s="1" t="str">
        <f t="shared" si="132"/>
        <v/>
      </c>
      <c r="AS263" s="1" t="str">
        <f t="shared" si="133"/>
        <v/>
      </c>
      <c r="AT263" s="1" t="e">
        <f t="shared" si="137"/>
        <v>#N/A</v>
      </c>
      <c r="AU263" s="1" t="e">
        <f t="shared" si="119"/>
        <v>#N/A</v>
      </c>
      <c r="AV263" s="9" t="e">
        <f t="shared" si="134"/>
        <v>#N/A</v>
      </c>
      <c r="AW263" s="9" t="e">
        <f t="shared" si="120"/>
        <v>#N/A</v>
      </c>
      <c r="AX263" s="9" t="e">
        <f t="shared" si="121"/>
        <v>#N/A</v>
      </c>
      <c r="AY263" s="9" t="e">
        <f t="shared" si="122"/>
        <v>#N/A</v>
      </c>
      <c r="AZ263" s="9" t="e">
        <f t="shared" si="12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11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24"/>
        <v>0</v>
      </c>
      <c r="AB264" s="1">
        <f t="shared" si="125"/>
        <v>0</v>
      </c>
      <c r="AC264" s="1">
        <f t="shared" si="126"/>
        <v>0</v>
      </c>
      <c r="AD264" s="1">
        <f t="shared" si="127"/>
        <v>0</v>
      </c>
      <c r="AE264" s="1" t="str">
        <f t="shared" si="135"/>
        <v/>
      </c>
      <c r="AF264" s="1" t="str">
        <f t="shared" si="128"/>
        <v/>
      </c>
      <c r="AG264" s="1" t="str">
        <f t="shared" si="129"/>
        <v/>
      </c>
      <c r="AH264" s="1" t="str">
        <f t="shared" si="130"/>
        <v/>
      </c>
      <c r="AI264" s="1" t="e">
        <f t="shared" si="136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1"/>
        <v/>
      </c>
      <c r="AQ264" s="1" t="str">
        <f t="shared" si="132"/>
        <v/>
      </c>
      <c r="AS264" s="1" t="str">
        <f t="shared" si="133"/>
        <v/>
      </c>
      <c r="AT264" s="1" t="e">
        <f t="shared" si="137"/>
        <v>#N/A</v>
      </c>
      <c r="AU264" s="1" t="e">
        <f t="shared" si="119"/>
        <v>#N/A</v>
      </c>
      <c r="AV264" s="9" t="e">
        <f t="shared" si="134"/>
        <v>#N/A</v>
      </c>
      <c r="AW264" s="9" t="e">
        <f t="shared" si="120"/>
        <v>#N/A</v>
      </c>
      <c r="AX264" s="9" t="e">
        <f t="shared" si="121"/>
        <v>#N/A</v>
      </c>
      <c r="AY264" s="9" t="e">
        <f t="shared" si="122"/>
        <v>#N/A</v>
      </c>
      <c r="AZ264" s="9" t="e">
        <f t="shared" si="12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11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24"/>
        <v>0</v>
      </c>
      <c r="AB265" s="1">
        <f t="shared" si="125"/>
        <v>0</v>
      </c>
      <c r="AC265" s="1">
        <f t="shared" si="126"/>
        <v>0</v>
      </c>
      <c r="AD265" s="1">
        <f t="shared" si="127"/>
        <v>0</v>
      </c>
      <c r="AE265" s="1" t="str">
        <f t="shared" si="135"/>
        <v/>
      </c>
      <c r="AF265" s="1" t="str">
        <f t="shared" si="128"/>
        <v/>
      </c>
      <c r="AG265" s="1" t="str">
        <f t="shared" si="129"/>
        <v/>
      </c>
      <c r="AH265" s="1" t="str">
        <f t="shared" si="130"/>
        <v/>
      </c>
      <c r="AI265" s="1" t="e">
        <f t="shared" si="136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1"/>
        <v/>
      </c>
      <c r="AQ265" s="1" t="str">
        <f t="shared" si="132"/>
        <v/>
      </c>
      <c r="AS265" s="1" t="str">
        <f t="shared" si="133"/>
        <v/>
      </c>
      <c r="AT265" s="1" t="e">
        <f t="shared" si="137"/>
        <v>#N/A</v>
      </c>
      <c r="AU265" s="1" t="e">
        <f t="shared" si="119"/>
        <v>#N/A</v>
      </c>
      <c r="AV265" s="9" t="e">
        <f t="shared" si="134"/>
        <v>#N/A</v>
      </c>
      <c r="AW265" s="9" t="e">
        <f t="shared" si="120"/>
        <v>#N/A</v>
      </c>
      <c r="AX265" s="9" t="e">
        <f t="shared" si="121"/>
        <v>#N/A</v>
      </c>
      <c r="AY265" s="9" t="e">
        <f t="shared" si="122"/>
        <v>#N/A</v>
      </c>
      <c r="AZ265" s="9" t="e">
        <f t="shared" si="12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11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24"/>
        <v>0</v>
      </c>
      <c r="AB266" s="1">
        <f t="shared" si="125"/>
        <v>0</v>
      </c>
      <c r="AC266" s="1">
        <f t="shared" si="126"/>
        <v>0</v>
      </c>
      <c r="AD266" s="1">
        <f t="shared" si="127"/>
        <v>0</v>
      </c>
      <c r="AE266" s="1" t="str">
        <f t="shared" si="135"/>
        <v/>
      </c>
      <c r="AF266" s="1" t="str">
        <f t="shared" si="128"/>
        <v/>
      </c>
      <c r="AG266" s="1" t="str">
        <f t="shared" si="129"/>
        <v/>
      </c>
      <c r="AH266" s="1" t="str">
        <f t="shared" si="130"/>
        <v/>
      </c>
      <c r="AI266" s="1" t="e">
        <f t="shared" si="136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1"/>
        <v/>
      </c>
      <c r="AQ266" s="1" t="str">
        <f t="shared" si="132"/>
        <v/>
      </c>
      <c r="AS266" s="1" t="str">
        <f t="shared" si="133"/>
        <v/>
      </c>
      <c r="AT266" s="1" t="e">
        <f t="shared" si="137"/>
        <v>#N/A</v>
      </c>
      <c r="AU266" s="1" t="e">
        <f t="shared" si="119"/>
        <v>#N/A</v>
      </c>
      <c r="AV266" s="9" t="e">
        <f t="shared" si="134"/>
        <v>#N/A</v>
      </c>
      <c r="AW266" s="9" t="e">
        <f t="shared" si="120"/>
        <v>#N/A</v>
      </c>
      <c r="AX266" s="9" t="e">
        <f t="shared" si="121"/>
        <v>#N/A</v>
      </c>
      <c r="AY266" s="9" t="e">
        <f t="shared" si="122"/>
        <v>#N/A</v>
      </c>
      <c r="AZ266" s="9" t="e">
        <f t="shared" si="12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11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24"/>
        <v>0</v>
      </c>
      <c r="AB267" s="1">
        <f t="shared" si="125"/>
        <v>0</v>
      </c>
      <c r="AC267" s="1">
        <f t="shared" si="126"/>
        <v>0</v>
      </c>
      <c r="AD267" s="1">
        <f t="shared" si="127"/>
        <v>0</v>
      </c>
      <c r="AE267" s="1" t="str">
        <f t="shared" si="135"/>
        <v/>
      </c>
      <c r="AF267" s="1" t="str">
        <f t="shared" si="128"/>
        <v/>
      </c>
      <c r="AG267" s="1" t="str">
        <f t="shared" si="129"/>
        <v/>
      </c>
      <c r="AH267" s="1" t="str">
        <f t="shared" si="130"/>
        <v/>
      </c>
      <c r="AI267" s="1" t="e">
        <f t="shared" si="136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1"/>
        <v/>
      </c>
      <c r="AQ267" s="1" t="str">
        <f t="shared" si="132"/>
        <v/>
      </c>
      <c r="AS267" s="1" t="str">
        <f t="shared" si="133"/>
        <v/>
      </c>
      <c r="AT267" s="1" t="e">
        <f t="shared" si="137"/>
        <v>#N/A</v>
      </c>
      <c r="AU267" s="1" t="e">
        <f t="shared" si="119"/>
        <v>#N/A</v>
      </c>
      <c r="AV267" s="9" t="e">
        <f t="shared" si="134"/>
        <v>#N/A</v>
      </c>
      <c r="AW267" s="9" t="e">
        <f t="shared" si="120"/>
        <v>#N/A</v>
      </c>
      <c r="AX267" s="9" t="e">
        <f t="shared" si="121"/>
        <v>#N/A</v>
      </c>
      <c r="AY267" s="9" t="e">
        <f t="shared" si="122"/>
        <v>#N/A</v>
      </c>
      <c r="AZ267" s="9" t="e">
        <f t="shared" si="12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11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24"/>
        <v>0</v>
      </c>
      <c r="AB268" s="1">
        <f t="shared" si="125"/>
        <v>0</v>
      </c>
      <c r="AC268" s="1">
        <f t="shared" si="126"/>
        <v>0</v>
      </c>
      <c r="AD268" s="1">
        <f t="shared" si="127"/>
        <v>0</v>
      </c>
      <c r="AE268" s="1" t="str">
        <f t="shared" si="135"/>
        <v/>
      </c>
      <c r="AF268" s="1" t="str">
        <f t="shared" si="128"/>
        <v/>
      </c>
      <c r="AG268" s="1" t="str">
        <f t="shared" si="129"/>
        <v/>
      </c>
      <c r="AH268" s="1" t="str">
        <f t="shared" si="130"/>
        <v/>
      </c>
      <c r="AI268" s="1" t="e">
        <f t="shared" si="136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1"/>
        <v/>
      </c>
      <c r="AQ268" s="1" t="str">
        <f t="shared" si="132"/>
        <v/>
      </c>
      <c r="AS268" s="1" t="str">
        <f t="shared" si="133"/>
        <v/>
      </c>
      <c r="AT268" s="1" t="e">
        <f t="shared" si="137"/>
        <v>#N/A</v>
      </c>
      <c r="AU268" s="1" t="e">
        <f t="shared" si="119"/>
        <v>#N/A</v>
      </c>
      <c r="AV268" s="9" t="e">
        <f t="shared" si="134"/>
        <v>#N/A</v>
      </c>
      <c r="AW268" s="9" t="e">
        <f t="shared" si="120"/>
        <v>#N/A</v>
      </c>
      <c r="AX268" s="9" t="e">
        <f t="shared" si="121"/>
        <v>#N/A</v>
      </c>
      <c r="AY268" s="9" t="e">
        <f t="shared" si="122"/>
        <v>#N/A</v>
      </c>
      <c r="AZ268" s="9" t="e">
        <f t="shared" si="12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11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24"/>
        <v>0</v>
      </c>
      <c r="AB269" s="1">
        <f t="shared" si="125"/>
        <v>0</v>
      </c>
      <c r="AC269" s="1">
        <f t="shared" si="126"/>
        <v>0</v>
      </c>
      <c r="AD269" s="1">
        <f t="shared" si="127"/>
        <v>0</v>
      </c>
      <c r="AE269" s="1" t="str">
        <f t="shared" si="135"/>
        <v/>
      </c>
      <c r="AF269" s="1" t="str">
        <f t="shared" si="128"/>
        <v/>
      </c>
      <c r="AG269" s="1" t="str">
        <f t="shared" si="129"/>
        <v/>
      </c>
      <c r="AH269" s="1" t="str">
        <f t="shared" si="130"/>
        <v/>
      </c>
      <c r="AI269" s="1" t="e">
        <f t="shared" si="136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1"/>
        <v/>
      </c>
      <c r="AQ269" s="1" t="str">
        <f t="shared" si="132"/>
        <v/>
      </c>
      <c r="AS269" s="1" t="str">
        <f t="shared" si="133"/>
        <v/>
      </c>
      <c r="AT269" s="1" t="e">
        <f t="shared" si="137"/>
        <v>#N/A</v>
      </c>
      <c r="AU269" s="1" t="e">
        <f t="shared" si="119"/>
        <v>#N/A</v>
      </c>
      <c r="AV269" s="9" t="e">
        <f t="shared" si="134"/>
        <v>#N/A</v>
      </c>
      <c r="AW269" s="9" t="e">
        <f t="shared" si="120"/>
        <v>#N/A</v>
      </c>
      <c r="AX269" s="9" t="e">
        <f t="shared" si="121"/>
        <v>#N/A</v>
      </c>
      <c r="AY269" s="9" t="e">
        <f t="shared" si="122"/>
        <v>#N/A</v>
      </c>
      <c r="AZ269" s="9" t="e">
        <f t="shared" si="12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38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24"/>
        <v>0</v>
      </c>
      <c r="AB270" s="1">
        <f t="shared" si="125"/>
        <v>0</v>
      </c>
      <c r="AC270" s="1">
        <f t="shared" si="126"/>
        <v>0</v>
      </c>
      <c r="AD270" s="1">
        <f t="shared" si="127"/>
        <v>0</v>
      </c>
      <c r="AE270" s="1" t="str">
        <f t="shared" si="135"/>
        <v/>
      </c>
      <c r="AF270" s="1" t="str">
        <f t="shared" si="128"/>
        <v/>
      </c>
      <c r="AG270" s="1" t="str">
        <f t="shared" si="129"/>
        <v/>
      </c>
      <c r="AH270" s="1" t="str">
        <f t="shared" si="130"/>
        <v/>
      </c>
      <c r="AI270" s="1" t="e">
        <f t="shared" si="136"/>
        <v>#N/A</v>
      </c>
      <c r="AJ270" s="9" t="e">
        <f t="shared" ref="AJ270:AJ333" si="139">IF(OR(ISNA(B270),B270=0),NA(),I270/B270)</f>
        <v>#N/A</v>
      </c>
      <c r="AK270" s="9" t="e">
        <f t="shared" ref="AK270:AK333" si="140">IF(OR(ISNA(B270),B270=0),NA(),B270/$AK$11)</f>
        <v>#N/A</v>
      </c>
      <c r="AL270" s="9" t="e">
        <f t="shared" ref="AL270:AL333" si="141">IF(OR(ISNA(B270),B270=0),NA(),E270/$AK$11)</f>
        <v>#N/A</v>
      </c>
      <c r="AM270" s="9" t="e">
        <f t="shared" ref="AM270:AM333" si="142">IF(OR(ISNA(B270),B270=0),NA(),G270/$AK$11)</f>
        <v>#N/A</v>
      </c>
      <c r="AN270" s="9" t="e">
        <f t="shared" ref="AN270:AN333" si="143">IF(OR(ISNA(B270),B270=0),NA(),I270/$AK$11)</f>
        <v>#N/A</v>
      </c>
      <c r="AO270" s="9" t="e">
        <f t="shared" ref="AO270:AO333" si="144">+IF(OR(ISNA(B270),B270=0),NA(),AI270/$AK$11)</f>
        <v>#N/A</v>
      </c>
      <c r="AP270" s="1" t="str">
        <f t="shared" si="131"/>
        <v/>
      </c>
      <c r="AQ270" s="1" t="str">
        <f t="shared" si="132"/>
        <v/>
      </c>
      <c r="AS270" s="1" t="str">
        <f t="shared" si="133"/>
        <v/>
      </c>
      <c r="AT270" s="1" t="e">
        <f t="shared" si="137"/>
        <v>#N/A</v>
      </c>
      <c r="AU270" s="1" t="e">
        <f t="shared" ref="AU270:AU333" si="145">IF(C270="",NA(),V270+W270+X270)</f>
        <v>#N/A</v>
      </c>
      <c r="AV270" s="9" t="e">
        <f t="shared" si="134"/>
        <v>#N/A</v>
      </c>
      <c r="AW270" s="9" t="e">
        <f t="shared" ref="AW270:AW333" si="146">IF(OR(ISNA(B270),B270=0),NA(),V270/$AK$11)</f>
        <v>#N/A</v>
      </c>
      <c r="AX270" s="9" t="e">
        <f t="shared" ref="AX270:AX333" si="147">IF(OR(ISNA(B270),B270=0),NA(),W270/$AK$11)</f>
        <v>#N/A</v>
      </c>
      <c r="AY270" s="9" t="e">
        <f t="shared" ref="AY270:AY333" si="148">IF(OR(ISNA(B270),B270=0),NA(),X270/$AK$11)</f>
        <v>#N/A</v>
      </c>
      <c r="AZ270" s="9" t="e">
        <f t="shared" ref="AZ270:AZ333" si="149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38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A334" si="150">+D271+U271</f>
        <v>0</v>
      </c>
      <c r="AB271" s="1">
        <f t="shared" ref="AB271:AB334" si="151">+E271+V271</f>
        <v>0</v>
      </c>
      <c r="AC271" s="1">
        <f t="shared" ref="AC271:AC334" si="152">+G271+W271</f>
        <v>0</v>
      </c>
      <c r="AD271" s="1">
        <f t="shared" ref="AD271:AD334" si="153">+I271+X271</f>
        <v>0</v>
      </c>
      <c r="AE271" s="1" t="str">
        <f t="shared" si="135"/>
        <v/>
      </c>
      <c r="AF271" s="1" t="str">
        <f t="shared" ref="AF271:AF334" si="154">IF($C271="","",G271-G270)</f>
        <v/>
      </c>
      <c r="AG271" s="1" t="str">
        <f t="shared" ref="AG271:AG334" si="155">IF($C271="","",H271-H270)</f>
        <v/>
      </c>
      <c r="AH271" s="1" t="str">
        <f t="shared" ref="AH271:AH334" si="156">IF($C271="","",I271-I270)</f>
        <v/>
      </c>
      <c r="AI271" s="1" t="e">
        <f t="shared" si="136"/>
        <v>#N/A</v>
      </c>
      <c r="AJ271" s="9" t="e">
        <f t="shared" si="139"/>
        <v>#N/A</v>
      </c>
      <c r="AK271" s="9" t="e">
        <f t="shared" si="140"/>
        <v>#N/A</v>
      </c>
      <c r="AL271" s="9" t="e">
        <f t="shared" si="141"/>
        <v>#N/A</v>
      </c>
      <c r="AM271" s="9" t="e">
        <f t="shared" si="142"/>
        <v>#N/A</v>
      </c>
      <c r="AN271" s="9" t="e">
        <f t="shared" si="143"/>
        <v>#N/A</v>
      </c>
      <c r="AO271" s="9" t="e">
        <f t="shared" si="144"/>
        <v>#N/A</v>
      </c>
      <c r="AP271" s="1" t="str">
        <f t="shared" ref="AP271:AP334" si="157">IF($C271="","",V271-V270)</f>
        <v/>
      </c>
      <c r="AQ271" s="1" t="str">
        <f t="shared" ref="AQ271:AQ334" si="158">IF($C271="","",W271-W270)</f>
        <v/>
      </c>
      <c r="AS271" s="1" t="str">
        <f t="shared" ref="AS271:AS334" si="159">IF($C271="","",X271-X270)</f>
        <v/>
      </c>
      <c r="AT271" s="1" t="e">
        <f t="shared" si="137"/>
        <v>#N/A</v>
      </c>
      <c r="AU271" s="1" t="e">
        <f t="shared" si="145"/>
        <v>#N/A</v>
      </c>
      <c r="AV271" s="9" t="e">
        <f t="shared" ref="AV271:AV334" si="160">IF(OR(ISNA(B271),B271=0),NA(),AU271/$AK$11)</f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38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50"/>
        <v>0</v>
      </c>
      <c r="AB272" s="1">
        <f t="shared" si="151"/>
        <v>0</v>
      </c>
      <c r="AC272" s="1">
        <f t="shared" si="152"/>
        <v>0</v>
      </c>
      <c r="AD272" s="1">
        <f t="shared" si="153"/>
        <v>0</v>
      </c>
      <c r="AE272" s="1" t="str">
        <f t="shared" ref="AE272:AE335" si="161">IF($C272="","",E272-E271)</f>
        <v/>
      </c>
      <c r="AF272" s="1" t="str">
        <f t="shared" si="154"/>
        <v/>
      </c>
      <c r="AG272" s="1" t="str">
        <f t="shared" si="155"/>
        <v/>
      </c>
      <c r="AH272" s="1" t="str">
        <f t="shared" si="156"/>
        <v/>
      </c>
      <c r="AI272" s="1" t="e">
        <f t="shared" ref="AI272:AI335" si="162">IF(OR($C272="",ISNA($C272)),NA(),AE272+AF272+AG272+AH272)</f>
        <v>#N/A</v>
      </c>
      <c r="AJ272" s="9" t="e">
        <f t="shared" si="139"/>
        <v>#N/A</v>
      </c>
      <c r="AK272" s="9" t="e">
        <f t="shared" si="140"/>
        <v>#N/A</v>
      </c>
      <c r="AL272" s="9" t="e">
        <f t="shared" si="141"/>
        <v>#N/A</v>
      </c>
      <c r="AM272" s="9" t="e">
        <f t="shared" si="142"/>
        <v>#N/A</v>
      </c>
      <c r="AN272" s="9" t="e">
        <f t="shared" si="143"/>
        <v>#N/A</v>
      </c>
      <c r="AO272" s="9" t="e">
        <f t="shared" si="144"/>
        <v>#N/A</v>
      </c>
      <c r="AP272" s="1" t="str">
        <f t="shared" si="157"/>
        <v/>
      </c>
      <c r="AQ272" s="1" t="str">
        <f t="shared" si="158"/>
        <v/>
      </c>
      <c r="AS272" s="1" t="str">
        <f t="shared" si="159"/>
        <v/>
      </c>
      <c r="AT272" s="1" t="e">
        <f t="shared" ref="AT272:AT335" si="163">IF(OR($C272="",ISNA($C272)),NA(),AP272+AQ272+AR272+AS272)</f>
        <v>#N/A</v>
      </c>
      <c r="AU272" s="1" t="e">
        <f t="shared" si="145"/>
        <v>#N/A</v>
      </c>
      <c r="AV272" s="9" t="e">
        <f t="shared" si="160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38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50"/>
        <v>0</v>
      </c>
      <c r="AB273" s="1">
        <f t="shared" si="151"/>
        <v>0</v>
      </c>
      <c r="AC273" s="1">
        <f t="shared" si="152"/>
        <v>0</v>
      </c>
      <c r="AD273" s="1">
        <f t="shared" si="153"/>
        <v>0</v>
      </c>
      <c r="AE273" s="1" t="str">
        <f t="shared" si="161"/>
        <v/>
      </c>
      <c r="AF273" s="1" t="str">
        <f t="shared" si="154"/>
        <v/>
      </c>
      <c r="AG273" s="1" t="str">
        <f t="shared" si="155"/>
        <v/>
      </c>
      <c r="AH273" s="1" t="str">
        <f t="shared" si="156"/>
        <v/>
      </c>
      <c r="AI273" s="1" t="e">
        <f t="shared" si="162"/>
        <v>#N/A</v>
      </c>
      <c r="AJ273" s="9" t="e">
        <f t="shared" si="139"/>
        <v>#N/A</v>
      </c>
      <c r="AK273" s="9" t="e">
        <f t="shared" si="140"/>
        <v>#N/A</v>
      </c>
      <c r="AL273" s="9" t="e">
        <f t="shared" si="141"/>
        <v>#N/A</v>
      </c>
      <c r="AM273" s="9" t="e">
        <f t="shared" si="142"/>
        <v>#N/A</v>
      </c>
      <c r="AN273" s="9" t="e">
        <f t="shared" si="143"/>
        <v>#N/A</v>
      </c>
      <c r="AO273" s="9" t="e">
        <f t="shared" si="144"/>
        <v>#N/A</v>
      </c>
      <c r="AP273" s="1" t="str">
        <f t="shared" si="157"/>
        <v/>
      </c>
      <c r="AQ273" s="1" t="str">
        <f t="shared" si="158"/>
        <v/>
      </c>
      <c r="AS273" s="1" t="str">
        <f t="shared" si="159"/>
        <v/>
      </c>
      <c r="AT273" s="1" t="e">
        <f t="shared" si="163"/>
        <v>#N/A</v>
      </c>
      <c r="AU273" s="1" t="e">
        <f t="shared" si="145"/>
        <v>#N/A</v>
      </c>
      <c r="AV273" s="9" t="e">
        <f t="shared" si="160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38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50"/>
        <v>0</v>
      </c>
      <c r="AB274" s="1">
        <f t="shared" si="151"/>
        <v>0</v>
      </c>
      <c r="AC274" s="1">
        <f t="shared" si="152"/>
        <v>0</v>
      </c>
      <c r="AD274" s="1">
        <f t="shared" si="153"/>
        <v>0</v>
      </c>
      <c r="AE274" s="1" t="str">
        <f t="shared" si="161"/>
        <v/>
      </c>
      <c r="AF274" s="1" t="str">
        <f t="shared" si="154"/>
        <v/>
      </c>
      <c r="AG274" s="1" t="str">
        <f t="shared" si="155"/>
        <v/>
      </c>
      <c r="AH274" s="1" t="str">
        <f t="shared" si="156"/>
        <v/>
      </c>
      <c r="AI274" s="1" t="e">
        <f t="shared" si="162"/>
        <v>#N/A</v>
      </c>
      <c r="AJ274" s="9" t="e">
        <f t="shared" si="139"/>
        <v>#N/A</v>
      </c>
      <c r="AK274" s="9" t="e">
        <f t="shared" si="140"/>
        <v>#N/A</v>
      </c>
      <c r="AL274" s="9" t="e">
        <f t="shared" si="141"/>
        <v>#N/A</v>
      </c>
      <c r="AM274" s="9" t="e">
        <f t="shared" si="142"/>
        <v>#N/A</v>
      </c>
      <c r="AN274" s="9" t="e">
        <f t="shared" si="143"/>
        <v>#N/A</v>
      </c>
      <c r="AO274" s="9" t="e">
        <f t="shared" si="144"/>
        <v>#N/A</v>
      </c>
      <c r="AP274" s="1" t="str">
        <f t="shared" si="157"/>
        <v/>
      </c>
      <c r="AQ274" s="1" t="str">
        <f t="shared" si="158"/>
        <v/>
      </c>
      <c r="AS274" s="1" t="str">
        <f t="shared" si="159"/>
        <v/>
      </c>
      <c r="AT274" s="1" t="e">
        <f t="shared" si="163"/>
        <v>#N/A</v>
      </c>
      <c r="AU274" s="1" t="e">
        <f t="shared" si="145"/>
        <v>#N/A</v>
      </c>
      <c r="AV274" s="9" t="e">
        <f t="shared" si="160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38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50"/>
        <v>0</v>
      </c>
      <c r="AB275" s="1">
        <f t="shared" si="151"/>
        <v>0</v>
      </c>
      <c r="AC275" s="1">
        <f t="shared" si="152"/>
        <v>0</v>
      </c>
      <c r="AD275" s="1">
        <f t="shared" si="153"/>
        <v>0</v>
      </c>
      <c r="AE275" s="1" t="str">
        <f t="shared" si="161"/>
        <v/>
      </c>
      <c r="AF275" s="1" t="str">
        <f t="shared" si="154"/>
        <v/>
      </c>
      <c r="AG275" s="1" t="str">
        <f t="shared" si="155"/>
        <v/>
      </c>
      <c r="AH275" s="1" t="str">
        <f t="shared" si="156"/>
        <v/>
      </c>
      <c r="AI275" s="1" t="e">
        <f t="shared" si="162"/>
        <v>#N/A</v>
      </c>
      <c r="AJ275" s="9" t="e">
        <f t="shared" si="139"/>
        <v>#N/A</v>
      </c>
      <c r="AK275" s="9" t="e">
        <f t="shared" si="140"/>
        <v>#N/A</v>
      </c>
      <c r="AL275" s="9" t="e">
        <f t="shared" si="141"/>
        <v>#N/A</v>
      </c>
      <c r="AM275" s="9" t="e">
        <f t="shared" si="142"/>
        <v>#N/A</v>
      </c>
      <c r="AN275" s="9" t="e">
        <f t="shared" si="143"/>
        <v>#N/A</v>
      </c>
      <c r="AO275" s="9" t="e">
        <f t="shared" si="144"/>
        <v>#N/A</v>
      </c>
      <c r="AP275" s="1" t="str">
        <f t="shared" si="157"/>
        <v/>
      </c>
      <c r="AQ275" s="1" t="str">
        <f t="shared" si="158"/>
        <v/>
      </c>
      <c r="AS275" s="1" t="str">
        <f t="shared" si="159"/>
        <v/>
      </c>
      <c r="AT275" s="1" t="e">
        <f t="shared" si="163"/>
        <v>#N/A</v>
      </c>
      <c r="AU275" s="1" t="e">
        <f t="shared" si="145"/>
        <v>#N/A</v>
      </c>
      <c r="AV275" s="9" t="e">
        <f t="shared" si="160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38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50"/>
        <v>0</v>
      </c>
      <c r="AB276" s="1">
        <f t="shared" si="151"/>
        <v>0</v>
      </c>
      <c r="AC276" s="1">
        <f t="shared" si="152"/>
        <v>0</v>
      </c>
      <c r="AD276" s="1">
        <f t="shared" si="153"/>
        <v>0</v>
      </c>
      <c r="AE276" s="1" t="str">
        <f t="shared" si="161"/>
        <v/>
      </c>
      <c r="AF276" s="1" t="str">
        <f t="shared" si="154"/>
        <v/>
      </c>
      <c r="AG276" s="1" t="str">
        <f t="shared" si="155"/>
        <v/>
      </c>
      <c r="AH276" s="1" t="str">
        <f t="shared" si="156"/>
        <v/>
      </c>
      <c r="AI276" s="1" t="e">
        <f t="shared" si="162"/>
        <v>#N/A</v>
      </c>
      <c r="AJ276" s="9" t="e">
        <f t="shared" si="139"/>
        <v>#N/A</v>
      </c>
      <c r="AK276" s="9" t="e">
        <f t="shared" si="140"/>
        <v>#N/A</v>
      </c>
      <c r="AL276" s="9" t="e">
        <f t="shared" si="141"/>
        <v>#N/A</v>
      </c>
      <c r="AM276" s="9" t="e">
        <f t="shared" si="142"/>
        <v>#N/A</v>
      </c>
      <c r="AN276" s="9" t="e">
        <f t="shared" si="143"/>
        <v>#N/A</v>
      </c>
      <c r="AO276" s="9" t="e">
        <f t="shared" si="144"/>
        <v>#N/A</v>
      </c>
      <c r="AP276" s="1" t="str">
        <f t="shared" si="157"/>
        <v/>
      </c>
      <c r="AQ276" s="1" t="str">
        <f t="shared" si="158"/>
        <v/>
      </c>
      <c r="AS276" s="1" t="str">
        <f t="shared" si="159"/>
        <v/>
      </c>
      <c r="AT276" s="1" t="e">
        <f t="shared" si="163"/>
        <v>#N/A</v>
      </c>
      <c r="AU276" s="1" t="e">
        <f t="shared" si="145"/>
        <v>#N/A</v>
      </c>
      <c r="AV276" s="9" t="e">
        <f t="shared" si="160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38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50"/>
        <v>0</v>
      </c>
      <c r="AB277" s="1">
        <f t="shared" si="151"/>
        <v>0</v>
      </c>
      <c r="AC277" s="1">
        <f t="shared" si="152"/>
        <v>0</v>
      </c>
      <c r="AD277" s="1">
        <f t="shared" si="153"/>
        <v>0</v>
      </c>
      <c r="AE277" s="1" t="str">
        <f t="shared" si="161"/>
        <v/>
      </c>
      <c r="AF277" s="1" t="str">
        <f t="shared" si="154"/>
        <v/>
      </c>
      <c r="AG277" s="1" t="str">
        <f t="shared" si="155"/>
        <v/>
      </c>
      <c r="AH277" s="1" t="str">
        <f t="shared" si="156"/>
        <v/>
      </c>
      <c r="AI277" s="1" t="e">
        <f t="shared" si="162"/>
        <v>#N/A</v>
      </c>
      <c r="AJ277" s="9" t="e">
        <f t="shared" si="139"/>
        <v>#N/A</v>
      </c>
      <c r="AK277" s="9" t="e">
        <f t="shared" si="140"/>
        <v>#N/A</v>
      </c>
      <c r="AL277" s="9" t="e">
        <f t="shared" si="141"/>
        <v>#N/A</v>
      </c>
      <c r="AM277" s="9" t="e">
        <f t="shared" si="142"/>
        <v>#N/A</v>
      </c>
      <c r="AN277" s="9" t="e">
        <f t="shared" si="143"/>
        <v>#N/A</v>
      </c>
      <c r="AO277" s="9" t="e">
        <f t="shared" si="144"/>
        <v>#N/A</v>
      </c>
      <c r="AP277" s="1" t="str">
        <f t="shared" si="157"/>
        <v/>
      </c>
      <c r="AQ277" s="1" t="str">
        <f t="shared" si="158"/>
        <v/>
      </c>
      <c r="AS277" s="1" t="str">
        <f t="shared" si="159"/>
        <v/>
      </c>
      <c r="AT277" s="1" t="e">
        <f t="shared" si="163"/>
        <v>#N/A</v>
      </c>
      <c r="AU277" s="1" t="e">
        <f t="shared" si="145"/>
        <v>#N/A</v>
      </c>
      <c r="AV277" s="9" t="e">
        <f t="shared" si="160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38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50"/>
        <v>0</v>
      </c>
      <c r="AB278" s="1">
        <f t="shared" si="151"/>
        <v>0</v>
      </c>
      <c r="AC278" s="1">
        <f t="shared" si="152"/>
        <v>0</v>
      </c>
      <c r="AD278" s="1">
        <f t="shared" si="153"/>
        <v>0</v>
      </c>
      <c r="AE278" s="1" t="str">
        <f t="shared" si="161"/>
        <v/>
      </c>
      <c r="AF278" s="1" t="str">
        <f t="shared" si="154"/>
        <v/>
      </c>
      <c r="AG278" s="1" t="str">
        <f t="shared" si="155"/>
        <v/>
      </c>
      <c r="AH278" s="1" t="str">
        <f t="shared" si="156"/>
        <v/>
      </c>
      <c r="AI278" s="1" t="e">
        <f t="shared" si="162"/>
        <v>#N/A</v>
      </c>
      <c r="AJ278" s="9" t="e">
        <f t="shared" si="139"/>
        <v>#N/A</v>
      </c>
      <c r="AK278" s="9" t="e">
        <f t="shared" si="140"/>
        <v>#N/A</v>
      </c>
      <c r="AL278" s="9" t="e">
        <f t="shared" si="141"/>
        <v>#N/A</v>
      </c>
      <c r="AM278" s="9" t="e">
        <f t="shared" si="142"/>
        <v>#N/A</v>
      </c>
      <c r="AN278" s="9" t="e">
        <f t="shared" si="143"/>
        <v>#N/A</v>
      </c>
      <c r="AO278" s="9" t="e">
        <f t="shared" si="144"/>
        <v>#N/A</v>
      </c>
      <c r="AP278" s="1" t="str">
        <f t="shared" si="157"/>
        <v/>
      </c>
      <c r="AQ278" s="1" t="str">
        <f t="shared" si="158"/>
        <v/>
      </c>
      <c r="AS278" s="1" t="str">
        <f t="shared" si="159"/>
        <v/>
      </c>
      <c r="AT278" s="1" t="e">
        <f t="shared" si="163"/>
        <v>#N/A</v>
      </c>
      <c r="AU278" s="1" t="e">
        <f t="shared" si="145"/>
        <v>#N/A</v>
      </c>
      <c r="AV278" s="9" t="e">
        <f t="shared" si="160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38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50"/>
        <v>0</v>
      </c>
      <c r="AB279" s="1">
        <f t="shared" si="151"/>
        <v>0</v>
      </c>
      <c r="AC279" s="1">
        <f t="shared" si="152"/>
        <v>0</v>
      </c>
      <c r="AD279" s="1">
        <f t="shared" si="153"/>
        <v>0</v>
      </c>
      <c r="AE279" s="1" t="str">
        <f t="shared" si="161"/>
        <v/>
      </c>
      <c r="AF279" s="1" t="str">
        <f t="shared" si="154"/>
        <v/>
      </c>
      <c r="AG279" s="1" t="str">
        <f t="shared" si="155"/>
        <v/>
      </c>
      <c r="AH279" s="1" t="str">
        <f t="shared" si="156"/>
        <v/>
      </c>
      <c r="AI279" s="1" t="e">
        <f t="shared" si="162"/>
        <v>#N/A</v>
      </c>
      <c r="AJ279" s="9" t="e">
        <f t="shared" si="139"/>
        <v>#N/A</v>
      </c>
      <c r="AK279" s="9" t="e">
        <f t="shared" si="140"/>
        <v>#N/A</v>
      </c>
      <c r="AL279" s="9" t="e">
        <f t="shared" si="141"/>
        <v>#N/A</v>
      </c>
      <c r="AM279" s="9" t="e">
        <f t="shared" si="142"/>
        <v>#N/A</v>
      </c>
      <c r="AN279" s="9" t="e">
        <f t="shared" si="143"/>
        <v>#N/A</v>
      </c>
      <c r="AO279" s="9" t="e">
        <f t="shared" si="144"/>
        <v>#N/A</v>
      </c>
      <c r="AP279" s="1" t="str">
        <f t="shared" si="157"/>
        <v/>
      </c>
      <c r="AQ279" s="1" t="str">
        <f t="shared" si="158"/>
        <v/>
      </c>
      <c r="AS279" s="1" t="str">
        <f t="shared" si="159"/>
        <v/>
      </c>
      <c r="AT279" s="1" t="e">
        <f t="shared" si="163"/>
        <v>#N/A</v>
      </c>
      <c r="AU279" s="1" t="e">
        <f t="shared" si="145"/>
        <v>#N/A</v>
      </c>
      <c r="AV279" s="9" t="e">
        <f t="shared" si="160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38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50"/>
        <v>0</v>
      </c>
      <c r="AB280" s="1">
        <f t="shared" si="151"/>
        <v>0</v>
      </c>
      <c r="AC280" s="1">
        <f t="shared" si="152"/>
        <v>0</v>
      </c>
      <c r="AD280" s="1">
        <f t="shared" si="153"/>
        <v>0</v>
      </c>
      <c r="AE280" s="1" t="str">
        <f t="shared" si="161"/>
        <v/>
      </c>
      <c r="AF280" s="1" t="str">
        <f t="shared" si="154"/>
        <v/>
      </c>
      <c r="AG280" s="1" t="str">
        <f t="shared" si="155"/>
        <v/>
      </c>
      <c r="AH280" s="1" t="str">
        <f t="shared" si="156"/>
        <v/>
      </c>
      <c r="AI280" s="1" t="e">
        <f t="shared" si="162"/>
        <v>#N/A</v>
      </c>
      <c r="AJ280" s="9" t="e">
        <f t="shared" si="139"/>
        <v>#N/A</v>
      </c>
      <c r="AK280" s="9" t="e">
        <f t="shared" si="140"/>
        <v>#N/A</v>
      </c>
      <c r="AL280" s="9" t="e">
        <f t="shared" si="141"/>
        <v>#N/A</v>
      </c>
      <c r="AM280" s="9" t="e">
        <f t="shared" si="142"/>
        <v>#N/A</v>
      </c>
      <c r="AN280" s="9" t="e">
        <f t="shared" si="143"/>
        <v>#N/A</v>
      </c>
      <c r="AO280" s="9" t="e">
        <f t="shared" si="144"/>
        <v>#N/A</v>
      </c>
      <c r="AP280" s="1" t="str">
        <f t="shared" si="157"/>
        <v/>
      </c>
      <c r="AQ280" s="1" t="str">
        <f t="shared" si="158"/>
        <v/>
      </c>
      <c r="AS280" s="1" t="str">
        <f t="shared" si="159"/>
        <v/>
      </c>
      <c r="AT280" s="1" t="e">
        <f t="shared" si="163"/>
        <v>#N/A</v>
      </c>
      <c r="AU280" s="1" t="e">
        <f t="shared" si="145"/>
        <v>#N/A</v>
      </c>
      <c r="AV280" s="9" t="e">
        <f t="shared" si="160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38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50"/>
        <v>0</v>
      </c>
      <c r="AB281" s="1">
        <f t="shared" si="151"/>
        <v>0</v>
      </c>
      <c r="AC281" s="1">
        <f t="shared" si="152"/>
        <v>0</v>
      </c>
      <c r="AD281" s="1">
        <f t="shared" si="153"/>
        <v>0</v>
      </c>
      <c r="AE281" s="1" t="str">
        <f t="shared" si="161"/>
        <v/>
      </c>
      <c r="AF281" s="1" t="str">
        <f t="shared" si="154"/>
        <v/>
      </c>
      <c r="AG281" s="1" t="str">
        <f t="shared" si="155"/>
        <v/>
      </c>
      <c r="AH281" s="1" t="str">
        <f t="shared" si="156"/>
        <v/>
      </c>
      <c r="AI281" s="1" t="e">
        <f t="shared" si="162"/>
        <v>#N/A</v>
      </c>
      <c r="AJ281" s="9" t="e">
        <f t="shared" si="139"/>
        <v>#N/A</v>
      </c>
      <c r="AK281" s="9" t="e">
        <f t="shared" si="140"/>
        <v>#N/A</v>
      </c>
      <c r="AL281" s="9" t="e">
        <f t="shared" si="141"/>
        <v>#N/A</v>
      </c>
      <c r="AM281" s="9" t="e">
        <f t="shared" si="142"/>
        <v>#N/A</v>
      </c>
      <c r="AN281" s="9" t="e">
        <f t="shared" si="143"/>
        <v>#N/A</v>
      </c>
      <c r="AO281" s="9" t="e">
        <f t="shared" si="144"/>
        <v>#N/A</v>
      </c>
      <c r="AP281" s="1" t="str">
        <f t="shared" si="157"/>
        <v/>
      </c>
      <c r="AQ281" s="1" t="str">
        <f t="shared" si="158"/>
        <v/>
      </c>
      <c r="AS281" s="1" t="str">
        <f t="shared" si="159"/>
        <v/>
      </c>
      <c r="AT281" s="1" t="e">
        <f t="shared" si="163"/>
        <v>#N/A</v>
      </c>
      <c r="AU281" s="1" t="e">
        <f t="shared" si="145"/>
        <v>#N/A</v>
      </c>
      <c r="AV281" s="9" t="e">
        <f t="shared" si="160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38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50"/>
        <v>0</v>
      </c>
      <c r="AB282" s="1">
        <f t="shared" si="151"/>
        <v>0</v>
      </c>
      <c r="AC282" s="1">
        <f t="shared" si="152"/>
        <v>0</v>
      </c>
      <c r="AD282" s="1">
        <f t="shared" si="153"/>
        <v>0</v>
      </c>
      <c r="AE282" s="1" t="str">
        <f t="shared" si="161"/>
        <v/>
      </c>
      <c r="AF282" s="1" t="str">
        <f t="shared" si="154"/>
        <v/>
      </c>
      <c r="AG282" s="1" t="str">
        <f t="shared" si="155"/>
        <v/>
      </c>
      <c r="AH282" s="1" t="str">
        <f t="shared" si="156"/>
        <v/>
      </c>
      <c r="AI282" s="1" t="e">
        <f t="shared" si="162"/>
        <v>#N/A</v>
      </c>
      <c r="AJ282" s="9" t="e">
        <f t="shared" si="139"/>
        <v>#N/A</v>
      </c>
      <c r="AK282" s="9" t="e">
        <f t="shared" si="140"/>
        <v>#N/A</v>
      </c>
      <c r="AL282" s="9" t="e">
        <f t="shared" si="141"/>
        <v>#N/A</v>
      </c>
      <c r="AM282" s="9" t="e">
        <f t="shared" si="142"/>
        <v>#N/A</v>
      </c>
      <c r="AN282" s="9" t="e">
        <f t="shared" si="143"/>
        <v>#N/A</v>
      </c>
      <c r="AO282" s="9" t="e">
        <f t="shared" si="144"/>
        <v>#N/A</v>
      </c>
      <c r="AP282" s="1" t="str">
        <f t="shared" si="157"/>
        <v/>
      </c>
      <c r="AQ282" s="1" t="str">
        <f t="shared" si="158"/>
        <v/>
      </c>
      <c r="AS282" s="1" t="str">
        <f t="shared" si="159"/>
        <v/>
      </c>
      <c r="AT282" s="1" t="e">
        <f t="shared" si="163"/>
        <v>#N/A</v>
      </c>
      <c r="AU282" s="1" t="e">
        <f t="shared" si="145"/>
        <v>#N/A</v>
      </c>
      <c r="AV282" s="9" t="e">
        <f t="shared" si="160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38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50"/>
        <v>0</v>
      </c>
      <c r="AB283" s="1">
        <f t="shared" si="151"/>
        <v>0</v>
      </c>
      <c r="AC283" s="1">
        <f t="shared" si="152"/>
        <v>0</v>
      </c>
      <c r="AD283" s="1">
        <f t="shared" si="153"/>
        <v>0</v>
      </c>
      <c r="AE283" s="1" t="str">
        <f t="shared" si="161"/>
        <v/>
      </c>
      <c r="AF283" s="1" t="str">
        <f t="shared" si="154"/>
        <v/>
      </c>
      <c r="AG283" s="1" t="str">
        <f t="shared" si="155"/>
        <v/>
      </c>
      <c r="AH283" s="1" t="str">
        <f t="shared" si="156"/>
        <v/>
      </c>
      <c r="AI283" s="1" t="e">
        <f t="shared" si="162"/>
        <v>#N/A</v>
      </c>
      <c r="AJ283" s="9" t="e">
        <f t="shared" si="139"/>
        <v>#N/A</v>
      </c>
      <c r="AK283" s="9" t="e">
        <f t="shared" si="140"/>
        <v>#N/A</v>
      </c>
      <c r="AL283" s="9" t="e">
        <f t="shared" si="141"/>
        <v>#N/A</v>
      </c>
      <c r="AM283" s="9" t="e">
        <f t="shared" si="142"/>
        <v>#N/A</v>
      </c>
      <c r="AN283" s="9" t="e">
        <f t="shared" si="143"/>
        <v>#N/A</v>
      </c>
      <c r="AO283" s="9" t="e">
        <f t="shared" si="144"/>
        <v>#N/A</v>
      </c>
      <c r="AP283" s="1" t="str">
        <f t="shared" si="157"/>
        <v/>
      </c>
      <c r="AQ283" s="1" t="str">
        <f t="shared" si="158"/>
        <v/>
      </c>
      <c r="AS283" s="1" t="str">
        <f t="shared" si="159"/>
        <v/>
      </c>
      <c r="AT283" s="1" t="e">
        <f t="shared" si="163"/>
        <v>#N/A</v>
      </c>
      <c r="AU283" s="1" t="e">
        <f t="shared" si="145"/>
        <v>#N/A</v>
      </c>
      <c r="AV283" s="9" t="e">
        <f t="shared" si="160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38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50"/>
        <v>0</v>
      </c>
      <c r="AB284" s="1">
        <f t="shared" si="151"/>
        <v>0</v>
      </c>
      <c r="AC284" s="1">
        <f t="shared" si="152"/>
        <v>0</v>
      </c>
      <c r="AD284" s="1">
        <f t="shared" si="153"/>
        <v>0</v>
      </c>
      <c r="AE284" s="1" t="str">
        <f t="shared" si="161"/>
        <v/>
      </c>
      <c r="AF284" s="1" t="str">
        <f t="shared" si="154"/>
        <v/>
      </c>
      <c r="AG284" s="1" t="str">
        <f t="shared" si="155"/>
        <v/>
      </c>
      <c r="AH284" s="1" t="str">
        <f t="shared" si="156"/>
        <v/>
      </c>
      <c r="AI284" s="1" t="e">
        <f t="shared" si="162"/>
        <v>#N/A</v>
      </c>
      <c r="AJ284" s="9" t="e">
        <f t="shared" si="139"/>
        <v>#N/A</v>
      </c>
      <c r="AK284" s="9" t="e">
        <f t="shared" si="140"/>
        <v>#N/A</v>
      </c>
      <c r="AL284" s="9" t="e">
        <f t="shared" si="141"/>
        <v>#N/A</v>
      </c>
      <c r="AM284" s="9" t="e">
        <f t="shared" si="142"/>
        <v>#N/A</v>
      </c>
      <c r="AN284" s="9" t="e">
        <f t="shared" si="143"/>
        <v>#N/A</v>
      </c>
      <c r="AO284" s="9" t="e">
        <f t="shared" si="144"/>
        <v>#N/A</v>
      </c>
      <c r="AP284" s="1" t="str">
        <f t="shared" si="157"/>
        <v/>
      </c>
      <c r="AQ284" s="1" t="str">
        <f t="shared" si="158"/>
        <v/>
      </c>
      <c r="AS284" s="1" t="str">
        <f t="shared" si="159"/>
        <v/>
      </c>
      <c r="AT284" s="1" t="e">
        <f t="shared" si="163"/>
        <v>#N/A</v>
      </c>
      <c r="AU284" s="1" t="e">
        <f t="shared" si="145"/>
        <v>#N/A</v>
      </c>
      <c r="AV284" s="9" t="e">
        <f t="shared" si="160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38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50"/>
        <v>0</v>
      </c>
      <c r="AB285" s="1">
        <f t="shared" si="151"/>
        <v>0</v>
      </c>
      <c r="AC285" s="1">
        <f t="shared" si="152"/>
        <v>0</v>
      </c>
      <c r="AD285" s="1">
        <f t="shared" si="153"/>
        <v>0</v>
      </c>
      <c r="AE285" s="1" t="str">
        <f t="shared" si="161"/>
        <v/>
      </c>
      <c r="AF285" s="1" t="str">
        <f t="shared" si="154"/>
        <v/>
      </c>
      <c r="AG285" s="1" t="str">
        <f t="shared" si="155"/>
        <v/>
      </c>
      <c r="AH285" s="1" t="str">
        <f t="shared" si="156"/>
        <v/>
      </c>
      <c r="AI285" s="1" t="e">
        <f t="shared" si="162"/>
        <v>#N/A</v>
      </c>
      <c r="AJ285" s="9" t="e">
        <f t="shared" si="139"/>
        <v>#N/A</v>
      </c>
      <c r="AK285" s="9" t="e">
        <f t="shared" si="140"/>
        <v>#N/A</v>
      </c>
      <c r="AL285" s="9" t="e">
        <f t="shared" si="141"/>
        <v>#N/A</v>
      </c>
      <c r="AM285" s="9" t="e">
        <f t="shared" si="142"/>
        <v>#N/A</v>
      </c>
      <c r="AN285" s="9" t="e">
        <f t="shared" si="143"/>
        <v>#N/A</v>
      </c>
      <c r="AO285" s="9" t="e">
        <f t="shared" si="144"/>
        <v>#N/A</v>
      </c>
      <c r="AP285" s="1" t="str">
        <f t="shared" si="157"/>
        <v/>
      </c>
      <c r="AQ285" s="1" t="str">
        <f t="shared" si="158"/>
        <v/>
      </c>
      <c r="AS285" s="1" t="str">
        <f t="shared" si="159"/>
        <v/>
      </c>
      <c r="AT285" s="1" t="e">
        <f t="shared" si="163"/>
        <v>#N/A</v>
      </c>
      <c r="AU285" s="1" t="e">
        <f t="shared" si="145"/>
        <v>#N/A</v>
      </c>
      <c r="AV285" s="9" t="e">
        <f t="shared" si="160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38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50"/>
        <v>0</v>
      </c>
      <c r="AB286" s="1">
        <f t="shared" si="151"/>
        <v>0</v>
      </c>
      <c r="AC286" s="1">
        <f t="shared" si="152"/>
        <v>0</v>
      </c>
      <c r="AD286" s="1">
        <f t="shared" si="153"/>
        <v>0</v>
      </c>
      <c r="AE286" s="1" t="str">
        <f t="shared" si="161"/>
        <v/>
      </c>
      <c r="AF286" s="1" t="str">
        <f t="shared" si="154"/>
        <v/>
      </c>
      <c r="AG286" s="1" t="str">
        <f t="shared" si="155"/>
        <v/>
      </c>
      <c r="AH286" s="1" t="str">
        <f t="shared" si="156"/>
        <v/>
      </c>
      <c r="AI286" s="1" t="e">
        <f t="shared" si="162"/>
        <v>#N/A</v>
      </c>
      <c r="AJ286" s="9" t="e">
        <f t="shared" si="139"/>
        <v>#N/A</v>
      </c>
      <c r="AK286" s="9" t="e">
        <f t="shared" si="140"/>
        <v>#N/A</v>
      </c>
      <c r="AL286" s="9" t="e">
        <f t="shared" si="141"/>
        <v>#N/A</v>
      </c>
      <c r="AM286" s="9" t="e">
        <f t="shared" si="142"/>
        <v>#N/A</v>
      </c>
      <c r="AN286" s="9" t="e">
        <f t="shared" si="143"/>
        <v>#N/A</v>
      </c>
      <c r="AO286" s="9" t="e">
        <f t="shared" si="144"/>
        <v>#N/A</v>
      </c>
      <c r="AP286" s="1" t="str">
        <f t="shared" si="157"/>
        <v/>
      </c>
      <c r="AQ286" s="1" t="str">
        <f t="shared" si="158"/>
        <v/>
      </c>
      <c r="AS286" s="1" t="str">
        <f t="shared" si="159"/>
        <v/>
      </c>
      <c r="AT286" s="1" t="e">
        <f t="shared" si="163"/>
        <v>#N/A</v>
      </c>
      <c r="AU286" s="1" t="e">
        <f t="shared" si="145"/>
        <v>#N/A</v>
      </c>
      <c r="AV286" s="9" t="e">
        <f t="shared" si="160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38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50"/>
        <v>0</v>
      </c>
      <c r="AB287" s="1">
        <f t="shared" si="151"/>
        <v>0</v>
      </c>
      <c r="AC287" s="1">
        <f t="shared" si="152"/>
        <v>0</v>
      </c>
      <c r="AD287" s="1">
        <f t="shared" si="153"/>
        <v>0</v>
      </c>
      <c r="AE287" s="1" t="str">
        <f t="shared" si="161"/>
        <v/>
      </c>
      <c r="AF287" s="1" t="str">
        <f t="shared" si="154"/>
        <v/>
      </c>
      <c r="AG287" s="1" t="str">
        <f t="shared" si="155"/>
        <v/>
      </c>
      <c r="AH287" s="1" t="str">
        <f t="shared" si="156"/>
        <v/>
      </c>
      <c r="AI287" s="1" t="e">
        <f t="shared" si="162"/>
        <v>#N/A</v>
      </c>
      <c r="AJ287" s="9" t="e">
        <f t="shared" si="139"/>
        <v>#N/A</v>
      </c>
      <c r="AK287" s="9" t="e">
        <f t="shared" si="140"/>
        <v>#N/A</v>
      </c>
      <c r="AL287" s="9" t="e">
        <f t="shared" si="141"/>
        <v>#N/A</v>
      </c>
      <c r="AM287" s="9" t="e">
        <f t="shared" si="142"/>
        <v>#N/A</v>
      </c>
      <c r="AN287" s="9" t="e">
        <f t="shared" si="143"/>
        <v>#N/A</v>
      </c>
      <c r="AO287" s="9" t="e">
        <f t="shared" si="144"/>
        <v>#N/A</v>
      </c>
      <c r="AP287" s="1" t="str">
        <f t="shared" si="157"/>
        <v/>
      </c>
      <c r="AQ287" s="1" t="str">
        <f t="shared" si="158"/>
        <v/>
      </c>
      <c r="AS287" s="1" t="str">
        <f t="shared" si="159"/>
        <v/>
      </c>
      <c r="AT287" s="1" t="e">
        <f t="shared" si="163"/>
        <v>#N/A</v>
      </c>
      <c r="AU287" s="1" t="e">
        <f t="shared" si="145"/>
        <v>#N/A</v>
      </c>
      <c r="AV287" s="9" t="e">
        <f t="shared" si="160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38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50"/>
        <v>0</v>
      </c>
      <c r="AB288" s="1">
        <f t="shared" si="151"/>
        <v>0</v>
      </c>
      <c r="AC288" s="1">
        <f t="shared" si="152"/>
        <v>0</v>
      </c>
      <c r="AD288" s="1">
        <f t="shared" si="153"/>
        <v>0</v>
      </c>
      <c r="AE288" s="1" t="str">
        <f t="shared" si="161"/>
        <v/>
      </c>
      <c r="AF288" s="1" t="str">
        <f t="shared" si="154"/>
        <v/>
      </c>
      <c r="AG288" s="1" t="str">
        <f t="shared" si="155"/>
        <v/>
      </c>
      <c r="AH288" s="1" t="str">
        <f t="shared" si="156"/>
        <v/>
      </c>
      <c r="AI288" s="1" t="e">
        <f t="shared" si="162"/>
        <v>#N/A</v>
      </c>
      <c r="AJ288" s="9" t="e">
        <f t="shared" si="139"/>
        <v>#N/A</v>
      </c>
      <c r="AK288" s="9" t="e">
        <f t="shared" si="140"/>
        <v>#N/A</v>
      </c>
      <c r="AL288" s="9" t="e">
        <f t="shared" si="141"/>
        <v>#N/A</v>
      </c>
      <c r="AM288" s="9" t="e">
        <f t="shared" si="142"/>
        <v>#N/A</v>
      </c>
      <c r="AN288" s="9" t="e">
        <f t="shared" si="143"/>
        <v>#N/A</v>
      </c>
      <c r="AO288" s="9" t="e">
        <f t="shared" si="144"/>
        <v>#N/A</v>
      </c>
      <c r="AP288" s="1" t="str">
        <f t="shared" si="157"/>
        <v/>
      </c>
      <c r="AQ288" s="1" t="str">
        <f t="shared" si="158"/>
        <v/>
      </c>
      <c r="AS288" s="1" t="str">
        <f t="shared" si="159"/>
        <v/>
      </c>
      <c r="AT288" s="1" t="e">
        <f t="shared" si="163"/>
        <v>#N/A</v>
      </c>
      <c r="AU288" s="1" t="e">
        <f t="shared" si="145"/>
        <v>#N/A</v>
      </c>
      <c r="AV288" s="9" t="e">
        <f t="shared" si="160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38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50"/>
        <v>0</v>
      </c>
      <c r="AB289" s="1">
        <f t="shared" si="151"/>
        <v>0</v>
      </c>
      <c r="AC289" s="1">
        <f t="shared" si="152"/>
        <v>0</v>
      </c>
      <c r="AD289" s="1">
        <f t="shared" si="153"/>
        <v>0</v>
      </c>
      <c r="AE289" s="1" t="str">
        <f t="shared" si="161"/>
        <v/>
      </c>
      <c r="AF289" s="1" t="str">
        <f t="shared" si="154"/>
        <v/>
      </c>
      <c r="AG289" s="1" t="str">
        <f t="shared" si="155"/>
        <v/>
      </c>
      <c r="AH289" s="1" t="str">
        <f t="shared" si="156"/>
        <v/>
      </c>
      <c r="AI289" s="1" t="e">
        <f t="shared" si="162"/>
        <v>#N/A</v>
      </c>
      <c r="AJ289" s="9" t="e">
        <f t="shared" si="139"/>
        <v>#N/A</v>
      </c>
      <c r="AK289" s="9" t="e">
        <f t="shared" si="140"/>
        <v>#N/A</v>
      </c>
      <c r="AL289" s="9" t="e">
        <f t="shared" si="141"/>
        <v>#N/A</v>
      </c>
      <c r="AM289" s="9" t="e">
        <f t="shared" si="142"/>
        <v>#N/A</v>
      </c>
      <c r="AN289" s="9" t="e">
        <f t="shared" si="143"/>
        <v>#N/A</v>
      </c>
      <c r="AO289" s="9" t="e">
        <f t="shared" si="144"/>
        <v>#N/A</v>
      </c>
      <c r="AP289" s="1" t="str">
        <f t="shared" si="157"/>
        <v/>
      </c>
      <c r="AQ289" s="1" t="str">
        <f t="shared" si="158"/>
        <v/>
      </c>
      <c r="AS289" s="1" t="str">
        <f t="shared" si="159"/>
        <v/>
      </c>
      <c r="AT289" s="1" t="e">
        <f t="shared" si="163"/>
        <v>#N/A</v>
      </c>
      <c r="AU289" s="1" t="e">
        <f t="shared" si="145"/>
        <v>#N/A</v>
      </c>
      <c r="AV289" s="9" t="e">
        <f t="shared" si="160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38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50"/>
        <v>0</v>
      </c>
      <c r="AB290" s="1">
        <f t="shared" si="151"/>
        <v>0</v>
      </c>
      <c r="AC290" s="1">
        <f t="shared" si="152"/>
        <v>0</v>
      </c>
      <c r="AD290" s="1">
        <f t="shared" si="153"/>
        <v>0</v>
      </c>
      <c r="AE290" s="1" t="str">
        <f t="shared" si="161"/>
        <v/>
      </c>
      <c r="AF290" s="1" t="str">
        <f t="shared" si="154"/>
        <v/>
      </c>
      <c r="AG290" s="1" t="str">
        <f t="shared" si="155"/>
        <v/>
      </c>
      <c r="AH290" s="1" t="str">
        <f t="shared" si="156"/>
        <v/>
      </c>
      <c r="AI290" s="1" t="e">
        <f t="shared" si="162"/>
        <v>#N/A</v>
      </c>
      <c r="AJ290" s="9" t="e">
        <f t="shared" si="139"/>
        <v>#N/A</v>
      </c>
      <c r="AK290" s="9" t="e">
        <f t="shared" si="140"/>
        <v>#N/A</v>
      </c>
      <c r="AL290" s="9" t="e">
        <f t="shared" si="141"/>
        <v>#N/A</v>
      </c>
      <c r="AM290" s="9" t="e">
        <f t="shared" si="142"/>
        <v>#N/A</v>
      </c>
      <c r="AN290" s="9" t="e">
        <f t="shared" si="143"/>
        <v>#N/A</v>
      </c>
      <c r="AO290" s="9" t="e">
        <f t="shared" si="144"/>
        <v>#N/A</v>
      </c>
      <c r="AP290" s="1" t="str">
        <f t="shared" si="157"/>
        <v/>
      </c>
      <c r="AQ290" s="1" t="str">
        <f t="shared" si="158"/>
        <v/>
      </c>
      <c r="AS290" s="1" t="str">
        <f t="shared" si="159"/>
        <v/>
      </c>
      <c r="AT290" s="1" t="e">
        <f t="shared" si="163"/>
        <v>#N/A</v>
      </c>
      <c r="AU290" s="1" t="e">
        <f t="shared" si="145"/>
        <v>#N/A</v>
      </c>
      <c r="AV290" s="9" t="e">
        <f t="shared" si="160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38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50"/>
        <v>0</v>
      </c>
      <c r="AB291" s="1">
        <f t="shared" si="151"/>
        <v>0</v>
      </c>
      <c r="AC291" s="1">
        <f t="shared" si="152"/>
        <v>0</v>
      </c>
      <c r="AD291" s="1">
        <f t="shared" si="153"/>
        <v>0</v>
      </c>
      <c r="AE291" s="1" t="str">
        <f t="shared" si="161"/>
        <v/>
      </c>
      <c r="AF291" s="1" t="str">
        <f t="shared" si="154"/>
        <v/>
      </c>
      <c r="AG291" s="1" t="str">
        <f t="shared" si="155"/>
        <v/>
      </c>
      <c r="AH291" s="1" t="str">
        <f t="shared" si="156"/>
        <v/>
      </c>
      <c r="AI291" s="1" t="e">
        <f t="shared" si="162"/>
        <v>#N/A</v>
      </c>
      <c r="AJ291" s="9" t="e">
        <f t="shared" si="139"/>
        <v>#N/A</v>
      </c>
      <c r="AK291" s="9" t="e">
        <f t="shared" si="140"/>
        <v>#N/A</v>
      </c>
      <c r="AL291" s="9" t="e">
        <f t="shared" si="141"/>
        <v>#N/A</v>
      </c>
      <c r="AM291" s="9" t="e">
        <f t="shared" si="142"/>
        <v>#N/A</v>
      </c>
      <c r="AN291" s="9" t="e">
        <f t="shared" si="143"/>
        <v>#N/A</v>
      </c>
      <c r="AO291" s="9" t="e">
        <f t="shared" si="144"/>
        <v>#N/A</v>
      </c>
      <c r="AP291" s="1" t="str">
        <f t="shared" si="157"/>
        <v/>
      </c>
      <c r="AQ291" s="1" t="str">
        <f t="shared" si="158"/>
        <v/>
      </c>
      <c r="AS291" s="1" t="str">
        <f t="shared" si="159"/>
        <v/>
      </c>
      <c r="AT291" s="1" t="e">
        <f t="shared" si="163"/>
        <v>#N/A</v>
      </c>
      <c r="AU291" s="1" t="e">
        <f t="shared" si="145"/>
        <v>#N/A</v>
      </c>
      <c r="AV291" s="9" t="e">
        <f t="shared" si="160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38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50"/>
        <v>0</v>
      </c>
      <c r="AB292" s="1">
        <f t="shared" si="151"/>
        <v>0</v>
      </c>
      <c r="AC292" s="1">
        <f t="shared" si="152"/>
        <v>0</v>
      </c>
      <c r="AD292" s="1">
        <f t="shared" si="153"/>
        <v>0</v>
      </c>
      <c r="AE292" s="1" t="str">
        <f t="shared" si="161"/>
        <v/>
      </c>
      <c r="AF292" s="1" t="str">
        <f t="shared" si="154"/>
        <v/>
      </c>
      <c r="AG292" s="1" t="str">
        <f t="shared" si="155"/>
        <v/>
      </c>
      <c r="AH292" s="1" t="str">
        <f t="shared" si="156"/>
        <v/>
      </c>
      <c r="AI292" s="1" t="e">
        <f t="shared" si="162"/>
        <v>#N/A</v>
      </c>
      <c r="AJ292" s="9" t="e">
        <f t="shared" si="139"/>
        <v>#N/A</v>
      </c>
      <c r="AK292" s="9" t="e">
        <f t="shared" si="140"/>
        <v>#N/A</v>
      </c>
      <c r="AL292" s="9" t="e">
        <f t="shared" si="141"/>
        <v>#N/A</v>
      </c>
      <c r="AM292" s="9" t="e">
        <f t="shared" si="142"/>
        <v>#N/A</v>
      </c>
      <c r="AN292" s="9" t="e">
        <f t="shared" si="143"/>
        <v>#N/A</v>
      </c>
      <c r="AO292" s="9" t="e">
        <f t="shared" si="144"/>
        <v>#N/A</v>
      </c>
      <c r="AP292" s="1" t="str">
        <f t="shared" si="157"/>
        <v/>
      </c>
      <c r="AQ292" s="1" t="str">
        <f t="shared" si="158"/>
        <v/>
      </c>
      <c r="AS292" s="1" t="str">
        <f t="shared" si="159"/>
        <v/>
      </c>
      <c r="AT292" s="1" t="e">
        <f t="shared" si="163"/>
        <v>#N/A</v>
      </c>
      <c r="AU292" s="1" t="e">
        <f t="shared" si="145"/>
        <v>#N/A</v>
      </c>
      <c r="AV292" s="9" t="e">
        <f t="shared" si="160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38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50"/>
        <v>0</v>
      </c>
      <c r="AB293" s="1">
        <f t="shared" si="151"/>
        <v>0</v>
      </c>
      <c r="AC293" s="1">
        <f t="shared" si="152"/>
        <v>0</v>
      </c>
      <c r="AD293" s="1">
        <f t="shared" si="153"/>
        <v>0</v>
      </c>
      <c r="AE293" s="1" t="str">
        <f t="shared" si="161"/>
        <v/>
      </c>
      <c r="AF293" s="1" t="str">
        <f t="shared" si="154"/>
        <v/>
      </c>
      <c r="AG293" s="1" t="str">
        <f t="shared" si="155"/>
        <v/>
      </c>
      <c r="AH293" s="1" t="str">
        <f t="shared" si="156"/>
        <v/>
      </c>
      <c r="AI293" s="1" t="e">
        <f t="shared" si="162"/>
        <v>#N/A</v>
      </c>
      <c r="AJ293" s="9" t="e">
        <f t="shared" si="139"/>
        <v>#N/A</v>
      </c>
      <c r="AK293" s="9" t="e">
        <f t="shared" si="140"/>
        <v>#N/A</v>
      </c>
      <c r="AL293" s="9" t="e">
        <f t="shared" si="141"/>
        <v>#N/A</v>
      </c>
      <c r="AM293" s="9" t="e">
        <f t="shared" si="142"/>
        <v>#N/A</v>
      </c>
      <c r="AN293" s="9" t="e">
        <f t="shared" si="143"/>
        <v>#N/A</v>
      </c>
      <c r="AO293" s="9" t="e">
        <f t="shared" si="144"/>
        <v>#N/A</v>
      </c>
      <c r="AP293" s="1" t="str">
        <f t="shared" si="157"/>
        <v/>
      </c>
      <c r="AQ293" s="1" t="str">
        <f t="shared" si="158"/>
        <v/>
      </c>
      <c r="AS293" s="1" t="str">
        <f t="shared" si="159"/>
        <v/>
      </c>
      <c r="AT293" s="1" t="e">
        <f t="shared" si="163"/>
        <v>#N/A</v>
      </c>
      <c r="AU293" s="1" t="e">
        <f t="shared" si="145"/>
        <v>#N/A</v>
      </c>
      <c r="AV293" s="9" t="e">
        <f t="shared" si="160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38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50"/>
        <v>0</v>
      </c>
      <c r="AB294" s="1">
        <f t="shared" si="151"/>
        <v>0</v>
      </c>
      <c r="AC294" s="1">
        <f t="shared" si="152"/>
        <v>0</v>
      </c>
      <c r="AD294" s="1">
        <f t="shared" si="153"/>
        <v>0</v>
      </c>
      <c r="AE294" s="1" t="str">
        <f t="shared" si="161"/>
        <v/>
      </c>
      <c r="AF294" s="1" t="str">
        <f t="shared" si="154"/>
        <v/>
      </c>
      <c r="AG294" s="1" t="str">
        <f t="shared" si="155"/>
        <v/>
      </c>
      <c r="AH294" s="1" t="str">
        <f t="shared" si="156"/>
        <v/>
      </c>
      <c r="AI294" s="1" t="e">
        <f t="shared" si="162"/>
        <v>#N/A</v>
      </c>
      <c r="AJ294" s="9" t="e">
        <f t="shared" si="139"/>
        <v>#N/A</v>
      </c>
      <c r="AK294" s="9" t="e">
        <f t="shared" si="140"/>
        <v>#N/A</v>
      </c>
      <c r="AL294" s="9" t="e">
        <f t="shared" si="141"/>
        <v>#N/A</v>
      </c>
      <c r="AM294" s="9" t="e">
        <f t="shared" si="142"/>
        <v>#N/A</v>
      </c>
      <c r="AN294" s="9" t="e">
        <f t="shared" si="143"/>
        <v>#N/A</v>
      </c>
      <c r="AO294" s="9" t="e">
        <f t="shared" si="144"/>
        <v>#N/A</v>
      </c>
      <c r="AP294" s="1" t="str">
        <f t="shared" si="157"/>
        <v/>
      </c>
      <c r="AQ294" s="1" t="str">
        <f t="shared" si="158"/>
        <v/>
      </c>
      <c r="AS294" s="1" t="str">
        <f t="shared" si="159"/>
        <v/>
      </c>
      <c r="AT294" s="1" t="e">
        <f t="shared" si="163"/>
        <v>#N/A</v>
      </c>
      <c r="AU294" s="1" t="e">
        <f t="shared" si="145"/>
        <v>#N/A</v>
      </c>
      <c r="AV294" s="9" t="e">
        <f t="shared" si="160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38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50"/>
        <v>0</v>
      </c>
      <c r="AB295" s="1">
        <f t="shared" si="151"/>
        <v>0</v>
      </c>
      <c r="AC295" s="1">
        <f t="shared" si="152"/>
        <v>0</v>
      </c>
      <c r="AD295" s="1">
        <f t="shared" si="153"/>
        <v>0</v>
      </c>
      <c r="AE295" s="1" t="str">
        <f t="shared" si="161"/>
        <v/>
      </c>
      <c r="AF295" s="1" t="str">
        <f t="shared" si="154"/>
        <v/>
      </c>
      <c r="AG295" s="1" t="str">
        <f t="shared" si="155"/>
        <v/>
      </c>
      <c r="AH295" s="1" t="str">
        <f t="shared" si="156"/>
        <v/>
      </c>
      <c r="AI295" s="1" t="e">
        <f t="shared" si="162"/>
        <v>#N/A</v>
      </c>
      <c r="AJ295" s="9" t="e">
        <f t="shared" si="139"/>
        <v>#N/A</v>
      </c>
      <c r="AK295" s="9" t="e">
        <f t="shared" si="140"/>
        <v>#N/A</v>
      </c>
      <c r="AL295" s="9" t="e">
        <f t="shared" si="141"/>
        <v>#N/A</v>
      </c>
      <c r="AM295" s="9" t="e">
        <f t="shared" si="142"/>
        <v>#N/A</v>
      </c>
      <c r="AN295" s="9" t="e">
        <f t="shared" si="143"/>
        <v>#N/A</v>
      </c>
      <c r="AO295" s="9" t="e">
        <f t="shared" si="144"/>
        <v>#N/A</v>
      </c>
      <c r="AP295" s="1" t="str">
        <f t="shared" si="157"/>
        <v/>
      </c>
      <c r="AQ295" s="1" t="str">
        <f t="shared" si="158"/>
        <v/>
      </c>
      <c r="AS295" s="1" t="str">
        <f t="shared" si="159"/>
        <v/>
      </c>
      <c r="AT295" s="1" t="e">
        <f t="shared" si="163"/>
        <v>#N/A</v>
      </c>
      <c r="AU295" s="1" t="e">
        <f t="shared" si="145"/>
        <v>#N/A</v>
      </c>
      <c r="AV295" s="9" t="e">
        <f t="shared" si="160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38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50"/>
        <v>0</v>
      </c>
      <c r="AB296" s="1">
        <f t="shared" si="151"/>
        <v>0</v>
      </c>
      <c r="AC296" s="1">
        <f t="shared" si="152"/>
        <v>0</v>
      </c>
      <c r="AD296" s="1">
        <f t="shared" si="153"/>
        <v>0</v>
      </c>
      <c r="AE296" s="1" t="str">
        <f t="shared" si="161"/>
        <v/>
      </c>
      <c r="AF296" s="1" t="str">
        <f t="shared" si="154"/>
        <v/>
      </c>
      <c r="AG296" s="1" t="str">
        <f t="shared" si="155"/>
        <v/>
      </c>
      <c r="AH296" s="1" t="str">
        <f t="shared" si="156"/>
        <v/>
      </c>
      <c r="AI296" s="1" t="e">
        <f t="shared" si="162"/>
        <v>#N/A</v>
      </c>
      <c r="AJ296" s="9" t="e">
        <f t="shared" si="139"/>
        <v>#N/A</v>
      </c>
      <c r="AK296" s="9" t="e">
        <f t="shared" si="140"/>
        <v>#N/A</v>
      </c>
      <c r="AL296" s="9" t="e">
        <f t="shared" si="141"/>
        <v>#N/A</v>
      </c>
      <c r="AM296" s="9" t="e">
        <f t="shared" si="142"/>
        <v>#N/A</v>
      </c>
      <c r="AN296" s="9" t="e">
        <f t="shared" si="143"/>
        <v>#N/A</v>
      </c>
      <c r="AO296" s="9" t="e">
        <f t="shared" si="144"/>
        <v>#N/A</v>
      </c>
      <c r="AP296" s="1" t="str">
        <f t="shared" si="157"/>
        <v/>
      </c>
      <c r="AQ296" s="1" t="str">
        <f t="shared" si="158"/>
        <v/>
      </c>
      <c r="AS296" s="1" t="str">
        <f t="shared" si="159"/>
        <v/>
      </c>
      <c r="AT296" s="1" t="e">
        <f t="shared" si="163"/>
        <v>#N/A</v>
      </c>
      <c r="AU296" s="1" t="e">
        <f t="shared" si="145"/>
        <v>#N/A</v>
      </c>
      <c r="AV296" s="9" t="e">
        <f t="shared" si="160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38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50"/>
        <v>0</v>
      </c>
      <c r="AB297" s="1">
        <f t="shared" si="151"/>
        <v>0</v>
      </c>
      <c r="AC297" s="1">
        <f t="shared" si="152"/>
        <v>0</v>
      </c>
      <c r="AD297" s="1">
        <f t="shared" si="153"/>
        <v>0</v>
      </c>
      <c r="AE297" s="1" t="str">
        <f t="shared" si="161"/>
        <v/>
      </c>
      <c r="AF297" s="1" t="str">
        <f t="shared" si="154"/>
        <v/>
      </c>
      <c r="AG297" s="1" t="str">
        <f t="shared" si="155"/>
        <v/>
      </c>
      <c r="AH297" s="1" t="str">
        <f t="shared" si="156"/>
        <v/>
      </c>
      <c r="AI297" s="1" t="e">
        <f t="shared" si="162"/>
        <v>#N/A</v>
      </c>
      <c r="AJ297" s="9" t="e">
        <f t="shared" si="139"/>
        <v>#N/A</v>
      </c>
      <c r="AK297" s="9" t="e">
        <f t="shared" si="140"/>
        <v>#N/A</v>
      </c>
      <c r="AL297" s="9" t="e">
        <f t="shared" si="141"/>
        <v>#N/A</v>
      </c>
      <c r="AM297" s="9" t="e">
        <f t="shared" si="142"/>
        <v>#N/A</v>
      </c>
      <c r="AN297" s="9" t="e">
        <f t="shared" si="143"/>
        <v>#N/A</v>
      </c>
      <c r="AO297" s="9" t="e">
        <f t="shared" si="144"/>
        <v>#N/A</v>
      </c>
      <c r="AP297" s="1" t="str">
        <f t="shared" si="157"/>
        <v/>
      </c>
      <c r="AQ297" s="1" t="str">
        <f t="shared" si="158"/>
        <v/>
      </c>
      <c r="AS297" s="1" t="str">
        <f t="shared" si="159"/>
        <v/>
      </c>
      <c r="AT297" s="1" t="e">
        <f t="shared" si="163"/>
        <v>#N/A</v>
      </c>
      <c r="AU297" s="1" t="e">
        <f t="shared" si="145"/>
        <v>#N/A</v>
      </c>
      <c r="AV297" s="9" t="e">
        <f t="shared" si="160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38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50"/>
        <v>0</v>
      </c>
      <c r="AB298" s="1">
        <f t="shared" si="151"/>
        <v>0</v>
      </c>
      <c r="AC298" s="1">
        <f t="shared" si="152"/>
        <v>0</v>
      </c>
      <c r="AD298" s="1">
        <f t="shared" si="153"/>
        <v>0</v>
      </c>
      <c r="AE298" s="1" t="str">
        <f t="shared" si="161"/>
        <v/>
      </c>
      <c r="AF298" s="1" t="str">
        <f t="shared" si="154"/>
        <v/>
      </c>
      <c r="AG298" s="1" t="str">
        <f t="shared" si="155"/>
        <v/>
      </c>
      <c r="AH298" s="1" t="str">
        <f t="shared" si="156"/>
        <v/>
      </c>
      <c r="AI298" s="1" t="e">
        <f t="shared" si="162"/>
        <v>#N/A</v>
      </c>
      <c r="AJ298" s="9" t="e">
        <f t="shared" si="139"/>
        <v>#N/A</v>
      </c>
      <c r="AK298" s="9" t="e">
        <f t="shared" si="140"/>
        <v>#N/A</v>
      </c>
      <c r="AL298" s="9" t="e">
        <f t="shared" si="141"/>
        <v>#N/A</v>
      </c>
      <c r="AM298" s="9" t="e">
        <f t="shared" si="142"/>
        <v>#N/A</v>
      </c>
      <c r="AN298" s="9" t="e">
        <f t="shared" si="143"/>
        <v>#N/A</v>
      </c>
      <c r="AO298" s="9" t="e">
        <f t="shared" si="144"/>
        <v>#N/A</v>
      </c>
      <c r="AP298" s="1" t="str">
        <f t="shared" si="157"/>
        <v/>
      </c>
      <c r="AQ298" s="1" t="str">
        <f t="shared" si="158"/>
        <v/>
      </c>
      <c r="AS298" s="1" t="str">
        <f t="shared" si="159"/>
        <v/>
      </c>
      <c r="AT298" s="1" t="e">
        <f t="shared" si="163"/>
        <v>#N/A</v>
      </c>
      <c r="AU298" s="1" t="e">
        <f t="shared" si="145"/>
        <v>#N/A</v>
      </c>
      <c r="AV298" s="9" t="e">
        <f t="shared" si="160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38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50"/>
        <v>0</v>
      </c>
      <c r="AB299" s="1">
        <f t="shared" si="151"/>
        <v>0</v>
      </c>
      <c r="AC299" s="1">
        <f t="shared" si="152"/>
        <v>0</v>
      </c>
      <c r="AD299" s="1">
        <f t="shared" si="153"/>
        <v>0</v>
      </c>
      <c r="AE299" s="1" t="str">
        <f t="shared" si="161"/>
        <v/>
      </c>
      <c r="AF299" s="1" t="str">
        <f t="shared" si="154"/>
        <v/>
      </c>
      <c r="AG299" s="1" t="str">
        <f t="shared" si="155"/>
        <v/>
      </c>
      <c r="AH299" s="1" t="str">
        <f t="shared" si="156"/>
        <v/>
      </c>
      <c r="AI299" s="1" t="e">
        <f t="shared" si="162"/>
        <v>#N/A</v>
      </c>
      <c r="AJ299" s="9" t="e">
        <f t="shared" si="139"/>
        <v>#N/A</v>
      </c>
      <c r="AK299" s="9" t="e">
        <f t="shared" si="140"/>
        <v>#N/A</v>
      </c>
      <c r="AL299" s="9" t="e">
        <f t="shared" si="141"/>
        <v>#N/A</v>
      </c>
      <c r="AM299" s="9" t="e">
        <f t="shared" si="142"/>
        <v>#N/A</v>
      </c>
      <c r="AN299" s="9" t="e">
        <f t="shared" si="143"/>
        <v>#N/A</v>
      </c>
      <c r="AO299" s="9" t="e">
        <f t="shared" si="144"/>
        <v>#N/A</v>
      </c>
      <c r="AP299" s="1" t="str">
        <f t="shared" si="157"/>
        <v/>
      </c>
      <c r="AQ299" s="1" t="str">
        <f t="shared" si="158"/>
        <v/>
      </c>
      <c r="AS299" s="1" t="str">
        <f t="shared" si="159"/>
        <v/>
      </c>
      <c r="AT299" s="1" t="e">
        <f t="shared" si="163"/>
        <v>#N/A</v>
      </c>
      <c r="AU299" s="1" t="e">
        <f t="shared" si="145"/>
        <v>#N/A</v>
      </c>
      <c r="AV299" s="9" t="e">
        <f t="shared" si="160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38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50"/>
        <v>0</v>
      </c>
      <c r="AB300" s="1">
        <f t="shared" si="151"/>
        <v>0</v>
      </c>
      <c r="AC300" s="1">
        <f t="shared" si="152"/>
        <v>0</v>
      </c>
      <c r="AD300" s="1">
        <f t="shared" si="153"/>
        <v>0</v>
      </c>
      <c r="AE300" s="1" t="str">
        <f t="shared" si="161"/>
        <v/>
      </c>
      <c r="AF300" s="1" t="str">
        <f t="shared" si="154"/>
        <v/>
      </c>
      <c r="AG300" s="1" t="str">
        <f t="shared" si="155"/>
        <v/>
      </c>
      <c r="AH300" s="1" t="str">
        <f t="shared" si="156"/>
        <v/>
      </c>
      <c r="AI300" s="1" t="e">
        <f t="shared" si="162"/>
        <v>#N/A</v>
      </c>
      <c r="AJ300" s="9" t="e">
        <f t="shared" si="139"/>
        <v>#N/A</v>
      </c>
      <c r="AK300" s="9" t="e">
        <f t="shared" si="140"/>
        <v>#N/A</v>
      </c>
      <c r="AL300" s="9" t="e">
        <f t="shared" si="141"/>
        <v>#N/A</v>
      </c>
      <c r="AM300" s="9" t="e">
        <f t="shared" si="142"/>
        <v>#N/A</v>
      </c>
      <c r="AN300" s="9" t="e">
        <f t="shared" si="143"/>
        <v>#N/A</v>
      </c>
      <c r="AO300" s="9" t="e">
        <f t="shared" si="144"/>
        <v>#N/A</v>
      </c>
      <c r="AP300" s="1" t="str">
        <f t="shared" si="157"/>
        <v/>
      </c>
      <c r="AQ300" s="1" t="str">
        <f t="shared" si="158"/>
        <v/>
      </c>
      <c r="AS300" s="1" t="str">
        <f t="shared" si="159"/>
        <v/>
      </c>
      <c r="AT300" s="1" t="e">
        <f t="shared" si="163"/>
        <v>#N/A</v>
      </c>
      <c r="AU300" s="1" t="e">
        <f t="shared" si="145"/>
        <v>#N/A</v>
      </c>
      <c r="AV300" s="9" t="e">
        <f t="shared" si="160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38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50"/>
        <v>0</v>
      </c>
      <c r="AB301" s="1">
        <f t="shared" si="151"/>
        <v>0</v>
      </c>
      <c r="AC301" s="1">
        <f t="shared" si="152"/>
        <v>0</v>
      </c>
      <c r="AD301" s="1">
        <f t="shared" si="153"/>
        <v>0</v>
      </c>
      <c r="AE301" s="1" t="str">
        <f t="shared" si="161"/>
        <v/>
      </c>
      <c r="AF301" s="1" t="str">
        <f t="shared" si="154"/>
        <v/>
      </c>
      <c r="AG301" s="1" t="str">
        <f t="shared" si="155"/>
        <v/>
      </c>
      <c r="AH301" s="1" t="str">
        <f t="shared" si="156"/>
        <v/>
      </c>
      <c r="AI301" s="1" t="e">
        <f t="shared" si="162"/>
        <v>#N/A</v>
      </c>
      <c r="AJ301" s="9" t="e">
        <f t="shared" si="139"/>
        <v>#N/A</v>
      </c>
      <c r="AK301" s="9" t="e">
        <f t="shared" si="140"/>
        <v>#N/A</v>
      </c>
      <c r="AL301" s="9" t="e">
        <f t="shared" si="141"/>
        <v>#N/A</v>
      </c>
      <c r="AM301" s="9" t="e">
        <f t="shared" si="142"/>
        <v>#N/A</v>
      </c>
      <c r="AN301" s="9" t="e">
        <f t="shared" si="143"/>
        <v>#N/A</v>
      </c>
      <c r="AO301" s="9" t="e">
        <f t="shared" si="144"/>
        <v>#N/A</v>
      </c>
      <c r="AP301" s="1" t="str">
        <f t="shared" si="157"/>
        <v/>
      </c>
      <c r="AQ301" s="1" t="str">
        <f t="shared" si="158"/>
        <v/>
      </c>
      <c r="AS301" s="1" t="str">
        <f t="shared" si="159"/>
        <v/>
      </c>
      <c r="AT301" s="1" t="e">
        <f t="shared" si="163"/>
        <v>#N/A</v>
      </c>
      <c r="AU301" s="1" t="e">
        <f t="shared" si="145"/>
        <v>#N/A</v>
      </c>
      <c r="AV301" s="9" t="e">
        <f t="shared" si="160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38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50"/>
        <v>0</v>
      </c>
      <c r="AB302" s="1">
        <f t="shared" si="151"/>
        <v>0</v>
      </c>
      <c r="AC302" s="1">
        <f t="shared" si="152"/>
        <v>0</v>
      </c>
      <c r="AD302" s="1">
        <f t="shared" si="153"/>
        <v>0</v>
      </c>
      <c r="AE302" s="1" t="str">
        <f t="shared" si="161"/>
        <v/>
      </c>
      <c r="AF302" s="1" t="str">
        <f t="shared" si="154"/>
        <v/>
      </c>
      <c r="AG302" s="1" t="str">
        <f t="shared" si="155"/>
        <v/>
      </c>
      <c r="AH302" s="1" t="str">
        <f t="shared" si="156"/>
        <v/>
      </c>
      <c r="AI302" s="1" t="e">
        <f t="shared" si="162"/>
        <v>#N/A</v>
      </c>
      <c r="AJ302" s="9" t="e">
        <f t="shared" si="139"/>
        <v>#N/A</v>
      </c>
      <c r="AK302" s="9" t="e">
        <f t="shared" si="140"/>
        <v>#N/A</v>
      </c>
      <c r="AL302" s="9" t="e">
        <f t="shared" si="141"/>
        <v>#N/A</v>
      </c>
      <c r="AM302" s="9" t="e">
        <f t="shared" si="142"/>
        <v>#N/A</v>
      </c>
      <c r="AN302" s="9" t="e">
        <f t="shared" si="143"/>
        <v>#N/A</v>
      </c>
      <c r="AO302" s="9" t="e">
        <f t="shared" si="144"/>
        <v>#N/A</v>
      </c>
      <c r="AP302" s="1" t="str">
        <f t="shared" si="157"/>
        <v/>
      </c>
      <c r="AQ302" s="1" t="str">
        <f t="shared" si="158"/>
        <v/>
      </c>
      <c r="AS302" s="1" t="str">
        <f t="shared" si="159"/>
        <v/>
      </c>
      <c r="AT302" s="1" t="e">
        <f t="shared" si="163"/>
        <v>#N/A</v>
      </c>
      <c r="AU302" s="1" t="e">
        <f t="shared" si="145"/>
        <v>#N/A</v>
      </c>
      <c r="AV302" s="9" t="e">
        <f t="shared" si="160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38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50"/>
        <v>0</v>
      </c>
      <c r="AB303" s="1">
        <f t="shared" si="151"/>
        <v>0</v>
      </c>
      <c r="AC303" s="1">
        <f t="shared" si="152"/>
        <v>0</v>
      </c>
      <c r="AD303" s="1">
        <f t="shared" si="153"/>
        <v>0</v>
      </c>
      <c r="AE303" s="1" t="str">
        <f t="shared" si="161"/>
        <v/>
      </c>
      <c r="AF303" s="1" t="str">
        <f t="shared" si="154"/>
        <v/>
      </c>
      <c r="AG303" s="1" t="str">
        <f t="shared" si="155"/>
        <v/>
      </c>
      <c r="AH303" s="1" t="str">
        <f t="shared" si="156"/>
        <v/>
      </c>
      <c r="AI303" s="1" t="e">
        <f t="shared" si="162"/>
        <v>#N/A</v>
      </c>
      <c r="AJ303" s="9" t="e">
        <f t="shared" si="139"/>
        <v>#N/A</v>
      </c>
      <c r="AK303" s="9" t="e">
        <f t="shared" si="140"/>
        <v>#N/A</v>
      </c>
      <c r="AL303" s="9" t="e">
        <f t="shared" si="141"/>
        <v>#N/A</v>
      </c>
      <c r="AM303" s="9" t="e">
        <f t="shared" si="142"/>
        <v>#N/A</v>
      </c>
      <c r="AN303" s="9" t="e">
        <f t="shared" si="143"/>
        <v>#N/A</v>
      </c>
      <c r="AO303" s="9" t="e">
        <f t="shared" si="144"/>
        <v>#N/A</v>
      </c>
      <c r="AP303" s="1" t="str">
        <f t="shared" si="157"/>
        <v/>
      </c>
      <c r="AQ303" s="1" t="str">
        <f t="shared" si="158"/>
        <v/>
      </c>
      <c r="AS303" s="1" t="str">
        <f t="shared" si="159"/>
        <v/>
      </c>
      <c r="AT303" s="1" t="e">
        <f t="shared" si="163"/>
        <v>#N/A</v>
      </c>
      <c r="AU303" s="1" t="e">
        <f t="shared" si="145"/>
        <v>#N/A</v>
      </c>
      <c r="AV303" s="9" t="e">
        <f t="shared" si="160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38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50"/>
        <v>0</v>
      </c>
      <c r="AB304" s="1">
        <f t="shared" si="151"/>
        <v>0</v>
      </c>
      <c r="AC304" s="1">
        <f t="shared" si="152"/>
        <v>0</v>
      </c>
      <c r="AD304" s="1">
        <f t="shared" si="153"/>
        <v>0</v>
      </c>
      <c r="AE304" s="1" t="str">
        <f t="shared" si="161"/>
        <v/>
      </c>
      <c r="AF304" s="1" t="str">
        <f t="shared" si="154"/>
        <v/>
      </c>
      <c r="AG304" s="1" t="str">
        <f t="shared" si="155"/>
        <v/>
      </c>
      <c r="AH304" s="1" t="str">
        <f t="shared" si="156"/>
        <v/>
      </c>
      <c r="AI304" s="1" t="e">
        <f t="shared" si="162"/>
        <v>#N/A</v>
      </c>
      <c r="AJ304" s="9" t="e">
        <f t="shared" si="139"/>
        <v>#N/A</v>
      </c>
      <c r="AK304" s="9" t="e">
        <f t="shared" si="140"/>
        <v>#N/A</v>
      </c>
      <c r="AL304" s="9" t="e">
        <f t="shared" si="141"/>
        <v>#N/A</v>
      </c>
      <c r="AM304" s="9" t="e">
        <f t="shared" si="142"/>
        <v>#N/A</v>
      </c>
      <c r="AN304" s="9" t="e">
        <f t="shared" si="143"/>
        <v>#N/A</v>
      </c>
      <c r="AO304" s="9" t="e">
        <f t="shared" si="144"/>
        <v>#N/A</v>
      </c>
      <c r="AP304" s="1" t="str">
        <f t="shared" si="157"/>
        <v/>
      </c>
      <c r="AQ304" s="1" t="str">
        <f t="shared" si="158"/>
        <v/>
      </c>
      <c r="AS304" s="1" t="str">
        <f t="shared" si="159"/>
        <v/>
      </c>
      <c r="AT304" s="1" t="e">
        <f t="shared" si="163"/>
        <v>#N/A</v>
      </c>
      <c r="AU304" s="1" t="e">
        <f t="shared" si="145"/>
        <v>#N/A</v>
      </c>
      <c r="AV304" s="9" t="e">
        <f t="shared" si="160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38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50"/>
        <v>0</v>
      </c>
      <c r="AB305" s="1">
        <f t="shared" si="151"/>
        <v>0</v>
      </c>
      <c r="AC305" s="1">
        <f t="shared" si="152"/>
        <v>0</v>
      </c>
      <c r="AD305" s="1">
        <f t="shared" si="153"/>
        <v>0</v>
      </c>
      <c r="AE305" s="1" t="str">
        <f t="shared" si="161"/>
        <v/>
      </c>
      <c r="AF305" s="1" t="str">
        <f t="shared" si="154"/>
        <v/>
      </c>
      <c r="AG305" s="1" t="str">
        <f t="shared" si="155"/>
        <v/>
      </c>
      <c r="AH305" s="1" t="str">
        <f t="shared" si="156"/>
        <v/>
      </c>
      <c r="AI305" s="1" t="e">
        <f t="shared" si="162"/>
        <v>#N/A</v>
      </c>
      <c r="AJ305" s="9" t="e">
        <f t="shared" si="139"/>
        <v>#N/A</v>
      </c>
      <c r="AK305" s="9" t="e">
        <f t="shared" si="140"/>
        <v>#N/A</v>
      </c>
      <c r="AL305" s="9" t="e">
        <f t="shared" si="141"/>
        <v>#N/A</v>
      </c>
      <c r="AM305" s="9" t="e">
        <f t="shared" si="142"/>
        <v>#N/A</v>
      </c>
      <c r="AN305" s="9" t="e">
        <f t="shared" si="143"/>
        <v>#N/A</v>
      </c>
      <c r="AO305" s="9" t="e">
        <f t="shared" si="144"/>
        <v>#N/A</v>
      </c>
      <c r="AP305" s="1" t="str">
        <f t="shared" si="157"/>
        <v/>
      </c>
      <c r="AQ305" s="1" t="str">
        <f t="shared" si="158"/>
        <v/>
      </c>
      <c r="AS305" s="1" t="str">
        <f t="shared" si="159"/>
        <v/>
      </c>
      <c r="AT305" s="1" t="e">
        <f t="shared" si="163"/>
        <v>#N/A</v>
      </c>
      <c r="AU305" s="1" t="e">
        <f t="shared" si="145"/>
        <v>#N/A</v>
      </c>
      <c r="AV305" s="9" t="e">
        <f t="shared" si="160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38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50"/>
        <v>0</v>
      </c>
      <c r="AB306" s="1">
        <f t="shared" si="151"/>
        <v>0</v>
      </c>
      <c r="AC306" s="1">
        <f t="shared" si="152"/>
        <v>0</v>
      </c>
      <c r="AD306" s="1">
        <f t="shared" si="153"/>
        <v>0</v>
      </c>
      <c r="AE306" s="1" t="str">
        <f t="shared" si="161"/>
        <v/>
      </c>
      <c r="AF306" s="1" t="str">
        <f t="shared" si="154"/>
        <v/>
      </c>
      <c r="AG306" s="1" t="str">
        <f t="shared" si="155"/>
        <v/>
      </c>
      <c r="AH306" s="1" t="str">
        <f t="shared" si="156"/>
        <v/>
      </c>
      <c r="AI306" s="1" t="e">
        <f t="shared" si="162"/>
        <v>#N/A</v>
      </c>
      <c r="AJ306" s="9" t="e">
        <f t="shared" si="139"/>
        <v>#N/A</v>
      </c>
      <c r="AK306" s="9" t="e">
        <f t="shared" si="140"/>
        <v>#N/A</v>
      </c>
      <c r="AL306" s="9" t="e">
        <f t="shared" si="141"/>
        <v>#N/A</v>
      </c>
      <c r="AM306" s="9" t="e">
        <f t="shared" si="142"/>
        <v>#N/A</v>
      </c>
      <c r="AN306" s="9" t="e">
        <f t="shared" si="143"/>
        <v>#N/A</v>
      </c>
      <c r="AO306" s="9" t="e">
        <f t="shared" si="144"/>
        <v>#N/A</v>
      </c>
      <c r="AP306" s="1" t="str">
        <f t="shared" si="157"/>
        <v/>
      </c>
      <c r="AQ306" s="1" t="str">
        <f t="shared" si="158"/>
        <v/>
      </c>
      <c r="AS306" s="1" t="str">
        <f t="shared" si="159"/>
        <v/>
      </c>
      <c r="AT306" s="1" t="e">
        <f t="shared" si="163"/>
        <v>#N/A</v>
      </c>
      <c r="AU306" s="1" t="e">
        <f t="shared" si="145"/>
        <v>#N/A</v>
      </c>
      <c r="AV306" s="9" t="e">
        <f t="shared" si="160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38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50"/>
        <v>0</v>
      </c>
      <c r="AB307" s="1">
        <f t="shared" si="151"/>
        <v>0</v>
      </c>
      <c r="AC307" s="1">
        <f t="shared" si="152"/>
        <v>0</v>
      </c>
      <c r="AD307" s="1">
        <f t="shared" si="153"/>
        <v>0</v>
      </c>
      <c r="AE307" s="1" t="str">
        <f t="shared" si="161"/>
        <v/>
      </c>
      <c r="AF307" s="1" t="str">
        <f t="shared" si="154"/>
        <v/>
      </c>
      <c r="AG307" s="1" t="str">
        <f t="shared" si="155"/>
        <v/>
      </c>
      <c r="AH307" s="1" t="str">
        <f t="shared" si="156"/>
        <v/>
      </c>
      <c r="AI307" s="1" t="e">
        <f t="shared" si="162"/>
        <v>#N/A</v>
      </c>
      <c r="AJ307" s="9" t="e">
        <f t="shared" si="139"/>
        <v>#N/A</v>
      </c>
      <c r="AK307" s="9" t="e">
        <f t="shared" si="140"/>
        <v>#N/A</v>
      </c>
      <c r="AL307" s="9" t="e">
        <f t="shared" si="141"/>
        <v>#N/A</v>
      </c>
      <c r="AM307" s="9" t="e">
        <f t="shared" si="142"/>
        <v>#N/A</v>
      </c>
      <c r="AN307" s="9" t="e">
        <f t="shared" si="143"/>
        <v>#N/A</v>
      </c>
      <c r="AO307" s="9" t="e">
        <f t="shared" si="144"/>
        <v>#N/A</v>
      </c>
      <c r="AP307" s="1" t="str">
        <f t="shared" si="157"/>
        <v/>
      </c>
      <c r="AQ307" s="1" t="str">
        <f t="shared" si="158"/>
        <v/>
      </c>
      <c r="AS307" s="1" t="str">
        <f t="shared" si="159"/>
        <v/>
      </c>
      <c r="AT307" s="1" t="e">
        <f t="shared" si="163"/>
        <v>#N/A</v>
      </c>
      <c r="AU307" s="1" t="e">
        <f t="shared" si="145"/>
        <v>#N/A</v>
      </c>
      <c r="AV307" s="9" t="e">
        <f t="shared" si="160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38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50"/>
        <v>0</v>
      </c>
      <c r="AB308" s="1">
        <f t="shared" si="151"/>
        <v>0</v>
      </c>
      <c r="AC308" s="1">
        <f t="shared" si="152"/>
        <v>0</v>
      </c>
      <c r="AD308" s="1">
        <f t="shared" si="153"/>
        <v>0</v>
      </c>
      <c r="AE308" s="1" t="str">
        <f t="shared" si="161"/>
        <v/>
      </c>
      <c r="AF308" s="1" t="str">
        <f t="shared" si="154"/>
        <v/>
      </c>
      <c r="AG308" s="1" t="str">
        <f t="shared" si="155"/>
        <v/>
      </c>
      <c r="AH308" s="1" t="str">
        <f t="shared" si="156"/>
        <v/>
      </c>
      <c r="AI308" s="1" t="e">
        <f t="shared" si="162"/>
        <v>#N/A</v>
      </c>
      <c r="AJ308" s="9" t="e">
        <f t="shared" si="139"/>
        <v>#N/A</v>
      </c>
      <c r="AK308" s="9" t="e">
        <f t="shared" si="140"/>
        <v>#N/A</v>
      </c>
      <c r="AL308" s="9" t="e">
        <f t="shared" si="141"/>
        <v>#N/A</v>
      </c>
      <c r="AM308" s="9" t="e">
        <f t="shared" si="142"/>
        <v>#N/A</v>
      </c>
      <c r="AN308" s="9" t="e">
        <f t="shared" si="143"/>
        <v>#N/A</v>
      </c>
      <c r="AO308" s="9" t="e">
        <f t="shared" si="144"/>
        <v>#N/A</v>
      </c>
      <c r="AP308" s="1" t="str">
        <f t="shared" si="157"/>
        <v/>
      </c>
      <c r="AQ308" s="1" t="str">
        <f t="shared" si="158"/>
        <v/>
      </c>
      <c r="AS308" s="1" t="str">
        <f t="shared" si="159"/>
        <v/>
      </c>
      <c r="AT308" s="1" t="e">
        <f t="shared" si="163"/>
        <v>#N/A</v>
      </c>
      <c r="AU308" s="1" t="e">
        <f t="shared" si="145"/>
        <v>#N/A</v>
      </c>
      <c r="AV308" s="9" t="e">
        <f t="shared" si="160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38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50"/>
        <v>0</v>
      </c>
      <c r="AB309" s="1">
        <f t="shared" si="151"/>
        <v>0</v>
      </c>
      <c r="AC309" s="1">
        <f t="shared" si="152"/>
        <v>0</v>
      </c>
      <c r="AD309" s="1">
        <f t="shared" si="153"/>
        <v>0</v>
      </c>
      <c r="AE309" s="1" t="str">
        <f t="shared" si="161"/>
        <v/>
      </c>
      <c r="AF309" s="1" t="str">
        <f t="shared" si="154"/>
        <v/>
      </c>
      <c r="AG309" s="1" t="str">
        <f t="shared" si="155"/>
        <v/>
      </c>
      <c r="AH309" s="1" t="str">
        <f t="shared" si="156"/>
        <v/>
      </c>
      <c r="AI309" s="1" t="e">
        <f t="shared" si="162"/>
        <v>#N/A</v>
      </c>
      <c r="AJ309" s="9" t="e">
        <f t="shared" si="139"/>
        <v>#N/A</v>
      </c>
      <c r="AK309" s="9" t="e">
        <f t="shared" si="140"/>
        <v>#N/A</v>
      </c>
      <c r="AL309" s="9" t="e">
        <f t="shared" si="141"/>
        <v>#N/A</v>
      </c>
      <c r="AM309" s="9" t="e">
        <f t="shared" si="142"/>
        <v>#N/A</v>
      </c>
      <c r="AN309" s="9" t="e">
        <f t="shared" si="143"/>
        <v>#N/A</v>
      </c>
      <c r="AO309" s="9" t="e">
        <f t="shared" si="144"/>
        <v>#N/A</v>
      </c>
      <c r="AP309" s="1" t="str">
        <f t="shared" si="157"/>
        <v/>
      </c>
      <c r="AQ309" s="1" t="str">
        <f t="shared" si="158"/>
        <v/>
      </c>
      <c r="AS309" s="1" t="str">
        <f t="shared" si="159"/>
        <v/>
      </c>
      <c r="AT309" s="1" t="e">
        <f t="shared" si="163"/>
        <v>#N/A</v>
      </c>
      <c r="AU309" s="1" t="e">
        <f t="shared" si="145"/>
        <v>#N/A</v>
      </c>
      <c r="AV309" s="9" t="e">
        <f t="shared" si="160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38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50"/>
        <v>0</v>
      </c>
      <c r="AB310" s="1">
        <f t="shared" si="151"/>
        <v>0</v>
      </c>
      <c r="AC310" s="1">
        <f t="shared" si="152"/>
        <v>0</v>
      </c>
      <c r="AD310" s="1">
        <f t="shared" si="153"/>
        <v>0</v>
      </c>
      <c r="AE310" s="1" t="str">
        <f t="shared" si="161"/>
        <v/>
      </c>
      <c r="AF310" s="1" t="str">
        <f t="shared" si="154"/>
        <v/>
      </c>
      <c r="AG310" s="1" t="str">
        <f t="shared" si="155"/>
        <v/>
      </c>
      <c r="AH310" s="1" t="str">
        <f t="shared" si="156"/>
        <v/>
      </c>
      <c r="AI310" s="1" t="e">
        <f t="shared" si="162"/>
        <v>#N/A</v>
      </c>
      <c r="AJ310" s="9" t="e">
        <f t="shared" si="139"/>
        <v>#N/A</v>
      </c>
      <c r="AK310" s="9" t="e">
        <f t="shared" si="140"/>
        <v>#N/A</v>
      </c>
      <c r="AL310" s="9" t="e">
        <f t="shared" si="141"/>
        <v>#N/A</v>
      </c>
      <c r="AM310" s="9" t="e">
        <f t="shared" si="142"/>
        <v>#N/A</v>
      </c>
      <c r="AN310" s="9" t="e">
        <f t="shared" si="143"/>
        <v>#N/A</v>
      </c>
      <c r="AO310" s="9" t="e">
        <f t="shared" si="144"/>
        <v>#N/A</v>
      </c>
      <c r="AP310" s="1" t="str">
        <f t="shared" si="157"/>
        <v/>
      </c>
      <c r="AQ310" s="1" t="str">
        <f t="shared" si="158"/>
        <v/>
      </c>
      <c r="AS310" s="1" t="str">
        <f t="shared" si="159"/>
        <v/>
      </c>
      <c r="AT310" s="1" t="e">
        <f t="shared" si="163"/>
        <v>#N/A</v>
      </c>
      <c r="AU310" s="1" t="e">
        <f t="shared" si="145"/>
        <v>#N/A</v>
      </c>
      <c r="AV310" s="9" t="e">
        <f t="shared" si="160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38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50"/>
        <v>0</v>
      </c>
      <c r="AB311" s="1">
        <f t="shared" si="151"/>
        <v>0</v>
      </c>
      <c r="AC311" s="1">
        <f t="shared" si="152"/>
        <v>0</v>
      </c>
      <c r="AD311" s="1">
        <f t="shared" si="153"/>
        <v>0</v>
      </c>
      <c r="AE311" s="1" t="str">
        <f t="shared" si="161"/>
        <v/>
      </c>
      <c r="AF311" s="1" t="str">
        <f t="shared" si="154"/>
        <v/>
      </c>
      <c r="AG311" s="1" t="str">
        <f t="shared" si="155"/>
        <v/>
      </c>
      <c r="AH311" s="1" t="str">
        <f t="shared" si="156"/>
        <v/>
      </c>
      <c r="AI311" s="1" t="e">
        <f t="shared" si="162"/>
        <v>#N/A</v>
      </c>
      <c r="AJ311" s="9" t="e">
        <f t="shared" si="139"/>
        <v>#N/A</v>
      </c>
      <c r="AK311" s="9" t="e">
        <f t="shared" si="140"/>
        <v>#N/A</v>
      </c>
      <c r="AL311" s="9" t="e">
        <f t="shared" si="141"/>
        <v>#N/A</v>
      </c>
      <c r="AM311" s="9" t="e">
        <f t="shared" si="142"/>
        <v>#N/A</v>
      </c>
      <c r="AN311" s="9" t="e">
        <f t="shared" si="143"/>
        <v>#N/A</v>
      </c>
      <c r="AO311" s="9" t="e">
        <f t="shared" si="144"/>
        <v>#N/A</v>
      </c>
      <c r="AP311" s="1" t="str">
        <f t="shared" si="157"/>
        <v/>
      </c>
      <c r="AQ311" s="1" t="str">
        <f t="shared" si="158"/>
        <v/>
      </c>
      <c r="AS311" s="1" t="str">
        <f t="shared" si="159"/>
        <v/>
      </c>
      <c r="AT311" s="1" t="e">
        <f t="shared" si="163"/>
        <v>#N/A</v>
      </c>
      <c r="AU311" s="1" t="e">
        <f t="shared" si="145"/>
        <v>#N/A</v>
      </c>
      <c r="AV311" s="9" t="e">
        <f t="shared" si="160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38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50"/>
        <v>0</v>
      </c>
      <c r="AB312" s="1">
        <f t="shared" si="151"/>
        <v>0</v>
      </c>
      <c r="AC312" s="1">
        <f t="shared" si="152"/>
        <v>0</v>
      </c>
      <c r="AD312" s="1">
        <f t="shared" si="153"/>
        <v>0</v>
      </c>
      <c r="AE312" s="1" t="str">
        <f t="shared" si="161"/>
        <v/>
      </c>
      <c r="AF312" s="1" t="str">
        <f t="shared" si="154"/>
        <v/>
      </c>
      <c r="AG312" s="1" t="str">
        <f t="shared" si="155"/>
        <v/>
      </c>
      <c r="AH312" s="1" t="str">
        <f t="shared" si="156"/>
        <v/>
      </c>
      <c r="AI312" s="1" t="e">
        <f t="shared" si="162"/>
        <v>#N/A</v>
      </c>
      <c r="AJ312" s="9" t="e">
        <f t="shared" si="139"/>
        <v>#N/A</v>
      </c>
      <c r="AK312" s="9" t="e">
        <f t="shared" si="140"/>
        <v>#N/A</v>
      </c>
      <c r="AL312" s="9" t="e">
        <f t="shared" si="141"/>
        <v>#N/A</v>
      </c>
      <c r="AM312" s="9" t="e">
        <f t="shared" si="142"/>
        <v>#N/A</v>
      </c>
      <c r="AN312" s="9" t="e">
        <f t="shared" si="143"/>
        <v>#N/A</v>
      </c>
      <c r="AO312" s="9" t="e">
        <f t="shared" si="144"/>
        <v>#N/A</v>
      </c>
      <c r="AP312" s="1" t="str">
        <f t="shared" si="157"/>
        <v/>
      </c>
      <c r="AQ312" s="1" t="str">
        <f t="shared" si="158"/>
        <v/>
      </c>
      <c r="AS312" s="1" t="str">
        <f t="shared" si="159"/>
        <v/>
      </c>
      <c r="AT312" s="1" t="e">
        <f t="shared" si="163"/>
        <v>#N/A</v>
      </c>
      <c r="AU312" s="1" t="e">
        <f t="shared" si="145"/>
        <v>#N/A</v>
      </c>
      <c r="AV312" s="9" t="e">
        <f t="shared" si="160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38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50"/>
        <v>0</v>
      </c>
      <c r="AB313" s="1">
        <f t="shared" si="151"/>
        <v>0</v>
      </c>
      <c r="AC313" s="1">
        <f t="shared" si="152"/>
        <v>0</v>
      </c>
      <c r="AD313" s="1">
        <f t="shared" si="153"/>
        <v>0</v>
      </c>
      <c r="AE313" s="1" t="str">
        <f t="shared" si="161"/>
        <v/>
      </c>
      <c r="AF313" s="1" t="str">
        <f t="shared" si="154"/>
        <v/>
      </c>
      <c r="AG313" s="1" t="str">
        <f t="shared" si="155"/>
        <v/>
      </c>
      <c r="AH313" s="1" t="str">
        <f t="shared" si="156"/>
        <v/>
      </c>
      <c r="AI313" s="1" t="e">
        <f t="shared" si="162"/>
        <v>#N/A</v>
      </c>
      <c r="AJ313" s="9" t="e">
        <f t="shared" si="139"/>
        <v>#N/A</v>
      </c>
      <c r="AK313" s="9" t="e">
        <f t="shared" si="140"/>
        <v>#N/A</v>
      </c>
      <c r="AL313" s="9" t="e">
        <f t="shared" si="141"/>
        <v>#N/A</v>
      </c>
      <c r="AM313" s="9" t="e">
        <f t="shared" si="142"/>
        <v>#N/A</v>
      </c>
      <c r="AN313" s="9" t="e">
        <f t="shared" si="143"/>
        <v>#N/A</v>
      </c>
      <c r="AO313" s="9" t="e">
        <f t="shared" si="144"/>
        <v>#N/A</v>
      </c>
      <c r="AP313" s="1" t="str">
        <f t="shared" si="157"/>
        <v/>
      </c>
      <c r="AQ313" s="1" t="str">
        <f t="shared" si="158"/>
        <v/>
      </c>
      <c r="AS313" s="1" t="str">
        <f t="shared" si="159"/>
        <v/>
      </c>
      <c r="AT313" s="1" t="e">
        <f t="shared" si="163"/>
        <v>#N/A</v>
      </c>
      <c r="AU313" s="1" t="e">
        <f t="shared" si="145"/>
        <v>#N/A</v>
      </c>
      <c r="AV313" s="9" t="e">
        <f t="shared" si="160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38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50"/>
        <v>0</v>
      </c>
      <c r="AB314" s="1">
        <f t="shared" si="151"/>
        <v>0</v>
      </c>
      <c r="AC314" s="1">
        <f t="shared" si="152"/>
        <v>0</v>
      </c>
      <c r="AD314" s="1">
        <f t="shared" si="153"/>
        <v>0</v>
      </c>
      <c r="AE314" s="1" t="str">
        <f t="shared" si="161"/>
        <v/>
      </c>
      <c r="AF314" s="1" t="str">
        <f t="shared" si="154"/>
        <v/>
      </c>
      <c r="AG314" s="1" t="str">
        <f t="shared" si="155"/>
        <v/>
      </c>
      <c r="AH314" s="1" t="str">
        <f t="shared" si="156"/>
        <v/>
      </c>
      <c r="AI314" s="1" t="e">
        <f t="shared" si="162"/>
        <v>#N/A</v>
      </c>
      <c r="AJ314" s="9" t="e">
        <f t="shared" si="139"/>
        <v>#N/A</v>
      </c>
      <c r="AK314" s="9" t="e">
        <f t="shared" si="140"/>
        <v>#N/A</v>
      </c>
      <c r="AL314" s="9" t="e">
        <f t="shared" si="141"/>
        <v>#N/A</v>
      </c>
      <c r="AM314" s="9" t="e">
        <f t="shared" si="142"/>
        <v>#N/A</v>
      </c>
      <c r="AN314" s="9" t="e">
        <f t="shared" si="143"/>
        <v>#N/A</v>
      </c>
      <c r="AO314" s="9" t="e">
        <f t="shared" si="144"/>
        <v>#N/A</v>
      </c>
      <c r="AP314" s="1" t="str">
        <f t="shared" si="157"/>
        <v/>
      </c>
      <c r="AQ314" s="1" t="str">
        <f t="shared" si="158"/>
        <v/>
      </c>
      <c r="AS314" s="1" t="str">
        <f t="shared" si="159"/>
        <v/>
      </c>
      <c r="AT314" s="1" t="e">
        <f t="shared" si="163"/>
        <v>#N/A</v>
      </c>
      <c r="AU314" s="1" t="e">
        <f t="shared" si="145"/>
        <v>#N/A</v>
      </c>
      <c r="AV314" s="9" t="e">
        <f t="shared" si="160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38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50"/>
        <v>0</v>
      </c>
      <c r="AB315" s="1">
        <f t="shared" si="151"/>
        <v>0</v>
      </c>
      <c r="AC315" s="1">
        <f t="shared" si="152"/>
        <v>0</v>
      </c>
      <c r="AD315" s="1">
        <f t="shared" si="153"/>
        <v>0</v>
      </c>
      <c r="AE315" s="1" t="str">
        <f t="shared" si="161"/>
        <v/>
      </c>
      <c r="AF315" s="1" t="str">
        <f t="shared" si="154"/>
        <v/>
      </c>
      <c r="AG315" s="1" t="str">
        <f t="shared" si="155"/>
        <v/>
      </c>
      <c r="AH315" s="1" t="str">
        <f t="shared" si="156"/>
        <v/>
      </c>
      <c r="AI315" s="1" t="e">
        <f t="shared" si="162"/>
        <v>#N/A</v>
      </c>
      <c r="AJ315" s="9" t="e">
        <f t="shared" si="139"/>
        <v>#N/A</v>
      </c>
      <c r="AK315" s="9" t="e">
        <f t="shared" si="140"/>
        <v>#N/A</v>
      </c>
      <c r="AL315" s="9" t="e">
        <f t="shared" si="141"/>
        <v>#N/A</v>
      </c>
      <c r="AM315" s="9" t="e">
        <f t="shared" si="142"/>
        <v>#N/A</v>
      </c>
      <c r="AN315" s="9" t="e">
        <f t="shared" si="143"/>
        <v>#N/A</v>
      </c>
      <c r="AO315" s="9" t="e">
        <f t="shared" si="144"/>
        <v>#N/A</v>
      </c>
      <c r="AP315" s="1" t="str">
        <f t="shared" si="157"/>
        <v/>
      </c>
      <c r="AQ315" s="1" t="str">
        <f t="shared" si="158"/>
        <v/>
      </c>
      <c r="AS315" s="1" t="str">
        <f t="shared" si="159"/>
        <v/>
      </c>
      <c r="AT315" s="1" t="e">
        <f t="shared" si="163"/>
        <v>#N/A</v>
      </c>
      <c r="AU315" s="1" t="e">
        <f t="shared" si="145"/>
        <v>#N/A</v>
      </c>
      <c r="AV315" s="9" t="e">
        <f t="shared" si="160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38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50"/>
        <v>0</v>
      </c>
      <c r="AB316" s="1">
        <f t="shared" si="151"/>
        <v>0</v>
      </c>
      <c r="AC316" s="1">
        <f t="shared" si="152"/>
        <v>0</v>
      </c>
      <c r="AD316" s="1">
        <f t="shared" si="153"/>
        <v>0</v>
      </c>
      <c r="AE316" s="1" t="str">
        <f t="shared" si="161"/>
        <v/>
      </c>
      <c r="AF316" s="1" t="str">
        <f t="shared" si="154"/>
        <v/>
      </c>
      <c r="AG316" s="1" t="str">
        <f t="shared" si="155"/>
        <v/>
      </c>
      <c r="AH316" s="1" t="str">
        <f t="shared" si="156"/>
        <v/>
      </c>
      <c r="AI316" s="1" t="e">
        <f t="shared" si="162"/>
        <v>#N/A</v>
      </c>
      <c r="AJ316" s="9" t="e">
        <f t="shared" si="139"/>
        <v>#N/A</v>
      </c>
      <c r="AK316" s="9" t="e">
        <f t="shared" si="140"/>
        <v>#N/A</v>
      </c>
      <c r="AL316" s="9" t="e">
        <f t="shared" si="141"/>
        <v>#N/A</v>
      </c>
      <c r="AM316" s="9" t="e">
        <f t="shared" si="142"/>
        <v>#N/A</v>
      </c>
      <c r="AN316" s="9" t="e">
        <f t="shared" si="143"/>
        <v>#N/A</v>
      </c>
      <c r="AO316" s="9" t="e">
        <f t="shared" si="144"/>
        <v>#N/A</v>
      </c>
      <c r="AP316" s="1" t="str">
        <f t="shared" si="157"/>
        <v/>
      </c>
      <c r="AQ316" s="1" t="str">
        <f t="shared" si="158"/>
        <v/>
      </c>
      <c r="AS316" s="1" t="str">
        <f t="shared" si="159"/>
        <v/>
      </c>
      <c r="AT316" s="1" t="e">
        <f t="shared" si="163"/>
        <v>#N/A</v>
      </c>
      <c r="AU316" s="1" t="e">
        <f t="shared" si="145"/>
        <v>#N/A</v>
      </c>
      <c r="AV316" s="9" t="e">
        <f t="shared" si="160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38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50"/>
        <v>0</v>
      </c>
      <c r="AB317" s="1">
        <f t="shared" si="151"/>
        <v>0</v>
      </c>
      <c r="AC317" s="1">
        <f t="shared" si="152"/>
        <v>0</v>
      </c>
      <c r="AD317" s="1">
        <f t="shared" si="153"/>
        <v>0</v>
      </c>
      <c r="AE317" s="1" t="str">
        <f t="shared" si="161"/>
        <v/>
      </c>
      <c r="AF317" s="1" t="str">
        <f t="shared" si="154"/>
        <v/>
      </c>
      <c r="AG317" s="1" t="str">
        <f t="shared" si="155"/>
        <v/>
      </c>
      <c r="AH317" s="1" t="str">
        <f t="shared" si="156"/>
        <v/>
      </c>
      <c r="AI317" s="1" t="e">
        <f t="shared" si="162"/>
        <v>#N/A</v>
      </c>
      <c r="AJ317" s="9" t="e">
        <f t="shared" si="139"/>
        <v>#N/A</v>
      </c>
      <c r="AK317" s="9" t="e">
        <f t="shared" si="140"/>
        <v>#N/A</v>
      </c>
      <c r="AL317" s="9" t="e">
        <f t="shared" si="141"/>
        <v>#N/A</v>
      </c>
      <c r="AM317" s="9" t="e">
        <f t="shared" si="142"/>
        <v>#N/A</v>
      </c>
      <c r="AN317" s="9" t="e">
        <f t="shared" si="143"/>
        <v>#N/A</v>
      </c>
      <c r="AO317" s="9" t="e">
        <f t="shared" si="144"/>
        <v>#N/A</v>
      </c>
      <c r="AP317" s="1" t="str">
        <f t="shared" si="157"/>
        <v/>
      </c>
      <c r="AQ317" s="1" t="str">
        <f t="shared" si="158"/>
        <v/>
      </c>
      <c r="AS317" s="1" t="str">
        <f t="shared" si="159"/>
        <v/>
      </c>
      <c r="AT317" s="1" t="e">
        <f t="shared" si="163"/>
        <v>#N/A</v>
      </c>
      <c r="AU317" s="1" t="e">
        <f t="shared" si="145"/>
        <v>#N/A</v>
      </c>
      <c r="AV317" s="9" t="e">
        <f t="shared" si="160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38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50"/>
        <v>0</v>
      </c>
      <c r="AB318" s="1">
        <f t="shared" si="151"/>
        <v>0</v>
      </c>
      <c r="AC318" s="1">
        <f t="shared" si="152"/>
        <v>0</v>
      </c>
      <c r="AD318" s="1">
        <f t="shared" si="153"/>
        <v>0</v>
      </c>
      <c r="AE318" s="1" t="str">
        <f t="shared" si="161"/>
        <v/>
      </c>
      <c r="AF318" s="1" t="str">
        <f t="shared" si="154"/>
        <v/>
      </c>
      <c r="AG318" s="1" t="str">
        <f t="shared" si="155"/>
        <v/>
      </c>
      <c r="AH318" s="1" t="str">
        <f t="shared" si="156"/>
        <v/>
      </c>
      <c r="AI318" s="1" t="e">
        <f t="shared" si="162"/>
        <v>#N/A</v>
      </c>
      <c r="AJ318" s="9" t="e">
        <f t="shared" si="139"/>
        <v>#N/A</v>
      </c>
      <c r="AK318" s="9" t="e">
        <f t="shared" si="140"/>
        <v>#N/A</v>
      </c>
      <c r="AL318" s="9" t="e">
        <f t="shared" si="141"/>
        <v>#N/A</v>
      </c>
      <c r="AM318" s="9" t="e">
        <f t="shared" si="142"/>
        <v>#N/A</v>
      </c>
      <c r="AN318" s="9" t="e">
        <f t="shared" si="143"/>
        <v>#N/A</v>
      </c>
      <c r="AO318" s="9" t="e">
        <f t="shared" si="144"/>
        <v>#N/A</v>
      </c>
      <c r="AP318" s="1" t="str">
        <f t="shared" si="157"/>
        <v/>
      </c>
      <c r="AQ318" s="1" t="str">
        <f t="shared" si="158"/>
        <v/>
      </c>
      <c r="AS318" s="1" t="str">
        <f t="shared" si="159"/>
        <v/>
      </c>
      <c r="AT318" s="1" t="e">
        <f t="shared" si="163"/>
        <v>#N/A</v>
      </c>
      <c r="AU318" s="1" t="e">
        <f t="shared" si="145"/>
        <v>#N/A</v>
      </c>
      <c r="AV318" s="9" t="e">
        <f t="shared" si="160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38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50"/>
        <v>0</v>
      </c>
      <c r="AB319" s="1">
        <f t="shared" si="151"/>
        <v>0</v>
      </c>
      <c r="AC319" s="1">
        <f t="shared" si="152"/>
        <v>0</v>
      </c>
      <c r="AD319" s="1">
        <f t="shared" si="153"/>
        <v>0</v>
      </c>
      <c r="AE319" s="1" t="str">
        <f t="shared" si="161"/>
        <v/>
      </c>
      <c r="AF319" s="1" t="str">
        <f t="shared" si="154"/>
        <v/>
      </c>
      <c r="AG319" s="1" t="str">
        <f t="shared" si="155"/>
        <v/>
      </c>
      <c r="AH319" s="1" t="str">
        <f t="shared" si="156"/>
        <v/>
      </c>
      <c r="AI319" s="1" t="e">
        <f t="shared" si="162"/>
        <v>#N/A</v>
      </c>
      <c r="AJ319" s="9" t="e">
        <f t="shared" si="139"/>
        <v>#N/A</v>
      </c>
      <c r="AK319" s="9" t="e">
        <f t="shared" si="140"/>
        <v>#N/A</v>
      </c>
      <c r="AL319" s="9" t="e">
        <f t="shared" si="141"/>
        <v>#N/A</v>
      </c>
      <c r="AM319" s="9" t="e">
        <f t="shared" si="142"/>
        <v>#N/A</v>
      </c>
      <c r="AN319" s="9" t="e">
        <f t="shared" si="143"/>
        <v>#N/A</v>
      </c>
      <c r="AO319" s="9" t="e">
        <f t="shared" si="144"/>
        <v>#N/A</v>
      </c>
      <c r="AP319" s="1" t="str">
        <f t="shared" si="157"/>
        <v/>
      </c>
      <c r="AQ319" s="1" t="str">
        <f t="shared" si="158"/>
        <v/>
      </c>
      <c r="AS319" s="1" t="str">
        <f t="shared" si="159"/>
        <v/>
      </c>
      <c r="AT319" s="1" t="e">
        <f t="shared" si="163"/>
        <v>#N/A</v>
      </c>
      <c r="AU319" s="1" t="e">
        <f t="shared" si="145"/>
        <v>#N/A</v>
      </c>
      <c r="AV319" s="9" t="e">
        <f t="shared" si="160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38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50"/>
        <v>0</v>
      </c>
      <c r="AB320" s="1">
        <f t="shared" si="151"/>
        <v>0</v>
      </c>
      <c r="AC320" s="1">
        <f t="shared" si="152"/>
        <v>0</v>
      </c>
      <c r="AD320" s="1">
        <f t="shared" si="153"/>
        <v>0</v>
      </c>
      <c r="AE320" s="1" t="str">
        <f t="shared" si="161"/>
        <v/>
      </c>
      <c r="AF320" s="1" t="str">
        <f t="shared" si="154"/>
        <v/>
      </c>
      <c r="AG320" s="1" t="str">
        <f t="shared" si="155"/>
        <v/>
      </c>
      <c r="AH320" s="1" t="str">
        <f t="shared" si="156"/>
        <v/>
      </c>
      <c r="AI320" s="1" t="e">
        <f t="shared" si="162"/>
        <v>#N/A</v>
      </c>
      <c r="AJ320" s="9" t="e">
        <f t="shared" si="139"/>
        <v>#N/A</v>
      </c>
      <c r="AK320" s="9" t="e">
        <f t="shared" si="140"/>
        <v>#N/A</v>
      </c>
      <c r="AL320" s="9" t="e">
        <f t="shared" si="141"/>
        <v>#N/A</v>
      </c>
      <c r="AM320" s="9" t="e">
        <f t="shared" si="142"/>
        <v>#N/A</v>
      </c>
      <c r="AN320" s="9" t="e">
        <f t="shared" si="143"/>
        <v>#N/A</v>
      </c>
      <c r="AO320" s="9" t="e">
        <f t="shared" si="144"/>
        <v>#N/A</v>
      </c>
      <c r="AP320" s="1" t="str">
        <f t="shared" si="157"/>
        <v/>
      </c>
      <c r="AQ320" s="1" t="str">
        <f t="shared" si="158"/>
        <v/>
      </c>
      <c r="AS320" s="1" t="str">
        <f t="shared" si="159"/>
        <v/>
      </c>
      <c r="AT320" s="1" t="e">
        <f t="shared" si="163"/>
        <v>#N/A</v>
      </c>
      <c r="AU320" s="1" t="e">
        <f t="shared" si="145"/>
        <v>#N/A</v>
      </c>
      <c r="AV320" s="9" t="e">
        <f t="shared" si="160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38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50"/>
        <v>0</v>
      </c>
      <c r="AB321" s="1">
        <f t="shared" si="151"/>
        <v>0</v>
      </c>
      <c r="AC321" s="1">
        <f t="shared" si="152"/>
        <v>0</v>
      </c>
      <c r="AD321" s="1">
        <f t="shared" si="153"/>
        <v>0</v>
      </c>
      <c r="AE321" s="1" t="str">
        <f t="shared" si="161"/>
        <v/>
      </c>
      <c r="AF321" s="1" t="str">
        <f t="shared" si="154"/>
        <v/>
      </c>
      <c r="AG321" s="1" t="str">
        <f t="shared" si="155"/>
        <v/>
      </c>
      <c r="AH321" s="1" t="str">
        <f t="shared" si="156"/>
        <v/>
      </c>
      <c r="AI321" s="1" t="e">
        <f t="shared" si="162"/>
        <v>#N/A</v>
      </c>
      <c r="AJ321" s="9" t="e">
        <f t="shared" si="139"/>
        <v>#N/A</v>
      </c>
      <c r="AK321" s="9" t="e">
        <f t="shared" si="140"/>
        <v>#N/A</v>
      </c>
      <c r="AL321" s="9" t="e">
        <f t="shared" si="141"/>
        <v>#N/A</v>
      </c>
      <c r="AM321" s="9" t="e">
        <f t="shared" si="142"/>
        <v>#N/A</v>
      </c>
      <c r="AN321" s="9" t="e">
        <f t="shared" si="143"/>
        <v>#N/A</v>
      </c>
      <c r="AO321" s="9" t="e">
        <f t="shared" si="144"/>
        <v>#N/A</v>
      </c>
      <c r="AP321" s="1" t="str">
        <f t="shared" si="157"/>
        <v/>
      </c>
      <c r="AQ321" s="1" t="str">
        <f t="shared" si="158"/>
        <v/>
      </c>
      <c r="AS321" s="1" t="str">
        <f t="shared" si="159"/>
        <v/>
      </c>
      <c r="AT321" s="1" t="e">
        <f t="shared" si="163"/>
        <v>#N/A</v>
      </c>
      <c r="AU321" s="1" t="e">
        <f t="shared" si="145"/>
        <v>#N/A</v>
      </c>
      <c r="AV321" s="9" t="e">
        <f t="shared" si="160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38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50"/>
        <v>0</v>
      </c>
      <c r="AB322" s="1">
        <f t="shared" si="151"/>
        <v>0</v>
      </c>
      <c r="AC322" s="1">
        <f t="shared" si="152"/>
        <v>0</v>
      </c>
      <c r="AD322" s="1">
        <f t="shared" si="153"/>
        <v>0</v>
      </c>
      <c r="AE322" s="1" t="str">
        <f t="shared" si="161"/>
        <v/>
      </c>
      <c r="AF322" s="1" t="str">
        <f t="shared" si="154"/>
        <v/>
      </c>
      <c r="AG322" s="1" t="str">
        <f t="shared" si="155"/>
        <v/>
      </c>
      <c r="AH322" s="1" t="str">
        <f t="shared" si="156"/>
        <v/>
      </c>
      <c r="AI322" s="1" t="e">
        <f t="shared" si="162"/>
        <v>#N/A</v>
      </c>
      <c r="AJ322" s="9" t="e">
        <f t="shared" si="139"/>
        <v>#N/A</v>
      </c>
      <c r="AK322" s="9" t="e">
        <f t="shared" si="140"/>
        <v>#N/A</v>
      </c>
      <c r="AL322" s="9" t="e">
        <f t="shared" si="141"/>
        <v>#N/A</v>
      </c>
      <c r="AM322" s="9" t="e">
        <f t="shared" si="142"/>
        <v>#N/A</v>
      </c>
      <c r="AN322" s="9" t="e">
        <f t="shared" si="143"/>
        <v>#N/A</v>
      </c>
      <c r="AO322" s="9" t="e">
        <f t="shared" si="144"/>
        <v>#N/A</v>
      </c>
      <c r="AP322" s="1" t="str">
        <f t="shared" si="157"/>
        <v/>
      </c>
      <c r="AQ322" s="1" t="str">
        <f t="shared" si="158"/>
        <v/>
      </c>
      <c r="AS322" s="1" t="str">
        <f t="shared" si="159"/>
        <v/>
      </c>
      <c r="AT322" s="1" t="e">
        <f t="shared" si="163"/>
        <v>#N/A</v>
      </c>
      <c r="AU322" s="1" t="e">
        <f t="shared" si="145"/>
        <v>#N/A</v>
      </c>
      <c r="AV322" s="9" t="e">
        <f t="shared" si="160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38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50"/>
        <v>0</v>
      </c>
      <c r="AB323" s="1">
        <f t="shared" si="151"/>
        <v>0</v>
      </c>
      <c r="AC323" s="1">
        <f t="shared" si="152"/>
        <v>0</v>
      </c>
      <c r="AD323" s="1">
        <f t="shared" si="153"/>
        <v>0</v>
      </c>
      <c r="AE323" s="1" t="str">
        <f t="shared" si="161"/>
        <v/>
      </c>
      <c r="AF323" s="1" t="str">
        <f t="shared" si="154"/>
        <v/>
      </c>
      <c r="AG323" s="1" t="str">
        <f t="shared" si="155"/>
        <v/>
      </c>
      <c r="AH323" s="1" t="str">
        <f t="shared" si="156"/>
        <v/>
      </c>
      <c r="AI323" s="1" t="e">
        <f t="shared" si="162"/>
        <v>#N/A</v>
      </c>
      <c r="AJ323" s="9" t="e">
        <f t="shared" si="139"/>
        <v>#N/A</v>
      </c>
      <c r="AK323" s="9" t="e">
        <f t="shared" si="140"/>
        <v>#N/A</v>
      </c>
      <c r="AL323" s="9" t="e">
        <f t="shared" si="141"/>
        <v>#N/A</v>
      </c>
      <c r="AM323" s="9" t="e">
        <f t="shared" si="142"/>
        <v>#N/A</v>
      </c>
      <c r="AN323" s="9" t="e">
        <f t="shared" si="143"/>
        <v>#N/A</v>
      </c>
      <c r="AO323" s="9" t="e">
        <f t="shared" si="144"/>
        <v>#N/A</v>
      </c>
      <c r="AP323" s="1" t="str">
        <f t="shared" si="157"/>
        <v/>
      </c>
      <c r="AQ323" s="1" t="str">
        <f t="shared" si="158"/>
        <v/>
      </c>
      <c r="AS323" s="1" t="str">
        <f t="shared" si="159"/>
        <v/>
      </c>
      <c r="AT323" s="1" t="e">
        <f t="shared" si="163"/>
        <v>#N/A</v>
      </c>
      <c r="AU323" s="1" t="e">
        <f t="shared" si="145"/>
        <v>#N/A</v>
      </c>
      <c r="AV323" s="9" t="e">
        <f t="shared" si="160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38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50"/>
        <v>0</v>
      </c>
      <c r="AB324" s="1">
        <f t="shared" si="151"/>
        <v>0</v>
      </c>
      <c r="AC324" s="1">
        <f t="shared" si="152"/>
        <v>0</v>
      </c>
      <c r="AD324" s="1">
        <f t="shared" si="153"/>
        <v>0</v>
      </c>
      <c r="AE324" s="1" t="str">
        <f t="shared" si="161"/>
        <v/>
      </c>
      <c r="AF324" s="1" t="str">
        <f t="shared" si="154"/>
        <v/>
      </c>
      <c r="AG324" s="1" t="str">
        <f t="shared" si="155"/>
        <v/>
      </c>
      <c r="AH324" s="1" t="str">
        <f t="shared" si="156"/>
        <v/>
      </c>
      <c r="AI324" s="1" t="e">
        <f t="shared" si="162"/>
        <v>#N/A</v>
      </c>
      <c r="AJ324" s="9" t="e">
        <f t="shared" si="139"/>
        <v>#N/A</v>
      </c>
      <c r="AK324" s="9" t="e">
        <f t="shared" si="140"/>
        <v>#N/A</v>
      </c>
      <c r="AL324" s="9" t="e">
        <f t="shared" si="141"/>
        <v>#N/A</v>
      </c>
      <c r="AM324" s="9" t="e">
        <f t="shared" si="142"/>
        <v>#N/A</v>
      </c>
      <c r="AN324" s="9" t="e">
        <f t="shared" si="143"/>
        <v>#N/A</v>
      </c>
      <c r="AO324" s="9" t="e">
        <f t="shared" si="144"/>
        <v>#N/A</v>
      </c>
      <c r="AP324" s="1" t="str">
        <f t="shared" si="157"/>
        <v/>
      </c>
      <c r="AQ324" s="1" t="str">
        <f t="shared" si="158"/>
        <v/>
      </c>
      <c r="AS324" s="1" t="str">
        <f t="shared" si="159"/>
        <v/>
      </c>
      <c r="AT324" s="1" t="e">
        <f t="shared" si="163"/>
        <v>#N/A</v>
      </c>
      <c r="AU324" s="1" t="e">
        <f t="shared" si="145"/>
        <v>#N/A</v>
      </c>
      <c r="AV324" s="9" t="e">
        <f t="shared" si="160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38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50"/>
        <v>0</v>
      </c>
      <c r="AB325" s="1">
        <f t="shared" si="151"/>
        <v>0</v>
      </c>
      <c r="AC325" s="1">
        <f t="shared" si="152"/>
        <v>0</v>
      </c>
      <c r="AD325" s="1">
        <f t="shared" si="153"/>
        <v>0</v>
      </c>
      <c r="AE325" s="1" t="str">
        <f t="shared" si="161"/>
        <v/>
      </c>
      <c r="AF325" s="1" t="str">
        <f t="shared" si="154"/>
        <v/>
      </c>
      <c r="AG325" s="1" t="str">
        <f t="shared" si="155"/>
        <v/>
      </c>
      <c r="AH325" s="1" t="str">
        <f t="shared" si="156"/>
        <v/>
      </c>
      <c r="AI325" s="1" t="e">
        <f t="shared" si="162"/>
        <v>#N/A</v>
      </c>
      <c r="AJ325" s="9" t="e">
        <f t="shared" si="139"/>
        <v>#N/A</v>
      </c>
      <c r="AK325" s="9" t="e">
        <f t="shared" si="140"/>
        <v>#N/A</v>
      </c>
      <c r="AL325" s="9" t="e">
        <f t="shared" si="141"/>
        <v>#N/A</v>
      </c>
      <c r="AM325" s="9" t="e">
        <f t="shared" si="142"/>
        <v>#N/A</v>
      </c>
      <c r="AN325" s="9" t="e">
        <f t="shared" si="143"/>
        <v>#N/A</v>
      </c>
      <c r="AO325" s="9" t="e">
        <f t="shared" si="144"/>
        <v>#N/A</v>
      </c>
      <c r="AP325" s="1" t="str">
        <f t="shared" si="157"/>
        <v/>
      </c>
      <c r="AQ325" s="1" t="str">
        <f t="shared" si="158"/>
        <v/>
      </c>
      <c r="AS325" s="1" t="str">
        <f t="shared" si="159"/>
        <v/>
      </c>
      <c r="AT325" s="1" t="e">
        <f t="shared" si="163"/>
        <v>#N/A</v>
      </c>
      <c r="AU325" s="1" t="e">
        <f t="shared" si="145"/>
        <v>#N/A</v>
      </c>
      <c r="AV325" s="9" t="e">
        <f t="shared" si="160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38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50"/>
        <v>0</v>
      </c>
      <c r="AB326" s="1">
        <f t="shared" si="151"/>
        <v>0</v>
      </c>
      <c r="AC326" s="1">
        <f t="shared" si="152"/>
        <v>0</v>
      </c>
      <c r="AD326" s="1">
        <f t="shared" si="153"/>
        <v>0</v>
      </c>
      <c r="AE326" s="1" t="str">
        <f t="shared" si="161"/>
        <v/>
      </c>
      <c r="AF326" s="1" t="str">
        <f t="shared" si="154"/>
        <v/>
      </c>
      <c r="AG326" s="1" t="str">
        <f t="shared" si="155"/>
        <v/>
      </c>
      <c r="AH326" s="1" t="str">
        <f t="shared" si="156"/>
        <v/>
      </c>
      <c r="AI326" s="1" t="e">
        <f t="shared" si="162"/>
        <v>#N/A</v>
      </c>
      <c r="AJ326" s="9" t="e">
        <f t="shared" si="139"/>
        <v>#N/A</v>
      </c>
      <c r="AK326" s="9" t="e">
        <f t="shared" si="140"/>
        <v>#N/A</v>
      </c>
      <c r="AL326" s="9" t="e">
        <f t="shared" si="141"/>
        <v>#N/A</v>
      </c>
      <c r="AM326" s="9" t="e">
        <f t="shared" si="142"/>
        <v>#N/A</v>
      </c>
      <c r="AN326" s="9" t="e">
        <f t="shared" si="143"/>
        <v>#N/A</v>
      </c>
      <c r="AO326" s="9" t="e">
        <f t="shared" si="144"/>
        <v>#N/A</v>
      </c>
      <c r="AP326" s="1" t="str">
        <f t="shared" si="157"/>
        <v/>
      </c>
      <c r="AQ326" s="1" t="str">
        <f t="shared" si="158"/>
        <v/>
      </c>
      <c r="AS326" s="1" t="str">
        <f t="shared" si="159"/>
        <v/>
      </c>
      <c r="AT326" s="1" t="e">
        <f t="shared" si="163"/>
        <v>#N/A</v>
      </c>
      <c r="AU326" s="1" t="e">
        <f t="shared" si="145"/>
        <v>#N/A</v>
      </c>
      <c r="AV326" s="9" t="e">
        <f t="shared" si="160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38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50"/>
        <v>0</v>
      </c>
      <c r="AB327" s="1">
        <f t="shared" si="151"/>
        <v>0</v>
      </c>
      <c r="AC327" s="1">
        <f t="shared" si="152"/>
        <v>0</v>
      </c>
      <c r="AD327" s="1">
        <f t="shared" si="153"/>
        <v>0</v>
      </c>
      <c r="AE327" s="1" t="str">
        <f t="shared" si="161"/>
        <v/>
      </c>
      <c r="AF327" s="1" t="str">
        <f t="shared" si="154"/>
        <v/>
      </c>
      <c r="AG327" s="1" t="str">
        <f t="shared" si="155"/>
        <v/>
      </c>
      <c r="AH327" s="1" t="str">
        <f t="shared" si="156"/>
        <v/>
      </c>
      <c r="AI327" s="1" t="e">
        <f t="shared" si="162"/>
        <v>#N/A</v>
      </c>
      <c r="AJ327" s="9" t="e">
        <f t="shared" si="139"/>
        <v>#N/A</v>
      </c>
      <c r="AK327" s="9" t="e">
        <f t="shared" si="140"/>
        <v>#N/A</v>
      </c>
      <c r="AL327" s="9" t="e">
        <f t="shared" si="141"/>
        <v>#N/A</v>
      </c>
      <c r="AM327" s="9" t="e">
        <f t="shared" si="142"/>
        <v>#N/A</v>
      </c>
      <c r="AN327" s="9" t="e">
        <f t="shared" si="143"/>
        <v>#N/A</v>
      </c>
      <c r="AO327" s="9" t="e">
        <f t="shared" si="144"/>
        <v>#N/A</v>
      </c>
      <c r="AP327" s="1" t="str">
        <f t="shared" si="157"/>
        <v/>
      </c>
      <c r="AQ327" s="1" t="str">
        <f t="shared" si="158"/>
        <v/>
      </c>
      <c r="AS327" s="1" t="str">
        <f t="shared" si="159"/>
        <v/>
      </c>
      <c r="AT327" s="1" t="e">
        <f t="shared" si="163"/>
        <v>#N/A</v>
      </c>
      <c r="AU327" s="1" t="e">
        <f t="shared" si="145"/>
        <v>#N/A</v>
      </c>
      <c r="AV327" s="9" t="e">
        <f t="shared" si="160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38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50"/>
        <v>0</v>
      </c>
      <c r="AB328" s="1">
        <f t="shared" si="151"/>
        <v>0</v>
      </c>
      <c r="AC328" s="1">
        <f t="shared" si="152"/>
        <v>0</v>
      </c>
      <c r="AD328" s="1">
        <f t="shared" si="153"/>
        <v>0</v>
      </c>
      <c r="AE328" s="1" t="str">
        <f t="shared" si="161"/>
        <v/>
      </c>
      <c r="AF328" s="1" t="str">
        <f t="shared" si="154"/>
        <v/>
      </c>
      <c r="AG328" s="1" t="str">
        <f t="shared" si="155"/>
        <v/>
      </c>
      <c r="AH328" s="1" t="str">
        <f t="shared" si="156"/>
        <v/>
      </c>
      <c r="AI328" s="1" t="e">
        <f t="shared" si="162"/>
        <v>#N/A</v>
      </c>
      <c r="AJ328" s="9" t="e">
        <f t="shared" si="139"/>
        <v>#N/A</v>
      </c>
      <c r="AK328" s="9" t="e">
        <f t="shared" si="140"/>
        <v>#N/A</v>
      </c>
      <c r="AL328" s="9" t="e">
        <f t="shared" si="141"/>
        <v>#N/A</v>
      </c>
      <c r="AM328" s="9" t="e">
        <f t="shared" si="142"/>
        <v>#N/A</v>
      </c>
      <c r="AN328" s="9" t="e">
        <f t="shared" si="143"/>
        <v>#N/A</v>
      </c>
      <c r="AO328" s="9" t="e">
        <f t="shared" si="144"/>
        <v>#N/A</v>
      </c>
      <c r="AP328" s="1" t="str">
        <f t="shared" si="157"/>
        <v/>
      </c>
      <c r="AQ328" s="1" t="str">
        <f t="shared" si="158"/>
        <v/>
      </c>
      <c r="AS328" s="1" t="str">
        <f t="shared" si="159"/>
        <v/>
      </c>
      <c r="AT328" s="1" t="e">
        <f t="shared" si="163"/>
        <v>#N/A</v>
      </c>
      <c r="AU328" s="1" t="e">
        <f t="shared" si="145"/>
        <v>#N/A</v>
      </c>
      <c r="AV328" s="9" t="e">
        <f t="shared" si="160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38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50"/>
        <v>0</v>
      </c>
      <c r="AB329" s="1">
        <f t="shared" si="151"/>
        <v>0</v>
      </c>
      <c r="AC329" s="1">
        <f t="shared" si="152"/>
        <v>0</v>
      </c>
      <c r="AD329" s="1">
        <f t="shared" si="153"/>
        <v>0</v>
      </c>
      <c r="AE329" s="1" t="str">
        <f t="shared" si="161"/>
        <v/>
      </c>
      <c r="AF329" s="1" t="str">
        <f t="shared" si="154"/>
        <v/>
      </c>
      <c r="AG329" s="1" t="str">
        <f t="shared" si="155"/>
        <v/>
      </c>
      <c r="AH329" s="1" t="str">
        <f t="shared" si="156"/>
        <v/>
      </c>
      <c r="AI329" s="1" t="e">
        <f t="shared" si="162"/>
        <v>#N/A</v>
      </c>
      <c r="AJ329" s="9" t="e">
        <f t="shared" si="139"/>
        <v>#N/A</v>
      </c>
      <c r="AK329" s="9" t="e">
        <f t="shared" si="140"/>
        <v>#N/A</v>
      </c>
      <c r="AL329" s="9" t="e">
        <f t="shared" si="141"/>
        <v>#N/A</v>
      </c>
      <c r="AM329" s="9" t="e">
        <f t="shared" si="142"/>
        <v>#N/A</v>
      </c>
      <c r="AN329" s="9" t="e">
        <f t="shared" si="143"/>
        <v>#N/A</v>
      </c>
      <c r="AO329" s="9" t="e">
        <f t="shared" si="144"/>
        <v>#N/A</v>
      </c>
      <c r="AP329" s="1" t="str">
        <f t="shared" si="157"/>
        <v/>
      </c>
      <c r="AQ329" s="1" t="str">
        <f t="shared" si="158"/>
        <v/>
      </c>
      <c r="AS329" s="1" t="str">
        <f t="shared" si="159"/>
        <v/>
      </c>
      <c r="AT329" s="1" t="e">
        <f t="shared" si="163"/>
        <v>#N/A</v>
      </c>
      <c r="AU329" s="1" t="e">
        <f t="shared" si="145"/>
        <v>#N/A</v>
      </c>
      <c r="AV329" s="9" t="e">
        <f t="shared" si="160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38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50"/>
        <v>0</v>
      </c>
      <c r="AB330" s="1">
        <f t="shared" si="151"/>
        <v>0</v>
      </c>
      <c r="AC330" s="1">
        <f t="shared" si="152"/>
        <v>0</v>
      </c>
      <c r="AD330" s="1">
        <f t="shared" si="153"/>
        <v>0</v>
      </c>
      <c r="AE330" s="1" t="str">
        <f t="shared" si="161"/>
        <v/>
      </c>
      <c r="AF330" s="1" t="str">
        <f t="shared" si="154"/>
        <v/>
      </c>
      <c r="AG330" s="1" t="str">
        <f t="shared" si="155"/>
        <v/>
      </c>
      <c r="AH330" s="1" t="str">
        <f t="shared" si="156"/>
        <v/>
      </c>
      <c r="AI330" s="1" t="e">
        <f t="shared" si="162"/>
        <v>#N/A</v>
      </c>
      <c r="AJ330" s="9" t="e">
        <f t="shared" si="139"/>
        <v>#N/A</v>
      </c>
      <c r="AK330" s="9" t="e">
        <f t="shared" si="140"/>
        <v>#N/A</v>
      </c>
      <c r="AL330" s="9" t="e">
        <f t="shared" si="141"/>
        <v>#N/A</v>
      </c>
      <c r="AM330" s="9" t="e">
        <f t="shared" si="142"/>
        <v>#N/A</v>
      </c>
      <c r="AN330" s="9" t="e">
        <f t="shared" si="143"/>
        <v>#N/A</v>
      </c>
      <c r="AO330" s="9" t="e">
        <f t="shared" si="144"/>
        <v>#N/A</v>
      </c>
      <c r="AP330" s="1" t="str">
        <f t="shared" si="157"/>
        <v/>
      </c>
      <c r="AQ330" s="1" t="str">
        <f t="shared" si="158"/>
        <v/>
      </c>
      <c r="AS330" s="1" t="str">
        <f t="shared" si="159"/>
        <v/>
      </c>
      <c r="AT330" s="1" t="e">
        <f t="shared" si="163"/>
        <v>#N/A</v>
      </c>
      <c r="AU330" s="1" t="e">
        <f t="shared" si="145"/>
        <v>#N/A</v>
      </c>
      <c r="AV330" s="9" t="e">
        <f t="shared" si="160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38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50"/>
        <v>0</v>
      </c>
      <c r="AB331" s="1">
        <f t="shared" si="151"/>
        <v>0</v>
      </c>
      <c r="AC331" s="1">
        <f t="shared" si="152"/>
        <v>0</v>
      </c>
      <c r="AD331" s="1">
        <f t="shared" si="153"/>
        <v>0</v>
      </c>
      <c r="AE331" s="1" t="str">
        <f t="shared" si="161"/>
        <v/>
      </c>
      <c r="AF331" s="1" t="str">
        <f t="shared" si="154"/>
        <v/>
      </c>
      <c r="AG331" s="1" t="str">
        <f t="shared" si="155"/>
        <v/>
      </c>
      <c r="AH331" s="1" t="str">
        <f t="shared" si="156"/>
        <v/>
      </c>
      <c r="AI331" s="1" t="e">
        <f t="shared" si="162"/>
        <v>#N/A</v>
      </c>
      <c r="AJ331" s="9" t="e">
        <f t="shared" si="139"/>
        <v>#N/A</v>
      </c>
      <c r="AK331" s="9" t="e">
        <f t="shared" si="140"/>
        <v>#N/A</v>
      </c>
      <c r="AL331" s="9" t="e">
        <f t="shared" si="141"/>
        <v>#N/A</v>
      </c>
      <c r="AM331" s="9" t="e">
        <f t="shared" si="142"/>
        <v>#N/A</v>
      </c>
      <c r="AN331" s="9" t="e">
        <f t="shared" si="143"/>
        <v>#N/A</v>
      </c>
      <c r="AO331" s="9" t="e">
        <f t="shared" si="144"/>
        <v>#N/A</v>
      </c>
      <c r="AP331" s="1" t="str">
        <f t="shared" si="157"/>
        <v/>
      </c>
      <c r="AQ331" s="1" t="str">
        <f t="shared" si="158"/>
        <v/>
      </c>
      <c r="AS331" s="1" t="str">
        <f t="shared" si="159"/>
        <v/>
      </c>
      <c r="AT331" s="1" t="e">
        <f t="shared" si="163"/>
        <v>#N/A</v>
      </c>
      <c r="AU331" s="1" t="e">
        <f t="shared" si="145"/>
        <v>#N/A</v>
      </c>
      <c r="AV331" s="9" t="e">
        <f t="shared" si="160"/>
        <v>#N/A</v>
      </c>
      <c r="AW331" s="9" t="e">
        <f t="shared" si="146"/>
        <v>#N/A</v>
      </c>
      <c r="AX331" s="9" t="e">
        <f t="shared" si="147"/>
        <v>#N/A</v>
      </c>
      <c r="AY331" s="9" t="e">
        <f t="shared" si="148"/>
        <v>#N/A</v>
      </c>
      <c r="AZ331" s="9" t="e">
        <f t="shared" si="149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38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50"/>
        <v>0</v>
      </c>
      <c r="AB332" s="1">
        <f t="shared" si="151"/>
        <v>0</v>
      </c>
      <c r="AC332" s="1">
        <f t="shared" si="152"/>
        <v>0</v>
      </c>
      <c r="AD332" s="1">
        <f t="shared" si="153"/>
        <v>0</v>
      </c>
      <c r="AE332" s="1" t="str">
        <f t="shared" si="161"/>
        <v/>
      </c>
      <c r="AF332" s="1" t="str">
        <f t="shared" si="154"/>
        <v/>
      </c>
      <c r="AG332" s="1" t="str">
        <f t="shared" si="155"/>
        <v/>
      </c>
      <c r="AH332" s="1" t="str">
        <f t="shared" si="156"/>
        <v/>
      </c>
      <c r="AI332" s="1" t="e">
        <f t="shared" si="162"/>
        <v>#N/A</v>
      </c>
      <c r="AJ332" s="9" t="e">
        <f t="shared" si="139"/>
        <v>#N/A</v>
      </c>
      <c r="AK332" s="9" t="e">
        <f t="shared" si="140"/>
        <v>#N/A</v>
      </c>
      <c r="AL332" s="9" t="e">
        <f t="shared" si="141"/>
        <v>#N/A</v>
      </c>
      <c r="AM332" s="9" t="e">
        <f t="shared" si="142"/>
        <v>#N/A</v>
      </c>
      <c r="AN332" s="9" t="e">
        <f t="shared" si="143"/>
        <v>#N/A</v>
      </c>
      <c r="AO332" s="9" t="e">
        <f t="shared" si="144"/>
        <v>#N/A</v>
      </c>
      <c r="AP332" s="1" t="str">
        <f t="shared" si="157"/>
        <v/>
      </c>
      <c r="AQ332" s="1" t="str">
        <f t="shared" si="158"/>
        <v/>
      </c>
      <c r="AS332" s="1" t="str">
        <f t="shared" si="159"/>
        <v/>
      </c>
      <c r="AT332" s="1" t="e">
        <f t="shared" si="163"/>
        <v>#N/A</v>
      </c>
      <c r="AU332" s="1" t="e">
        <f t="shared" si="145"/>
        <v>#N/A</v>
      </c>
      <c r="AV332" s="9" t="e">
        <f t="shared" si="160"/>
        <v>#N/A</v>
      </c>
      <c r="AW332" s="9" t="e">
        <f t="shared" si="146"/>
        <v>#N/A</v>
      </c>
      <c r="AX332" s="9" t="e">
        <f t="shared" si="147"/>
        <v>#N/A</v>
      </c>
      <c r="AY332" s="9" t="e">
        <f t="shared" si="148"/>
        <v>#N/A</v>
      </c>
      <c r="AZ332" s="9" t="e">
        <f t="shared" si="149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38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50"/>
        <v>0</v>
      </c>
      <c r="AB333" s="1">
        <f t="shared" si="151"/>
        <v>0</v>
      </c>
      <c r="AC333" s="1">
        <f t="shared" si="152"/>
        <v>0</v>
      </c>
      <c r="AD333" s="1">
        <f t="shared" si="153"/>
        <v>0</v>
      </c>
      <c r="AE333" s="1" t="str">
        <f t="shared" si="161"/>
        <v/>
      </c>
      <c r="AF333" s="1" t="str">
        <f t="shared" si="154"/>
        <v/>
      </c>
      <c r="AG333" s="1" t="str">
        <f t="shared" si="155"/>
        <v/>
      </c>
      <c r="AH333" s="1" t="str">
        <f t="shared" si="156"/>
        <v/>
      </c>
      <c r="AI333" s="1" t="e">
        <f t="shared" si="162"/>
        <v>#N/A</v>
      </c>
      <c r="AJ333" s="9" t="e">
        <f t="shared" si="139"/>
        <v>#N/A</v>
      </c>
      <c r="AK333" s="9" t="e">
        <f t="shared" si="140"/>
        <v>#N/A</v>
      </c>
      <c r="AL333" s="9" t="e">
        <f t="shared" si="141"/>
        <v>#N/A</v>
      </c>
      <c r="AM333" s="9" t="e">
        <f t="shared" si="142"/>
        <v>#N/A</v>
      </c>
      <c r="AN333" s="9" t="e">
        <f t="shared" si="143"/>
        <v>#N/A</v>
      </c>
      <c r="AO333" s="9" t="e">
        <f t="shared" si="144"/>
        <v>#N/A</v>
      </c>
      <c r="AP333" s="1" t="str">
        <f t="shared" si="157"/>
        <v/>
      </c>
      <c r="AQ333" s="1" t="str">
        <f t="shared" si="158"/>
        <v/>
      </c>
      <c r="AS333" s="1" t="str">
        <f t="shared" si="159"/>
        <v/>
      </c>
      <c r="AT333" s="1" t="e">
        <f t="shared" si="163"/>
        <v>#N/A</v>
      </c>
      <c r="AU333" s="1" t="e">
        <f t="shared" si="145"/>
        <v>#N/A</v>
      </c>
      <c r="AV333" s="9" t="e">
        <f t="shared" si="160"/>
        <v>#N/A</v>
      </c>
      <c r="AW333" s="9" t="e">
        <f t="shared" si="146"/>
        <v>#N/A</v>
      </c>
      <c r="AX333" s="9" t="e">
        <f t="shared" si="147"/>
        <v>#N/A</v>
      </c>
      <c r="AY333" s="9" t="e">
        <f t="shared" si="148"/>
        <v>#N/A</v>
      </c>
      <c r="AZ333" s="9" t="e">
        <f t="shared" si="149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64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50"/>
        <v>0</v>
      </c>
      <c r="AB334" s="1">
        <f t="shared" si="151"/>
        <v>0</v>
      </c>
      <c r="AC334" s="1">
        <f t="shared" si="152"/>
        <v>0</v>
      </c>
      <c r="AD334" s="1">
        <f t="shared" si="153"/>
        <v>0</v>
      </c>
      <c r="AE334" s="1" t="str">
        <f t="shared" si="161"/>
        <v/>
      </c>
      <c r="AF334" s="1" t="str">
        <f t="shared" si="154"/>
        <v/>
      </c>
      <c r="AG334" s="1" t="str">
        <f t="shared" si="155"/>
        <v/>
      </c>
      <c r="AH334" s="1" t="str">
        <f t="shared" si="156"/>
        <v/>
      </c>
      <c r="AI334" s="1" t="e">
        <f t="shared" si="162"/>
        <v>#N/A</v>
      </c>
      <c r="AJ334" s="9" t="e">
        <f t="shared" ref="AJ334:AJ373" si="165">IF(OR(ISNA(B334),B334=0),NA(),I334/B334)</f>
        <v>#N/A</v>
      </c>
      <c r="AK334" s="9" t="e">
        <f t="shared" ref="AK334:AK373" si="166">IF(OR(ISNA(B334),B334=0),NA(),B334/$AK$11)</f>
        <v>#N/A</v>
      </c>
      <c r="AL334" s="9" t="e">
        <f t="shared" ref="AL334:AL373" si="167">IF(OR(ISNA(B334),B334=0),NA(),E334/$AK$11)</f>
        <v>#N/A</v>
      </c>
      <c r="AM334" s="9" t="e">
        <f t="shared" ref="AM334:AM373" si="168">IF(OR(ISNA(B334),B334=0),NA(),G334/$AK$11)</f>
        <v>#N/A</v>
      </c>
      <c r="AN334" s="9" t="e">
        <f t="shared" ref="AN334:AN373" si="169">IF(OR(ISNA(B334),B334=0),NA(),I334/$AK$11)</f>
        <v>#N/A</v>
      </c>
      <c r="AO334" s="9" t="e">
        <f t="shared" ref="AO334:AO373" si="170">+IF(OR(ISNA(B334),B334=0),NA(),AI334/$AK$11)</f>
        <v>#N/A</v>
      </c>
      <c r="AP334" s="1" t="str">
        <f t="shared" si="157"/>
        <v/>
      </c>
      <c r="AQ334" s="1" t="str">
        <f t="shared" si="158"/>
        <v/>
      </c>
      <c r="AS334" s="1" t="str">
        <f t="shared" si="159"/>
        <v/>
      </c>
      <c r="AT334" s="1" t="e">
        <f t="shared" si="163"/>
        <v>#N/A</v>
      </c>
      <c r="AU334" s="1" t="e">
        <f t="shared" ref="AU334:AU373" si="171">IF(C334="",NA(),V334+W334+X334)</f>
        <v>#N/A</v>
      </c>
      <c r="AV334" s="9" t="e">
        <f t="shared" si="160"/>
        <v>#N/A</v>
      </c>
      <c r="AW334" s="9" t="e">
        <f t="shared" ref="AW334:AW373" si="172">IF(OR(ISNA(B334),B334=0),NA(),V334/$AK$11)</f>
        <v>#N/A</v>
      </c>
      <c r="AX334" s="9" t="e">
        <f t="shared" ref="AX334:AX373" si="173">IF(OR(ISNA(B334),B334=0),NA(),W334/$AK$11)</f>
        <v>#N/A</v>
      </c>
      <c r="AY334" s="9" t="e">
        <f t="shared" ref="AY334:AY373" si="174">IF(OR(ISNA(B334),B334=0),NA(),X334/$AK$11)</f>
        <v>#N/A</v>
      </c>
      <c r="AZ334" s="9" t="e">
        <f t="shared" ref="AZ334:AZ373" si="175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64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A373" si="176">+D335+U335</f>
        <v>0</v>
      </c>
      <c r="AB335" s="1">
        <f t="shared" ref="AB335:AB373" si="177">+E335+V335</f>
        <v>0</v>
      </c>
      <c r="AC335" s="1">
        <f t="shared" ref="AC335:AC373" si="178">+G335+W335</f>
        <v>0</v>
      </c>
      <c r="AD335" s="1">
        <f t="shared" ref="AD335:AD373" si="179">+I335+X335</f>
        <v>0</v>
      </c>
      <c r="AE335" s="1" t="str">
        <f t="shared" si="161"/>
        <v/>
      </c>
      <c r="AF335" s="1" t="str">
        <f t="shared" ref="AF335:AF373" si="180">IF($C335="","",G335-G334)</f>
        <v/>
      </c>
      <c r="AG335" s="1" t="str">
        <f t="shared" ref="AG335:AG373" si="181">IF($C335="","",H335-H334)</f>
        <v/>
      </c>
      <c r="AH335" s="1" t="str">
        <f t="shared" ref="AH335:AH373" si="182">IF($C335="","",I335-I334)</f>
        <v/>
      </c>
      <c r="AI335" s="1" t="e">
        <f t="shared" si="162"/>
        <v>#N/A</v>
      </c>
      <c r="AJ335" s="9" t="e">
        <f t="shared" si="165"/>
        <v>#N/A</v>
      </c>
      <c r="AK335" s="9" t="e">
        <f t="shared" si="166"/>
        <v>#N/A</v>
      </c>
      <c r="AL335" s="9" t="e">
        <f t="shared" si="167"/>
        <v>#N/A</v>
      </c>
      <c r="AM335" s="9" t="e">
        <f t="shared" si="168"/>
        <v>#N/A</v>
      </c>
      <c r="AN335" s="9" t="e">
        <f t="shared" si="169"/>
        <v>#N/A</v>
      </c>
      <c r="AO335" s="9" t="e">
        <f t="shared" si="170"/>
        <v>#N/A</v>
      </c>
      <c r="AP335" s="1" t="str">
        <f t="shared" ref="AP335:AP373" si="183">IF($C335="","",V335-V334)</f>
        <v/>
      </c>
      <c r="AQ335" s="1" t="str">
        <f t="shared" ref="AQ335:AQ373" si="184">IF($C335="","",W335-W334)</f>
        <v/>
      </c>
      <c r="AS335" s="1" t="str">
        <f t="shared" ref="AS335:AS373" si="185">IF($C335="","",X335-X334)</f>
        <v/>
      </c>
      <c r="AT335" s="1" t="e">
        <f t="shared" si="163"/>
        <v>#N/A</v>
      </c>
      <c r="AU335" s="1" t="e">
        <f t="shared" si="171"/>
        <v>#N/A</v>
      </c>
      <c r="AV335" s="9" t="e">
        <f t="shared" ref="AV335:AV373" si="186">IF(OR(ISNA(B335),B335=0),NA(),AU335/$AK$11)</f>
        <v>#N/A</v>
      </c>
      <c r="AW335" s="9" t="e">
        <f t="shared" si="172"/>
        <v>#N/A</v>
      </c>
      <c r="AX335" s="9" t="e">
        <f t="shared" si="173"/>
        <v>#N/A</v>
      </c>
      <c r="AY335" s="9" t="e">
        <f t="shared" si="174"/>
        <v>#N/A</v>
      </c>
      <c r="AZ335" s="9" t="e">
        <f t="shared" si="175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64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76"/>
        <v>0</v>
      </c>
      <c r="AB336" s="1">
        <f t="shared" si="177"/>
        <v>0</v>
      </c>
      <c r="AC336" s="1">
        <f t="shared" si="178"/>
        <v>0</v>
      </c>
      <c r="AD336" s="1">
        <f t="shared" si="179"/>
        <v>0</v>
      </c>
      <c r="AE336" s="1" t="str">
        <f t="shared" ref="AE336:AE373" si="187">IF($C336="","",E336-E335)</f>
        <v/>
      </c>
      <c r="AF336" s="1" t="str">
        <f t="shared" si="180"/>
        <v/>
      </c>
      <c r="AG336" s="1" t="str">
        <f t="shared" si="181"/>
        <v/>
      </c>
      <c r="AH336" s="1" t="str">
        <f t="shared" si="182"/>
        <v/>
      </c>
      <c r="AI336" s="1" t="e">
        <f t="shared" ref="AI336:AI373" si="188">IF(OR($C336="",ISNA($C336)),NA(),AE336+AF336+AG336+AH336)</f>
        <v>#N/A</v>
      </c>
      <c r="AJ336" s="9" t="e">
        <f t="shared" si="165"/>
        <v>#N/A</v>
      </c>
      <c r="AK336" s="9" t="e">
        <f t="shared" si="166"/>
        <v>#N/A</v>
      </c>
      <c r="AL336" s="9" t="e">
        <f t="shared" si="167"/>
        <v>#N/A</v>
      </c>
      <c r="AM336" s="9" t="e">
        <f t="shared" si="168"/>
        <v>#N/A</v>
      </c>
      <c r="AN336" s="9" t="e">
        <f t="shared" si="169"/>
        <v>#N/A</v>
      </c>
      <c r="AO336" s="9" t="e">
        <f t="shared" si="170"/>
        <v>#N/A</v>
      </c>
      <c r="AP336" s="1" t="str">
        <f t="shared" si="183"/>
        <v/>
      </c>
      <c r="AQ336" s="1" t="str">
        <f t="shared" si="184"/>
        <v/>
      </c>
      <c r="AS336" s="1" t="str">
        <f t="shared" si="185"/>
        <v/>
      </c>
      <c r="AT336" s="1" t="e">
        <f t="shared" ref="AT336:AT373" si="189">IF(OR($C336="",ISNA($C336)),NA(),AP336+AQ336+AR336+AS336)</f>
        <v>#N/A</v>
      </c>
      <c r="AU336" s="1" t="e">
        <f t="shared" si="171"/>
        <v>#N/A</v>
      </c>
      <c r="AV336" s="9" t="e">
        <f t="shared" si="186"/>
        <v>#N/A</v>
      </c>
      <c r="AW336" s="9" t="e">
        <f t="shared" si="172"/>
        <v>#N/A</v>
      </c>
      <c r="AX336" s="9" t="e">
        <f t="shared" si="173"/>
        <v>#N/A</v>
      </c>
      <c r="AY336" s="9" t="e">
        <f t="shared" si="174"/>
        <v>#N/A</v>
      </c>
      <c r="AZ336" s="9" t="e">
        <f t="shared" si="175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64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76"/>
        <v>0</v>
      </c>
      <c r="AB337" s="1">
        <f t="shared" si="177"/>
        <v>0</v>
      </c>
      <c r="AC337" s="1">
        <f t="shared" si="178"/>
        <v>0</v>
      </c>
      <c r="AD337" s="1">
        <f t="shared" si="179"/>
        <v>0</v>
      </c>
      <c r="AE337" s="1" t="str">
        <f t="shared" si="187"/>
        <v/>
      </c>
      <c r="AF337" s="1" t="str">
        <f t="shared" si="180"/>
        <v/>
      </c>
      <c r="AG337" s="1" t="str">
        <f t="shared" si="181"/>
        <v/>
      </c>
      <c r="AH337" s="1" t="str">
        <f t="shared" si="182"/>
        <v/>
      </c>
      <c r="AI337" s="1" t="e">
        <f t="shared" si="188"/>
        <v>#N/A</v>
      </c>
      <c r="AJ337" s="9" t="e">
        <f t="shared" si="165"/>
        <v>#N/A</v>
      </c>
      <c r="AK337" s="9" t="e">
        <f t="shared" si="166"/>
        <v>#N/A</v>
      </c>
      <c r="AL337" s="9" t="e">
        <f t="shared" si="167"/>
        <v>#N/A</v>
      </c>
      <c r="AM337" s="9" t="e">
        <f t="shared" si="168"/>
        <v>#N/A</v>
      </c>
      <c r="AN337" s="9" t="e">
        <f t="shared" si="169"/>
        <v>#N/A</v>
      </c>
      <c r="AO337" s="9" t="e">
        <f t="shared" si="170"/>
        <v>#N/A</v>
      </c>
      <c r="AP337" s="1" t="str">
        <f t="shared" si="183"/>
        <v/>
      </c>
      <c r="AQ337" s="1" t="str">
        <f t="shared" si="184"/>
        <v/>
      </c>
      <c r="AS337" s="1" t="str">
        <f t="shared" si="185"/>
        <v/>
      </c>
      <c r="AT337" s="1" t="e">
        <f t="shared" si="189"/>
        <v>#N/A</v>
      </c>
      <c r="AU337" s="1" t="e">
        <f t="shared" si="171"/>
        <v>#N/A</v>
      </c>
      <c r="AV337" s="9" t="e">
        <f t="shared" si="186"/>
        <v>#N/A</v>
      </c>
      <c r="AW337" s="9" t="e">
        <f t="shared" si="172"/>
        <v>#N/A</v>
      </c>
      <c r="AX337" s="9" t="e">
        <f t="shared" si="173"/>
        <v>#N/A</v>
      </c>
      <c r="AY337" s="9" t="e">
        <f t="shared" si="174"/>
        <v>#N/A</v>
      </c>
      <c r="AZ337" s="9" t="e">
        <f t="shared" si="175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64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76"/>
        <v>0</v>
      </c>
      <c r="AB338" s="1">
        <f t="shared" si="177"/>
        <v>0</v>
      </c>
      <c r="AC338" s="1">
        <f t="shared" si="178"/>
        <v>0</v>
      </c>
      <c r="AD338" s="1">
        <f t="shared" si="179"/>
        <v>0</v>
      </c>
      <c r="AE338" s="1" t="str">
        <f t="shared" si="187"/>
        <v/>
      </c>
      <c r="AF338" s="1" t="str">
        <f t="shared" si="180"/>
        <v/>
      </c>
      <c r="AG338" s="1" t="str">
        <f t="shared" si="181"/>
        <v/>
      </c>
      <c r="AH338" s="1" t="str">
        <f t="shared" si="182"/>
        <v/>
      </c>
      <c r="AI338" s="1" t="e">
        <f t="shared" si="188"/>
        <v>#N/A</v>
      </c>
      <c r="AJ338" s="9" t="e">
        <f t="shared" si="165"/>
        <v>#N/A</v>
      </c>
      <c r="AK338" s="9" t="e">
        <f t="shared" si="166"/>
        <v>#N/A</v>
      </c>
      <c r="AL338" s="9" t="e">
        <f t="shared" si="167"/>
        <v>#N/A</v>
      </c>
      <c r="AM338" s="9" t="e">
        <f t="shared" si="168"/>
        <v>#N/A</v>
      </c>
      <c r="AN338" s="9" t="e">
        <f t="shared" si="169"/>
        <v>#N/A</v>
      </c>
      <c r="AO338" s="9" t="e">
        <f t="shared" si="170"/>
        <v>#N/A</v>
      </c>
      <c r="AP338" s="1" t="str">
        <f t="shared" si="183"/>
        <v/>
      </c>
      <c r="AQ338" s="1" t="str">
        <f t="shared" si="184"/>
        <v/>
      </c>
      <c r="AS338" s="1" t="str">
        <f t="shared" si="185"/>
        <v/>
      </c>
      <c r="AT338" s="1" t="e">
        <f t="shared" si="189"/>
        <v>#N/A</v>
      </c>
      <c r="AU338" s="1" t="e">
        <f t="shared" si="171"/>
        <v>#N/A</v>
      </c>
      <c r="AV338" s="9" t="e">
        <f t="shared" si="186"/>
        <v>#N/A</v>
      </c>
      <c r="AW338" s="9" t="e">
        <f t="shared" si="172"/>
        <v>#N/A</v>
      </c>
      <c r="AX338" s="9" t="e">
        <f t="shared" si="173"/>
        <v>#N/A</v>
      </c>
      <c r="AY338" s="9" t="e">
        <f t="shared" si="174"/>
        <v>#N/A</v>
      </c>
      <c r="AZ338" s="9" t="e">
        <f t="shared" si="175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64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76"/>
        <v>0</v>
      </c>
      <c r="AB339" s="1">
        <f t="shared" si="177"/>
        <v>0</v>
      </c>
      <c r="AC339" s="1">
        <f t="shared" si="178"/>
        <v>0</v>
      </c>
      <c r="AD339" s="1">
        <f t="shared" si="179"/>
        <v>0</v>
      </c>
      <c r="AE339" s="1" t="str">
        <f t="shared" si="187"/>
        <v/>
      </c>
      <c r="AF339" s="1" t="str">
        <f t="shared" si="180"/>
        <v/>
      </c>
      <c r="AG339" s="1" t="str">
        <f t="shared" si="181"/>
        <v/>
      </c>
      <c r="AH339" s="1" t="str">
        <f t="shared" si="182"/>
        <v/>
      </c>
      <c r="AI339" s="1" t="e">
        <f t="shared" si="188"/>
        <v>#N/A</v>
      </c>
      <c r="AJ339" s="9" t="e">
        <f t="shared" si="165"/>
        <v>#N/A</v>
      </c>
      <c r="AK339" s="9" t="e">
        <f t="shared" si="166"/>
        <v>#N/A</v>
      </c>
      <c r="AL339" s="9" t="e">
        <f t="shared" si="167"/>
        <v>#N/A</v>
      </c>
      <c r="AM339" s="9" t="e">
        <f t="shared" si="168"/>
        <v>#N/A</v>
      </c>
      <c r="AN339" s="9" t="e">
        <f t="shared" si="169"/>
        <v>#N/A</v>
      </c>
      <c r="AO339" s="9" t="e">
        <f t="shared" si="170"/>
        <v>#N/A</v>
      </c>
      <c r="AP339" s="1" t="str">
        <f t="shared" si="183"/>
        <v/>
      </c>
      <c r="AQ339" s="1" t="str">
        <f t="shared" si="184"/>
        <v/>
      </c>
      <c r="AS339" s="1" t="str">
        <f t="shared" si="185"/>
        <v/>
      </c>
      <c r="AT339" s="1" t="e">
        <f t="shared" si="189"/>
        <v>#N/A</v>
      </c>
      <c r="AU339" s="1" t="e">
        <f t="shared" si="171"/>
        <v>#N/A</v>
      </c>
      <c r="AV339" s="9" t="e">
        <f t="shared" si="186"/>
        <v>#N/A</v>
      </c>
      <c r="AW339" s="9" t="e">
        <f t="shared" si="172"/>
        <v>#N/A</v>
      </c>
      <c r="AX339" s="9" t="e">
        <f t="shared" si="173"/>
        <v>#N/A</v>
      </c>
      <c r="AY339" s="9" t="e">
        <f t="shared" si="174"/>
        <v>#N/A</v>
      </c>
      <c r="AZ339" s="9" t="e">
        <f t="shared" si="175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64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76"/>
        <v>0</v>
      </c>
      <c r="AB340" s="1">
        <f t="shared" si="177"/>
        <v>0</v>
      </c>
      <c r="AC340" s="1">
        <f t="shared" si="178"/>
        <v>0</v>
      </c>
      <c r="AD340" s="1">
        <f t="shared" si="179"/>
        <v>0</v>
      </c>
      <c r="AE340" s="1" t="str">
        <f t="shared" si="187"/>
        <v/>
      </c>
      <c r="AF340" s="1" t="str">
        <f t="shared" si="180"/>
        <v/>
      </c>
      <c r="AG340" s="1" t="str">
        <f t="shared" si="181"/>
        <v/>
      </c>
      <c r="AH340" s="1" t="str">
        <f t="shared" si="182"/>
        <v/>
      </c>
      <c r="AI340" s="1" t="e">
        <f t="shared" si="188"/>
        <v>#N/A</v>
      </c>
      <c r="AJ340" s="9" t="e">
        <f t="shared" si="165"/>
        <v>#N/A</v>
      </c>
      <c r="AK340" s="9" t="e">
        <f t="shared" si="166"/>
        <v>#N/A</v>
      </c>
      <c r="AL340" s="9" t="e">
        <f t="shared" si="167"/>
        <v>#N/A</v>
      </c>
      <c r="AM340" s="9" t="e">
        <f t="shared" si="168"/>
        <v>#N/A</v>
      </c>
      <c r="AN340" s="9" t="e">
        <f t="shared" si="169"/>
        <v>#N/A</v>
      </c>
      <c r="AO340" s="9" t="e">
        <f t="shared" si="170"/>
        <v>#N/A</v>
      </c>
      <c r="AP340" s="1" t="str">
        <f t="shared" si="183"/>
        <v/>
      </c>
      <c r="AQ340" s="1" t="str">
        <f t="shared" si="184"/>
        <v/>
      </c>
      <c r="AS340" s="1" t="str">
        <f t="shared" si="185"/>
        <v/>
      </c>
      <c r="AT340" s="1" t="e">
        <f t="shared" si="189"/>
        <v>#N/A</v>
      </c>
      <c r="AU340" s="1" t="e">
        <f t="shared" si="171"/>
        <v>#N/A</v>
      </c>
      <c r="AV340" s="9" t="e">
        <f t="shared" si="186"/>
        <v>#N/A</v>
      </c>
      <c r="AW340" s="9" t="e">
        <f t="shared" si="172"/>
        <v>#N/A</v>
      </c>
      <c r="AX340" s="9" t="e">
        <f t="shared" si="173"/>
        <v>#N/A</v>
      </c>
      <c r="AY340" s="9" t="e">
        <f t="shared" si="174"/>
        <v>#N/A</v>
      </c>
      <c r="AZ340" s="9" t="e">
        <f t="shared" si="175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64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76"/>
        <v>0</v>
      </c>
      <c r="AB341" s="1">
        <f t="shared" si="177"/>
        <v>0</v>
      </c>
      <c r="AC341" s="1">
        <f t="shared" si="178"/>
        <v>0</v>
      </c>
      <c r="AD341" s="1">
        <f t="shared" si="179"/>
        <v>0</v>
      </c>
      <c r="AE341" s="1" t="str">
        <f t="shared" si="187"/>
        <v/>
      </c>
      <c r="AF341" s="1" t="str">
        <f t="shared" si="180"/>
        <v/>
      </c>
      <c r="AG341" s="1" t="str">
        <f t="shared" si="181"/>
        <v/>
      </c>
      <c r="AH341" s="1" t="str">
        <f t="shared" si="182"/>
        <v/>
      </c>
      <c r="AI341" s="1" t="e">
        <f t="shared" si="188"/>
        <v>#N/A</v>
      </c>
      <c r="AJ341" s="9" t="e">
        <f t="shared" si="165"/>
        <v>#N/A</v>
      </c>
      <c r="AK341" s="9" t="e">
        <f t="shared" si="166"/>
        <v>#N/A</v>
      </c>
      <c r="AL341" s="9" t="e">
        <f t="shared" si="167"/>
        <v>#N/A</v>
      </c>
      <c r="AM341" s="9" t="e">
        <f t="shared" si="168"/>
        <v>#N/A</v>
      </c>
      <c r="AN341" s="9" t="e">
        <f t="shared" si="169"/>
        <v>#N/A</v>
      </c>
      <c r="AO341" s="9" t="e">
        <f t="shared" si="170"/>
        <v>#N/A</v>
      </c>
      <c r="AP341" s="1" t="str">
        <f t="shared" si="183"/>
        <v/>
      </c>
      <c r="AQ341" s="1" t="str">
        <f t="shared" si="184"/>
        <v/>
      </c>
      <c r="AS341" s="1" t="str">
        <f t="shared" si="185"/>
        <v/>
      </c>
      <c r="AT341" s="1" t="e">
        <f t="shared" si="189"/>
        <v>#N/A</v>
      </c>
      <c r="AU341" s="1" t="e">
        <f t="shared" si="171"/>
        <v>#N/A</v>
      </c>
      <c r="AV341" s="9" t="e">
        <f t="shared" si="186"/>
        <v>#N/A</v>
      </c>
      <c r="AW341" s="9" t="e">
        <f t="shared" si="172"/>
        <v>#N/A</v>
      </c>
      <c r="AX341" s="9" t="e">
        <f t="shared" si="173"/>
        <v>#N/A</v>
      </c>
      <c r="AY341" s="9" t="e">
        <f t="shared" si="174"/>
        <v>#N/A</v>
      </c>
      <c r="AZ341" s="9" t="e">
        <f t="shared" si="175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64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76"/>
        <v>0</v>
      </c>
      <c r="AB342" s="1">
        <f t="shared" si="177"/>
        <v>0</v>
      </c>
      <c r="AC342" s="1">
        <f t="shared" si="178"/>
        <v>0</v>
      </c>
      <c r="AD342" s="1">
        <f t="shared" si="179"/>
        <v>0</v>
      </c>
      <c r="AE342" s="1" t="str">
        <f t="shared" si="187"/>
        <v/>
      </c>
      <c r="AF342" s="1" t="str">
        <f t="shared" si="180"/>
        <v/>
      </c>
      <c r="AG342" s="1" t="str">
        <f t="shared" si="181"/>
        <v/>
      </c>
      <c r="AH342" s="1" t="str">
        <f t="shared" si="182"/>
        <v/>
      </c>
      <c r="AI342" s="1" t="e">
        <f t="shared" si="188"/>
        <v>#N/A</v>
      </c>
      <c r="AJ342" s="9" t="e">
        <f t="shared" si="165"/>
        <v>#N/A</v>
      </c>
      <c r="AK342" s="9" t="e">
        <f t="shared" si="166"/>
        <v>#N/A</v>
      </c>
      <c r="AL342" s="9" t="e">
        <f t="shared" si="167"/>
        <v>#N/A</v>
      </c>
      <c r="AM342" s="9" t="e">
        <f t="shared" si="168"/>
        <v>#N/A</v>
      </c>
      <c r="AN342" s="9" t="e">
        <f t="shared" si="169"/>
        <v>#N/A</v>
      </c>
      <c r="AO342" s="9" t="e">
        <f t="shared" si="170"/>
        <v>#N/A</v>
      </c>
      <c r="AP342" s="1" t="str">
        <f t="shared" si="183"/>
        <v/>
      </c>
      <c r="AQ342" s="1" t="str">
        <f t="shared" si="184"/>
        <v/>
      </c>
      <c r="AS342" s="1" t="str">
        <f t="shared" si="185"/>
        <v/>
      </c>
      <c r="AT342" s="1" t="e">
        <f t="shared" si="189"/>
        <v>#N/A</v>
      </c>
      <c r="AU342" s="1" t="e">
        <f t="shared" si="171"/>
        <v>#N/A</v>
      </c>
      <c r="AV342" s="9" t="e">
        <f t="shared" si="186"/>
        <v>#N/A</v>
      </c>
      <c r="AW342" s="9" t="e">
        <f t="shared" si="172"/>
        <v>#N/A</v>
      </c>
      <c r="AX342" s="9" t="e">
        <f t="shared" si="173"/>
        <v>#N/A</v>
      </c>
      <c r="AY342" s="9" t="e">
        <f t="shared" si="174"/>
        <v>#N/A</v>
      </c>
      <c r="AZ342" s="9" t="e">
        <f t="shared" si="175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64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76"/>
        <v>0</v>
      </c>
      <c r="AB343" s="1">
        <f t="shared" si="177"/>
        <v>0</v>
      </c>
      <c r="AC343" s="1">
        <f t="shared" si="178"/>
        <v>0</v>
      </c>
      <c r="AD343" s="1">
        <f t="shared" si="179"/>
        <v>0</v>
      </c>
      <c r="AE343" s="1" t="str">
        <f t="shared" si="187"/>
        <v/>
      </c>
      <c r="AF343" s="1" t="str">
        <f t="shared" si="180"/>
        <v/>
      </c>
      <c r="AG343" s="1" t="str">
        <f t="shared" si="181"/>
        <v/>
      </c>
      <c r="AH343" s="1" t="str">
        <f t="shared" si="182"/>
        <v/>
      </c>
      <c r="AI343" s="1" t="e">
        <f t="shared" si="188"/>
        <v>#N/A</v>
      </c>
      <c r="AJ343" s="9" t="e">
        <f t="shared" si="165"/>
        <v>#N/A</v>
      </c>
      <c r="AK343" s="9" t="e">
        <f t="shared" si="166"/>
        <v>#N/A</v>
      </c>
      <c r="AL343" s="9" t="e">
        <f t="shared" si="167"/>
        <v>#N/A</v>
      </c>
      <c r="AM343" s="9" t="e">
        <f t="shared" si="168"/>
        <v>#N/A</v>
      </c>
      <c r="AN343" s="9" t="e">
        <f t="shared" si="169"/>
        <v>#N/A</v>
      </c>
      <c r="AO343" s="9" t="e">
        <f t="shared" si="170"/>
        <v>#N/A</v>
      </c>
      <c r="AP343" s="1" t="str">
        <f t="shared" si="183"/>
        <v/>
      </c>
      <c r="AQ343" s="1" t="str">
        <f t="shared" si="184"/>
        <v/>
      </c>
      <c r="AS343" s="1" t="str">
        <f t="shared" si="185"/>
        <v/>
      </c>
      <c r="AT343" s="1" t="e">
        <f t="shared" si="189"/>
        <v>#N/A</v>
      </c>
      <c r="AU343" s="1" t="e">
        <f t="shared" si="171"/>
        <v>#N/A</v>
      </c>
      <c r="AV343" s="9" t="e">
        <f t="shared" si="186"/>
        <v>#N/A</v>
      </c>
      <c r="AW343" s="9" t="e">
        <f t="shared" si="172"/>
        <v>#N/A</v>
      </c>
      <c r="AX343" s="9" t="e">
        <f t="shared" si="173"/>
        <v>#N/A</v>
      </c>
      <c r="AY343" s="9" t="e">
        <f t="shared" si="174"/>
        <v>#N/A</v>
      </c>
      <c r="AZ343" s="9" t="e">
        <f t="shared" si="175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64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76"/>
        <v>0</v>
      </c>
      <c r="AB344" s="1">
        <f t="shared" si="177"/>
        <v>0</v>
      </c>
      <c r="AC344" s="1">
        <f t="shared" si="178"/>
        <v>0</v>
      </c>
      <c r="AD344" s="1">
        <f t="shared" si="179"/>
        <v>0</v>
      </c>
      <c r="AE344" s="1" t="str">
        <f t="shared" si="187"/>
        <v/>
      </c>
      <c r="AF344" s="1" t="str">
        <f t="shared" si="180"/>
        <v/>
      </c>
      <c r="AG344" s="1" t="str">
        <f t="shared" si="181"/>
        <v/>
      </c>
      <c r="AH344" s="1" t="str">
        <f t="shared" si="182"/>
        <v/>
      </c>
      <c r="AI344" s="1" t="e">
        <f t="shared" si="188"/>
        <v>#N/A</v>
      </c>
      <c r="AJ344" s="9" t="e">
        <f t="shared" si="165"/>
        <v>#N/A</v>
      </c>
      <c r="AK344" s="9" t="e">
        <f t="shared" si="166"/>
        <v>#N/A</v>
      </c>
      <c r="AL344" s="9" t="e">
        <f t="shared" si="167"/>
        <v>#N/A</v>
      </c>
      <c r="AM344" s="9" t="e">
        <f t="shared" si="168"/>
        <v>#N/A</v>
      </c>
      <c r="AN344" s="9" t="e">
        <f t="shared" si="169"/>
        <v>#N/A</v>
      </c>
      <c r="AO344" s="9" t="e">
        <f t="shared" si="170"/>
        <v>#N/A</v>
      </c>
      <c r="AP344" s="1" t="str">
        <f t="shared" si="183"/>
        <v/>
      </c>
      <c r="AQ344" s="1" t="str">
        <f t="shared" si="184"/>
        <v/>
      </c>
      <c r="AS344" s="1" t="str">
        <f t="shared" si="185"/>
        <v/>
      </c>
      <c r="AT344" s="1" t="e">
        <f t="shared" si="189"/>
        <v>#N/A</v>
      </c>
      <c r="AU344" s="1" t="e">
        <f t="shared" si="171"/>
        <v>#N/A</v>
      </c>
      <c r="AV344" s="9" t="e">
        <f t="shared" si="186"/>
        <v>#N/A</v>
      </c>
      <c r="AW344" s="9" t="e">
        <f t="shared" si="172"/>
        <v>#N/A</v>
      </c>
      <c r="AX344" s="9" t="e">
        <f t="shared" si="173"/>
        <v>#N/A</v>
      </c>
      <c r="AY344" s="9" t="e">
        <f t="shared" si="174"/>
        <v>#N/A</v>
      </c>
      <c r="AZ344" s="9" t="e">
        <f t="shared" si="175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64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76"/>
        <v>0</v>
      </c>
      <c r="AB345" s="1">
        <f t="shared" si="177"/>
        <v>0</v>
      </c>
      <c r="AC345" s="1">
        <f t="shared" si="178"/>
        <v>0</v>
      </c>
      <c r="AD345" s="1">
        <f t="shared" si="179"/>
        <v>0</v>
      </c>
      <c r="AE345" s="1" t="str">
        <f t="shared" si="187"/>
        <v/>
      </c>
      <c r="AF345" s="1" t="str">
        <f t="shared" si="180"/>
        <v/>
      </c>
      <c r="AG345" s="1" t="str">
        <f t="shared" si="181"/>
        <v/>
      </c>
      <c r="AH345" s="1" t="str">
        <f t="shared" si="182"/>
        <v/>
      </c>
      <c r="AI345" s="1" t="e">
        <f t="shared" si="188"/>
        <v>#N/A</v>
      </c>
      <c r="AJ345" s="9" t="e">
        <f t="shared" si="165"/>
        <v>#N/A</v>
      </c>
      <c r="AK345" s="9" t="e">
        <f t="shared" si="166"/>
        <v>#N/A</v>
      </c>
      <c r="AL345" s="9" t="e">
        <f t="shared" si="167"/>
        <v>#N/A</v>
      </c>
      <c r="AM345" s="9" t="e">
        <f t="shared" si="168"/>
        <v>#N/A</v>
      </c>
      <c r="AN345" s="9" t="e">
        <f t="shared" si="169"/>
        <v>#N/A</v>
      </c>
      <c r="AO345" s="9" t="e">
        <f t="shared" si="170"/>
        <v>#N/A</v>
      </c>
      <c r="AP345" s="1" t="str">
        <f t="shared" si="183"/>
        <v/>
      </c>
      <c r="AQ345" s="1" t="str">
        <f t="shared" si="184"/>
        <v/>
      </c>
      <c r="AS345" s="1" t="str">
        <f t="shared" si="185"/>
        <v/>
      </c>
      <c r="AT345" s="1" t="e">
        <f t="shared" si="189"/>
        <v>#N/A</v>
      </c>
      <c r="AU345" s="1" t="e">
        <f t="shared" si="171"/>
        <v>#N/A</v>
      </c>
      <c r="AV345" s="9" t="e">
        <f t="shared" si="186"/>
        <v>#N/A</v>
      </c>
      <c r="AW345" s="9" t="e">
        <f t="shared" si="172"/>
        <v>#N/A</v>
      </c>
      <c r="AX345" s="9" t="e">
        <f t="shared" si="173"/>
        <v>#N/A</v>
      </c>
      <c r="AY345" s="9" t="e">
        <f t="shared" si="174"/>
        <v>#N/A</v>
      </c>
      <c r="AZ345" s="9" t="e">
        <f t="shared" si="175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64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76"/>
        <v>0</v>
      </c>
      <c r="AB346" s="1">
        <f t="shared" si="177"/>
        <v>0</v>
      </c>
      <c r="AC346" s="1">
        <f t="shared" si="178"/>
        <v>0</v>
      </c>
      <c r="AD346" s="1">
        <f t="shared" si="179"/>
        <v>0</v>
      </c>
      <c r="AE346" s="1" t="str">
        <f t="shared" si="187"/>
        <v/>
      </c>
      <c r="AF346" s="1" t="str">
        <f t="shared" si="180"/>
        <v/>
      </c>
      <c r="AG346" s="1" t="str">
        <f t="shared" si="181"/>
        <v/>
      </c>
      <c r="AH346" s="1" t="str">
        <f t="shared" si="182"/>
        <v/>
      </c>
      <c r="AI346" s="1" t="e">
        <f t="shared" si="188"/>
        <v>#N/A</v>
      </c>
      <c r="AJ346" s="9" t="e">
        <f t="shared" si="165"/>
        <v>#N/A</v>
      </c>
      <c r="AK346" s="9" t="e">
        <f t="shared" si="166"/>
        <v>#N/A</v>
      </c>
      <c r="AL346" s="9" t="e">
        <f t="shared" si="167"/>
        <v>#N/A</v>
      </c>
      <c r="AM346" s="9" t="e">
        <f t="shared" si="168"/>
        <v>#N/A</v>
      </c>
      <c r="AN346" s="9" t="e">
        <f t="shared" si="169"/>
        <v>#N/A</v>
      </c>
      <c r="AO346" s="9" t="e">
        <f t="shared" si="170"/>
        <v>#N/A</v>
      </c>
      <c r="AP346" s="1" t="str">
        <f t="shared" si="183"/>
        <v/>
      </c>
      <c r="AQ346" s="1" t="str">
        <f t="shared" si="184"/>
        <v/>
      </c>
      <c r="AS346" s="1" t="str">
        <f t="shared" si="185"/>
        <v/>
      </c>
      <c r="AT346" s="1" t="e">
        <f t="shared" si="189"/>
        <v>#N/A</v>
      </c>
      <c r="AU346" s="1" t="e">
        <f t="shared" si="171"/>
        <v>#N/A</v>
      </c>
      <c r="AV346" s="9" t="e">
        <f t="shared" si="186"/>
        <v>#N/A</v>
      </c>
      <c r="AW346" s="9" t="e">
        <f t="shared" si="172"/>
        <v>#N/A</v>
      </c>
      <c r="AX346" s="9" t="e">
        <f t="shared" si="173"/>
        <v>#N/A</v>
      </c>
      <c r="AY346" s="9" t="e">
        <f t="shared" si="174"/>
        <v>#N/A</v>
      </c>
      <c r="AZ346" s="9" t="e">
        <f t="shared" si="175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64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76"/>
        <v>0</v>
      </c>
      <c r="AB347" s="1">
        <f t="shared" si="177"/>
        <v>0</v>
      </c>
      <c r="AC347" s="1">
        <f t="shared" si="178"/>
        <v>0</v>
      </c>
      <c r="AD347" s="1">
        <f t="shared" si="179"/>
        <v>0</v>
      </c>
      <c r="AE347" s="1" t="str">
        <f t="shared" si="187"/>
        <v/>
      </c>
      <c r="AF347" s="1" t="str">
        <f t="shared" si="180"/>
        <v/>
      </c>
      <c r="AG347" s="1" t="str">
        <f t="shared" si="181"/>
        <v/>
      </c>
      <c r="AH347" s="1" t="str">
        <f t="shared" si="182"/>
        <v/>
      </c>
      <c r="AI347" s="1" t="e">
        <f t="shared" si="188"/>
        <v>#N/A</v>
      </c>
      <c r="AJ347" s="9" t="e">
        <f t="shared" si="165"/>
        <v>#N/A</v>
      </c>
      <c r="AK347" s="9" t="e">
        <f t="shared" si="166"/>
        <v>#N/A</v>
      </c>
      <c r="AL347" s="9" t="e">
        <f t="shared" si="167"/>
        <v>#N/A</v>
      </c>
      <c r="AM347" s="9" t="e">
        <f t="shared" si="168"/>
        <v>#N/A</v>
      </c>
      <c r="AN347" s="9" t="e">
        <f t="shared" si="169"/>
        <v>#N/A</v>
      </c>
      <c r="AO347" s="9" t="e">
        <f t="shared" si="170"/>
        <v>#N/A</v>
      </c>
      <c r="AP347" s="1" t="str">
        <f t="shared" si="183"/>
        <v/>
      </c>
      <c r="AQ347" s="1" t="str">
        <f t="shared" si="184"/>
        <v/>
      </c>
      <c r="AS347" s="1" t="str">
        <f t="shared" si="185"/>
        <v/>
      </c>
      <c r="AT347" s="1" t="e">
        <f t="shared" si="189"/>
        <v>#N/A</v>
      </c>
      <c r="AU347" s="1" t="e">
        <f t="shared" si="171"/>
        <v>#N/A</v>
      </c>
      <c r="AV347" s="9" t="e">
        <f t="shared" si="186"/>
        <v>#N/A</v>
      </c>
      <c r="AW347" s="9" t="e">
        <f t="shared" si="172"/>
        <v>#N/A</v>
      </c>
      <c r="AX347" s="9" t="e">
        <f t="shared" si="173"/>
        <v>#N/A</v>
      </c>
      <c r="AY347" s="9" t="e">
        <f t="shared" si="174"/>
        <v>#N/A</v>
      </c>
      <c r="AZ347" s="9" t="e">
        <f t="shared" si="175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64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76"/>
        <v>0</v>
      </c>
      <c r="AB348" s="1">
        <f t="shared" si="177"/>
        <v>0</v>
      </c>
      <c r="AC348" s="1">
        <f t="shared" si="178"/>
        <v>0</v>
      </c>
      <c r="AD348" s="1">
        <f t="shared" si="179"/>
        <v>0</v>
      </c>
      <c r="AE348" s="1" t="str">
        <f t="shared" si="187"/>
        <v/>
      </c>
      <c r="AF348" s="1" t="str">
        <f t="shared" si="180"/>
        <v/>
      </c>
      <c r="AG348" s="1" t="str">
        <f t="shared" si="181"/>
        <v/>
      </c>
      <c r="AH348" s="1" t="str">
        <f t="shared" si="182"/>
        <v/>
      </c>
      <c r="AI348" s="1" t="e">
        <f t="shared" si="188"/>
        <v>#N/A</v>
      </c>
      <c r="AJ348" s="9" t="e">
        <f t="shared" si="165"/>
        <v>#N/A</v>
      </c>
      <c r="AK348" s="9" t="e">
        <f t="shared" si="166"/>
        <v>#N/A</v>
      </c>
      <c r="AL348" s="9" t="e">
        <f t="shared" si="167"/>
        <v>#N/A</v>
      </c>
      <c r="AM348" s="9" t="e">
        <f t="shared" si="168"/>
        <v>#N/A</v>
      </c>
      <c r="AN348" s="9" t="e">
        <f t="shared" si="169"/>
        <v>#N/A</v>
      </c>
      <c r="AO348" s="9" t="e">
        <f t="shared" si="170"/>
        <v>#N/A</v>
      </c>
      <c r="AP348" s="1" t="str">
        <f t="shared" si="183"/>
        <v/>
      </c>
      <c r="AQ348" s="1" t="str">
        <f t="shared" si="184"/>
        <v/>
      </c>
      <c r="AS348" s="1" t="str">
        <f t="shared" si="185"/>
        <v/>
      </c>
      <c r="AT348" s="1" t="e">
        <f t="shared" si="189"/>
        <v>#N/A</v>
      </c>
      <c r="AU348" s="1" t="e">
        <f t="shared" si="171"/>
        <v>#N/A</v>
      </c>
      <c r="AV348" s="9" t="e">
        <f t="shared" si="186"/>
        <v>#N/A</v>
      </c>
      <c r="AW348" s="9" t="e">
        <f t="shared" si="172"/>
        <v>#N/A</v>
      </c>
      <c r="AX348" s="9" t="e">
        <f t="shared" si="173"/>
        <v>#N/A</v>
      </c>
      <c r="AY348" s="9" t="e">
        <f t="shared" si="174"/>
        <v>#N/A</v>
      </c>
      <c r="AZ348" s="9" t="e">
        <f t="shared" si="175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64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76"/>
        <v>0</v>
      </c>
      <c r="AB349" s="1">
        <f t="shared" si="177"/>
        <v>0</v>
      </c>
      <c r="AC349" s="1">
        <f t="shared" si="178"/>
        <v>0</v>
      </c>
      <c r="AD349" s="1">
        <f t="shared" si="179"/>
        <v>0</v>
      </c>
      <c r="AE349" s="1" t="str">
        <f t="shared" si="187"/>
        <v/>
      </c>
      <c r="AF349" s="1" t="str">
        <f t="shared" si="180"/>
        <v/>
      </c>
      <c r="AG349" s="1" t="str">
        <f t="shared" si="181"/>
        <v/>
      </c>
      <c r="AH349" s="1" t="str">
        <f t="shared" si="182"/>
        <v/>
      </c>
      <c r="AI349" s="1" t="e">
        <f t="shared" si="188"/>
        <v>#N/A</v>
      </c>
      <c r="AJ349" s="9" t="e">
        <f t="shared" si="165"/>
        <v>#N/A</v>
      </c>
      <c r="AK349" s="9" t="e">
        <f t="shared" si="166"/>
        <v>#N/A</v>
      </c>
      <c r="AL349" s="9" t="e">
        <f t="shared" si="167"/>
        <v>#N/A</v>
      </c>
      <c r="AM349" s="9" t="e">
        <f t="shared" si="168"/>
        <v>#N/A</v>
      </c>
      <c r="AN349" s="9" t="e">
        <f t="shared" si="169"/>
        <v>#N/A</v>
      </c>
      <c r="AO349" s="9" t="e">
        <f t="shared" si="170"/>
        <v>#N/A</v>
      </c>
      <c r="AP349" s="1" t="str">
        <f t="shared" si="183"/>
        <v/>
      </c>
      <c r="AQ349" s="1" t="str">
        <f t="shared" si="184"/>
        <v/>
      </c>
      <c r="AS349" s="1" t="str">
        <f t="shared" si="185"/>
        <v/>
      </c>
      <c r="AT349" s="1" t="e">
        <f t="shared" si="189"/>
        <v>#N/A</v>
      </c>
      <c r="AU349" s="1" t="e">
        <f t="shared" si="171"/>
        <v>#N/A</v>
      </c>
      <c r="AV349" s="9" t="e">
        <f t="shared" si="186"/>
        <v>#N/A</v>
      </c>
      <c r="AW349" s="9" t="e">
        <f t="shared" si="172"/>
        <v>#N/A</v>
      </c>
      <c r="AX349" s="9" t="e">
        <f t="shared" si="173"/>
        <v>#N/A</v>
      </c>
      <c r="AY349" s="9" t="e">
        <f t="shared" si="174"/>
        <v>#N/A</v>
      </c>
      <c r="AZ349" s="9" t="e">
        <f t="shared" si="175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64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76"/>
        <v>0</v>
      </c>
      <c r="AB350" s="1">
        <f t="shared" si="177"/>
        <v>0</v>
      </c>
      <c r="AC350" s="1">
        <f t="shared" si="178"/>
        <v>0</v>
      </c>
      <c r="AD350" s="1">
        <f t="shared" si="179"/>
        <v>0</v>
      </c>
      <c r="AE350" s="1" t="str">
        <f t="shared" si="187"/>
        <v/>
      </c>
      <c r="AF350" s="1" t="str">
        <f t="shared" si="180"/>
        <v/>
      </c>
      <c r="AG350" s="1" t="str">
        <f t="shared" si="181"/>
        <v/>
      </c>
      <c r="AH350" s="1" t="str">
        <f t="shared" si="182"/>
        <v/>
      </c>
      <c r="AI350" s="1" t="e">
        <f t="shared" si="188"/>
        <v>#N/A</v>
      </c>
      <c r="AJ350" s="9" t="e">
        <f t="shared" si="165"/>
        <v>#N/A</v>
      </c>
      <c r="AK350" s="9" t="e">
        <f t="shared" si="166"/>
        <v>#N/A</v>
      </c>
      <c r="AL350" s="9" t="e">
        <f t="shared" si="167"/>
        <v>#N/A</v>
      </c>
      <c r="AM350" s="9" t="e">
        <f t="shared" si="168"/>
        <v>#N/A</v>
      </c>
      <c r="AN350" s="9" t="e">
        <f t="shared" si="169"/>
        <v>#N/A</v>
      </c>
      <c r="AO350" s="9" t="e">
        <f t="shared" si="170"/>
        <v>#N/A</v>
      </c>
      <c r="AP350" s="1" t="str">
        <f t="shared" si="183"/>
        <v/>
      </c>
      <c r="AQ350" s="1" t="str">
        <f t="shared" si="184"/>
        <v/>
      </c>
      <c r="AS350" s="1" t="str">
        <f t="shared" si="185"/>
        <v/>
      </c>
      <c r="AT350" s="1" t="e">
        <f t="shared" si="189"/>
        <v>#N/A</v>
      </c>
      <c r="AU350" s="1" t="e">
        <f t="shared" si="171"/>
        <v>#N/A</v>
      </c>
      <c r="AV350" s="9" t="e">
        <f t="shared" si="186"/>
        <v>#N/A</v>
      </c>
      <c r="AW350" s="9" t="e">
        <f t="shared" si="172"/>
        <v>#N/A</v>
      </c>
      <c r="AX350" s="9" t="e">
        <f t="shared" si="173"/>
        <v>#N/A</v>
      </c>
      <c r="AY350" s="9" t="e">
        <f t="shared" si="174"/>
        <v>#N/A</v>
      </c>
      <c r="AZ350" s="9" t="e">
        <f t="shared" si="175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64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76"/>
        <v>0</v>
      </c>
      <c r="AB351" s="1">
        <f t="shared" si="177"/>
        <v>0</v>
      </c>
      <c r="AC351" s="1">
        <f t="shared" si="178"/>
        <v>0</v>
      </c>
      <c r="AD351" s="1">
        <f t="shared" si="179"/>
        <v>0</v>
      </c>
      <c r="AE351" s="1" t="str">
        <f t="shared" si="187"/>
        <v/>
      </c>
      <c r="AF351" s="1" t="str">
        <f t="shared" si="180"/>
        <v/>
      </c>
      <c r="AG351" s="1" t="str">
        <f t="shared" si="181"/>
        <v/>
      </c>
      <c r="AH351" s="1" t="str">
        <f t="shared" si="182"/>
        <v/>
      </c>
      <c r="AI351" s="1" t="e">
        <f t="shared" si="188"/>
        <v>#N/A</v>
      </c>
      <c r="AJ351" s="9" t="e">
        <f t="shared" si="165"/>
        <v>#N/A</v>
      </c>
      <c r="AK351" s="9" t="e">
        <f t="shared" si="166"/>
        <v>#N/A</v>
      </c>
      <c r="AL351" s="9" t="e">
        <f t="shared" si="167"/>
        <v>#N/A</v>
      </c>
      <c r="AM351" s="9" t="e">
        <f t="shared" si="168"/>
        <v>#N/A</v>
      </c>
      <c r="AN351" s="9" t="e">
        <f t="shared" si="169"/>
        <v>#N/A</v>
      </c>
      <c r="AO351" s="9" t="e">
        <f t="shared" si="170"/>
        <v>#N/A</v>
      </c>
      <c r="AP351" s="1" t="str">
        <f t="shared" si="183"/>
        <v/>
      </c>
      <c r="AQ351" s="1" t="str">
        <f t="shared" si="184"/>
        <v/>
      </c>
      <c r="AS351" s="1" t="str">
        <f t="shared" si="185"/>
        <v/>
      </c>
      <c r="AT351" s="1" t="e">
        <f t="shared" si="189"/>
        <v>#N/A</v>
      </c>
      <c r="AU351" s="1" t="e">
        <f t="shared" si="171"/>
        <v>#N/A</v>
      </c>
      <c r="AV351" s="9" t="e">
        <f t="shared" si="186"/>
        <v>#N/A</v>
      </c>
      <c r="AW351" s="9" t="e">
        <f t="shared" si="172"/>
        <v>#N/A</v>
      </c>
      <c r="AX351" s="9" t="e">
        <f t="shared" si="173"/>
        <v>#N/A</v>
      </c>
      <c r="AY351" s="9" t="e">
        <f t="shared" si="174"/>
        <v>#N/A</v>
      </c>
      <c r="AZ351" s="9" t="e">
        <f t="shared" si="175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64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76"/>
        <v>0</v>
      </c>
      <c r="AB352" s="1">
        <f t="shared" si="177"/>
        <v>0</v>
      </c>
      <c r="AC352" s="1">
        <f t="shared" si="178"/>
        <v>0</v>
      </c>
      <c r="AD352" s="1">
        <f t="shared" si="179"/>
        <v>0</v>
      </c>
      <c r="AE352" s="1" t="str">
        <f t="shared" si="187"/>
        <v/>
      </c>
      <c r="AF352" s="1" t="str">
        <f t="shared" si="180"/>
        <v/>
      </c>
      <c r="AG352" s="1" t="str">
        <f t="shared" si="181"/>
        <v/>
      </c>
      <c r="AH352" s="1" t="str">
        <f t="shared" si="182"/>
        <v/>
      </c>
      <c r="AI352" s="1" t="e">
        <f t="shared" si="188"/>
        <v>#N/A</v>
      </c>
      <c r="AJ352" s="9" t="e">
        <f t="shared" si="165"/>
        <v>#N/A</v>
      </c>
      <c r="AK352" s="9" t="e">
        <f t="shared" si="166"/>
        <v>#N/A</v>
      </c>
      <c r="AL352" s="9" t="e">
        <f t="shared" si="167"/>
        <v>#N/A</v>
      </c>
      <c r="AM352" s="9" t="e">
        <f t="shared" si="168"/>
        <v>#N/A</v>
      </c>
      <c r="AN352" s="9" t="e">
        <f t="shared" si="169"/>
        <v>#N/A</v>
      </c>
      <c r="AO352" s="9" t="e">
        <f t="shared" si="170"/>
        <v>#N/A</v>
      </c>
      <c r="AP352" s="1" t="str">
        <f t="shared" si="183"/>
        <v/>
      </c>
      <c r="AQ352" s="1" t="str">
        <f t="shared" si="184"/>
        <v/>
      </c>
      <c r="AS352" s="1" t="str">
        <f t="shared" si="185"/>
        <v/>
      </c>
      <c r="AT352" s="1" t="e">
        <f t="shared" si="189"/>
        <v>#N/A</v>
      </c>
      <c r="AU352" s="1" t="e">
        <f t="shared" si="171"/>
        <v>#N/A</v>
      </c>
      <c r="AV352" s="9" t="e">
        <f t="shared" si="186"/>
        <v>#N/A</v>
      </c>
      <c r="AW352" s="9" t="e">
        <f t="shared" si="172"/>
        <v>#N/A</v>
      </c>
      <c r="AX352" s="9" t="e">
        <f t="shared" si="173"/>
        <v>#N/A</v>
      </c>
      <c r="AY352" s="9" t="e">
        <f t="shared" si="174"/>
        <v>#N/A</v>
      </c>
      <c r="AZ352" s="9" t="e">
        <f t="shared" si="175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64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76"/>
        <v>0</v>
      </c>
      <c r="AB353" s="1">
        <f t="shared" si="177"/>
        <v>0</v>
      </c>
      <c r="AC353" s="1">
        <f t="shared" si="178"/>
        <v>0</v>
      </c>
      <c r="AD353" s="1">
        <f t="shared" si="179"/>
        <v>0</v>
      </c>
      <c r="AE353" s="1" t="str">
        <f t="shared" si="187"/>
        <v/>
      </c>
      <c r="AF353" s="1" t="str">
        <f t="shared" si="180"/>
        <v/>
      </c>
      <c r="AG353" s="1" t="str">
        <f t="shared" si="181"/>
        <v/>
      </c>
      <c r="AH353" s="1" t="str">
        <f t="shared" si="182"/>
        <v/>
      </c>
      <c r="AI353" s="1" t="e">
        <f t="shared" si="188"/>
        <v>#N/A</v>
      </c>
      <c r="AJ353" s="9" t="e">
        <f t="shared" si="165"/>
        <v>#N/A</v>
      </c>
      <c r="AK353" s="9" t="e">
        <f t="shared" si="166"/>
        <v>#N/A</v>
      </c>
      <c r="AL353" s="9" t="e">
        <f t="shared" si="167"/>
        <v>#N/A</v>
      </c>
      <c r="AM353" s="9" t="e">
        <f t="shared" si="168"/>
        <v>#N/A</v>
      </c>
      <c r="AN353" s="9" t="e">
        <f t="shared" si="169"/>
        <v>#N/A</v>
      </c>
      <c r="AO353" s="9" t="e">
        <f t="shared" si="170"/>
        <v>#N/A</v>
      </c>
      <c r="AP353" s="1" t="str">
        <f t="shared" si="183"/>
        <v/>
      </c>
      <c r="AQ353" s="1" t="str">
        <f t="shared" si="184"/>
        <v/>
      </c>
      <c r="AS353" s="1" t="str">
        <f t="shared" si="185"/>
        <v/>
      </c>
      <c r="AT353" s="1" t="e">
        <f t="shared" si="189"/>
        <v>#N/A</v>
      </c>
      <c r="AU353" s="1" t="e">
        <f t="shared" si="171"/>
        <v>#N/A</v>
      </c>
      <c r="AV353" s="9" t="e">
        <f t="shared" si="186"/>
        <v>#N/A</v>
      </c>
      <c r="AW353" s="9" t="e">
        <f t="shared" si="172"/>
        <v>#N/A</v>
      </c>
      <c r="AX353" s="9" t="e">
        <f t="shared" si="173"/>
        <v>#N/A</v>
      </c>
      <c r="AY353" s="9" t="e">
        <f t="shared" si="174"/>
        <v>#N/A</v>
      </c>
      <c r="AZ353" s="9" t="e">
        <f t="shared" si="175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64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76"/>
        <v>0</v>
      </c>
      <c r="AB354" s="1">
        <f t="shared" si="177"/>
        <v>0</v>
      </c>
      <c r="AC354" s="1">
        <f t="shared" si="178"/>
        <v>0</v>
      </c>
      <c r="AD354" s="1">
        <f t="shared" si="179"/>
        <v>0</v>
      </c>
      <c r="AE354" s="1" t="str">
        <f t="shared" si="187"/>
        <v/>
      </c>
      <c r="AF354" s="1" t="str">
        <f t="shared" si="180"/>
        <v/>
      </c>
      <c r="AG354" s="1" t="str">
        <f t="shared" si="181"/>
        <v/>
      </c>
      <c r="AH354" s="1" t="str">
        <f t="shared" si="182"/>
        <v/>
      </c>
      <c r="AI354" s="1" t="e">
        <f t="shared" si="188"/>
        <v>#N/A</v>
      </c>
      <c r="AJ354" s="9" t="e">
        <f t="shared" si="165"/>
        <v>#N/A</v>
      </c>
      <c r="AK354" s="9" t="e">
        <f t="shared" si="166"/>
        <v>#N/A</v>
      </c>
      <c r="AL354" s="9" t="e">
        <f t="shared" si="167"/>
        <v>#N/A</v>
      </c>
      <c r="AM354" s="9" t="e">
        <f t="shared" si="168"/>
        <v>#N/A</v>
      </c>
      <c r="AN354" s="9" t="e">
        <f t="shared" si="169"/>
        <v>#N/A</v>
      </c>
      <c r="AO354" s="9" t="e">
        <f t="shared" si="170"/>
        <v>#N/A</v>
      </c>
      <c r="AP354" s="1" t="str">
        <f t="shared" si="183"/>
        <v/>
      </c>
      <c r="AQ354" s="1" t="str">
        <f t="shared" si="184"/>
        <v/>
      </c>
      <c r="AS354" s="1" t="str">
        <f t="shared" si="185"/>
        <v/>
      </c>
      <c r="AT354" s="1" t="e">
        <f t="shared" si="189"/>
        <v>#N/A</v>
      </c>
      <c r="AU354" s="1" t="e">
        <f t="shared" si="171"/>
        <v>#N/A</v>
      </c>
      <c r="AV354" s="9" t="e">
        <f t="shared" si="186"/>
        <v>#N/A</v>
      </c>
      <c r="AW354" s="9" t="e">
        <f t="shared" si="172"/>
        <v>#N/A</v>
      </c>
      <c r="AX354" s="9" t="e">
        <f t="shared" si="173"/>
        <v>#N/A</v>
      </c>
      <c r="AY354" s="9" t="e">
        <f t="shared" si="174"/>
        <v>#N/A</v>
      </c>
      <c r="AZ354" s="9" t="e">
        <f t="shared" si="175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64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76"/>
        <v>0</v>
      </c>
      <c r="AB355" s="1">
        <f t="shared" si="177"/>
        <v>0</v>
      </c>
      <c r="AC355" s="1">
        <f t="shared" si="178"/>
        <v>0</v>
      </c>
      <c r="AD355" s="1">
        <f t="shared" si="179"/>
        <v>0</v>
      </c>
      <c r="AE355" s="1" t="str">
        <f t="shared" si="187"/>
        <v/>
      </c>
      <c r="AF355" s="1" t="str">
        <f t="shared" si="180"/>
        <v/>
      </c>
      <c r="AG355" s="1" t="str">
        <f t="shared" si="181"/>
        <v/>
      </c>
      <c r="AH355" s="1" t="str">
        <f t="shared" si="182"/>
        <v/>
      </c>
      <c r="AI355" s="1" t="e">
        <f t="shared" si="188"/>
        <v>#N/A</v>
      </c>
      <c r="AJ355" s="9" t="e">
        <f t="shared" si="165"/>
        <v>#N/A</v>
      </c>
      <c r="AK355" s="9" t="e">
        <f t="shared" si="166"/>
        <v>#N/A</v>
      </c>
      <c r="AL355" s="9" t="e">
        <f t="shared" si="167"/>
        <v>#N/A</v>
      </c>
      <c r="AM355" s="9" t="e">
        <f t="shared" si="168"/>
        <v>#N/A</v>
      </c>
      <c r="AN355" s="9" t="e">
        <f t="shared" si="169"/>
        <v>#N/A</v>
      </c>
      <c r="AO355" s="9" t="e">
        <f t="shared" si="170"/>
        <v>#N/A</v>
      </c>
      <c r="AP355" s="1" t="str">
        <f t="shared" si="183"/>
        <v/>
      </c>
      <c r="AQ355" s="1" t="str">
        <f t="shared" si="184"/>
        <v/>
      </c>
      <c r="AS355" s="1" t="str">
        <f t="shared" si="185"/>
        <v/>
      </c>
      <c r="AT355" s="1" t="e">
        <f t="shared" si="189"/>
        <v>#N/A</v>
      </c>
      <c r="AU355" s="1" t="e">
        <f t="shared" si="171"/>
        <v>#N/A</v>
      </c>
      <c r="AV355" s="9" t="e">
        <f t="shared" si="186"/>
        <v>#N/A</v>
      </c>
      <c r="AW355" s="9" t="e">
        <f t="shared" si="172"/>
        <v>#N/A</v>
      </c>
      <c r="AX355" s="9" t="e">
        <f t="shared" si="173"/>
        <v>#N/A</v>
      </c>
      <c r="AY355" s="9" t="e">
        <f t="shared" si="174"/>
        <v>#N/A</v>
      </c>
      <c r="AZ355" s="9" t="e">
        <f t="shared" si="175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64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76"/>
        <v>0</v>
      </c>
      <c r="AB356" s="1">
        <f t="shared" si="177"/>
        <v>0</v>
      </c>
      <c r="AC356" s="1">
        <f t="shared" si="178"/>
        <v>0</v>
      </c>
      <c r="AD356" s="1">
        <f t="shared" si="179"/>
        <v>0</v>
      </c>
      <c r="AE356" s="1" t="str">
        <f t="shared" si="187"/>
        <v/>
      </c>
      <c r="AF356" s="1" t="str">
        <f t="shared" si="180"/>
        <v/>
      </c>
      <c r="AG356" s="1" t="str">
        <f t="shared" si="181"/>
        <v/>
      </c>
      <c r="AH356" s="1" t="str">
        <f t="shared" si="182"/>
        <v/>
      </c>
      <c r="AI356" s="1" t="e">
        <f t="shared" si="188"/>
        <v>#N/A</v>
      </c>
      <c r="AJ356" s="9" t="e">
        <f t="shared" si="165"/>
        <v>#N/A</v>
      </c>
      <c r="AK356" s="9" t="e">
        <f t="shared" si="166"/>
        <v>#N/A</v>
      </c>
      <c r="AL356" s="9" t="e">
        <f t="shared" si="167"/>
        <v>#N/A</v>
      </c>
      <c r="AM356" s="9" t="e">
        <f t="shared" si="168"/>
        <v>#N/A</v>
      </c>
      <c r="AN356" s="9" t="e">
        <f t="shared" si="169"/>
        <v>#N/A</v>
      </c>
      <c r="AO356" s="9" t="e">
        <f t="shared" si="170"/>
        <v>#N/A</v>
      </c>
      <c r="AP356" s="1" t="str">
        <f t="shared" si="183"/>
        <v/>
      </c>
      <c r="AQ356" s="1" t="str">
        <f t="shared" si="184"/>
        <v/>
      </c>
      <c r="AS356" s="1" t="str">
        <f t="shared" si="185"/>
        <v/>
      </c>
      <c r="AT356" s="1" t="e">
        <f t="shared" si="189"/>
        <v>#N/A</v>
      </c>
      <c r="AU356" s="1" t="e">
        <f t="shared" si="171"/>
        <v>#N/A</v>
      </c>
      <c r="AV356" s="9" t="e">
        <f t="shared" si="186"/>
        <v>#N/A</v>
      </c>
      <c r="AW356" s="9" t="e">
        <f t="shared" si="172"/>
        <v>#N/A</v>
      </c>
      <c r="AX356" s="9" t="e">
        <f t="shared" si="173"/>
        <v>#N/A</v>
      </c>
      <c r="AY356" s="9" t="e">
        <f t="shared" si="174"/>
        <v>#N/A</v>
      </c>
      <c r="AZ356" s="9" t="e">
        <f t="shared" si="175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64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76"/>
        <v>0</v>
      </c>
      <c r="AB357" s="1">
        <f t="shared" si="177"/>
        <v>0</v>
      </c>
      <c r="AC357" s="1">
        <f t="shared" si="178"/>
        <v>0</v>
      </c>
      <c r="AD357" s="1">
        <f t="shared" si="179"/>
        <v>0</v>
      </c>
      <c r="AE357" s="1" t="str">
        <f t="shared" si="187"/>
        <v/>
      </c>
      <c r="AF357" s="1" t="str">
        <f t="shared" si="180"/>
        <v/>
      </c>
      <c r="AG357" s="1" t="str">
        <f t="shared" si="181"/>
        <v/>
      </c>
      <c r="AH357" s="1" t="str">
        <f t="shared" si="182"/>
        <v/>
      </c>
      <c r="AI357" s="1" t="e">
        <f t="shared" si="188"/>
        <v>#N/A</v>
      </c>
      <c r="AJ357" s="9" t="e">
        <f t="shared" si="165"/>
        <v>#N/A</v>
      </c>
      <c r="AK357" s="9" t="e">
        <f t="shared" si="166"/>
        <v>#N/A</v>
      </c>
      <c r="AL357" s="9" t="e">
        <f t="shared" si="167"/>
        <v>#N/A</v>
      </c>
      <c r="AM357" s="9" t="e">
        <f t="shared" si="168"/>
        <v>#N/A</v>
      </c>
      <c r="AN357" s="9" t="e">
        <f t="shared" si="169"/>
        <v>#N/A</v>
      </c>
      <c r="AO357" s="9" t="e">
        <f t="shared" si="170"/>
        <v>#N/A</v>
      </c>
      <c r="AP357" s="1" t="str">
        <f t="shared" si="183"/>
        <v/>
      </c>
      <c r="AQ357" s="1" t="str">
        <f t="shared" si="184"/>
        <v/>
      </c>
      <c r="AS357" s="1" t="str">
        <f t="shared" si="185"/>
        <v/>
      </c>
      <c r="AT357" s="1" t="e">
        <f t="shared" si="189"/>
        <v>#N/A</v>
      </c>
      <c r="AU357" s="1" t="e">
        <f t="shared" si="171"/>
        <v>#N/A</v>
      </c>
      <c r="AV357" s="9" t="e">
        <f t="shared" si="186"/>
        <v>#N/A</v>
      </c>
      <c r="AW357" s="9" t="e">
        <f t="shared" si="172"/>
        <v>#N/A</v>
      </c>
      <c r="AX357" s="9" t="e">
        <f t="shared" si="173"/>
        <v>#N/A</v>
      </c>
      <c r="AY357" s="9" t="e">
        <f t="shared" si="174"/>
        <v>#N/A</v>
      </c>
      <c r="AZ357" s="9" t="e">
        <f t="shared" si="175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64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76"/>
        <v>0</v>
      </c>
      <c r="AB358" s="1">
        <f t="shared" si="177"/>
        <v>0</v>
      </c>
      <c r="AC358" s="1">
        <f t="shared" si="178"/>
        <v>0</v>
      </c>
      <c r="AD358" s="1">
        <f t="shared" si="179"/>
        <v>0</v>
      </c>
      <c r="AE358" s="1" t="str">
        <f t="shared" si="187"/>
        <v/>
      </c>
      <c r="AF358" s="1" t="str">
        <f t="shared" si="180"/>
        <v/>
      </c>
      <c r="AG358" s="1" t="str">
        <f t="shared" si="181"/>
        <v/>
      </c>
      <c r="AH358" s="1" t="str">
        <f t="shared" si="182"/>
        <v/>
      </c>
      <c r="AI358" s="1" t="e">
        <f t="shared" si="188"/>
        <v>#N/A</v>
      </c>
      <c r="AJ358" s="9" t="e">
        <f t="shared" si="165"/>
        <v>#N/A</v>
      </c>
      <c r="AK358" s="9" t="e">
        <f t="shared" si="166"/>
        <v>#N/A</v>
      </c>
      <c r="AL358" s="9" t="e">
        <f t="shared" si="167"/>
        <v>#N/A</v>
      </c>
      <c r="AM358" s="9" t="e">
        <f t="shared" si="168"/>
        <v>#N/A</v>
      </c>
      <c r="AN358" s="9" t="e">
        <f t="shared" si="169"/>
        <v>#N/A</v>
      </c>
      <c r="AO358" s="9" t="e">
        <f t="shared" si="170"/>
        <v>#N/A</v>
      </c>
      <c r="AP358" s="1" t="str">
        <f t="shared" si="183"/>
        <v/>
      </c>
      <c r="AQ358" s="1" t="str">
        <f t="shared" si="184"/>
        <v/>
      </c>
      <c r="AS358" s="1" t="str">
        <f t="shared" si="185"/>
        <v/>
      </c>
      <c r="AT358" s="1" t="e">
        <f t="shared" si="189"/>
        <v>#N/A</v>
      </c>
      <c r="AU358" s="1" t="e">
        <f t="shared" si="171"/>
        <v>#N/A</v>
      </c>
      <c r="AV358" s="9" t="e">
        <f t="shared" si="186"/>
        <v>#N/A</v>
      </c>
      <c r="AW358" s="9" t="e">
        <f t="shared" si="172"/>
        <v>#N/A</v>
      </c>
      <c r="AX358" s="9" t="e">
        <f t="shared" si="173"/>
        <v>#N/A</v>
      </c>
      <c r="AY358" s="9" t="e">
        <f t="shared" si="174"/>
        <v>#N/A</v>
      </c>
      <c r="AZ358" s="9" t="e">
        <f t="shared" si="175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64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76"/>
        <v>0</v>
      </c>
      <c r="AB359" s="1">
        <f t="shared" si="177"/>
        <v>0</v>
      </c>
      <c r="AC359" s="1">
        <f t="shared" si="178"/>
        <v>0</v>
      </c>
      <c r="AD359" s="1">
        <f t="shared" si="179"/>
        <v>0</v>
      </c>
      <c r="AE359" s="1" t="str">
        <f t="shared" si="187"/>
        <v/>
      </c>
      <c r="AF359" s="1" t="str">
        <f t="shared" si="180"/>
        <v/>
      </c>
      <c r="AG359" s="1" t="str">
        <f t="shared" si="181"/>
        <v/>
      </c>
      <c r="AH359" s="1" t="str">
        <f t="shared" si="182"/>
        <v/>
      </c>
      <c r="AI359" s="1" t="e">
        <f t="shared" si="188"/>
        <v>#N/A</v>
      </c>
      <c r="AJ359" s="9" t="e">
        <f t="shared" si="165"/>
        <v>#N/A</v>
      </c>
      <c r="AK359" s="9" t="e">
        <f t="shared" si="166"/>
        <v>#N/A</v>
      </c>
      <c r="AL359" s="9" t="e">
        <f t="shared" si="167"/>
        <v>#N/A</v>
      </c>
      <c r="AM359" s="9" t="e">
        <f t="shared" si="168"/>
        <v>#N/A</v>
      </c>
      <c r="AN359" s="9" t="e">
        <f t="shared" si="169"/>
        <v>#N/A</v>
      </c>
      <c r="AO359" s="9" t="e">
        <f t="shared" si="170"/>
        <v>#N/A</v>
      </c>
      <c r="AP359" s="1" t="str">
        <f t="shared" si="183"/>
        <v/>
      </c>
      <c r="AQ359" s="1" t="str">
        <f t="shared" si="184"/>
        <v/>
      </c>
      <c r="AS359" s="1" t="str">
        <f t="shared" si="185"/>
        <v/>
      </c>
      <c r="AT359" s="1" t="e">
        <f t="shared" si="189"/>
        <v>#N/A</v>
      </c>
      <c r="AU359" s="1" t="e">
        <f t="shared" si="171"/>
        <v>#N/A</v>
      </c>
      <c r="AV359" s="9" t="e">
        <f t="shared" si="186"/>
        <v>#N/A</v>
      </c>
      <c r="AW359" s="9" t="e">
        <f t="shared" si="172"/>
        <v>#N/A</v>
      </c>
      <c r="AX359" s="9" t="e">
        <f t="shared" si="173"/>
        <v>#N/A</v>
      </c>
      <c r="AY359" s="9" t="e">
        <f t="shared" si="174"/>
        <v>#N/A</v>
      </c>
      <c r="AZ359" s="9" t="e">
        <f t="shared" si="175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64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76"/>
        <v>0</v>
      </c>
      <c r="AB360" s="1">
        <f t="shared" si="177"/>
        <v>0</v>
      </c>
      <c r="AC360" s="1">
        <f t="shared" si="178"/>
        <v>0</v>
      </c>
      <c r="AD360" s="1">
        <f t="shared" si="179"/>
        <v>0</v>
      </c>
      <c r="AE360" s="1" t="str">
        <f t="shared" si="187"/>
        <v/>
      </c>
      <c r="AF360" s="1" t="str">
        <f t="shared" si="180"/>
        <v/>
      </c>
      <c r="AG360" s="1" t="str">
        <f t="shared" si="181"/>
        <v/>
      </c>
      <c r="AH360" s="1" t="str">
        <f t="shared" si="182"/>
        <v/>
      </c>
      <c r="AI360" s="1" t="e">
        <f t="shared" si="188"/>
        <v>#N/A</v>
      </c>
      <c r="AJ360" s="9" t="e">
        <f t="shared" si="165"/>
        <v>#N/A</v>
      </c>
      <c r="AK360" s="9" t="e">
        <f t="shared" si="166"/>
        <v>#N/A</v>
      </c>
      <c r="AL360" s="9" t="e">
        <f t="shared" si="167"/>
        <v>#N/A</v>
      </c>
      <c r="AM360" s="9" t="e">
        <f t="shared" si="168"/>
        <v>#N/A</v>
      </c>
      <c r="AN360" s="9" t="e">
        <f t="shared" si="169"/>
        <v>#N/A</v>
      </c>
      <c r="AO360" s="9" t="e">
        <f t="shared" si="170"/>
        <v>#N/A</v>
      </c>
      <c r="AP360" s="1" t="str">
        <f t="shared" si="183"/>
        <v/>
      </c>
      <c r="AQ360" s="1" t="str">
        <f t="shared" si="184"/>
        <v/>
      </c>
      <c r="AS360" s="1" t="str">
        <f t="shared" si="185"/>
        <v/>
      </c>
      <c r="AT360" s="1" t="e">
        <f t="shared" si="189"/>
        <v>#N/A</v>
      </c>
      <c r="AU360" s="1" t="e">
        <f t="shared" si="171"/>
        <v>#N/A</v>
      </c>
      <c r="AV360" s="9" t="e">
        <f t="shared" si="186"/>
        <v>#N/A</v>
      </c>
      <c r="AW360" s="9" t="e">
        <f t="shared" si="172"/>
        <v>#N/A</v>
      </c>
      <c r="AX360" s="9" t="e">
        <f t="shared" si="173"/>
        <v>#N/A</v>
      </c>
      <c r="AY360" s="9" t="e">
        <f t="shared" si="174"/>
        <v>#N/A</v>
      </c>
      <c r="AZ360" s="9" t="e">
        <f t="shared" si="175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64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76"/>
        <v>0</v>
      </c>
      <c r="AB361" s="1">
        <f t="shared" si="177"/>
        <v>0</v>
      </c>
      <c r="AC361" s="1">
        <f t="shared" si="178"/>
        <v>0</v>
      </c>
      <c r="AD361" s="1">
        <f t="shared" si="179"/>
        <v>0</v>
      </c>
      <c r="AE361" s="1" t="str">
        <f t="shared" si="187"/>
        <v/>
      </c>
      <c r="AF361" s="1" t="str">
        <f t="shared" si="180"/>
        <v/>
      </c>
      <c r="AG361" s="1" t="str">
        <f t="shared" si="181"/>
        <v/>
      </c>
      <c r="AH361" s="1" t="str">
        <f t="shared" si="182"/>
        <v/>
      </c>
      <c r="AI361" s="1" t="e">
        <f t="shared" si="188"/>
        <v>#N/A</v>
      </c>
      <c r="AJ361" s="9" t="e">
        <f t="shared" si="165"/>
        <v>#N/A</v>
      </c>
      <c r="AK361" s="9" t="e">
        <f t="shared" si="166"/>
        <v>#N/A</v>
      </c>
      <c r="AL361" s="9" t="e">
        <f t="shared" si="167"/>
        <v>#N/A</v>
      </c>
      <c r="AM361" s="9" t="e">
        <f t="shared" si="168"/>
        <v>#N/A</v>
      </c>
      <c r="AN361" s="9" t="e">
        <f t="shared" si="169"/>
        <v>#N/A</v>
      </c>
      <c r="AO361" s="9" t="e">
        <f t="shared" si="170"/>
        <v>#N/A</v>
      </c>
      <c r="AP361" s="1" t="str">
        <f t="shared" si="183"/>
        <v/>
      </c>
      <c r="AQ361" s="1" t="str">
        <f t="shared" si="184"/>
        <v/>
      </c>
      <c r="AS361" s="1" t="str">
        <f t="shared" si="185"/>
        <v/>
      </c>
      <c r="AT361" s="1" t="e">
        <f t="shared" si="189"/>
        <v>#N/A</v>
      </c>
      <c r="AU361" s="1" t="e">
        <f t="shared" si="171"/>
        <v>#N/A</v>
      </c>
      <c r="AV361" s="9" t="e">
        <f t="shared" si="186"/>
        <v>#N/A</v>
      </c>
      <c r="AW361" s="9" t="e">
        <f t="shared" si="172"/>
        <v>#N/A</v>
      </c>
      <c r="AX361" s="9" t="e">
        <f t="shared" si="173"/>
        <v>#N/A</v>
      </c>
      <c r="AY361" s="9" t="e">
        <f t="shared" si="174"/>
        <v>#N/A</v>
      </c>
      <c r="AZ361" s="9" t="e">
        <f t="shared" si="175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64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76"/>
        <v>0</v>
      </c>
      <c r="AB362" s="1">
        <f t="shared" si="177"/>
        <v>0</v>
      </c>
      <c r="AC362" s="1">
        <f t="shared" si="178"/>
        <v>0</v>
      </c>
      <c r="AD362" s="1">
        <f t="shared" si="179"/>
        <v>0</v>
      </c>
      <c r="AE362" s="1" t="str">
        <f t="shared" si="187"/>
        <v/>
      </c>
      <c r="AF362" s="1" t="str">
        <f t="shared" si="180"/>
        <v/>
      </c>
      <c r="AG362" s="1" t="str">
        <f t="shared" si="181"/>
        <v/>
      </c>
      <c r="AH362" s="1" t="str">
        <f t="shared" si="182"/>
        <v/>
      </c>
      <c r="AI362" s="1" t="e">
        <f t="shared" si="188"/>
        <v>#N/A</v>
      </c>
      <c r="AJ362" s="9" t="e">
        <f t="shared" si="165"/>
        <v>#N/A</v>
      </c>
      <c r="AK362" s="9" t="e">
        <f t="shared" si="166"/>
        <v>#N/A</v>
      </c>
      <c r="AL362" s="9" t="e">
        <f t="shared" si="167"/>
        <v>#N/A</v>
      </c>
      <c r="AM362" s="9" t="e">
        <f t="shared" si="168"/>
        <v>#N/A</v>
      </c>
      <c r="AN362" s="9" t="e">
        <f t="shared" si="169"/>
        <v>#N/A</v>
      </c>
      <c r="AO362" s="9" t="e">
        <f t="shared" si="170"/>
        <v>#N/A</v>
      </c>
      <c r="AP362" s="1" t="str">
        <f t="shared" si="183"/>
        <v/>
      </c>
      <c r="AQ362" s="1" t="str">
        <f t="shared" si="184"/>
        <v/>
      </c>
      <c r="AS362" s="1" t="str">
        <f t="shared" si="185"/>
        <v/>
      </c>
      <c r="AT362" s="1" t="e">
        <f t="shared" si="189"/>
        <v>#N/A</v>
      </c>
      <c r="AU362" s="1" t="e">
        <f t="shared" si="171"/>
        <v>#N/A</v>
      </c>
      <c r="AV362" s="9" t="e">
        <f t="shared" si="186"/>
        <v>#N/A</v>
      </c>
      <c r="AW362" s="9" t="e">
        <f t="shared" si="172"/>
        <v>#N/A</v>
      </c>
      <c r="AX362" s="9" t="e">
        <f t="shared" si="173"/>
        <v>#N/A</v>
      </c>
      <c r="AY362" s="9" t="e">
        <f t="shared" si="174"/>
        <v>#N/A</v>
      </c>
      <c r="AZ362" s="9" t="e">
        <f t="shared" si="175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64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76"/>
        <v>0</v>
      </c>
      <c r="AB363" s="1">
        <f t="shared" si="177"/>
        <v>0</v>
      </c>
      <c r="AC363" s="1">
        <f t="shared" si="178"/>
        <v>0</v>
      </c>
      <c r="AD363" s="1">
        <f t="shared" si="179"/>
        <v>0</v>
      </c>
      <c r="AE363" s="1" t="str">
        <f t="shared" si="187"/>
        <v/>
      </c>
      <c r="AF363" s="1" t="str">
        <f t="shared" si="180"/>
        <v/>
      </c>
      <c r="AG363" s="1" t="str">
        <f t="shared" si="181"/>
        <v/>
      </c>
      <c r="AH363" s="1" t="str">
        <f t="shared" si="182"/>
        <v/>
      </c>
      <c r="AI363" s="1" t="e">
        <f t="shared" si="188"/>
        <v>#N/A</v>
      </c>
      <c r="AJ363" s="9" t="e">
        <f t="shared" si="165"/>
        <v>#N/A</v>
      </c>
      <c r="AK363" s="9" t="e">
        <f t="shared" si="166"/>
        <v>#N/A</v>
      </c>
      <c r="AL363" s="9" t="e">
        <f t="shared" si="167"/>
        <v>#N/A</v>
      </c>
      <c r="AM363" s="9" t="e">
        <f t="shared" si="168"/>
        <v>#N/A</v>
      </c>
      <c r="AN363" s="9" t="e">
        <f t="shared" si="169"/>
        <v>#N/A</v>
      </c>
      <c r="AO363" s="9" t="e">
        <f t="shared" si="170"/>
        <v>#N/A</v>
      </c>
      <c r="AP363" s="1" t="str">
        <f t="shared" si="183"/>
        <v/>
      </c>
      <c r="AQ363" s="1" t="str">
        <f t="shared" si="184"/>
        <v/>
      </c>
      <c r="AS363" s="1" t="str">
        <f t="shared" si="185"/>
        <v/>
      </c>
      <c r="AT363" s="1" t="e">
        <f t="shared" si="189"/>
        <v>#N/A</v>
      </c>
      <c r="AU363" s="1" t="e">
        <f t="shared" si="171"/>
        <v>#N/A</v>
      </c>
      <c r="AV363" s="9" t="e">
        <f t="shared" si="186"/>
        <v>#N/A</v>
      </c>
      <c r="AW363" s="9" t="e">
        <f t="shared" si="172"/>
        <v>#N/A</v>
      </c>
      <c r="AX363" s="9" t="e">
        <f t="shared" si="173"/>
        <v>#N/A</v>
      </c>
      <c r="AY363" s="9" t="e">
        <f t="shared" si="174"/>
        <v>#N/A</v>
      </c>
      <c r="AZ363" s="9" t="e">
        <f t="shared" si="175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64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76"/>
        <v>0</v>
      </c>
      <c r="AB364" s="1">
        <f t="shared" si="177"/>
        <v>0</v>
      </c>
      <c r="AC364" s="1">
        <f t="shared" si="178"/>
        <v>0</v>
      </c>
      <c r="AD364" s="1">
        <f t="shared" si="179"/>
        <v>0</v>
      </c>
      <c r="AE364" s="1" t="str">
        <f t="shared" si="187"/>
        <v/>
      </c>
      <c r="AF364" s="1" t="str">
        <f t="shared" si="180"/>
        <v/>
      </c>
      <c r="AG364" s="1" t="str">
        <f t="shared" si="181"/>
        <v/>
      </c>
      <c r="AH364" s="1" t="str">
        <f t="shared" si="182"/>
        <v/>
      </c>
      <c r="AI364" s="1" t="e">
        <f t="shared" si="188"/>
        <v>#N/A</v>
      </c>
      <c r="AJ364" s="9" t="e">
        <f t="shared" si="165"/>
        <v>#N/A</v>
      </c>
      <c r="AK364" s="9" t="e">
        <f t="shared" si="166"/>
        <v>#N/A</v>
      </c>
      <c r="AL364" s="9" t="e">
        <f t="shared" si="167"/>
        <v>#N/A</v>
      </c>
      <c r="AM364" s="9" t="e">
        <f t="shared" si="168"/>
        <v>#N/A</v>
      </c>
      <c r="AN364" s="9" t="e">
        <f t="shared" si="169"/>
        <v>#N/A</v>
      </c>
      <c r="AO364" s="9" t="e">
        <f t="shared" si="170"/>
        <v>#N/A</v>
      </c>
      <c r="AP364" s="1" t="str">
        <f t="shared" si="183"/>
        <v/>
      </c>
      <c r="AQ364" s="1" t="str">
        <f t="shared" si="184"/>
        <v/>
      </c>
      <c r="AS364" s="1" t="str">
        <f t="shared" si="185"/>
        <v/>
      </c>
      <c r="AT364" s="1" t="e">
        <f t="shared" si="189"/>
        <v>#N/A</v>
      </c>
      <c r="AU364" s="1" t="e">
        <f t="shared" si="171"/>
        <v>#N/A</v>
      </c>
      <c r="AV364" s="9" t="e">
        <f t="shared" si="186"/>
        <v>#N/A</v>
      </c>
      <c r="AW364" s="9" t="e">
        <f t="shared" si="172"/>
        <v>#N/A</v>
      </c>
      <c r="AX364" s="9" t="e">
        <f t="shared" si="173"/>
        <v>#N/A</v>
      </c>
      <c r="AY364" s="9" t="e">
        <f t="shared" si="174"/>
        <v>#N/A</v>
      </c>
      <c r="AZ364" s="9" t="e">
        <f t="shared" si="175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64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76"/>
        <v>0</v>
      </c>
      <c r="AB365" s="1">
        <f t="shared" si="177"/>
        <v>0</v>
      </c>
      <c r="AC365" s="1">
        <f t="shared" si="178"/>
        <v>0</v>
      </c>
      <c r="AD365" s="1">
        <f t="shared" si="179"/>
        <v>0</v>
      </c>
      <c r="AE365" s="1" t="str">
        <f t="shared" si="187"/>
        <v/>
      </c>
      <c r="AF365" s="1" t="str">
        <f t="shared" si="180"/>
        <v/>
      </c>
      <c r="AG365" s="1" t="str">
        <f t="shared" si="181"/>
        <v/>
      </c>
      <c r="AH365" s="1" t="str">
        <f t="shared" si="182"/>
        <v/>
      </c>
      <c r="AI365" s="1" t="e">
        <f t="shared" si="188"/>
        <v>#N/A</v>
      </c>
      <c r="AJ365" s="9" t="e">
        <f t="shared" si="165"/>
        <v>#N/A</v>
      </c>
      <c r="AK365" s="9" t="e">
        <f t="shared" si="166"/>
        <v>#N/A</v>
      </c>
      <c r="AL365" s="9" t="e">
        <f t="shared" si="167"/>
        <v>#N/A</v>
      </c>
      <c r="AM365" s="9" t="e">
        <f t="shared" si="168"/>
        <v>#N/A</v>
      </c>
      <c r="AN365" s="9" t="e">
        <f t="shared" si="169"/>
        <v>#N/A</v>
      </c>
      <c r="AO365" s="9" t="e">
        <f t="shared" si="170"/>
        <v>#N/A</v>
      </c>
      <c r="AP365" s="1" t="str">
        <f t="shared" si="183"/>
        <v/>
      </c>
      <c r="AQ365" s="1" t="str">
        <f t="shared" si="184"/>
        <v/>
      </c>
      <c r="AS365" s="1" t="str">
        <f t="shared" si="185"/>
        <v/>
      </c>
      <c r="AT365" s="1" t="e">
        <f t="shared" si="189"/>
        <v>#N/A</v>
      </c>
      <c r="AU365" s="1" t="e">
        <f t="shared" si="171"/>
        <v>#N/A</v>
      </c>
      <c r="AV365" s="9" t="e">
        <f t="shared" si="186"/>
        <v>#N/A</v>
      </c>
      <c r="AW365" s="9" t="e">
        <f t="shared" si="172"/>
        <v>#N/A</v>
      </c>
      <c r="AX365" s="9" t="e">
        <f t="shared" si="173"/>
        <v>#N/A</v>
      </c>
      <c r="AY365" s="9" t="e">
        <f t="shared" si="174"/>
        <v>#N/A</v>
      </c>
      <c r="AZ365" s="9" t="e">
        <f t="shared" si="175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64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76"/>
        <v>0</v>
      </c>
      <c r="AB366" s="1">
        <f t="shared" si="177"/>
        <v>0</v>
      </c>
      <c r="AC366" s="1">
        <f t="shared" si="178"/>
        <v>0</v>
      </c>
      <c r="AD366" s="1">
        <f t="shared" si="179"/>
        <v>0</v>
      </c>
      <c r="AE366" s="1" t="str">
        <f t="shared" si="187"/>
        <v/>
      </c>
      <c r="AF366" s="1" t="str">
        <f t="shared" si="180"/>
        <v/>
      </c>
      <c r="AG366" s="1" t="str">
        <f t="shared" si="181"/>
        <v/>
      </c>
      <c r="AH366" s="1" t="str">
        <f t="shared" si="182"/>
        <v/>
      </c>
      <c r="AI366" s="1" t="e">
        <f t="shared" si="188"/>
        <v>#N/A</v>
      </c>
      <c r="AJ366" s="9" t="e">
        <f t="shared" si="165"/>
        <v>#N/A</v>
      </c>
      <c r="AK366" s="9" t="e">
        <f t="shared" si="166"/>
        <v>#N/A</v>
      </c>
      <c r="AL366" s="9" t="e">
        <f t="shared" si="167"/>
        <v>#N/A</v>
      </c>
      <c r="AM366" s="9" t="e">
        <f t="shared" si="168"/>
        <v>#N/A</v>
      </c>
      <c r="AN366" s="9" t="e">
        <f t="shared" si="169"/>
        <v>#N/A</v>
      </c>
      <c r="AO366" s="9" t="e">
        <f t="shared" si="170"/>
        <v>#N/A</v>
      </c>
      <c r="AP366" s="1" t="str">
        <f t="shared" si="183"/>
        <v/>
      </c>
      <c r="AQ366" s="1" t="str">
        <f t="shared" si="184"/>
        <v/>
      </c>
      <c r="AS366" s="1" t="str">
        <f t="shared" si="185"/>
        <v/>
      </c>
      <c r="AT366" s="1" t="e">
        <f t="shared" si="189"/>
        <v>#N/A</v>
      </c>
      <c r="AU366" s="1" t="e">
        <f t="shared" si="171"/>
        <v>#N/A</v>
      </c>
      <c r="AV366" s="9" t="e">
        <f t="shared" si="186"/>
        <v>#N/A</v>
      </c>
      <c r="AW366" s="9" t="e">
        <f t="shared" si="172"/>
        <v>#N/A</v>
      </c>
      <c r="AX366" s="9" t="e">
        <f t="shared" si="173"/>
        <v>#N/A</v>
      </c>
      <c r="AY366" s="9" t="e">
        <f t="shared" si="174"/>
        <v>#N/A</v>
      </c>
      <c r="AZ366" s="9" t="e">
        <f t="shared" si="175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64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76"/>
        <v>0</v>
      </c>
      <c r="AB367" s="1">
        <f t="shared" si="177"/>
        <v>0</v>
      </c>
      <c r="AC367" s="1">
        <f t="shared" si="178"/>
        <v>0</v>
      </c>
      <c r="AD367" s="1">
        <f t="shared" si="179"/>
        <v>0</v>
      </c>
      <c r="AE367" s="1" t="str">
        <f t="shared" si="187"/>
        <v/>
      </c>
      <c r="AF367" s="1" t="str">
        <f t="shared" si="180"/>
        <v/>
      </c>
      <c r="AG367" s="1" t="str">
        <f t="shared" si="181"/>
        <v/>
      </c>
      <c r="AH367" s="1" t="str">
        <f t="shared" si="182"/>
        <v/>
      </c>
      <c r="AI367" s="1" t="e">
        <f t="shared" si="188"/>
        <v>#N/A</v>
      </c>
      <c r="AJ367" s="9" t="e">
        <f t="shared" si="165"/>
        <v>#N/A</v>
      </c>
      <c r="AK367" s="9" t="e">
        <f t="shared" si="166"/>
        <v>#N/A</v>
      </c>
      <c r="AL367" s="9" t="e">
        <f t="shared" si="167"/>
        <v>#N/A</v>
      </c>
      <c r="AM367" s="9" t="e">
        <f t="shared" si="168"/>
        <v>#N/A</v>
      </c>
      <c r="AN367" s="9" t="e">
        <f t="shared" si="169"/>
        <v>#N/A</v>
      </c>
      <c r="AO367" s="9" t="e">
        <f t="shared" si="170"/>
        <v>#N/A</v>
      </c>
      <c r="AP367" s="1" t="str">
        <f t="shared" si="183"/>
        <v/>
      </c>
      <c r="AQ367" s="1" t="str">
        <f t="shared" si="184"/>
        <v/>
      </c>
      <c r="AS367" s="1" t="str">
        <f t="shared" si="185"/>
        <v/>
      </c>
      <c r="AT367" s="1" t="e">
        <f t="shared" si="189"/>
        <v>#N/A</v>
      </c>
      <c r="AU367" s="1" t="e">
        <f t="shared" si="171"/>
        <v>#N/A</v>
      </c>
      <c r="AV367" s="9" t="e">
        <f t="shared" si="186"/>
        <v>#N/A</v>
      </c>
      <c r="AW367" s="9" t="e">
        <f t="shared" si="172"/>
        <v>#N/A</v>
      </c>
      <c r="AX367" s="9" t="e">
        <f t="shared" si="173"/>
        <v>#N/A</v>
      </c>
      <c r="AY367" s="9" t="e">
        <f t="shared" si="174"/>
        <v>#N/A</v>
      </c>
      <c r="AZ367" s="9" t="e">
        <f t="shared" si="175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64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76"/>
        <v>0</v>
      </c>
      <c r="AB368" s="1">
        <f t="shared" si="177"/>
        <v>0</v>
      </c>
      <c r="AC368" s="1">
        <f t="shared" si="178"/>
        <v>0</v>
      </c>
      <c r="AD368" s="1">
        <f t="shared" si="179"/>
        <v>0</v>
      </c>
      <c r="AE368" s="1" t="str">
        <f t="shared" si="187"/>
        <v/>
      </c>
      <c r="AF368" s="1" t="str">
        <f t="shared" si="180"/>
        <v/>
      </c>
      <c r="AG368" s="1" t="str">
        <f t="shared" si="181"/>
        <v/>
      </c>
      <c r="AH368" s="1" t="str">
        <f t="shared" si="182"/>
        <v/>
      </c>
      <c r="AI368" s="1" t="e">
        <f t="shared" si="188"/>
        <v>#N/A</v>
      </c>
      <c r="AJ368" s="9" t="e">
        <f t="shared" si="165"/>
        <v>#N/A</v>
      </c>
      <c r="AK368" s="9" t="e">
        <f t="shared" si="166"/>
        <v>#N/A</v>
      </c>
      <c r="AL368" s="9" t="e">
        <f t="shared" si="167"/>
        <v>#N/A</v>
      </c>
      <c r="AM368" s="9" t="e">
        <f t="shared" si="168"/>
        <v>#N/A</v>
      </c>
      <c r="AN368" s="9" t="e">
        <f t="shared" si="169"/>
        <v>#N/A</v>
      </c>
      <c r="AO368" s="9" t="e">
        <f t="shared" si="170"/>
        <v>#N/A</v>
      </c>
      <c r="AP368" s="1" t="str">
        <f t="shared" si="183"/>
        <v/>
      </c>
      <c r="AQ368" s="1" t="str">
        <f t="shared" si="184"/>
        <v/>
      </c>
      <c r="AS368" s="1" t="str">
        <f t="shared" si="185"/>
        <v/>
      </c>
      <c r="AT368" s="1" t="e">
        <f t="shared" si="189"/>
        <v>#N/A</v>
      </c>
      <c r="AU368" s="1" t="e">
        <f t="shared" si="171"/>
        <v>#N/A</v>
      </c>
      <c r="AV368" s="9" t="e">
        <f t="shared" si="186"/>
        <v>#N/A</v>
      </c>
      <c r="AW368" s="9" t="e">
        <f t="shared" si="172"/>
        <v>#N/A</v>
      </c>
      <c r="AX368" s="9" t="e">
        <f t="shared" si="173"/>
        <v>#N/A</v>
      </c>
      <c r="AY368" s="9" t="e">
        <f t="shared" si="174"/>
        <v>#N/A</v>
      </c>
      <c r="AZ368" s="9" t="e">
        <f t="shared" si="175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64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76"/>
        <v>0</v>
      </c>
      <c r="AB369" s="1">
        <f t="shared" si="177"/>
        <v>0</v>
      </c>
      <c r="AC369" s="1">
        <f t="shared" si="178"/>
        <v>0</v>
      </c>
      <c r="AD369" s="1">
        <f t="shared" si="179"/>
        <v>0</v>
      </c>
      <c r="AE369" s="1" t="str">
        <f t="shared" si="187"/>
        <v/>
      </c>
      <c r="AF369" s="1" t="str">
        <f t="shared" si="180"/>
        <v/>
      </c>
      <c r="AG369" s="1" t="str">
        <f t="shared" si="181"/>
        <v/>
      </c>
      <c r="AH369" s="1" t="str">
        <f t="shared" si="182"/>
        <v/>
      </c>
      <c r="AI369" s="1" t="e">
        <f t="shared" si="188"/>
        <v>#N/A</v>
      </c>
      <c r="AJ369" s="9" t="e">
        <f t="shared" si="165"/>
        <v>#N/A</v>
      </c>
      <c r="AK369" s="9" t="e">
        <f t="shared" si="166"/>
        <v>#N/A</v>
      </c>
      <c r="AL369" s="9" t="e">
        <f t="shared" si="167"/>
        <v>#N/A</v>
      </c>
      <c r="AM369" s="9" t="e">
        <f t="shared" si="168"/>
        <v>#N/A</v>
      </c>
      <c r="AN369" s="9" t="e">
        <f t="shared" si="169"/>
        <v>#N/A</v>
      </c>
      <c r="AO369" s="9" t="e">
        <f t="shared" si="170"/>
        <v>#N/A</v>
      </c>
      <c r="AP369" s="1" t="str">
        <f t="shared" si="183"/>
        <v/>
      </c>
      <c r="AQ369" s="1" t="str">
        <f t="shared" si="184"/>
        <v/>
      </c>
      <c r="AS369" s="1" t="str">
        <f t="shared" si="185"/>
        <v/>
      </c>
      <c r="AT369" s="1" t="e">
        <f t="shared" si="189"/>
        <v>#N/A</v>
      </c>
      <c r="AU369" s="1" t="e">
        <f t="shared" si="171"/>
        <v>#N/A</v>
      </c>
      <c r="AV369" s="9" t="e">
        <f t="shared" si="186"/>
        <v>#N/A</v>
      </c>
      <c r="AW369" s="9" t="e">
        <f t="shared" si="172"/>
        <v>#N/A</v>
      </c>
      <c r="AX369" s="9" t="e">
        <f t="shared" si="173"/>
        <v>#N/A</v>
      </c>
      <c r="AY369" s="9" t="e">
        <f t="shared" si="174"/>
        <v>#N/A</v>
      </c>
      <c r="AZ369" s="9" t="e">
        <f t="shared" si="175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64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76"/>
        <v>0</v>
      </c>
      <c r="AB370" s="1">
        <f t="shared" si="177"/>
        <v>0</v>
      </c>
      <c r="AC370" s="1">
        <f t="shared" si="178"/>
        <v>0</v>
      </c>
      <c r="AD370" s="1">
        <f t="shared" si="179"/>
        <v>0</v>
      </c>
      <c r="AE370" s="1" t="str">
        <f t="shared" si="187"/>
        <v/>
      </c>
      <c r="AF370" s="1" t="str">
        <f t="shared" si="180"/>
        <v/>
      </c>
      <c r="AG370" s="1" t="str">
        <f t="shared" si="181"/>
        <v/>
      </c>
      <c r="AH370" s="1" t="str">
        <f t="shared" si="182"/>
        <v/>
      </c>
      <c r="AI370" s="1" t="e">
        <f t="shared" si="188"/>
        <v>#N/A</v>
      </c>
      <c r="AJ370" s="9" t="e">
        <f t="shared" si="165"/>
        <v>#N/A</v>
      </c>
      <c r="AK370" s="9" t="e">
        <f t="shared" si="166"/>
        <v>#N/A</v>
      </c>
      <c r="AL370" s="9" t="e">
        <f t="shared" si="167"/>
        <v>#N/A</v>
      </c>
      <c r="AM370" s="9" t="e">
        <f t="shared" si="168"/>
        <v>#N/A</v>
      </c>
      <c r="AN370" s="9" t="e">
        <f t="shared" si="169"/>
        <v>#N/A</v>
      </c>
      <c r="AO370" s="9" t="e">
        <f t="shared" si="170"/>
        <v>#N/A</v>
      </c>
      <c r="AP370" s="1" t="str">
        <f t="shared" si="183"/>
        <v/>
      </c>
      <c r="AQ370" s="1" t="str">
        <f t="shared" si="184"/>
        <v/>
      </c>
      <c r="AS370" s="1" t="str">
        <f t="shared" si="185"/>
        <v/>
      </c>
      <c r="AT370" s="1" t="e">
        <f t="shared" si="189"/>
        <v>#N/A</v>
      </c>
      <c r="AU370" s="1" t="e">
        <f t="shared" si="171"/>
        <v>#N/A</v>
      </c>
      <c r="AV370" s="9" t="e">
        <f t="shared" si="186"/>
        <v>#N/A</v>
      </c>
      <c r="AW370" s="9" t="e">
        <f t="shared" si="172"/>
        <v>#N/A</v>
      </c>
      <c r="AX370" s="9" t="e">
        <f t="shared" si="173"/>
        <v>#N/A</v>
      </c>
      <c r="AY370" s="9" t="e">
        <f t="shared" si="174"/>
        <v>#N/A</v>
      </c>
      <c r="AZ370" s="9" t="e">
        <f t="shared" si="175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64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76"/>
        <v>0</v>
      </c>
      <c r="AB371" s="1">
        <f t="shared" si="177"/>
        <v>0</v>
      </c>
      <c r="AC371" s="1">
        <f t="shared" si="178"/>
        <v>0</v>
      </c>
      <c r="AD371" s="1">
        <f t="shared" si="179"/>
        <v>0</v>
      </c>
      <c r="AE371" s="1" t="str">
        <f t="shared" si="187"/>
        <v/>
      </c>
      <c r="AF371" s="1" t="str">
        <f t="shared" si="180"/>
        <v/>
      </c>
      <c r="AG371" s="1" t="str">
        <f t="shared" si="181"/>
        <v/>
      </c>
      <c r="AH371" s="1" t="str">
        <f t="shared" si="182"/>
        <v/>
      </c>
      <c r="AI371" s="1" t="e">
        <f t="shared" si="188"/>
        <v>#N/A</v>
      </c>
      <c r="AJ371" s="9" t="e">
        <f t="shared" si="165"/>
        <v>#N/A</v>
      </c>
      <c r="AK371" s="9" t="e">
        <f t="shared" si="166"/>
        <v>#N/A</v>
      </c>
      <c r="AL371" s="9" t="e">
        <f t="shared" si="167"/>
        <v>#N/A</v>
      </c>
      <c r="AM371" s="9" t="e">
        <f t="shared" si="168"/>
        <v>#N/A</v>
      </c>
      <c r="AN371" s="9" t="e">
        <f t="shared" si="169"/>
        <v>#N/A</v>
      </c>
      <c r="AO371" s="9" t="e">
        <f t="shared" si="170"/>
        <v>#N/A</v>
      </c>
      <c r="AP371" s="1" t="str">
        <f t="shared" si="183"/>
        <v/>
      </c>
      <c r="AQ371" s="1" t="str">
        <f t="shared" si="184"/>
        <v/>
      </c>
      <c r="AS371" s="1" t="str">
        <f t="shared" si="185"/>
        <v/>
      </c>
      <c r="AT371" s="1" t="e">
        <f t="shared" si="189"/>
        <v>#N/A</v>
      </c>
      <c r="AU371" s="1" t="e">
        <f t="shared" si="171"/>
        <v>#N/A</v>
      </c>
      <c r="AV371" s="9" t="e">
        <f t="shared" si="186"/>
        <v>#N/A</v>
      </c>
      <c r="AW371" s="9" t="e">
        <f t="shared" si="172"/>
        <v>#N/A</v>
      </c>
      <c r="AX371" s="9" t="e">
        <f t="shared" si="173"/>
        <v>#N/A</v>
      </c>
      <c r="AY371" s="9" t="e">
        <f t="shared" si="174"/>
        <v>#N/A</v>
      </c>
      <c r="AZ371" s="9" t="e">
        <f t="shared" si="175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64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76"/>
        <v>0</v>
      </c>
      <c r="AB372" s="1">
        <f t="shared" si="177"/>
        <v>0</v>
      </c>
      <c r="AC372" s="1">
        <f t="shared" si="178"/>
        <v>0</v>
      </c>
      <c r="AD372" s="1">
        <f t="shared" si="179"/>
        <v>0</v>
      </c>
      <c r="AE372" s="1" t="str">
        <f t="shared" si="187"/>
        <v/>
      </c>
      <c r="AF372" s="1" t="str">
        <f t="shared" si="180"/>
        <v/>
      </c>
      <c r="AG372" s="1" t="str">
        <f t="shared" si="181"/>
        <v/>
      </c>
      <c r="AH372" s="1" t="str">
        <f t="shared" si="182"/>
        <v/>
      </c>
      <c r="AI372" s="1" t="e">
        <f t="shared" si="188"/>
        <v>#N/A</v>
      </c>
      <c r="AJ372" s="9" t="e">
        <f t="shared" si="165"/>
        <v>#N/A</v>
      </c>
      <c r="AK372" s="9" t="e">
        <f t="shared" si="166"/>
        <v>#N/A</v>
      </c>
      <c r="AL372" s="9" t="e">
        <f t="shared" si="167"/>
        <v>#N/A</v>
      </c>
      <c r="AM372" s="9" t="e">
        <f t="shared" si="168"/>
        <v>#N/A</v>
      </c>
      <c r="AN372" s="9" t="e">
        <f t="shared" si="169"/>
        <v>#N/A</v>
      </c>
      <c r="AO372" s="9" t="e">
        <f t="shared" si="170"/>
        <v>#N/A</v>
      </c>
      <c r="AP372" s="1" t="str">
        <f t="shared" si="183"/>
        <v/>
      </c>
      <c r="AQ372" s="1" t="str">
        <f t="shared" si="184"/>
        <v/>
      </c>
      <c r="AS372" s="1" t="str">
        <f t="shared" si="185"/>
        <v/>
      </c>
      <c r="AT372" s="1" t="e">
        <f t="shared" si="189"/>
        <v>#N/A</v>
      </c>
      <c r="AU372" s="1" t="e">
        <f t="shared" si="171"/>
        <v>#N/A</v>
      </c>
      <c r="AV372" s="9" t="e">
        <f t="shared" si="186"/>
        <v>#N/A</v>
      </c>
      <c r="AW372" s="9" t="e">
        <f t="shared" si="172"/>
        <v>#N/A</v>
      </c>
      <c r="AX372" s="9" t="e">
        <f t="shared" si="173"/>
        <v>#N/A</v>
      </c>
      <c r="AY372" s="9" t="e">
        <f t="shared" si="174"/>
        <v>#N/A</v>
      </c>
      <c r="AZ372" s="9" t="e">
        <f t="shared" si="175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64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76"/>
        <v>0</v>
      </c>
      <c r="AB373" s="1">
        <f t="shared" si="177"/>
        <v>0</v>
      </c>
      <c r="AC373" s="1">
        <f t="shared" si="178"/>
        <v>0</v>
      </c>
      <c r="AD373" s="1">
        <f t="shared" si="179"/>
        <v>0</v>
      </c>
      <c r="AE373" s="1" t="str">
        <f t="shared" si="187"/>
        <v/>
      </c>
      <c r="AF373" s="1" t="str">
        <f t="shared" si="180"/>
        <v/>
      </c>
      <c r="AG373" s="1" t="str">
        <f t="shared" si="181"/>
        <v/>
      </c>
      <c r="AH373" s="1" t="str">
        <f t="shared" si="182"/>
        <v/>
      </c>
      <c r="AI373" s="1" t="e">
        <f t="shared" si="188"/>
        <v>#N/A</v>
      </c>
      <c r="AJ373" s="9" t="e">
        <f t="shared" si="165"/>
        <v>#N/A</v>
      </c>
      <c r="AK373" s="9" t="e">
        <f t="shared" si="166"/>
        <v>#N/A</v>
      </c>
      <c r="AL373" s="9" t="e">
        <f t="shared" si="167"/>
        <v>#N/A</v>
      </c>
      <c r="AM373" s="9" t="e">
        <f t="shared" si="168"/>
        <v>#N/A</v>
      </c>
      <c r="AN373" s="9" t="e">
        <f t="shared" si="169"/>
        <v>#N/A</v>
      </c>
      <c r="AO373" s="9" t="e">
        <f t="shared" si="170"/>
        <v>#N/A</v>
      </c>
      <c r="AP373" s="1" t="str">
        <f t="shared" si="183"/>
        <v/>
      </c>
      <c r="AQ373" s="1" t="str">
        <f t="shared" si="184"/>
        <v/>
      </c>
      <c r="AS373" s="1" t="str">
        <f t="shared" si="185"/>
        <v/>
      </c>
      <c r="AT373" s="1" t="e">
        <f t="shared" si="189"/>
        <v>#N/A</v>
      </c>
      <c r="AU373" s="1" t="e">
        <f t="shared" si="171"/>
        <v>#N/A</v>
      </c>
      <c r="AV373" s="9" t="e">
        <f t="shared" si="186"/>
        <v>#N/A</v>
      </c>
      <c r="AW373" s="9" t="e">
        <f t="shared" si="172"/>
        <v>#N/A</v>
      </c>
      <c r="AX373" s="9" t="e">
        <f t="shared" si="173"/>
        <v>#N/A</v>
      </c>
      <c r="AY373" s="9" t="e">
        <f t="shared" si="174"/>
        <v>#N/A</v>
      </c>
      <c r="AZ373" s="9" t="e">
        <f t="shared" si="175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L12:BM12"/>
    <mergeCell ref="AK11:AO11"/>
    <mergeCell ref="N12:O12"/>
    <mergeCell ref="P12:R12"/>
    <mergeCell ref="AE12:AH12"/>
    <mergeCell ref="AK12:AO12"/>
    <mergeCell ref="BJ12:BK12"/>
    <mergeCell ref="AU11:AZ11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9463B-BB27-4445-AFA2-6E83D9C026F9}">
  <dimension ref="A1:CI649"/>
  <sheetViews>
    <sheetView workbookViewId="0"/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69.415377311350255</v>
      </c>
      <c r="BW3" s="1">
        <v>19340861.519917283</v>
      </c>
      <c r="BX3" s="7">
        <v>19</v>
      </c>
      <c r="BY3" s="1">
        <v>1017940.0799956465</v>
      </c>
      <c r="BZ3" s="49">
        <v>733789.95355828351</v>
      </c>
      <c r="CA3" s="49">
        <v>910660.33494760399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49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>
        <v>14</v>
      </c>
      <c r="BV7" s="82">
        <v>50.177539547305145</v>
      </c>
      <c r="BW7" s="1">
        <v>27043021.151970223</v>
      </c>
      <c r="BX7" s="7">
        <v>21</v>
      </c>
      <c r="BY7" s="1">
        <v>1287762.9119985821</v>
      </c>
      <c r="BZ7" s="49">
        <v>530426.77055456268</v>
      </c>
      <c r="CA7" s="49">
        <v>658279.14132109622</v>
      </c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58.936056095201089</v>
      </c>
      <c r="BW8" s="1">
        <v>19706934.498549122</v>
      </c>
      <c r="BX8" s="7">
        <v>20</v>
      </c>
      <c r="BY8" s="1">
        <v>985346.72492745612</v>
      </c>
      <c r="BZ8" s="49">
        <v>623013.04898237076</v>
      </c>
      <c r="CA8" s="49">
        <v>773182.1199129431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69.415377311350255</v>
      </c>
      <c r="BW9" s="1">
        <v>19340861.519917283</v>
      </c>
      <c r="BX9" s="7">
        <v>19</v>
      </c>
      <c r="BY9" s="1">
        <v>1017940.0799956465</v>
      </c>
      <c r="BZ9" s="49">
        <v>733789.95355828351</v>
      </c>
      <c r="CA9" s="49">
        <v>910660.33494760399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08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69.415377311350255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7"/>
      <c r="T12" s="107"/>
      <c r="U12" s="107"/>
      <c r="V12" s="107"/>
      <c r="W12" s="107"/>
      <c r="X12" s="107"/>
      <c r="Y12" s="121" t="s">
        <v>169</v>
      </c>
      <c r="Z12" s="121"/>
      <c r="AA12" s="107"/>
      <c r="AB12" s="107"/>
      <c r="AC12" s="107"/>
      <c r="AD12" s="107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7" t="s">
        <v>5</v>
      </c>
      <c r="D13" s="107" t="s">
        <v>6</v>
      </c>
      <c r="E13" s="107" t="s">
        <v>29</v>
      </c>
      <c r="F13" s="107" t="s">
        <v>18</v>
      </c>
      <c r="G13" s="107" t="s">
        <v>7</v>
      </c>
      <c r="H13" s="107" t="s">
        <v>17</v>
      </c>
      <c r="I13" s="107" t="s">
        <v>8</v>
      </c>
      <c r="J13" s="107" t="s">
        <v>9</v>
      </c>
      <c r="K13" s="107" t="s">
        <v>10</v>
      </c>
      <c r="L13" s="107" t="s">
        <v>12</v>
      </c>
      <c r="M13" s="79" t="s">
        <v>13</v>
      </c>
      <c r="N13" s="107" t="s">
        <v>102</v>
      </c>
      <c r="O13" s="107" t="s">
        <v>28</v>
      </c>
      <c r="P13" s="107" t="s">
        <v>29</v>
      </c>
      <c r="Q13" s="107" t="s">
        <v>7</v>
      </c>
      <c r="R13" s="107" t="s">
        <v>8</v>
      </c>
      <c r="S13" s="107" t="s">
        <v>103</v>
      </c>
      <c r="T13" s="107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8" t="s">
        <v>50</v>
      </c>
      <c r="AF13" s="108" t="s">
        <v>15</v>
      </c>
      <c r="AG13" s="108" t="s">
        <v>49</v>
      </c>
      <c r="AH13" s="108" t="s">
        <v>16</v>
      </c>
      <c r="AI13" s="108" t="s">
        <v>69</v>
      </c>
      <c r="AJ13" s="108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8" t="s">
        <v>50</v>
      </c>
      <c r="AQ13" s="108" t="s">
        <v>15</v>
      </c>
      <c r="AR13" s="108"/>
      <c r="AS13" s="108" t="s">
        <v>16</v>
      </c>
      <c r="AT13" s="108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77" si="12">IF(OR(BJ14&lt;$BU$12,BJ14&gt;$BW$12),0,$BU$14*B14)</f>
        <v>694.15377311350255</v>
      </c>
      <c r="BM14" s="74">
        <f>+EvolOf!H3</f>
        <v>2</v>
      </c>
      <c r="BN14" s="1">
        <f t="shared" ref="BN14:BN77" si="13">IF(OR(BJ14&lt;$BU$12,BJ14&gt;$BW$12),0,IF(BJ14&gt;$BW$12,0,VLOOKUP(BJ14,$BK$14:$BM$87,3)))</f>
        <v>386</v>
      </c>
      <c r="BO14" s="1">
        <f>+BL14-BN14</f>
        <v>308.15377311350255</v>
      </c>
      <c r="BP14" s="36">
        <f>IF(BN14=0,0,BL14/BN14-1)</f>
        <v>0.79832583708161287</v>
      </c>
      <c r="BQ14" s="1">
        <f t="shared" ref="BQ14:BQ77" si="14">+BO14*BO14</f>
        <v>94958.747884088007</v>
      </c>
      <c r="BR14" s="1">
        <f t="shared" ref="BR14:BR77" si="15">+$BU$14*B14</f>
        <v>694.15377311350255</v>
      </c>
      <c r="BS14" s="1">
        <f t="shared" ref="BS14:BS77" si="16">+$BU$14*E14</f>
        <v>694.15377311350255</v>
      </c>
      <c r="BT14" s="68">
        <v>16</v>
      </c>
      <c r="BU14" s="82">
        <v>69.415377311350255</v>
      </c>
      <c r="BV14" s="1">
        <f>SUM(BQ14:BQ71)</f>
        <v>19340861.519917283</v>
      </c>
      <c r="BW14" s="7">
        <f>COUNTIF(BQ14:BQ52,"&gt;0")</f>
        <v>19</v>
      </c>
      <c r="BX14" s="1">
        <f>+BV14/BW14</f>
        <v>1017940.0799956465</v>
      </c>
      <c r="BY14" s="49">
        <f>MAX(BS14:BS91)</f>
        <v>733789.95355828351</v>
      </c>
      <c r="BZ14" s="49">
        <f>INDEX(BR14:BR88,MATCH(BY14,BS14:BS88,0),1)</f>
        <v>910660.33494760399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694.15377311350255</v>
      </c>
      <c r="BM15" s="74">
        <f>+EvolOf!H4</f>
        <v>2</v>
      </c>
      <c r="BN15" s="1">
        <f t="shared" si="13"/>
        <v>526</v>
      </c>
      <c r="BO15" s="1">
        <f t="shared" ref="BO15:BO78" si="24">+BL15-BN15</f>
        <v>168.15377311350255</v>
      </c>
      <c r="BP15" s="36">
        <f t="shared" ref="BP15:BP78" si="25">IF(BN15=0,0,BL15/BN15-1)</f>
        <v>0.31968397930323689</v>
      </c>
      <c r="BQ15" s="1">
        <f t="shared" si="14"/>
        <v>28275.691412307293</v>
      </c>
      <c r="BR15" s="1">
        <f t="shared" si="15"/>
        <v>694.15377311350255</v>
      </c>
      <c r="BS15" s="1">
        <f t="shared" si="16"/>
        <v>694.15377311350255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18</v>
      </c>
      <c r="BK16" s="7">
        <f t="shared" si="29"/>
        <v>3</v>
      </c>
      <c r="BL16" s="1">
        <f t="shared" si="12"/>
        <v>694.15377311350255</v>
      </c>
      <c r="BM16" s="74">
        <f>+EvolOf!H5</f>
        <v>2</v>
      </c>
      <c r="BN16" s="1">
        <f t="shared" si="13"/>
        <v>1006</v>
      </c>
      <c r="BO16" s="1">
        <f t="shared" si="24"/>
        <v>-311.84622688649745</v>
      </c>
      <c r="BP16" s="36">
        <f t="shared" si="25"/>
        <v>-0.30998630903230362</v>
      </c>
      <c r="BQ16" s="1">
        <f t="shared" si="14"/>
        <v>97248.06922334485</v>
      </c>
      <c r="BR16" s="1">
        <f t="shared" si="15"/>
        <v>694.15377311350255</v>
      </c>
      <c r="BS16" s="1">
        <f t="shared" si="16"/>
        <v>694.15377311350255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17</v>
      </c>
      <c r="C17" s="1">
        <v>4</v>
      </c>
      <c r="D17" s="1">
        <v>49982</v>
      </c>
      <c r="E17" s="1">
        <v>17</v>
      </c>
      <c r="F17" s="1">
        <v>0</v>
      </c>
      <c r="G17" s="1">
        <v>0</v>
      </c>
      <c r="H17" s="1">
        <v>0</v>
      </c>
      <c r="I17" s="1">
        <v>0</v>
      </c>
      <c r="J17" s="1">
        <v>56.33</v>
      </c>
      <c r="K17" s="1">
        <v>0.59</v>
      </c>
      <c r="L17" s="1">
        <v>0</v>
      </c>
      <c r="M17" s="1">
        <v>0</v>
      </c>
      <c r="N17" s="1">
        <v>0</v>
      </c>
      <c r="O17" s="1">
        <v>6</v>
      </c>
      <c r="P17" s="1">
        <v>6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49982</v>
      </c>
      <c r="AB17" s="1">
        <f t="shared" si="17"/>
        <v>17</v>
      </c>
      <c r="AC17" s="1">
        <f t="shared" si="18"/>
        <v>0</v>
      </c>
      <c r="AD17" s="1">
        <f t="shared" si="19"/>
        <v>0</v>
      </c>
      <c r="AE17" s="1">
        <f t="shared" si="26"/>
        <v>7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7</v>
      </c>
      <c r="AJ17" s="9">
        <f t="shared" si="1"/>
        <v>0</v>
      </c>
      <c r="AK17" s="9">
        <f t="shared" si="2"/>
        <v>3.4000000000000002E-4</v>
      </c>
      <c r="AL17" s="9">
        <f t="shared" si="3"/>
        <v>3.4000000000000002E-4</v>
      </c>
      <c r="AM17" s="9">
        <f t="shared" si="4"/>
        <v>0</v>
      </c>
      <c r="AN17" s="9">
        <f t="shared" si="5"/>
        <v>0</v>
      </c>
      <c r="AO17" s="9">
        <f t="shared" si="6"/>
        <v>1.3999999999999999E-4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19</v>
      </c>
      <c r="BK17" s="7">
        <f t="shared" si="29"/>
        <v>4</v>
      </c>
      <c r="BL17" s="1">
        <f t="shared" si="12"/>
        <v>1180.0614142929544</v>
      </c>
      <c r="BM17" s="74">
        <f>+EvolOf!H6</f>
        <v>2</v>
      </c>
      <c r="BN17" s="1">
        <f t="shared" si="13"/>
        <v>1606</v>
      </c>
      <c r="BO17" s="1">
        <f t="shared" si="24"/>
        <v>-425.9385857070456</v>
      </c>
      <c r="BP17" s="36">
        <f t="shared" si="25"/>
        <v>-0.26521705212144808</v>
      </c>
      <c r="BQ17" s="1">
        <f t="shared" si="14"/>
        <v>181423.67879411823</v>
      </c>
      <c r="BR17" s="1">
        <f t="shared" si="15"/>
        <v>1180.0614142929544</v>
      </c>
      <c r="BS17" s="1">
        <f t="shared" si="16"/>
        <v>1180.0614142929544</v>
      </c>
      <c r="CC17" s="1"/>
      <c r="CD17" s="1"/>
      <c r="CE17" s="1"/>
      <c r="CF17" s="1"/>
    </row>
    <row r="18" spans="2:85" x14ac:dyDescent="0.3">
      <c r="B18" s="1">
        <f t="shared" si="0"/>
        <v>24</v>
      </c>
      <c r="C18" s="1">
        <v>5</v>
      </c>
      <c r="D18" s="1">
        <v>49975</v>
      </c>
      <c r="E18" s="1">
        <v>24</v>
      </c>
      <c r="F18" s="1">
        <v>0</v>
      </c>
      <c r="G18" s="1">
        <v>0</v>
      </c>
      <c r="H18" s="1">
        <v>0</v>
      </c>
      <c r="I18" s="1">
        <v>0</v>
      </c>
      <c r="J18" s="1">
        <v>56.34</v>
      </c>
      <c r="K18" s="1">
        <v>0.7</v>
      </c>
      <c r="L18" s="1">
        <v>0</v>
      </c>
      <c r="M18" s="1">
        <v>0</v>
      </c>
      <c r="N18" s="1">
        <v>2</v>
      </c>
      <c r="O18" s="1">
        <v>12</v>
      </c>
      <c r="P18" s="1">
        <v>12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49975</v>
      </c>
      <c r="AB18" s="1">
        <f t="shared" si="17"/>
        <v>24</v>
      </c>
      <c r="AC18" s="1">
        <f t="shared" si="18"/>
        <v>0</v>
      </c>
      <c r="AD18" s="1">
        <f t="shared" si="19"/>
        <v>0</v>
      </c>
      <c r="AE18" s="1">
        <f t="shared" si="26"/>
        <v>7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7</v>
      </c>
      <c r="AJ18" s="9">
        <f t="shared" si="1"/>
        <v>0</v>
      </c>
      <c r="AK18" s="9">
        <f t="shared" si="2"/>
        <v>4.8000000000000001E-4</v>
      </c>
      <c r="AL18" s="9">
        <f t="shared" si="3"/>
        <v>4.8000000000000001E-4</v>
      </c>
      <c r="AM18" s="9">
        <f t="shared" si="4"/>
        <v>0</v>
      </c>
      <c r="AN18" s="9">
        <f t="shared" si="5"/>
        <v>0</v>
      </c>
      <c r="AO18" s="9">
        <f t="shared" si="6"/>
        <v>1.3999999999999999E-4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20</v>
      </c>
      <c r="BK18" s="7">
        <f t="shared" si="29"/>
        <v>5</v>
      </c>
      <c r="BL18" s="1">
        <f t="shared" si="12"/>
        <v>1665.9690554724061</v>
      </c>
      <c r="BM18" s="74">
        <f>+EvolOf!H7</f>
        <v>3</v>
      </c>
      <c r="BN18" s="1">
        <f t="shared" si="13"/>
        <v>2117</v>
      </c>
      <c r="BO18" s="1">
        <f t="shared" si="24"/>
        <v>-451.03094452759387</v>
      </c>
      <c r="BP18" s="36">
        <f t="shared" si="25"/>
        <v>-0.2130519341178998</v>
      </c>
      <c r="BQ18" s="1">
        <f t="shared" si="14"/>
        <v>203428.91292145348</v>
      </c>
      <c r="BR18" s="1">
        <f t="shared" si="15"/>
        <v>1665.9690554724061</v>
      </c>
      <c r="BS18" s="1">
        <f t="shared" si="16"/>
        <v>1665.9690554724061</v>
      </c>
    </row>
    <row r="19" spans="2:85" x14ac:dyDescent="0.3">
      <c r="B19" s="1">
        <f t="shared" si="0"/>
        <v>31</v>
      </c>
      <c r="C19" s="1">
        <v>6</v>
      </c>
      <c r="D19" s="1">
        <v>49968</v>
      </c>
      <c r="E19" s="1">
        <v>31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0.79</v>
      </c>
      <c r="L19" s="1">
        <v>0</v>
      </c>
      <c r="M19" s="1">
        <v>0</v>
      </c>
      <c r="N19" s="1">
        <v>2</v>
      </c>
      <c r="O19" s="1">
        <v>18</v>
      </c>
      <c r="P19" s="1">
        <v>18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49968</v>
      </c>
      <c r="AB19" s="1">
        <f t="shared" si="17"/>
        <v>31</v>
      </c>
      <c r="AC19" s="1">
        <f t="shared" si="18"/>
        <v>0</v>
      </c>
      <c r="AD19" s="1">
        <f t="shared" si="19"/>
        <v>0</v>
      </c>
      <c r="AE19" s="1">
        <f t="shared" si="26"/>
        <v>7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7</v>
      </c>
      <c r="AJ19" s="9">
        <f t="shared" si="1"/>
        <v>0</v>
      </c>
      <c r="AK19" s="9">
        <f t="shared" si="2"/>
        <v>6.2E-4</v>
      </c>
      <c r="AL19" s="9">
        <f t="shared" si="3"/>
        <v>6.2E-4</v>
      </c>
      <c r="AM19" s="9">
        <f t="shared" si="4"/>
        <v>0</v>
      </c>
      <c r="AN19" s="9">
        <f t="shared" si="5"/>
        <v>0</v>
      </c>
      <c r="AO19" s="9">
        <f t="shared" si="6"/>
        <v>1.3999999999999999E-4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21</v>
      </c>
      <c r="BK19" s="7">
        <f t="shared" si="29"/>
        <v>6</v>
      </c>
      <c r="BL19" s="1">
        <f t="shared" si="12"/>
        <v>2151.8766966518579</v>
      </c>
      <c r="BM19" s="74">
        <f>+EvolOf!H8</f>
        <v>10</v>
      </c>
      <c r="BN19" s="1">
        <f t="shared" si="13"/>
        <v>2929</v>
      </c>
      <c r="BO19" s="1">
        <f t="shared" si="24"/>
        <v>-777.12330334814214</v>
      </c>
      <c r="BP19" s="36">
        <f t="shared" si="25"/>
        <v>-0.26532034938482152</v>
      </c>
      <c r="BQ19" s="1">
        <f t="shared" si="14"/>
        <v>603920.62860672851</v>
      </c>
      <c r="BR19" s="1">
        <f t="shared" si="15"/>
        <v>2151.8766966518579</v>
      </c>
      <c r="BS19" s="1">
        <f t="shared" si="16"/>
        <v>2151.8766966518579</v>
      </c>
    </row>
    <row r="20" spans="2:85" x14ac:dyDescent="0.3">
      <c r="B20" s="1">
        <f t="shared" si="0"/>
        <v>50</v>
      </c>
      <c r="C20" s="1">
        <v>7</v>
      </c>
      <c r="D20" s="1">
        <v>49949</v>
      </c>
      <c r="E20" s="1">
        <v>50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0.86</v>
      </c>
      <c r="L20" s="1">
        <v>0</v>
      </c>
      <c r="M20" s="1">
        <v>0</v>
      </c>
      <c r="N20" s="1">
        <v>4</v>
      </c>
      <c r="O20" s="1">
        <v>36</v>
      </c>
      <c r="P20" s="1">
        <v>36</v>
      </c>
      <c r="Q20" s="1">
        <v>0</v>
      </c>
      <c r="R20" s="1">
        <v>0</v>
      </c>
      <c r="S20" s="1">
        <v>10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49949</v>
      </c>
      <c r="AB20" s="1">
        <f t="shared" si="17"/>
        <v>50</v>
      </c>
      <c r="AC20" s="1">
        <f t="shared" si="18"/>
        <v>0</v>
      </c>
      <c r="AD20" s="1">
        <f t="shared" si="19"/>
        <v>0</v>
      </c>
      <c r="AE20" s="1">
        <f t="shared" si="26"/>
        <v>19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19</v>
      </c>
      <c r="AJ20" s="9">
        <f t="shared" si="1"/>
        <v>0</v>
      </c>
      <c r="AK20" s="9">
        <f t="shared" si="2"/>
        <v>1E-3</v>
      </c>
      <c r="AL20" s="9">
        <f t="shared" si="3"/>
        <v>1E-3</v>
      </c>
      <c r="AM20" s="9">
        <f t="shared" si="4"/>
        <v>0</v>
      </c>
      <c r="AN20" s="9">
        <f t="shared" si="5"/>
        <v>0</v>
      </c>
      <c r="AO20" s="9">
        <f t="shared" si="6"/>
        <v>3.8000000000000002E-4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22</v>
      </c>
      <c r="BK20" s="7">
        <f t="shared" si="29"/>
        <v>7</v>
      </c>
      <c r="BL20" s="1">
        <f t="shared" si="12"/>
        <v>3470.7688655675129</v>
      </c>
      <c r="BM20" s="74">
        <f>+EvolOf!H9</f>
        <v>16</v>
      </c>
      <c r="BN20" s="1">
        <f t="shared" si="13"/>
        <v>4130</v>
      </c>
      <c r="BO20" s="1">
        <f t="shared" si="24"/>
        <v>-659.23113443248712</v>
      </c>
      <c r="BP20" s="36">
        <f t="shared" si="25"/>
        <v>-0.15962012940253922</v>
      </c>
      <c r="BQ20" s="1">
        <f t="shared" si="14"/>
        <v>434585.68860514392</v>
      </c>
      <c r="BR20" s="1">
        <f t="shared" si="15"/>
        <v>3470.7688655675129</v>
      </c>
      <c r="BS20" s="1">
        <f t="shared" si="16"/>
        <v>3470.7688655675129</v>
      </c>
    </row>
    <row r="21" spans="2:85" x14ac:dyDescent="0.3">
      <c r="B21" s="1">
        <f t="shared" si="0"/>
        <v>72</v>
      </c>
      <c r="C21" s="1">
        <v>8</v>
      </c>
      <c r="D21" s="1">
        <v>49927</v>
      </c>
      <c r="E21" s="1">
        <v>72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0.93</v>
      </c>
      <c r="L21" s="1">
        <v>0</v>
      </c>
      <c r="M21" s="1">
        <v>0</v>
      </c>
      <c r="N21" s="1">
        <v>6</v>
      </c>
      <c r="O21" s="1">
        <v>56</v>
      </c>
      <c r="P21" s="1">
        <v>56</v>
      </c>
      <c r="Q21" s="1">
        <v>0</v>
      </c>
      <c r="R21" s="1">
        <v>0</v>
      </c>
      <c r="S21" s="1">
        <v>10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49927</v>
      </c>
      <c r="AB21" s="1">
        <f t="shared" si="17"/>
        <v>72</v>
      </c>
      <c r="AC21" s="1">
        <f t="shared" si="18"/>
        <v>0</v>
      </c>
      <c r="AD21" s="1">
        <f t="shared" si="19"/>
        <v>0</v>
      </c>
      <c r="AE21" s="1">
        <f t="shared" si="26"/>
        <v>22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22</v>
      </c>
      <c r="AJ21" s="9">
        <f t="shared" si="1"/>
        <v>0</v>
      </c>
      <c r="AK21" s="9">
        <f t="shared" si="2"/>
        <v>1.4400000000000001E-3</v>
      </c>
      <c r="AL21" s="9">
        <f t="shared" si="3"/>
        <v>1.4400000000000001E-3</v>
      </c>
      <c r="AM21" s="9">
        <f t="shared" si="4"/>
        <v>0</v>
      </c>
      <c r="AN21" s="9">
        <f t="shared" si="5"/>
        <v>0</v>
      </c>
      <c r="AO21" s="9">
        <f t="shared" si="6"/>
        <v>4.4000000000000002E-4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0</v>
      </c>
      <c r="AV21" s="9">
        <f t="shared" si="23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23</v>
      </c>
      <c r="BK21" s="7">
        <f t="shared" si="29"/>
        <v>8</v>
      </c>
      <c r="BL21" s="1">
        <f t="shared" si="12"/>
        <v>4997.9071664172188</v>
      </c>
      <c r="BM21" s="74">
        <f>+EvolOf!H10</f>
        <v>29</v>
      </c>
      <c r="BN21" s="1">
        <f t="shared" si="13"/>
        <v>5844</v>
      </c>
      <c r="BO21" s="1">
        <f t="shared" si="24"/>
        <v>-846.09283358278117</v>
      </c>
      <c r="BP21" s="36">
        <f t="shared" si="25"/>
        <v>-0.1447797456507155</v>
      </c>
      <c r="BQ21" s="1">
        <f t="shared" si="14"/>
        <v>715873.08304013987</v>
      </c>
      <c r="BR21" s="1">
        <f t="shared" si="15"/>
        <v>4997.9071664172188</v>
      </c>
      <c r="BS21" s="1">
        <f t="shared" si="16"/>
        <v>4997.9071664172188</v>
      </c>
    </row>
    <row r="22" spans="2:85" x14ac:dyDescent="0.3">
      <c r="B22" s="1">
        <f t="shared" si="0"/>
        <v>102</v>
      </c>
      <c r="C22" s="1">
        <v>9</v>
      </c>
      <c r="D22" s="1">
        <v>49897</v>
      </c>
      <c r="E22" s="1">
        <v>102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0.89</v>
      </c>
      <c r="L22" s="1">
        <v>0</v>
      </c>
      <c r="M22" s="1">
        <v>0</v>
      </c>
      <c r="N22" s="1">
        <v>8</v>
      </c>
      <c r="O22" s="1">
        <v>84</v>
      </c>
      <c r="P22" s="1">
        <v>84</v>
      </c>
      <c r="Q22" s="1">
        <v>0</v>
      </c>
      <c r="R22" s="1">
        <v>0</v>
      </c>
      <c r="S22" s="1">
        <v>10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49897</v>
      </c>
      <c r="AB22" s="1">
        <f t="shared" si="17"/>
        <v>102</v>
      </c>
      <c r="AC22" s="1">
        <f t="shared" si="18"/>
        <v>0</v>
      </c>
      <c r="AD22" s="1">
        <f t="shared" si="19"/>
        <v>0</v>
      </c>
      <c r="AE22" s="1">
        <f t="shared" si="26"/>
        <v>30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30</v>
      </c>
      <c r="AJ22" s="9">
        <f t="shared" si="1"/>
        <v>0</v>
      </c>
      <c r="AK22" s="9">
        <f t="shared" si="2"/>
        <v>2.0400000000000001E-3</v>
      </c>
      <c r="AL22" s="9">
        <f t="shared" si="3"/>
        <v>2.0400000000000001E-3</v>
      </c>
      <c r="AM22" s="9">
        <f t="shared" si="4"/>
        <v>0</v>
      </c>
      <c r="AN22" s="9">
        <f t="shared" si="5"/>
        <v>0</v>
      </c>
      <c r="AO22" s="9">
        <f t="shared" si="6"/>
        <v>5.9999999999999995E-4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0</v>
      </c>
      <c r="AV22" s="9">
        <f t="shared" si="23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24</v>
      </c>
      <c r="BK22" s="7">
        <f t="shared" si="29"/>
        <v>9</v>
      </c>
      <c r="BL22" s="1">
        <f t="shared" si="12"/>
        <v>7080.3684857577264</v>
      </c>
      <c r="BM22" s="74">
        <f>+EvolOf!H11</f>
        <v>43</v>
      </c>
      <c r="BN22" s="1">
        <f t="shared" si="13"/>
        <v>7698</v>
      </c>
      <c r="BO22" s="1">
        <f t="shared" si="24"/>
        <v>-617.63151424227362</v>
      </c>
      <c r="BP22" s="36">
        <f t="shared" si="25"/>
        <v>-8.0232724635265429E-2</v>
      </c>
      <c r="BQ22" s="1">
        <f t="shared" si="14"/>
        <v>381468.68738520384</v>
      </c>
      <c r="BR22" s="1">
        <f t="shared" si="15"/>
        <v>7080.3684857577264</v>
      </c>
      <c r="BS22" s="1">
        <f t="shared" si="16"/>
        <v>7080.3684857577264</v>
      </c>
    </row>
    <row r="23" spans="2:85" x14ac:dyDescent="0.3">
      <c r="B23" s="1">
        <f t="shared" si="0"/>
        <v>145</v>
      </c>
      <c r="C23" s="1">
        <v>10</v>
      </c>
      <c r="D23" s="1">
        <v>49854</v>
      </c>
      <c r="E23" s="1">
        <v>145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0.88</v>
      </c>
      <c r="L23" s="1">
        <v>0</v>
      </c>
      <c r="M23" s="1">
        <v>0</v>
      </c>
      <c r="N23" s="1">
        <v>12</v>
      </c>
      <c r="O23" s="1">
        <v>122</v>
      </c>
      <c r="P23" s="1">
        <v>122</v>
      </c>
      <c r="Q23" s="1">
        <v>0</v>
      </c>
      <c r="R23" s="1">
        <v>0</v>
      </c>
      <c r="S23" s="1">
        <v>17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49854</v>
      </c>
      <c r="AB23" s="1">
        <f t="shared" si="17"/>
        <v>145</v>
      </c>
      <c r="AC23" s="1">
        <f t="shared" si="18"/>
        <v>0</v>
      </c>
      <c r="AD23" s="1">
        <f t="shared" si="19"/>
        <v>0</v>
      </c>
      <c r="AE23" s="1">
        <f t="shared" si="26"/>
        <v>43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43</v>
      </c>
      <c r="AJ23" s="9">
        <f t="shared" si="1"/>
        <v>0</v>
      </c>
      <c r="AK23" s="9">
        <f t="shared" si="2"/>
        <v>2.8999999999999998E-3</v>
      </c>
      <c r="AL23" s="9">
        <f t="shared" si="3"/>
        <v>2.8999999999999998E-3</v>
      </c>
      <c r="AM23" s="9">
        <f t="shared" si="4"/>
        <v>0</v>
      </c>
      <c r="AN23" s="9">
        <f t="shared" si="5"/>
        <v>0</v>
      </c>
      <c r="AO23" s="9">
        <f t="shared" si="6"/>
        <v>8.5999999999999998E-4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0</v>
      </c>
      <c r="AV23" s="9">
        <f t="shared" si="23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25</v>
      </c>
      <c r="BK23" s="7">
        <f t="shared" si="29"/>
        <v>10</v>
      </c>
      <c r="BL23" s="1">
        <f t="shared" si="12"/>
        <v>10065.229710145786</v>
      </c>
      <c r="BM23" s="74">
        <f>+EvolOf!H12</f>
        <v>65</v>
      </c>
      <c r="BN23" s="1">
        <f t="shared" si="13"/>
        <v>9149</v>
      </c>
      <c r="BO23" s="1">
        <f t="shared" si="24"/>
        <v>916.22971014578616</v>
      </c>
      <c r="BP23" s="36">
        <f t="shared" si="25"/>
        <v>0.10014533939728776</v>
      </c>
      <c r="BQ23" s="1">
        <f t="shared" si="14"/>
        <v>839476.88175383129</v>
      </c>
      <c r="BR23" s="1">
        <f t="shared" si="15"/>
        <v>10065.229710145786</v>
      </c>
      <c r="BS23" s="1">
        <f t="shared" si="16"/>
        <v>10065.229710145786</v>
      </c>
    </row>
    <row r="24" spans="2:85" x14ac:dyDescent="0.3">
      <c r="B24" s="1">
        <f t="shared" si="0"/>
        <v>190</v>
      </c>
      <c r="C24" s="1">
        <v>11</v>
      </c>
      <c r="D24" s="1">
        <v>49809</v>
      </c>
      <c r="E24" s="1">
        <v>190</v>
      </c>
      <c r="F24" s="1">
        <v>0</v>
      </c>
      <c r="G24" s="1">
        <v>0</v>
      </c>
      <c r="H24" s="1">
        <v>0</v>
      </c>
      <c r="I24" s="1">
        <v>0</v>
      </c>
      <c r="J24" s="1">
        <v>56.35</v>
      </c>
      <c r="K24" s="1">
        <v>0.91</v>
      </c>
      <c r="L24" s="1">
        <v>0.6</v>
      </c>
      <c r="M24" s="1">
        <v>0.56000000000000005</v>
      </c>
      <c r="N24" s="1">
        <v>18</v>
      </c>
      <c r="O24" s="1">
        <v>162</v>
      </c>
      <c r="P24" s="1">
        <v>162</v>
      </c>
      <c r="Q24" s="1">
        <v>0</v>
      </c>
      <c r="R24" s="1">
        <v>0</v>
      </c>
      <c r="S24" s="1">
        <v>24</v>
      </c>
      <c r="T24" s="1">
        <v>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49809</v>
      </c>
      <c r="AB24" s="1">
        <f t="shared" si="17"/>
        <v>190</v>
      </c>
      <c r="AC24" s="1">
        <f t="shared" si="18"/>
        <v>0</v>
      </c>
      <c r="AD24" s="1">
        <f t="shared" si="19"/>
        <v>0</v>
      </c>
      <c r="AE24" s="1">
        <f t="shared" si="26"/>
        <v>45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45</v>
      </c>
      <c r="AJ24" s="9">
        <f t="shared" si="1"/>
        <v>0</v>
      </c>
      <c r="AK24" s="9">
        <f t="shared" si="2"/>
        <v>3.8E-3</v>
      </c>
      <c r="AL24" s="9">
        <f t="shared" si="3"/>
        <v>3.8E-3</v>
      </c>
      <c r="AM24" s="9">
        <f t="shared" si="4"/>
        <v>0</v>
      </c>
      <c r="AN24" s="9">
        <f t="shared" si="5"/>
        <v>0</v>
      </c>
      <c r="AO24" s="9">
        <f t="shared" si="6"/>
        <v>8.9999999999999998E-4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0</v>
      </c>
      <c r="AV24" s="9">
        <f t="shared" si="23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26</v>
      </c>
      <c r="BK24" s="7">
        <f t="shared" si="29"/>
        <v>11</v>
      </c>
      <c r="BL24" s="1">
        <f t="shared" si="12"/>
        <v>13188.921689156548</v>
      </c>
      <c r="BM24" s="74">
        <f>+EvolOf!H13</f>
        <v>113</v>
      </c>
      <c r="BN24" s="1">
        <f t="shared" si="13"/>
        <v>11178</v>
      </c>
      <c r="BO24" s="1">
        <f t="shared" si="24"/>
        <v>2010.9216891565484</v>
      </c>
      <c r="BP24" s="36">
        <f t="shared" si="25"/>
        <v>0.17989995429920813</v>
      </c>
      <c r="BQ24" s="1">
        <f t="shared" si="14"/>
        <v>4043806.0399202257</v>
      </c>
      <c r="BR24" s="1">
        <f t="shared" si="15"/>
        <v>13188.921689156548</v>
      </c>
      <c r="BS24" s="1">
        <f t="shared" si="16"/>
        <v>13188.921689156548</v>
      </c>
    </row>
    <row r="25" spans="2:85" x14ac:dyDescent="0.3">
      <c r="B25" s="1">
        <f t="shared" si="0"/>
        <v>228</v>
      </c>
      <c r="C25" s="1">
        <v>12</v>
      </c>
      <c r="D25" s="1">
        <v>49770</v>
      </c>
      <c r="E25" s="1">
        <v>228</v>
      </c>
      <c r="F25" s="1">
        <v>0</v>
      </c>
      <c r="G25" s="1">
        <v>0</v>
      </c>
      <c r="H25" s="1">
        <v>0</v>
      </c>
      <c r="I25" s="1">
        <v>0</v>
      </c>
      <c r="J25" s="1">
        <v>56.35</v>
      </c>
      <c r="K25" s="1">
        <v>0.95</v>
      </c>
      <c r="L25" s="1">
        <v>0.9</v>
      </c>
      <c r="M25" s="1">
        <v>0.43</v>
      </c>
      <c r="N25" s="1">
        <v>25</v>
      </c>
      <c r="O25" s="1">
        <v>193</v>
      </c>
      <c r="P25" s="1">
        <v>193</v>
      </c>
      <c r="Q25" s="1">
        <v>0</v>
      </c>
      <c r="R25" s="1">
        <v>0</v>
      </c>
      <c r="S25" s="1">
        <v>31</v>
      </c>
      <c r="T25" s="1">
        <v>3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49770</v>
      </c>
      <c r="AB25" s="1">
        <f t="shared" si="17"/>
        <v>228</v>
      </c>
      <c r="AC25" s="1">
        <f t="shared" si="18"/>
        <v>0</v>
      </c>
      <c r="AD25" s="1">
        <f t="shared" si="19"/>
        <v>0</v>
      </c>
      <c r="AE25" s="1">
        <f t="shared" si="26"/>
        <v>38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38</v>
      </c>
      <c r="AJ25" s="9">
        <f t="shared" si="1"/>
        <v>0</v>
      </c>
      <c r="AK25" s="9">
        <f t="shared" si="2"/>
        <v>4.5599999999999998E-3</v>
      </c>
      <c r="AL25" s="9">
        <f t="shared" si="3"/>
        <v>4.5599999999999998E-3</v>
      </c>
      <c r="AM25" s="9">
        <f t="shared" si="4"/>
        <v>0</v>
      </c>
      <c r="AN25" s="9">
        <f t="shared" si="5"/>
        <v>0</v>
      </c>
      <c r="AO25" s="9">
        <f t="shared" si="6"/>
        <v>7.6000000000000004E-4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0</v>
      </c>
      <c r="AV25" s="9">
        <f t="shared" si="23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27</v>
      </c>
      <c r="BK25" s="7">
        <f t="shared" si="29"/>
        <v>12</v>
      </c>
      <c r="BL25" s="1">
        <f t="shared" si="12"/>
        <v>15826.706026987858</v>
      </c>
      <c r="BM25" s="74">
        <f>+EvolOf!H14</f>
        <v>148</v>
      </c>
      <c r="BN25" s="1">
        <f t="shared" si="13"/>
        <v>13716</v>
      </c>
      <c r="BO25" s="1">
        <f t="shared" si="24"/>
        <v>2110.7060269878584</v>
      </c>
      <c r="BP25" s="36">
        <f t="shared" si="25"/>
        <v>0.1538864119996981</v>
      </c>
      <c r="BQ25" s="1">
        <f t="shared" si="14"/>
        <v>4455079.9323628703</v>
      </c>
      <c r="BR25" s="1">
        <f t="shared" si="15"/>
        <v>15826.706026987858</v>
      </c>
      <c r="BS25" s="1">
        <f t="shared" si="16"/>
        <v>15826.706026987858</v>
      </c>
    </row>
    <row r="26" spans="2:85" x14ac:dyDescent="0.3">
      <c r="B26" s="1">
        <f t="shared" si="0"/>
        <v>268</v>
      </c>
      <c r="C26" s="1">
        <v>13</v>
      </c>
      <c r="D26" s="1">
        <v>49730</v>
      </c>
      <c r="E26" s="1">
        <v>268</v>
      </c>
      <c r="F26" s="1">
        <v>0</v>
      </c>
      <c r="G26" s="1">
        <v>0</v>
      </c>
      <c r="H26" s="1">
        <v>0</v>
      </c>
      <c r="I26" s="1">
        <v>0</v>
      </c>
      <c r="J26" s="1">
        <v>56.35</v>
      </c>
      <c r="K26" s="1">
        <v>1.01</v>
      </c>
      <c r="L26" s="1">
        <v>2.6</v>
      </c>
      <c r="M26" s="1">
        <v>1.98</v>
      </c>
      <c r="N26" s="1">
        <v>38</v>
      </c>
      <c r="O26" s="1">
        <v>220</v>
      </c>
      <c r="P26" s="1">
        <v>220</v>
      </c>
      <c r="Q26" s="1">
        <v>0</v>
      </c>
      <c r="R26" s="1">
        <v>0</v>
      </c>
      <c r="S26" s="1">
        <v>50</v>
      </c>
      <c r="T26" s="1">
        <v>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49730</v>
      </c>
      <c r="AB26" s="1">
        <f t="shared" si="17"/>
        <v>268</v>
      </c>
      <c r="AC26" s="1">
        <f t="shared" si="18"/>
        <v>0</v>
      </c>
      <c r="AD26" s="1">
        <f t="shared" si="19"/>
        <v>0</v>
      </c>
      <c r="AE26" s="1">
        <f t="shared" si="26"/>
        <v>40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40</v>
      </c>
      <c r="AJ26" s="9">
        <f t="shared" si="1"/>
        <v>0</v>
      </c>
      <c r="AK26" s="9">
        <f t="shared" si="2"/>
        <v>5.3600000000000002E-3</v>
      </c>
      <c r="AL26" s="9">
        <f t="shared" si="3"/>
        <v>5.3600000000000002E-3</v>
      </c>
      <c r="AM26" s="9">
        <f t="shared" si="4"/>
        <v>0</v>
      </c>
      <c r="AN26" s="9">
        <f t="shared" si="5"/>
        <v>0</v>
      </c>
      <c r="AO26" s="9">
        <f t="shared" si="6"/>
        <v>8.0000000000000004E-4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0</v>
      </c>
      <c r="AV26" s="9">
        <f t="shared" si="23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28</v>
      </c>
      <c r="BK26" s="7">
        <f t="shared" si="29"/>
        <v>13</v>
      </c>
      <c r="BL26" s="1">
        <f t="shared" si="12"/>
        <v>18603.321119441869</v>
      </c>
      <c r="BM26" s="74">
        <f>+EvolOf!H15</f>
        <v>194</v>
      </c>
      <c r="BN26" s="1">
        <f t="shared" si="13"/>
        <v>17147</v>
      </c>
      <c r="BO26" s="1">
        <f t="shared" si="24"/>
        <v>1456.3211194418691</v>
      </c>
      <c r="BP26" s="36">
        <f t="shared" si="25"/>
        <v>8.4931540178565967E-2</v>
      </c>
      <c r="BQ26" s="1">
        <f t="shared" si="14"/>
        <v>2120871.2029324188</v>
      </c>
      <c r="BR26" s="1">
        <f t="shared" si="15"/>
        <v>18603.321119441869</v>
      </c>
      <c r="BS26" s="1">
        <f t="shared" si="16"/>
        <v>18603.321119441869</v>
      </c>
    </row>
    <row r="27" spans="2:85" x14ac:dyDescent="0.3">
      <c r="B27" s="1">
        <f t="shared" si="0"/>
        <v>308</v>
      </c>
      <c r="C27" s="1">
        <v>14</v>
      </c>
      <c r="D27" s="1">
        <v>49691</v>
      </c>
      <c r="E27" s="1">
        <v>308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1.1000000000000001</v>
      </c>
      <c r="L27" s="1">
        <v>2.7</v>
      </c>
      <c r="M27" s="1">
        <v>1.88</v>
      </c>
      <c r="N27" s="1">
        <v>51</v>
      </c>
      <c r="O27" s="1">
        <v>247</v>
      </c>
      <c r="P27" s="1">
        <v>246</v>
      </c>
      <c r="Q27" s="1">
        <v>0</v>
      </c>
      <c r="R27" s="1">
        <v>0</v>
      </c>
      <c r="S27" s="1">
        <v>72</v>
      </c>
      <c r="T27" s="1">
        <v>7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49691</v>
      </c>
      <c r="AB27" s="1">
        <f t="shared" si="17"/>
        <v>308</v>
      </c>
      <c r="AC27" s="1">
        <f t="shared" si="18"/>
        <v>0</v>
      </c>
      <c r="AD27" s="1">
        <f t="shared" si="19"/>
        <v>0</v>
      </c>
      <c r="AE27" s="1">
        <f t="shared" si="26"/>
        <v>40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40</v>
      </c>
      <c r="AJ27" s="9">
        <f t="shared" si="1"/>
        <v>0</v>
      </c>
      <c r="AK27" s="9">
        <f t="shared" si="2"/>
        <v>6.1599999999999997E-3</v>
      </c>
      <c r="AL27" s="9">
        <f t="shared" si="3"/>
        <v>6.1599999999999997E-3</v>
      </c>
      <c r="AM27" s="9">
        <f t="shared" si="4"/>
        <v>0</v>
      </c>
      <c r="AN27" s="9">
        <f t="shared" si="5"/>
        <v>0</v>
      </c>
      <c r="AO27" s="9">
        <f t="shared" si="6"/>
        <v>8.0000000000000004E-4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0</v>
      </c>
      <c r="AV27" s="9">
        <f t="shared" si="23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29</v>
      </c>
      <c r="BK27" s="7">
        <f t="shared" si="29"/>
        <v>14</v>
      </c>
      <c r="BL27" s="1">
        <f t="shared" si="12"/>
        <v>21379.936211895878</v>
      </c>
      <c r="BM27" s="74">
        <f>+EvolOf!H16</f>
        <v>238</v>
      </c>
      <c r="BN27" s="1">
        <f t="shared" si="13"/>
        <v>19980</v>
      </c>
      <c r="BO27" s="1">
        <f t="shared" si="24"/>
        <v>1399.9362118958779</v>
      </c>
      <c r="BP27" s="36">
        <f t="shared" si="25"/>
        <v>7.0066877472266142E-2</v>
      </c>
      <c r="BQ27" s="1">
        <f t="shared" si="14"/>
        <v>1959821.3973773804</v>
      </c>
      <c r="BR27" s="1">
        <f t="shared" si="15"/>
        <v>21379.936211895878</v>
      </c>
      <c r="BS27" s="1">
        <f t="shared" si="16"/>
        <v>21379.936211895878</v>
      </c>
      <c r="CD27" s="1"/>
      <c r="CE27" s="1"/>
      <c r="CF27" s="1"/>
      <c r="CG27" s="1"/>
    </row>
    <row r="28" spans="2:85" x14ac:dyDescent="0.3">
      <c r="B28" s="1">
        <f t="shared" si="0"/>
        <v>351</v>
      </c>
      <c r="C28" s="1">
        <v>15</v>
      </c>
      <c r="D28" s="1">
        <v>49647</v>
      </c>
      <c r="E28" s="1">
        <v>351</v>
      </c>
      <c r="F28" s="1">
        <v>0</v>
      </c>
      <c r="G28" s="1">
        <v>0</v>
      </c>
      <c r="H28" s="1">
        <v>0</v>
      </c>
      <c r="I28" s="1">
        <v>0</v>
      </c>
      <c r="J28" s="1">
        <v>56.35</v>
      </c>
      <c r="K28" s="1">
        <v>1.1599999999999999</v>
      </c>
      <c r="L28" s="1">
        <v>3.6</v>
      </c>
      <c r="M28" s="1">
        <v>2.4</v>
      </c>
      <c r="N28" s="1">
        <v>68</v>
      </c>
      <c r="O28" s="1">
        <v>273</v>
      </c>
      <c r="P28" s="1">
        <v>273</v>
      </c>
      <c r="Q28" s="1">
        <v>0</v>
      </c>
      <c r="R28" s="1">
        <v>0</v>
      </c>
      <c r="S28" s="1">
        <v>102</v>
      </c>
      <c r="T28" s="1">
        <v>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49647</v>
      </c>
      <c r="AB28" s="1">
        <f t="shared" si="17"/>
        <v>351</v>
      </c>
      <c r="AC28" s="1">
        <f t="shared" si="18"/>
        <v>0</v>
      </c>
      <c r="AD28" s="1">
        <f t="shared" si="19"/>
        <v>0</v>
      </c>
      <c r="AE28" s="1">
        <f t="shared" si="26"/>
        <v>43</v>
      </c>
      <c r="AF28" s="1">
        <f t="shared" si="20"/>
        <v>0</v>
      </c>
      <c r="AG28" s="1">
        <f t="shared" si="20"/>
        <v>0</v>
      </c>
      <c r="AH28" s="1">
        <f t="shared" si="20"/>
        <v>0</v>
      </c>
      <c r="AI28" s="1">
        <f t="shared" si="27"/>
        <v>43</v>
      </c>
      <c r="AJ28" s="9">
        <f t="shared" si="1"/>
        <v>0</v>
      </c>
      <c r="AK28" s="9">
        <f t="shared" si="2"/>
        <v>7.0200000000000002E-3</v>
      </c>
      <c r="AL28" s="9">
        <f t="shared" si="3"/>
        <v>7.0200000000000002E-3</v>
      </c>
      <c r="AM28" s="9">
        <f t="shared" si="4"/>
        <v>0</v>
      </c>
      <c r="AN28" s="9">
        <f t="shared" si="5"/>
        <v>0</v>
      </c>
      <c r="AO28" s="9">
        <f t="shared" si="6"/>
        <v>8.5999999999999998E-4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0</v>
      </c>
      <c r="AV28" s="9">
        <f t="shared" si="23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30</v>
      </c>
      <c r="BK28" s="7">
        <f t="shared" si="29"/>
        <v>15</v>
      </c>
      <c r="BL28" s="1">
        <f t="shared" si="12"/>
        <v>24364.797436283941</v>
      </c>
      <c r="BM28" s="74">
        <f>+EvolOf!H17</f>
        <v>364</v>
      </c>
      <c r="BN28" s="1">
        <f t="shared" si="13"/>
        <v>24926</v>
      </c>
      <c r="BO28" s="1">
        <f t="shared" si="24"/>
        <v>-561.20256371605865</v>
      </c>
      <c r="BP28" s="36">
        <f t="shared" si="25"/>
        <v>-2.2514746197386581E-2</v>
      </c>
      <c r="BQ28" s="1">
        <f t="shared" si="14"/>
        <v>314948.31752147689</v>
      </c>
      <c r="BR28" s="1">
        <f t="shared" si="15"/>
        <v>24364.797436283941</v>
      </c>
      <c r="BS28" s="1">
        <f t="shared" si="16"/>
        <v>24364.797436283941</v>
      </c>
      <c r="CD28" s="1"/>
      <c r="CE28" s="1"/>
      <c r="CF28" s="1"/>
      <c r="CG28" s="1"/>
    </row>
    <row r="29" spans="2:85" x14ac:dyDescent="0.3">
      <c r="B29" s="1">
        <f t="shared" si="0"/>
        <v>411</v>
      </c>
      <c r="C29" s="1">
        <v>16</v>
      </c>
      <c r="D29" s="1">
        <v>49588</v>
      </c>
      <c r="E29" s="1">
        <v>410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1.23</v>
      </c>
      <c r="L29" s="1">
        <v>7.1</v>
      </c>
      <c r="M29" s="1">
        <v>3.07</v>
      </c>
      <c r="N29" s="1">
        <v>86</v>
      </c>
      <c r="O29" s="1">
        <v>315</v>
      </c>
      <c r="P29" s="1">
        <v>314</v>
      </c>
      <c r="Q29" s="1">
        <v>0</v>
      </c>
      <c r="R29" s="1">
        <v>0</v>
      </c>
      <c r="S29" s="1">
        <v>144</v>
      </c>
      <c r="T29" s="1">
        <v>13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49588</v>
      </c>
      <c r="AB29" s="1">
        <f t="shared" si="17"/>
        <v>410</v>
      </c>
      <c r="AC29" s="1">
        <f t="shared" si="18"/>
        <v>1</v>
      </c>
      <c r="AD29" s="1">
        <f t="shared" si="19"/>
        <v>0</v>
      </c>
      <c r="AE29" s="1">
        <f t="shared" si="26"/>
        <v>59</v>
      </c>
      <c r="AF29" s="1">
        <f t="shared" si="20"/>
        <v>1</v>
      </c>
      <c r="AG29" s="1">
        <f t="shared" si="20"/>
        <v>0</v>
      </c>
      <c r="AH29" s="1">
        <f t="shared" si="20"/>
        <v>0</v>
      </c>
      <c r="AI29" s="1">
        <f t="shared" si="27"/>
        <v>60</v>
      </c>
      <c r="AJ29" s="9">
        <f t="shared" si="1"/>
        <v>0</v>
      </c>
      <c r="AK29" s="9">
        <f t="shared" si="2"/>
        <v>8.2199999999999999E-3</v>
      </c>
      <c r="AL29" s="9">
        <f t="shared" si="3"/>
        <v>8.2000000000000007E-3</v>
      </c>
      <c r="AM29" s="9">
        <f t="shared" si="4"/>
        <v>2.0000000000000002E-5</v>
      </c>
      <c r="AN29" s="9">
        <f t="shared" si="5"/>
        <v>0</v>
      </c>
      <c r="AO29" s="9">
        <f t="shared" si="6"/>
        <v>1.1999999999999999E-3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0</v>
      </c>
      <c r="AV29" s="9">
        <f t="shared" si="23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31</v>
      </c>
      <c r="BK29" s="7">
        <f t="shared" si="29"/>
        <v>16</v>
      </c>
      <c r="BL29" s="1">
        <f t="shared" si="12"/>
        <v>28529.720074964956</v>
      </c>
      <c r="BM29" s="74">
        <f>+EvolOf!H18</f>
        <v>386</v>
      </c>
      <c r="BN29" s="1">
        <f t="shared" si="13"/>
        <v>28572</v>
      </c>
      <c r="BO29" s="1">
        <f t="shared" si="24"/>
        <v>-42.279925035043561</v>
      </c>
      <c r="BP29" s="36">
        <f t="shared" si="25"/>
        <v>-1.4797677808708887E-3</v>
      </c>
      <c r="BQ29" s="1">
        <f t="shared" si="14"/>
        <v>1787.5920609689033</v>
      </c>
      <c r="BR29" s="1">
        <f t="shared" si="15"/>
        <v>28529.720074964956</v>
      </c>
      <c r="BS29" s="1">
        <f t="shared" si="16"/>
        <v>28460.304697653606</v>
      </c>
      <c r="CD29" s="1"/>
      <c r="CE29" s="1"/>
      <c r="CF29" s="1"/>
      <c r="CG29" s="1"/>
    </row>
    <row r="30" spans="2:85" x14ac:dyDescent="0.3">
      <c r="B30" s="1">
        <f t="shared" si="0"/>
        <v>478</v>
      </c>
      <c r="C30" s="1">
        <v>17</v>
      </c>
      <c r="D30" s="1">
        <v>49520</v>
      </c>
      <c r="E30" s="1">
        <v>477</v>
      </c>
      <c r="F30" s="1">
        <v>0</v>
      </c>
      <c r="G30" s="1">
        <v>1</v>
      </c>
      <c r="H30" s="1">
        <v>0</v>
      </c>
      <c r="I30" s="1">
        <v>0</v>
      </c>
      <c r="J30" s="1">
        <v>56.35</v>
      </c>
      <c r="K30" s="1">
        <v>1.29</v>
      </c>
      <c r="L30" s="1">
        <v>8.9</v>
      </c>
      <c r="M30" s="1">
        <v>2.4900000000000002</v>
      </c>
      <c r="N30" s="1">
        <v>103</v>
      </c>
      <c r="O30" s="1">
        <v>366</v>
      </c>
      <c r="P30" s="1">
        <v>365</v>
      </c>
      <c r="Q30" s="1">
        <v>1</v>
      </c>
      <c r="R30" s="1">
        <v>0</v>
      </c>
      <c r="S30" s="1">
        <v>188</v>
      </c>
      <c r="T30" s="1">
        <v>17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49520</v>
      </c>
      <c r="AB30" s="1">
        <f t="shared" si="17"/>
        <v>477</v>
      </c>
      <c r="AC30" s="1">
        <f t="shared" si="18"/>
        <v>1</v>
      </c>
      <c r="AD30" s="1">
        <f t="shared" si="19"/>
        <v>0</v>
      </c>
      <c r="AE30" s="1">
        <f t="shared" si="26"/>
        <v>67</v>
      </c>
      <c r="AF30" s="1">
        <f t="shared" si="20"/>
        <v>0</v>
      </c>
      <c r="AG30" s="1">
        <f t="shared" si="20"/>
        <v>0</v>
      </c>
      <c r="AH30" s="1">
        <f t="shared" si="20"/>
        <v>0</v>
      </c>
      <c r="AI30" s="1">
        <f t="shared" si="27"/>
        <v>67</v>
      </c>
      <c r="AJ30" s="9">
        <f t="shared" si="1"/>
        <v>0</v>
      </c>
      <c r="AK30" s="9">
        <f t="shared" si="2"/>
        <v>9.5600000000000008E-3</v>
      </c>
      <c r="AL30" s="9">
        <f t="shared" si="3"/>
        <v>9.5399999999999999E-3</v>
      </c>
      <c r="AM30" s="9">
        <f t="shared" si="4"/>
        <v>2.0000000000000002E-5</v>
      </c>
      <c r="AN30" s="9">
        <f t="shared" si="5"/>
        <v>0</v>
      </c>
      <c r="AO30" s="9">
        <f t="shared" si="6"/>
        <v>1.34E-3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0</v>
      </c>
      <c r="AV30" s="9">
        <f t="shared" si="23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32</v>
      </c>
      <c r="BK30" s="7">
        <f t="shared" si="29"/>
        <v>17</v>
      </c>
      <c r="BL30" s="1">
        <f t="shared" si="12"/>
        <v>33180.55035482542</v>
      </c>
      <c r="BM30" s="74">
        <f>+EvolOf!H19</f>
        <v>526</v>
      </c>
      <c r="BN30" s="1">
        <f t="shared" si="13"/>
        <v>33089</v>
      </c>
      <c r="BO30" s="1">
        <f t="shared" si="24"/>
        <v>91.550354825420072</v>
      </c>
      <c r="BP30" s="36">
        <f t="shared" si="25"/>
        <v>2.7667912244377924E-3</v>
      </c>
      <c r="BQ30" s="1">
        <f t="shared" si="14"/>
        <v>8381.4674686603157</v>
      </c>
      <c r="BR30" s="1">
        <f t="shared" si="15"/>
        <v>33180.55035482542</v>
      </c>
      <c r="BS30" s="1">
        <f t="shared" si="16"/>
        <v>33111.13497751407</v>
      </c>
    </row>
    <row r="31" spans="2:85" x14ac:dyDescent="0.3">
      <c r="B31" s="1">
        <f t="shared" si="0"/>
        <v>559</v>
      </c>
      <c r="C31" s="1">
        <v>18</v>
      </c>
      <c r="D31" s="1">
        <v>49439</v>
      </c>
      <c r="E31" s="1">
        <v>557</v>
      </c>
      <c r="F31" s="1">
        <v>0</v>
      </c>
      <c r="G31" s="1">
        <v>2</v>
      </c>
      <c r="H31" s="1">
        <v>0</v>
      </c>
      <c r="I31" s="1">
        <v>0</v>
      </c>
      <c r="J31" s="1">
        <v>56.35</v>
      </c>
      <c r="K31" s="1">
        <v>1.32</v>
      </c>
      <c r="L31" s="1">
        <v>10.4</v>
      </c>
      <c r="M31" s="1">
        <v>2.0299999999999998</v>
      </c>
      <c r="N31" s="1">
        <v>121</v>
      </c>
      <c r="O31" s="1">
        <v>429</v>
      </c>
      <c r="P31" s="1">
        <v>427</v>
      </c>
      <c r="Q31" s="1">
        <v>1</v>
      </c>
      <c r="R31" s="1">
        <v>0</v>
      </c>
      <c r="S31" s="1">
        <v>226</v>
      </c>
      <c r="T31" s="1">
        <v>21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49439</v>
      </c>
      <c r="AB31" s="1">
        <f t="shared" si="17"/>
        <v>557</v>
      </c>
      <c r="AC31" s="1">
        <f t="shared" si="18"/>
        <v>2</v>
      </c>
      <c r="AD31" s="1">
        <f t="shared" si="19"/>
        <v>0</v>
      </c>
      <c r="AE31" s="1">
        <f t="shared" si="26"/>
        <v>80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81</v>
      </c>
      <c r="AJ31" s="9">
        <f t="shared" si="1"/>
        <v>0</v>
      </c>
      <c r="AK31" s="9">
        <f t="shared" si="2"/>
        <v>1.1180000000000001E-2</v>
      </c>
      <c r="AL31" s="9">
        <f t="shared" si="3"/>
        <v>1.1140000000000001E-2</v>
      </c>
      <c r="AM31" s="9">
        <f t="shared" si="4"/>
        <v>4.0000000000000003E-5</v>
      </c>
      <c r="AN31" s="9">
        <f t="shared" si="5"/>
        <v>0</v>
      </c>
      <c r="AO31" s="9">
        <f t="shared" si="6"/>
        <v>1.6199999999999999E-3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0</v>
      </c>
      <c r="AV31" s="9">
        <f t="shared" si="23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33</v>
      </c>
      <c r="BK31" s="7">
        <f t="shared" si="29"/>
        <v>18</v>
      </c>
      <c r="BL31" s="1">
        <f t="shared" si="12"/>
        <v>38803.195917044795</v>
      </c>
      <c r="BM31" s="74">
        <f>+EvolOf!H20</f>
        <v>1006</v>
      </c>
      <c r="BN31" s="1">
        <f t="shared" si="13"/>
        <v>39673</v>
      </c>
      <c r="BO31" s="1">
        <f t="shared" si="24"/>
        <v>-869.80408295520465</v>
      </c>
      <c r="BP31" s="36">
        <f t="shared" si="25"/>
        <v>-2.1924333500244586E-2</v>
      </c>
      <c r="BQ31" s="1">
        <f t="shared" si="14"/>
        <v>756559.14272554452</v>
      </c>
      <c r="BR31" s="1">
        <f t="shared" si="15"/>
        <v>38803.195917044795</v>
      </c>
      <c r="BS31" s="1">
        <f t="shared" si="16"/>
        <v>38664.365162422095</v>
      </c>
    </row>
    <row r="32" spans="2:85" x14ac:dyDescent="0.3">
      <c r="B32" s="1">
        <f t="shared" si="0"/>
        <v>665</v>
      </c>
      <c r="C32" s="1">
        <v>19</v>
      </c>
      <c r="D32" s="1">
        <v>49333</v>
      </c>
      <c r="E32" s="1">
        <v>662</v>
      </c>
      <c r="F32" s="1">
        <v>0</v>
      </c>
      <c r="G32" s="1">
        <v>3</v>
      </c>
      <c r="H32" s="1">
        <v>0</v>
      </c>
      <c r="I32" s="1">
        <v>0</v>
      </c>
      <c r="J32" s="1">
        <v>56.34</v>
      </c>
      <c r="K32" s="1">
        <v>1.34</v>
      </c>
      <c r="L32" s="1">
        <v>10.6</v>
      </c>
      <c r="M32" s="1">
        <v>1.84</v>
      </c>
      <c r="N32" s="1">
        <v>144</v>
      </c>
      <c r="O32" s="1">
        <v>511</v>
      </c>
      <c r="P32" s="1">
        <v>509</v>
      </c>
      <c r="Q32" s="1">
        <v>2</v>
      </c>
      <c r="R32" s="1">
        <v>0</v>
      </c>
      <c r="S32" s="1">
        <v>265</v>
      </c>
      <c r="T32" s="1">
        <v>25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49333</v>
      </c>
      <c r="AB32" s="1">
        <f t="shared" si="17"/>
        <v>662</v>
      </c>
      <c r="AC32" s="1">
        <f t="shared" si="18"/>
        <v>3</v>
      </c>
      <c r="AD32" s="1">
        <f t="shared" si="19"/>
        <v>0</v>
      </c>
      <c r="AE32" s="1">
        <f t="shared" si="26"/>
        <v>105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106</v>
      </c>
      <c r="AJ32" s="9">
        <f t="shared" si="1"/>
        <v>0</v>
      </c>
      <c r="AK32" s="9">
        <f t="shared" si="2"/>
        <v>1.3299999999999999E-2</v>
      </c>
      <c r="AL32" s="9">
        <f t="shared" si="3"/>
        <v>1.324E-2</v>
      </c>
      <c r="AM32" s="9">
        <f t="shared" si="4"/>
        <v>6.0000000000000002E-5</v>
      </c>
      <c r="AN32" s="9">
        <f t="shared" si="5"/>
        <v>0</v>
      </c>
      <c r="AO32" s="9">
        <f t="shared" si="6"/>
        <v>2.1199999999999999E-3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0</v>
      </c>
      <c r="AV32" s="9">
        <f t="shared" si="23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34</v>
      </c>
      <c r="BK32" s="7">
        <f t="shared" si="30"/>
        <v>19</v>
      </c>
      <c r="BL32" s="1">
        <f t="shared" si="12"/>
        <v>46161.225912047921</v>
      </c>
      <c r="BM32" s="74">
        <f>+EvolOf!H21</f>
        <v>1606</v>
      </c>
      <c r="BN32" s="1">
        <f t="shared" si="13"/>
        <v>47610</v>
      </c>
      <c r="BO32" s="1">
        <f t="shared" si="24"/>
        <v>-1448.7740879520788</v>
      </c>
      <c r="BP32" s="36">
        <f t="shared" si="25"/>
        <v>-3.0430037554128986E-2</v>
      </c>
      <c r="BQ32" s="1">
        <f t="shared" si="14"/>
        <v>2098946.3579213778</v>
      </c>
      <c r="BR32" s="1">
        <f t="shared" si="15"/>
        <v>46161.225912047921</v>
      </c>
      <c r="BS32" s="1">
        <f t="shared" si="16"/>
        <v>45952.97978011387</v>
      </c>
    </row>
    <row r="33" spans="1:85" x14ac:dyDescent="0.3">
      <c r="B33" s="1">
        <f t="shared" si="0"/>
        <v>780</v>
      </c>
      <c r="C33" s="1">
        <v>20</v>
      </c>
      <c r="D33" s="1">
        <v>49219</v>
      </c>
      <c r="E33" s="1">
        <v>775</v>
      </c>
      <c r="F33" s="1">
        <v>0</v>
      </c>
      <c r="G33" s="1">
        <v>5</v>
      </c>
      <c r="H33" s="1">
        <v>0</v>
      </c>
      <c r="I33" s="1">
        <v>0</v>
      </c>
      <c r="J33" s="1">
        <v>56.35</v>
      </c>
      <c r="K33" s="1">
        <v>1.36</v>
      </c>
      <c r="L33" s="1">
        <v>11.5</v>
      </c>
      <c r="M33" s="1">
        <v>2.35</v>
      </c>
      <c r="N33" s="1">
        <v>168</v>
      </c>
      <c r="O33" s="1">
        <v>602</v>
      </c>
      <c r="P33" s="1">
        <v>599</v>
      </c>
      <c r="Q33" s="1">
        <v>3</v>
      </c>
      <c r="R33" s="1">
        <v>0</v>
      </c>
      <c r="S33" s="1">
        <v>303</v>
      </c>
      <c r="T33" s="1">
        <v>29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49219</v>
      </c>
      <c r="AB33" s="1">
        <f t="shared" si="17"/>
        <v>775</v>
      </c>
      <c r="AC33" s="1">
        <f t="shared" si="18"/>
        <v>5</v>
      </c>
      <c r="AD33" s="1">
        <f t="shared" si="19"/>
        <v>0</v>
      </c>
      <c r="AE33" s="1">
        <f t="shared" si="26"/>
        <v>113</v>
      </c>
      <c r="AF33" s="1">
        <f t="shared" si="20"/>
        <v>2</v>
      </c>
      <c r="AG33" s="1">
        <f t="shared" si="20"/>
        <v>0</v>
      </c>
      <c r="AH33" s="1">
        <f t="shared" si="20"/>
        <v>0</v>
      </c>
      <c r="AI33" s="1">
        <f t="shared" si="27"/>
        <v>115</v>
      </c>
      <c r="AJ33" s="9">
        <f t="shared" si="1"/>
        <v>0</v>
      </c>
      <c r="AK33" s="9">
        <f t="shared" si="2"/>
        <v>1.5599999999999999E-2</v>
      </c>
      <c r="AL33" s="9">
        <f t="shared" si="3"/>
        <v>1.55E-2</v>
      </c>
      <c r="AM33" s="9">
        <f t="shared" si="4"/>
        <v>1E-4</v>
      </c>
      <c r="AN33" s="9">
        <f t="shared" si="5"/>
        <v>0</v>
      </c>
      <c r="AO33" s="9">
        <f t="shared" si="6"/>
        <v>2.3E-3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0</v>
      </c>
      <c r="AV33" s="9">
        <f t="shared" si="23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35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54143.9943028532</v>
      </c>
      <c r="BS33" s="1">
        <f t="shared" si="16"/>
        <v>53796.917416296448</v>
      </c>
    </row>
    <row r="34" spans="1:85" x14ac:dyDescent="0.3">
      <c r="B34" s="1">
        <f t="shared" si="0"/>
        <v>908</v>
      </c>
      <c r="C34" s="1">
        <v>21</v>
      </c>
      <c r="D34" s="1">
        <v>49090</v>
      </c>
      <c r="E34" s="1">
        <v>901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1.37</v>
      </c>
      <c r="L34" s="1">
        <v>12.9</v>
      </c>
      <c r="M34" s="1">
        <v>2.7</v>
      </c>
      <c r="N34" s="1">
        <v>194</v>
      </c>
      <c r="O34" s="1">
        <v>705</v>
      </c>
      <c r="P34" s="1">
        <v>700</v>
      </c>
      <c r="Q34" s="1">
        <v>4</v>
      </c>
      <c r="R34" s="1">
        <v>0</v>
      </c>
      <c r="S34" s="1">
        <v>344</v>
      </c>
      <c r="T34" s="1">
        <v>32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49090</v>
      </c>
      <c r="AB34" s="1">
        <f t="shared" si="17"/>
        <v>901</v>
      </c>
      <c r="AC34" s="1">
        <f t="shared" si="18"/>
        <v>7</v>
      </c>
      <c r="AD34" s="1">
        <f t="shared" si="19"/>
        <v>0</v>
      </c>
      <c r="AE34" s="1">
        <f t="shared" si="26"/>
        <v>126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128</v>
      </c>
      <c r="AJ34" s="9">
        <f t="shared" si="1"/>
        <v>0</v>
      </c>
      <c r="AK34" s="9">
        <f t="shared" si="2"/>
        <v>1.8159999999999999E-2</v>
      </c>
      <c r="AL34" s="9">
        <f t="shared" si="3"/>
        <v>1.8020000000000001E-2</v>
      </c>
      <c r="AM34" s="9">
        <f t="shared" si="4"/>
        <v>1.3999999999999999E-4</v>
      </c>
      <c r="AN34" s="9">
        <f t="shared" si="5"/>
        <v>0</v>
      </c>
      <c r="AO34" s="9">
        <f t="shared" si="6"/>
        <v>2.5600000000000002E-3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0</v>
      </c>
      <c r="AV34" s="9">
        <f t="shared" si="23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36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63029.162598706032</v>
      </c>
      <c r="BS34" s="1">
        <f t="shared" si="16"/>
        <v>62543.25495752658</v>
      </c>
    </row>
    <row r="35" spans="1:85" x14ac:dyDescent="0.3">
      <c r="B35" s="1">
        <f t="shared" si="0"/>
        <v>1056</v>
      </c>
      <c r="C35" s="1">
        <v>22</v>
      </c>
      <c r="D35" s="1">
        <v>48942</v>
      </c>
      <c r="E35" s="1">
        <v>1046</v>
      </c>
      <c r="F35" s="1">
        <v>0</v>
      </c>
      <c r="G35" s="1">
        <v>10</v>
      </c>
      <c r="H35" s="1">
        <v>0</v>
      </c>
      <c r="I35" s="1">
        <v>0</v>
      </c>
      <c r="J35" s="1">
        <v>56.35</v>
      </c>
      <c r="K35" s="1">
        <v>1.37</v>
      </c>
      <c r="L35" s="1">
        <v>13.2</v>
      </c>
      <c r="M35" s="1">
        <v>2.5499999999999998</v>
      </c>
      <c r="N35" s="1">
        <v>227</v>
      </c>
      <c r="O35" s="1">
        <v>820</v>
      </c>
      <c r="P35" s="1">
        <v>812</v>
      </c>
      <c r="Q35" s="1">
        <v>6</v>
      </c>
      <c r="R35" s="1">
        <v>0</v>
      </c>
      <c r="S35" s="1">
        <v>401</v>
      </c>
      <c r="T35" s="1">
        <v>38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48942</v>
      </c>
      <c r="AB35" s="1">
        <f t="shared" si="17"/>
        <v>1046</v>
      </c>
      <c r="AC35" s="1">
        <f t="shared" si="18"/>
        <v>10</v>
      </c>
      <c r="AD35" s="1">
        <f t="shared" si="19"/>
        <v>0</v>
      </c>
      <c r="AE35" s="1">
        <f t="shared" si="26"/>
        <v>145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7"/>
        <v>148</v>
      </c>
      <c r="AJ35" s="9">
        <f t="shared" si="1"/>
        <v>0</v>
      </c>
      <c r="AK35" s="9">
        <f t="shared" si="2"/>
        <v>2.112E-2</v>
      </c>
      <c r="AL35" s="9">
        <f t="shared" si="3"/>
        <v>2.0920000000000001E-2</v>
      </c>
      <c r="AM35" s="9">
        <f t="shared" si="4"/>
        <v>2.0000000000000001E-4</v>
      </c>
      <c r="AN35" s="9">
        <f t="shared" si="5"/>
        <v>0</v>
      </c>
      <c r="AO35" s="9">
        <f t="shared" si="6"/>
        <v>2.96E-3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0</v>
      </c>
      <c r="AV35" s="9">
        <f t="shared" si="23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37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73302.638440785871</v>
      </c>
      <c r="BS35" s="1">
        <f t="shared" si="16"/>
        <v>72608.484667672368</v>
      </c>
    </row>
    <row r="36" spans="1:85" x14ac:dyDescent="0.3">
      <c r="B36" s="1">
        <f t="shared" si="0"/>
        <v>1237</v>
      </c>
      <c r="C36" s="1">
        <v>23</v>
      </c>
      <c r="D36" s="1">
        <v>48761</v>
      </c>
      <c r="E36" s="1">
        <v>1224</v>
      </c>
      <c r="F36" s="1">
        <v>0</v>
      </c>
      <c r="G36" s="1">
        <v>13</v>
      </c>
      <c r="H36" s="1">
        <v>0</v>
      </c>
      <c r="I36" s="1">
        <v>0</v>
      </c>
      <c r="J36" s="1">
        <v>56.35</v>
      </c>
      <c r="K36" s="1">
        <v>1.37</v>
      </c>
      <c r="L36" s="1">
        <v>13.6</v>
      </c>
      <c r="M36" s="1">
        <v>2.39</v>
      </c>
      <c r="N36" s="1">
        <v>264</v>
      </c>
      <c r="O36" s="1">
        <v>963</v>
      </c>
      <c r="P36" s="1">
        <v>953</v>
      </c>
      <c r="Q36" s="1">
        <v>9</v>
      </c>
      <c r="R36" s="1">
        <v>0</v>
      </c>
      <c r="S36" s="1">
        <v>466</v>
      </c>
      <c r="T36" s="1">
        <v>44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48761</v>
      </c>
      <c r="AB36" s="1">
        <f t="shared" si="17"/>
        <v>1224</v>
      </c>
      <c r="AC36" s="1">
        <f t="shared" si="18"/>
        <v>13</v>
      </c>
      <c r="AD36" s="1">
        <f t="shared" si="19"/>
        <v>0</v>
      </c>
      <c r="AE36" s="1">
        <f t="shared" si="26"/>
        <v>178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181</v>
      </c>
      <c r="AJ36" s="9">
        <f t="shared" si="1"/>
        <v>0</v>
      </c>
      <c r="AK36" s="9">
        <f t="shared" si="2"/>
        <v>2.4740000000000002E-2</v>
      </c>
      <c r="AL36" s="9">
        <f t="shared" si="3"/>
        <v>2.4479999999999998E-2</v>
      </c>
      <c r="AM36" s="9">
        <f t="shared" si="4"/>
        <v>2.5999999999999998E-4</v>
      </c>
      <c r="AN36" s="9">
        <f t="shared" si="5"/>
        <v>0</v>
      </c>
      <c r="AO36" s="9">
        <f t="shared" si="6"/>
        <v>3.62E-3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0</v>
      </c>
      <c r="AV36" s="9">
        <f t="shared" si="23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38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85866.821734140263</v>
      </c>
      <c r="BS36" s="1">
        <f t="shared" si="16"/>
        <v>84964.421829092709</v>
      </c>
      <c r="CD36" s="1"/>
      <c r="CE36" s="1"/>
      <c r="CF36" s="1"/>
      <c r="CG36" s="1"/>
    </row>
    <row r="37" spans="1:85" x14ac:dyDescent="0.3">
      <c r="B37" s="1">
        <f t="shared" si="0"/>
        <v>1430</v>
      </c>
      <c r="C37" s="1">
        <v>24</v>
      </c>
      <c r="D37" s="1">
        <v>48568</v>
      </c>
      <c r="E37" s="1">
        <v>1413</v>
      </c>
      <c r="F37" s="1">
        <v>0</v>
      </c>
      <c r="G37" s="1">
        <v>17</v>
      </c>
      <c r="H37" s="1">
        <v>0</v>
      </c>
      <c r="I37" s="1">
        <v>0</v>
      </c>
      <c r="J37" s="1">
        <v>56.35</v>
      </c>
      <c r="K37" s="1">
        <v>1.37</v>
      </c>
      <c r="L37" s="1">
        <v>13.7</v>
      </c>
      <c r="M37" s="1">
        <v>2.4900000000000002</v>
      </c>
      <c r="N37" s="1">
        <v>309</v>
      </c>
      <c r="O37" s="1">
        <v>1112</v>
      </c>
      <c r="P37" s="1">
        <v>1099</v>
      </c>
      <c r="Q37" s="1">
        <v>12</v>
      </c>
      <c r="R37" s="1">
        <v>0</v>
      </c>
      <c r="S37" s="1">
        <v>542</v>
      </c>
      <c r="T37" s="1">
        <v>53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48568</v>
      </c>
      <c r="AB37" s="1">
        <f t="shared" si="17"/>
        <v>1413</v>
      </c>
      <c r="AC37" s="1">
        <f t="shared" si="18"/>
        <v>17</v>
      </c>
      <c r="AD37" s="1">
        <f t="shared" si="19"/>
        <v>0</v>
      </c>
      <c r="AE37" s="1">
        <f t="shared" si="26"/>
        <v>189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193</v>
      </c>
      <c r="AJ37" s="9">
        <f t="shared" si="1"/>
        <v>0</v>
      </c>
      <c r="AK37" s="9">
        <f t="shared" si="2"/>
        <v>2.86E-2</v>
      </c>
      <c r="AL37" s="9">
        <f t="shared" si="3"/>
        <v>2.826E-2</v>
      </c>
      <c r="AM37" s="9">
        <f t="shared" si="4"/>
        <v>3.4000000000000002E-4</v>
      </c>
      <c r="AN37" s="9">
        <f t="shared" si="5"/>
        <v>0</v>
      </c>
      <c r="AO37" s="9">
        <f t="shared" si="6"/>
        <v>3.8600000000000001E-3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0</v>
      </c>
      <c r="AV37" s="9">
        <f t="shared" si="23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39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99263.989555230859</v>
      </c>
      <c r="BS37" s="1">
        <f t="shared" si="16"/>
        <v>98083.928140937904</v>
      </c>
      <c r="CD37" s="1"/>
      <c r="CE37" s="1"/>
      <c r="CF37" s="1"/>
      <c r="CG37" s="1"/>
    </row>
    <row r="38" spans="1:85" x14ac:dyDescent="0.3">
      <c r="B38" s="1">
        <f t="shared" si="0"/>
        <v>1638</v>
      </c>
      <c r="C38" s="1">
        <v>25</v>
      </c>
      <c r="D38" s="1">
        <v>48359</v>
      </c>
      <c r="E38" s="1">
        <v>1616</v>
      </c>
      <c r="F38" s="1">
        <v>0</v>
      </c>
      <c r="G38" s="1">
        <v>22</v>
      </c>
      <c r="H38" s="1">
        <v>0</v>
      </c>
      <c r="I38" s="1">
        <v>0</v>
      </c>
      <c r="J38" s="1">
        <v>56.35</v>
      </c>
      <c r="K38" s="1">
        <v>1.37</v>
      </c>
      <c r="L38" s="1">
        <v>14.1</v>
      </c>
      <c r="M38" s="1">
        <v>2.36</v>
      </c>
      <c r="N38" s="1">
        <v>359</v>
      </c>
      <c r="O38" s="1">
        <v>1271</v>
      </c>
      <c r="P38" s="1">
        <v>1254</v>
      </c>
      <c r="Q38" s="1">
        <v>16</v>
      </c>
      <c r="R38" s="1">
        <v>0</v>
      </c>
      <c r="S38" s="1">
        <v>642</v>
      </c>
      <c r="T38" s="1">
        <v>63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48359</v>
      </c>
      <c r="AB38" s="1">
        <f t="shared" si="17"/>
        <v>1616</v>
      </c>
      <c r="AC38" s="1">
        <f t="shared" si="18"/>
        <v>22</v>
      </c>
      <c r="AD38" s="1">
        <f t="shared" si="19"/>
        <v>0</v>
      </c>
      <c r="AE38" s="1">
        <f t="shared" si="26"/>
        <v>203</v>
      </c>
      <c r="AF38" s="1">
        <f t="shared" si="20"/>
        <v>5</v>
      </c>
      <c r="AG38" s="1">
        <f t="shared" si="20"/>
        <v>0</v>
      </c>
      <c r="AH38" s="1">
        <f t="shared" si="20"/>
        <v>0</v>
      </c>
      <c r="AI38" s="1">
        <f t="shared" si="27"/>
        <v>208</v>
      </c>
      <c r="AJ38" s="9">
        <f t="shared" si="1"/>
        <v>0</v>
      </c>
      <c r="AK38" s="9">
        <f t="shared" si="2"/>
        <v>3.2759999999999997E-2</v>
      </c>
      <c r="AL38" s="9">
        <f t="shared" si="3"/>
        <v>3.2320000000000002E-2</v>
      </c>
      <c r="AM38" s="9">
        <f t="shared" si="4"/>
        <v>4.4000000000000002E-4</v>
      </c>
      <c r="AN38" s="9">
        <f t="shared" si="5"/>
        <v>0</v>
      </c>
      <c r="AO38" s="9">
        <f t="shared" si="6"/>
        <v>4.1599999999999996E-3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0</v>
      </c>
      <c r="AV38" s="9">
        <f t="shared" si="23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40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113702.38803599172</v>
      </c>
      <c r="BS38" s="1">
        <f t="shared" si="16"/>
        <v>112175.24973514202</v>
      </c>
      <c r="CD38" s="1"/>
      <c r="CE38" s="1"/>
      <c r="CF38" s="1"/>
      <c r="CG38" s="1"/>
    </row>
    <row r="39" spans="1:85" x14ac:dyDescent="0.3">
      <c r="B39" s="1">
        <f t="shared" si="0"/>
        <v>1883</v>
      </c>
      <c r="C39" s="1">
        <v>26</v>
      </c>
      <c r="D39" s="1">
        <v>48116</v>
      </c>
      <c r="E39" s="1">
        <v>1853</v>
      </c>
      <c r="F39" s="1">
        <v>0</v>
      </c>
      <c r="G39" s="1">
        <v>29</v>
      </c>
      <c r="H39" s="1">
        <v>0</v>
      </c>
      <c r="I39" s="1">
        <v>1</v>
      </c>
      <c r="J39" s="1">
        <v>56.35</v>
      </c>
      <c r="K39" s="1">
        <v>1.38</v>
      </c>
      <c r="L39" s="1">
        <v>14.6</v>
      </c>
      <c r="M39" s="1">
        <v>2.4500000000000002</v>
      </c>
      <c r="N39" s="1">
        <v>419</v>
      </c>
      <c r="O39" s="1">
        <v>1454</v>
      </c>
      <c r="P39" s="1">
        <v>1432</v>
      </c>
      <c r="Q39" s="1">
        <v>21</v>
      </c>
      <c r="R39" s="1">
        <v>0</v>
      </c>
      <c r="S39" s="1">
        <v>750</v>
      </c>
      <c r="T39" s="1">
        <v>73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48116</v>
      </c>
      <c r="AB39" s="1">
        <f t="shared" si="17"/>
        <v>1853</v>
      </c>
      <c r="AC39" s="1">
        <f t="shared" si="18"/>
        <v>29</v>
      </c>
      <c r="AD39" s="1">
        <f t="shared" si="19"/>
        <v>1</v>
      </c>
      <c r="AE39" s="1">
        <f t="shared" si="26"/>
        <v>237</v>
      </c>
      <c r="AF39" s="1">
        <f t="shared" si="20"/>
        <v>7</v>
      </c>
      <c r="AG39" s="1">
        <f t="shared" si="20"/>
        <v>0</v>
      </c>
      <c r="AH39" s="1">
        <f t="shared" si="20"/>
        <v>1</v>
      </c>
      <c r="AI39" s="1">
        <f t="shared" si="27"/>
        <v>245</v>
      </c>
      <c r="AJ39" s="9">
        <f t="shared" si="1"/>
        <v>5.3106744556558679E-4</v>
      </c>
      <c r="AK39" s="9">
        <f t="shared" si="2"/>
        <v>3.7659999999999999E-2</v>
      </c>
      <c r="AL39" s="9">
        <f t="shared" si="3"/>
        <v>3.7060000000000003E-2</v>
      </c>
      <c r="AM39" s="9">
        <f t="shared" si="4"/>
        <v>5.8E-4</v>
      </c>
      <c r="AN39" s="9">
        <f t="shared" si="5"/>
        <v>2.0000000000000002E-5</v>
      </c>
      <c r="AO39" s="9">
        <f t="shared" si="6"/>
        <v>4.8999999999999998E-3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0</v>
      </c>
      <c r="AV39" s="9">
        <f t="shared" si="23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41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130709.15547727254</v>
      </c>
      <c r="BS39" s="1">
        <f t="shared" si="16"/>
        <v>128626.69415793203</v>
      </c>
      <c r="CD39" s="1"/>
      <c r="CE39" s="1"/>
      <c r="CF39" s="1"/>
      <c r="CG39" s="1"/>
    </row>
    <row r="40" spans="1:85" x14ac:dyDescent="0.3">
      <c r="B40" s="1">
        <f t="shared" si="0"/>
        <v>2141</v>
      </c>
      <c r="C40" s="1">
        <v>27</v>
      </c>
      <c r="D40" s="1">
        <v>47857</v>
      </c>
      <c r="E40" s="1">
        <v>2103</v>
      </c>
      <c r="F40" s="1">
        <v>0</v>
      </c>
      <c r="G40" s="1">
        <v>37</v>
      </c>
      <c r="H40" s="1">
        <v>0</v>
      </c>
      <c r="I40" s="1">
        <v>1</v>
      </c>
      <c r="J40" s="1">
        <v>56.35</v>
      </c>
      <c r="K40" s="1">
        <v>1.39</v>
      </c>
      <c r="L40" s="1">
        <v>15.1</v>
      </c>
      <c r="M40" s="1">
        <v>2.38</v>
      </c>
      <c r="N40" s="1">
        <v>486</v>
      </c>
      <c r="O40" s="1">
        <v>1645</v>
      </c>
      <c r="P40" s="1">
        <v>1617</v>
      </c>
      <c r="Q40" s="1">
        <v>27</v>
      </c>
      <c r="R40" s="1">
        <v>0</v>
      </c>
      <c r="S40" s="1">
        <v>871</v>
      </c>
      <c r="T40" s="1">
        <v>85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47857</v>
      </c>
      <c r="AB40" s="1">
        <f t="shared" si="17"/>
        <v>2103</v>
      </c>
      <c r="AC40" s="1">
        <f t="shared" si="18"/>
        <v>37</v>
      </c>
      <c r="AD40" s="1">
        <f t="shared" si="19"/>
        <v>1</v>
      </c>
      <c r="AE40" s="1">
        <f t="shared" si="26"/>
        <v>250</v>
      </c>
      <c r="AF40" s="1">
        <f t="shared" si="20"/>
        <v>8</v>
      </c>
      <c r="AG40" s="1">
        <f t="shared" si="20"/>
        <v>0</v>
      </c>
      <c r="AH40" s="1">
        <f t="shared" si="20"/>
        <v>0</v>
      </c>
      <c r="AI40" s="1">
        <f t="shared" si="27"/>
        <v>258</v>
      </c>
      <c r="AJ40" s="9">
        <f t="shared" si="1"/>
        <v>4.6707146193367583E-4</v>
      </c>
      <c r="AK40" s="9">
        <f t="shared" si="2"/>
        <v>4.2819999999999997E-2</v>
      </c>
      <c r="AL40" s="9">
        <f t="shared" si="3"/>
        <v>4.206E-2</v>
      </c>
      <c r="AM40" s="9">
        <f t="shared" si="4"/>
        <v>7.3999999999999999E-4</v>
      </c>
      <c r="AN40" s="9">
        <f t="shared" si="5"/>
        <v>2.0000000000000002E-5</v>
      </c>
      <c r="AO40" s="9">
        <f t="shared" si="6"/>
        <v>5.1599999999999997E-3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0</v>
      </c>
      <c r="AV40" s="9">
        <f t="shared" si="23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42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148618.3228236009</v>
      </c>
      <c r="BS40" s="1">
        <f t="shared" si="16"/>
        <v>145980.53848576959</v>
      </c>
      <c r="CD40" s="1"/>
      <c r="CE40" s="1"/>
      <c r="CF40" s="1"/>
      <c r="CG40" s="1"/>
    </row>
    <row r="41" spans="1:85" x14ac:dyDescent="0.3">
      <c r="B41" s="1">
        <f t="shared" si="0"/>
        <v>2417</v>
      </c>
      <c r="C41" s="1">
        <v>28</v>
      </c>
      <c r="D41" s="1">
        <v>47580</v>
      </c>
      <c r="E41" s="1">
        <v>2369</v>
      </c>
      <c r="F41" s="1">
        <v>0</v>
      </c>
      <c r="G41" s="1">
        <v>47</v>
      </c>
      <c r="H41" s="1">
        <v>0</v>
      </c>
      <c r="I41" s="1">
        <v>1</v>
      </c>
      <c r="J41" s="1">
        <v>56.35</v>
      </c>
      <c r="K41" s="1">
        <v>1.4</v>
      </c>
      <c r="L41" s="1">
        <v>15.4</v>
      </c>
      <c r="M41" s="1">
        <v>2.34</v>
      </c>
      <c r="N41" s="1">
        <v>561</v>
      </c>
      <c r="O41" s="1">
        <v>1847</v>
      </c>
      <c r="P41" s="1">
        <v>1810</v>
      </c>
      <c r="Q41" s="1">
        <v>35</v>
      </c>
      <c r="R41" s="1">
        <v>1</v>
      </c>
      <c r="S41" s="1">
        <v>1008</v>
      </c>
      <c r="T41" s="1">
        <v>98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47580</v>
      </c>
      <c r="AB41" s="1">
        <f t="shared" si="17"/>
        <v>2369</v>
      </c>
      <c r="AC41" s="1">
        <f t="shared" si="18"/>
        <v>47</v>
      </c>
      <c r="AD41" s="1">
        <f t="shared" si="19"/>
        <v>1</v>
      </c>
      <c r="AE41" s="1">
        <f t="shared" si="26"/>
        <v>266</v>
      </c>
      <c r="AF41" s="1">
        <f t="shared" si="20"/>
        <v>10</v>
      </c>
      <c r="AG41" s="1">
        <f t="shared" si="20"/>
        <v>0</v>
      </c>
      <c r="AH41" s="1">
        <f t="shared" si="20"/>
        <v>0</v>
      </c>
      <c r="AI41" s="1">
        <f t="shared" si="27"/>
        <v>276</v>
      </c>
      <c r="AJ41" s="9">
        <f t="shared" si="1"/>
        <v>4.1373603640877118E-4</v>
      </c>
      <c r="AK41" s="9">
        <f t="shared" si="2"/>
        <v>4.8340000000000001E-2</v>
      </c>
      <c r="AL41" s="9">
        <f t="shared" si="3"/>
        <v>4.7379999999999999E-2</v>
      </c>
      <c r="AM41" s="9">
        <f t="shared" si="4"/>
        <v>9.3999999999999997E-4</v>
      </c>
      <c r="AN41" s="9">
        <f t="shared" si="5"/>
        <v>2.0000000000000002E-5</v>
      </c>
      <c r="AO41" s="9">
        <f t="shared" si="6"/>
        <v>5.5199999999999997E-3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0</v>
      </c>
      <c r="AV41" s="9">
        <f t="shared" si="23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43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167776.96696153356</v>
      </c>
      <c r="BS41" s="1">
        <f t="shared" si="16"/>
        <v>164445.02885058874</v>
      </c>
      <c r="CD41" s="1"/>
      <c r="CE41" s="1"/>
      <c r="CF41" s="1"/>
      <c r="CG41" s="1"/>
    </row>
    <row r="42" spans="1:85" x14ac:dyDescent="0.3">
      <c r="B42" s="1">
        <f t="shared" si="0"/>
        <v>2721</v>
      </c>
      <c r="C42" s="1">
        <v>29</v>
      </c>
      <c r="D42" s="1">
        <v>47277</v>
      </c>
      <c r="E42" s="1">
        <v>2660</v>
      </c>
      <c r="F42" s="1">
        <v>0</v>
      </c>
      <c r="G42" s="1">
        <v>59</v>
      </c>
      <c r="H42" s="1">
        <v>0</v>
      </c>
      <c r="I42" s="1">
        <v>2</v>
      </c>
      <c r="J42" s="1">
        <v>56.35</v>
      </c>
      <c r="K42" s="1">
        <v>1.41</v>
      </c>
      <c r="L42" s="1">
        <v>15.7</v>
      </c>
      <c r="M42" s="1">
        <v>2.2599999999999998</v>
      </c>
      <c r="N42" s="1">
        <v>648</v>
      </c>
      <c r="O42" s="1">
        <v>2063</v>
      </c>
      <c r="P42" s="1">
        <v>2017</v>
      </c>
      <c r="Q42" s="1">
        <v>44</v>
      </c>
      <c r="R42" s="1">
        <v>1</v>
      </c>
      <c r="S42" s="1">
        <v>1177</v>
      </c>
      <c r="T42" s="1">
        <v>115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47277</v>
      </c>
      <c r="AB42" s="1">
        <f t="shared" si="17"/>
        <v>2660</v>
      </c>
      <c r="AC42" s="1">
        <f t="shared" si="18"/>
        <v>59</v>
      </c>
      <c r="AD42" s="1">
        <f t="shared" si="19"/>
        <v>2</v>
      </c>
      <c r="AE42" s="1">
        <f t="shared" si="26"/>
        <v>291</v>
      </c>
      <c r="AF42" s="1">
        <f t="shared" si="20"/>
        <v>12</v>
      </c>
      <c r="AG42" s="1">
        <f t="shared" si="20"/>
        <v>0</v>
      </c>
      <c r="AH42" s="1">
        <f t="shared" si="20"/>
        <v>1</v>
      </c>
      <c r="AI42" s="1">
        <f t="shared" si="27"/>
        <v>304</v>
      </c>
      <c r="AJ42" s="9">
        <f t="shared" si="1"/>
        <v>7.3502388827636903E-4</v>
      </c>
      <c r="AK42" s="9">
        <f t="shared" si="2"/>
        <v>5.4420000000000003E-2</v>
      </c>
      <c r="AL42" s="9">
        <f t="shared" si="3"/>
        <v>5.3199999999999997E-2</v>
      </c>
      <c r="AM42" s="9">
        <f t="shared" si="4"/>
        <v>1.1800000000000001E-3</v>
      </c>
      <c r="AN42" s="9">
        <f t="shared" si="5"/>
        <v>4.0000000000000003E-5</v>
      </c>
      <c r="AO42" s="9">
        <f t="shared" si="6"/>
        <v>6.0800000000000003E-3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0</v>
      </c>
      <c r="AV42" s="9">
        <f t="shared" si="23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44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188879.24166418405</v>
      </c>
      <c r="BS42" s="1">
        <f t="shared" si="16"/>
        <v>184644.90364819168</v>
      </c>
      <c r="CD42" s="1"/>
      <c r="CE42" s="1"/>
      <c r="CF42" s="1"/>
      <c r="CG42" s="1"/>
    </row>
    <row r="43" spans="1:85" x14ac:dyDescent="0.3">
      <c r="B43" s="1">
        <f t="shared" si="0"/>
        <v>3053</v>
      </c>
      <c r="C43" s="1">
        <v>30</v>
      </c>
      <c r="D43" s="1">
        <v>46946</v>
      </c>
      <c r="E43" s="1">
        <v>2976</v>
      </c>
      <c r="F43" s="1">
        <v>0</v>
      </c>
      <c r="G43" s="1">
        <v>74</v>
      </c>
      <c r="H43" s="1">
        <v>0</v>
      </c>
      <c r="I43" s="1">
        <v>3</v>
      </c>
      <c r="J43" s="1">
        <v>56.35</v>
      </c>
      <c r="K43" s="1">
        <v>1.42</v>
      </c>
      <c r="L43" s="1">
        <v>15.9</v>
      </c>
      <c r="M43" s="1">
        <v>2.25</v>
      </c>
      <c r="N43" s="1">
        <v>741</v>
      </c>
      <c r="O43" s="1">
        <v>2302</v>
      </c>
      <c r="P43" s="1">
        <v>2243</v>
      </c>
      <c r="Q43" s="1">
        <v>56</v>
      </c>
      <c r="R43" s="1">
        <v>1</v>
      </c>
      <c r="S43" s="1">
        <v>1354</v>
      </c>
      <c r="T43" s="1">
        <v>134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46946</v>
      </c>
      <c r="AB43" s="1">
        <f t="shared" si="17"/>
        <v>2976</v>
      </c>
      <c r="AC43" s="1">
        <f t="shared" si="18"/>
        <v>74</v>
      </c>
      <c r="AD43" s="1">
        <f t="shared" si="19"/>
        <v>3</v>
      </c>
      <c r="AE43" s="1">
        <f t="shared" si="26"/>
        <v>316</v>
      </c>
      <c r="AF43" s="1">
        <f t="shared" si="20"/>
        <v>15</v>
      </c>
      <c r="AG43" s="1">
        <f t="shared" si="20"/>
        <v>0</v>
      </c>
      <c r="AH43" s="1">
        <f t="shared" si="20"/>
        <v>1</v>
      </c>
      <c r="AI43" s="1">
        <f t="shared" si="27"/>
        <v>332</v>
      </c>
      <c r="AJ43" s="9">
        <f t="shared" si="1"/>
        <v>9.8264002620373396E-4</v>
      </c>
      <c r="AK43" s="9">
        <f t="shared" si="2"/>
        <v>6.1060000000000003E-2</v>
      </c>
      <c r="AL43" s="9">
        <f t="shared" si="3"/>
        <v>5.9520000000000003E-2</v>
      </c>
      <c r="AM43" s="9">
        <f t="shared" si="4"/>
        <v>1.48E-3</v>
      </c>
      <c r="AN43" s="9">
        <f t="shared" si="5"/>
        <v>6.0000000000000002E-5</v>
      </c>
      <c r="AO43" s="9">
        <f t="shared" si="6"/>
        <v>6.6400000000000001E-3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0</v>
      </c>
      <c r="AV43" s="9">
        <f t="shared" si="23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45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211925.14693155233</v>
      </c>
      <c r="BS43" s="1">
        <f t="shared" si="16"/>
        <v>206580.16287857835</v>
      </c>
      <c r="CD43" s="1"/>
      <c r="CE43" s="1"/>
      <c r="CF43" s="1"/>
      <c r="CG43" s="1"/>
    </row>
    <row r="44" spans="1:85" x14ac:dyDescent="0.3">
      <c r="B44" s="1">
        <f t="shared" si="0"/>
        <v>3415</v>
      </c>
      <c r="C44" s="1">
        <v>31</v>
      </c>
      <c r="D44" s="1">
        <v>46583</v>
      </c>
      <c r="E44" s="1">
        <v>3322</v>
      </c>
      <c r="F44" s="1">
        <v>0</v>
      </c>
      <c r="G44" s="1">
        <v>90</v>
      </c>
      <c r="H44" s="1">
        <v>0</v>
      </c>
      <c r="I44" s="1">
        <v>3</v>
      </c>
      <c r="J44" s="1">
        <v>56.35</v>
      </c>
      <c r="K44" s="1">
        <v>1.43</v>
      </c>
      <c r="L44" s="1">
        <v>16.2</v>
      </c>
      <c r="M44" s="1">
        <v>2.33</v>
      </c>
      <c r="N44" s="1">
        <v>843</v>
      </c>
      <c r="O44" s="1">
        <v>2563</v>
      </c>
      <c r="P44" s="1">
        <v>2491</v>
      </c>
      <c r="Q44" s="1">
        <v>69</v>
      </c>
      <c r="R44" s="1">
        <v>2</v>
      </c>
      <c r="S44" s="1">
        <v>1546</v>
      </c>
      <c r="T44" s="1">
        <v>152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46583</v>
      </c>
      <c r="AB44" s="1">
        <f t="shared" si="17"/>
        <v>3322</v>
      </c>
      <c r="AC44" s="1">
        <f t="shared" si="18"/>
        <v>90</v>
      </c>
      <c r="AD44" s="1">
        <f t="shared" si="19"/>
        <v>3</v>
      </c>
      <c r="AE44" s="1">
        <f t="shared" si="26"/>
        <v>346</v>
      </c>
      <c r="AF44" s="1">
        <f t="shared" si="20"/>
        <v>16</v>
      </c>
      <c r="AG44" s="1">
        <f t="shared" si="20"/>
        <v>0</v>
      </c>
      <c r="AH44" s="1">
        <f t="shared" si="20"/>
        <v>0</v>
      </c>
      <c r="AI44" s="1">
        <f t="shared" si="27"/>
        <v>362</v>
      </c>
      <c r="AJ44" s="9">
        <f t="shared" si="1"/>
        <v>8.784773060029283E-4</v>
      </c>
      <c r="AK44" s="9">
        <f t="shared" si="2"/>
        <v>6.83E-2</v>
      </c>
      <c r="AL44" s="9">
        <f t="shared" si="3"/>
        <v>6.6439999999999999E-2</v>
      </c>
      <c r="AM44" s="9">
        <f t="shared" si="4"/>
        <v>1.8E-3</v>
      </c>
      <c r="AN44" s="9">
        <f t="shared" si="5"/>
        <v>6.0000000000000002E-5</v>
      </c>
      <c r="AO44" s="9">
        <f t="shared" si="6"/>
        <v>7.2399999999999999E-3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0</v>
      </c>
      <c r="AV44" s="9">
        <f t="shared" si="23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46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237053.51351826111</v>
      </c>
      <c r="BS44" s="1">
        <f t="shared" si="16"/>
        <v>230597.88342830556</v>
      </c>
      <c r="CD44" s="1"/>
      <c r="CE44" s="1"/>
      <c r="CF44" s="1"/>
      <c r="CG44" s="1"/>
    </row>
    <row r="45" spans="1:85" x14ac:dyDescent="0.3">
      <c r="B45" s="1">
        <f t="shared" si="0"/>
        <v>3802</v>
      </c>
      <c r="C45" s="1">
        <v>32</v>
      </c>
      <c r="D45" s="1">
        <v>46196</v>
      </c>
      <c r="E45" s="1">
        <v>3686</v>
      </c>
      <c r="F45" s="1">
        <v>0</v>
      </c>
      <c r="G45" s="1">
        <v>112</v>
      </c>
      <c r="H45" s="1">
        <v>0</v>
      </c>
      <c r="I45" s="1">
        <v>4</v>
      </c>
      <c r="J45" s="1">
        <v>56.35</v>
      </c>
      <c r="K45" s="1">
        <v>1.45</v>
      </c>
      <c r="L45" s="1">
        <v>17.100000000000001</v>
      </c>
      <c r="M45" s="1">
        <v>2.29</v>
      </c>
      <c r="N45" s="1">
        <v>953</v>
      </c>
      <c r="O45" s="1">
        <v>2840</v>
      </c>
      <c r="P45" s="1">
        <v>2752</v>
      </c>
      <c r="Q45" s="1">
        <v>85</v>
      </c>
      <c r="R45" s="1">
        <v>2</v>
      </c>
      <c r="S45" s="1">
        <v>1767</v>
      </c>
      <c r="T45" s="1">
        <v>175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f t="shared" si="17"/>
        <v>46196</v>
      </c>
      <c r="AB45" s="1">
        <f t="shared" si="17"/>
        <v>3686</v>
      </c>
      <c r="AC45" s="1">
        <f t="shared" si="18"/>
        <v>112</v>
      </c>
      <c r="AD45" s="1">
        <f t="shared" si="19"/>
        <v>4</v>
      </c>
      <c r="AE45" s="1">
        <f t="shared" si="26"/>
        <v>364</v>
      </c>
      <c r="AF45" s="1">
        <f t="shared" si="20"/>
        <v>22</v>
      </c>
      <c r="AG45" s="1">
        <f t="shared" si="20"/>
        <v>0</v>
      </c>
      <c r="AH45" s="1">
        <f t="shared" si="20"/>
        <v>1</v>
      </c>
      <c r="AI45" s="1">
        <f t="shared" si="27"/>
        <v>387</v>
      </c>
      <c r="AJ45" s="9">
        <f t="shared" si="1"/>
        <v>1.0520778537611783E-3</v>
      </c>
      <c r="AK45" s="9">
        <f t="shared" si="2"/>
        <v>7.6039999999999996E-2</v>
      </c>
      <c r="AL45" s="9">
        <f t="shared" si="3"/>
        <v>7.3719999999999994E-2</v>
      </c>
      <c r="AM45" s="9">
        <f t="shared" si="4"/>
        <v>2.2399999999999998E-3</v>
      </c>
      <c r="AN45" s="9">
        <f t="shared" si="5"/>
        <v>8.0000000000000007E-5</v>
      </c>
      <c r="AO45" s="9">
        <f t="shared" si="6"/>
        <v>7.7400000000000004E-3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0</v>
      </c>
      <c r="AV45" s="9">
        <f t="shared" si="23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0"/>
        <v>47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263917.26453775365</v>
      </c>
      <c r="BS45" s="1">
        <f t="shared" si="16"/>
        <v>255865.08076963705</v>
      </c>
      <c r="CD45" s="1"/>
      <c r="CE45" s="1"/>
      <c r="CF45" s="1"/>
      <c r="CG45" s="1"/>
    </row>
    <row r="46" spans="1:85" x14ac:dyDescent="0.3">
      <c r="B46" s="1">
        <f t="shared" si="0"/>
        <v>4228</v>
      </c>
      <c r="C46" s="1">
        <v>33</v>
      </c>
      <c r="D46" s="1">
        <v>45769</v>
      </c>
      <c r="E46" s="1">
        <v>4089</v>
      </c>
      <c r="F46" s="1">
        <v>0</v>
      </c>
      <c r="G46" s="1">
        <v>134</v>
      </c>
      <c r="H46" s="1">
        <v>0</v>
      </c>
      <c r="I46" s="1">
        <v>5</v>
      </c>
      <c r="J46" s="1">
        <v>56.35</v>
      </c>
      <c r="K46" s="1">
        <v>1.45</v>
      </c>
      <c r="L46" s="1">
        <v>17.3</v>
      </c>
      <c r="M46" s="1">
        <v>2.23</v>
      </c>
      <c r="N46" s="1">
        <v>1079</v>
      </c>
      <c r="O46" s="1">
        <v>3141</v>
      </c>
      <c r="P46" s="1">
        <v>3034</v>
      </c>
      <c r="Q46" s="1">
        <v>103</v>
      </c>
      <c r="R46" s="1">
        <v>3</v>
      </c>
      <c r="S46" s="1">
        <v>2002</v>
      </c>
      <c r="T46" s="1">
        <v>198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f t="shared" si="17"/>
        <v>45769</v>
      </c>
      <c r="AB46" s="1">
        <f t="shared" si="17"/>
        <v>4089</v>
      </c>
      <c r="AC46" s="1">
        <f t="shared" si="18"/>
        <v>134</v>
      </c>
      <c r="AD46" s="1">
        <f t="shared" si="19"/>
        <v>5</v>
      </c>
      <c r="AE46" s="1">
        <f t="shared" si="26"/>
        <v>403</v>
      </c>
      <c r="AF46" s="1">
        <f t="shared" si="20"/>
        <v>22</v>
      </c>
      <c r="AG46" s="1">
        <f t="shared" si="20"/>
        <v>0</v>
      </c>
      <c r="AH46" s="1">
        <f t="shared" si="20"/>
        <v>1</v>
      </c>
      <c r="AI46" s="1">
        <f t="shared" si="27"/>
        <v>426</v>
      </c>
      <c r="AJ46" s="9">
        <f t="shared" si="1"/>
        <v>1.1825922421948912E-3</v>
      </c>
      <c r="AK46" s="9">
        <f t="shared" si="2"/>
        <v>8.4559999999999996E-2</v>
      </c>
      <c r="AL46" s="9">
        <f t="shared" si="3"/>
        <v>8.1780000000000005E-2</v>
      </c>
      <c r="AM46" s="9">
        <f t="shared" si="4"/>
        <v>2.6800000000000001E-3</v>
      </c>
      <c r="AN46" s="9">
        <f t="shared" si="5"/>
        <v>1E-4</v>
      </c>
      <c r="AO46" s="9">
        <f t="shared" si="6"/>
        <v>8.5199999999999998E-3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0</v>
      </c>
      <c r="AV46" s="9">
        <f t="shared" si="23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0"/>
        <v>48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293488.21527238889</v>
      </c>
      <c r="BS46" s="1">
        <f t="shared" si="16"/>
        <v>283839.47782611119</v>
      </c>
      <c r="CD46" s="1"/>
      <c r="CE46" s="1"/>
      <c r="CF46" s="1"/>
      <c r="CG46" s="1"/>
    </row>
    <row r="47" spans="1:85" x14ac:dyDescent="0.3">
      <c r="A47" s="4"/>
      <c r="B47" s="1">
        <f t="shared" si="0"/>
        <v>4668</v>
      </c>
      <c r="C47" s="1">
        <v>34</v>
      </c>
      <c r="D47" s="1">
        <v>45329</v>
      </c>
      <c r="E47" s="1">
        <v>4500</v>
      </c>
      <c r="F47" s="1">
        <v>0</v>
      </c>
      <c r="G47" s="1">
        <v>161</v>
      </c>
      <c r="H47" s="1">
        <v>0</v>
      </c>
      <c r="I47" s="1">
        <v>7</v>
      </c>
      <c r="J47" s="1">
        <v>56.35</v>
      </c>
      <c r="K47" s="1">
        <v>1.46</v>
      </c>
      <c r="L47" s="1">
        <v>17.399999999999999</v>
      </c>
      <c r="M47" s="1">
        <v>2.13</v>
      </c>
      <c r="N47" s="1">
        <v>1209</v>
      </c>
      <c r="O47" s="1">
        <v>3450</v>
      </c>
      <c r="P47" s="1">
        <v>3320</v>
      </c>
      <c r="Q47" s="1">
        <v>125</v>
      </c>
      <c r="R47" s="1">
        <v>4</v>
      </c>
      <c r="S47" s="1">
        <v>2250</v>
      </c>
      <c r="T47" s="1">
        <v>224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f t="shared" si="17"/>
        <v>45329</v>
      </c>
      <c r="AB47" s="1">
        <f t="shared" si="17"/>
        <v>4500</v>
      </c>
      <c r="AC47" s="1">
        <f t="shared" si="18"/>
        <v>161</v>
      </c>
      <c r="AD47" s="1">
        <f t="shared" si="19"/>
        <v>7</v>
      </c>
      <c r="AE47" s="1">
        <f t="shared" si="26"/>
        <v>411</v>
      </c>
      <c r="AF47" s="1">
        <f t="shared" si="20"/>
        <v>27</v>
      </c>
      <c r="AG47" s="1">
        <f t="shared" si="20"/>
        <v>0</v>
      </c>
      <c r="AH47" s="1">
        <f t="shared" si="20"/>
        <v>2</v>
      </c>
      <c r="AI47" s="1">
        <f t="shared" si="27"/>
        <v>440</v>
      </c>
      <c r="AJ47" s="9">
        <f t="shared" si="1"/>
        <v>1.4995715509854327E-3</v>
      </c>
      <c r="AK47" s="9">
        <f t="shared" si="2"/>
        <v>9.3359999999999999E-2</v>
      </c>
      <c r="AL47" s="9">
        <f t="shared" si="3"/>
        <v>0.09</v>
      </c>
      <c r="AM47" s="9">
        <f t="shared" si="4"/>
        <v>3.2200000000000002E-3</v>
      </c>
      <c r="AN47" s="9">
        <f t="shared" si="5"/>
        <v>1.3999999999999999E-4</v>
      </c>
      <c r="AO47" s="9">
        <f t="shared" si="6"/>
        <v>8.8000000000000005E-3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0</v>
      </c>
      <c r="AV47" s="9">
        <f t="shared" si="23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0"/>
        <v>49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324030.98128938297</v>
      </c>
      <c r="BS47" s="1">
        <f t="shared" si="16"/>
        <v>312369.19790107617</v>
      </c>
    </row>
    <row r="48" spans="1:85" x14ac:dyDescent="0.3">
      <c r="B48" s="1">
        <f t="shared" si="0"/>
        <v>5130</v>
      </c>
      <c r="C48" s="1">
        <v>35</v>
      </c>
      <c r="D48" s="1">
        <v>44868</v>
      </c>
      <c r="E48" s="1">
        <v>4927</v>
      </c>
      <c r="F48" s="1">
        <v>0</v>
      </c>
      <c r="G48" s="1">
        <v>195</v>
      </c>
      <c r="H48" s="1">
        <v>0</v>
      </c>
      <c r="I48" s="1">
        <v>8</v>
      </c>
      <c r="J48" s="1">
        <v>56.35</v>
      </c>
      <c r="K48" s="1">
        <v>1.47</v>
      </c>
      <c r="L48" s="1">
        <v>17.7</v>
      </c>
      <c r="M48" s="1">
        <v>2.13</v>
      </c>
      <c r="N48" s="1">
        <v>1353</v>
      </c>
      <c r="O48" s="1">
        <v>3767</v>
      </c>
      <c r="P48" s="1">
        <v>3610</v>
      </c>
      <c r="Q48" s="1">
        <v>151</v>
      </c>
      <c r="R48" s="1">
        <v>5</v>
      </c>
      <c r="S48" s="1">
        <v>2519</v>
      </c>
      <c r="T48" s="1">
        <v>251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f t="shared" si="17"/>
        <v>44868</v>
      </c>
      <c r="AB48" s="1">
        <f t="shared" si="17"/>
        <v>4927</v>
      </c>
      <c r="AC48" s="1">
        <f t="shared" si="18"/>
        <v>195</v>
      </c>
      <c r="AD48" s="1">
        <f t="shared" si="19"/>
        <v>8</v>
      </c>
      <c r="AE48" s="1">
        <f t="shared" si="26"/>
        <v>427</v>
      </c>
      <c r="AF48" s="1">
        <f t="shared" si="20"/>
        <v>34</v>
      </c>
      <c r="AG48" s="1">
        <f t="shared" si="20"/>
        <v>0</v>
      </c>
      <c r="AH48" s="1">
        <f t="shared" si="20"/>
        <v>1</v>
      </c>
      <c r="AI48" s="1">
        <f t="shared" si="27"/>
        <v>462</v>
      </c>
      <c r="AJ48" s="9">
        <f t="shared" si="1"/>
        <v>1.5594541910331384E-3</v>
      </c>
      <c r="AK48" s="9">
        <f t="shared" si="2"/>
        <v>0.1026</v>
      </c>
      <c r="AL48" s="9">
        <f t="shared" si="3"/>
        <v>9.8540000000000003E-2</v>
      </c>
      <c r="AM48" s="9">
        <f t="shared" si="4"/>
        <v>3.8999999999999998E-3</v>
      </c>
      <c r="AN48" s="9">
        <f t="shared" si="5"/>
        <v>1.6000000000000001E-4</v>
      </c>
      <c r="AO48" s="9">
        <f t="shared" si="6"/>
        <v>9.2399999999999999E-3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0</v>
      </c>
      <c r="AV48" s="9">
        <f t="shared" si="23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50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356100.88560722681</v>
      </c>
      <c r="BS48" s="1">
        <f t="shared" si="16"/>
        <v>342009.5640130227</v>
      </c>
    </row>
    <row r="49" spans="2:71" x14ac:dyDescent="0.3">
      <c r="B49" s="1">
        <f t="shared" si="0"/>
        <v>5600</v>
      </c>
      <c r="C49" s="1">
        <v>36</v>
      </c>
      <c r="D49" s="1">
        <v>44398</v>
      </c>
      <c r="E49" s="1">
        <v>5357</v>
      </c>
      <c r="F49" s="1">
        <v>0</v>
      </c>
      <c r="G49" s="1">
        <v>233</v>
      </c>
      <c r="H49" s="1">
        <v>0</v>
      </c>
      <c r="I49" s="1">
        <v>10</v>
      </c>
      <c r="J49" s="1">
        <v>56.35</v>
      </c>
      <c r="K49" s="1">
        <v>1.48</v>
      </c>
      <c r="L49" s="1">
        <v>17.899999999999999</v>
      </c>
      <c r="M49" s="1">
        <v>2.13</v>
      </c>
      <c r="N49" s="1">
        <v>1507</v>
      </c>
      <c r="O49" s="1">
        <v>4083</v>
      </c>
      <c r="P49" s="1">
        <v>3896</v>
      </c>
      <c r="Q49" s="1">
        <v>181</v>
      </c>
      <c r="R49" s="1">
        <v>6</v>
      </c>
      <c r="S49" s="1">
        <v>2810</v>
      </c>
      <c r="T49" s="1">
        <v>280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17"/>
        <v>44398</v>
      </c>
      <c r="AB49" s="1">
        <f t="shared" si="17"/>
        <v>5357</v>
      </c>
      <c r="AC49" s="1">
        <f t="shared" si="18"/>
        <v>233</v>
      </c>
      <c r="AD49" s="1">
        <f t="shared" si="19"/>
        <v>10</v>
      </c>
      <c r="AE49" s="1">
        <f t="shared" si="26"/>
        <v>430</v>
      </c>
      <c r="AF49" s="1">
        <f t="shared" si="20"/>
        <v>38</v>
      </c>
      <c r="AG49" s="1">
        <f t="shared" si="20"/>
        <v>0</v>
      </c>
      <c r="AH49" s="1">
        <f t="shared" si="20"/>
        <v>2</v>
      </c>
      <c r="AI49" s="1">
        <f t="shared" si="27"/>
        <v>470</v>
      </c>
      <c r="AJ49" s="9">
        <f t="shared" si="1"/>
        <v>1.7857142857142857E-3</v>
      </c>
      <c r="AK49" s="9">
        <f t="shared" si="2"/>
        <v>0.112</v>
      </c>
      <c r="AL49" s="9">
        <f t="shared" si="3"/>
        <v>0.10714</v>
      </c>
      <c r="AM49" s="9">
        <f t="shared" si="4"/>
        <v>4.6600000000000001E-3</v>
      </c>
      <c r="AN49" s="9">
        <f t="shared" si="5"/>
        <v>2.0000000000000001E-4</v>
      </c>
      <c r="AO49" s="9">
        <f t="shared" si="6"/>
        <v>9.4000000000000004E-3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0</v>
      </c>
      <c r="AV49" s="9">
        <f t="shared" si="23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1"/>
        <v>51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388726.11294356146</v>
      </c>
      <c r="BS49" s="1">
        <f t="shared" si="16"/>
        <v>371858.17625690333</v>
      </c>
    </row>
    <row r="50" spans="2:71" x14ac:dyDescent="0.3">
      <c r="B50" s="1">
        <f t="shared" si="0"/>
        <v>6095</v>
      </c>
      <c r="C50" s="1">
        <v>37</v>
      </c>
      <c r="D50" s="1">
        <v>43903</v>
      </c>
      <c r="E50" s="1">
        <v>5806</v>
      </c>
      <c r="F50" s="1">
        <v>0</v>
      </c>
      <c r="G50" s="1">
        <v>276</v>
      </c>
      <c r="H50" s="1">
        <v>0</v>
      </c>
      <c r="I50" s="1">
        <v>13</v>
      </c>
      <c r="J50" s="1">
        <v>56.35</v>
      </c>
      <c r="K50" s="1">
        <v>1.48</v>
      </c>
      <c r="L50" s="1">
        <v>18.100000000000001</v>
      </c>
      <c r="M50" s="1">
        <v>2.1</v>
      </c>
      <c r="N50" s="1">
        <v>1675</v>
      </c>
      <c r="O50" s="1">
        <v>4411</v>
      </c>
      <c r="P50" s="1">
        <v>4187</v>
      </c>
      <c r="Q50" s="1">
        <v>215</v>
      </c>
      <c r="R50" s="1">
        <v>8</v>
      </c>
      <c r="S50" s="1">
        <v>3127</v>
      </c>
      <c r="T50" s="1">
        <v>312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f t="shared" si="17"/>
        <v>43903</v>
      </c>
      <c r="AB50" s="1">
        <f t="shared" si="17"/>
        <v>5806</v>
      </c>
      <c r="AC50" s="1">
        <f t="shared" si="18"/>
        <v>276</v>
      </c>
      <c r="AD50" s="1">
        <f t="shared" si="19"/>
        <v>13</v>
      </c>
      <c r="AE50" s="1">
        <f t="shared" si="26"/>
        <v>449</v>
      </c>
      <c r="AF50" s="1">
        <f t="shared" si="20"/>
        <v>43</v>
      </c>
      <c r="AG50" s="1">
        <f t="shared" si="20"/>
        <v>0</v>
      </c>
      <c r="AH50" s="1">
        <f t="shared" si="20"/>
        <v>3</v>
      </c>
      <c r="AI50" s="1">
        <f t="shared" si="27"/>
        <v>495</v>
      </c>
      <c r="AJ50" s="9">
        <f t="shared" si="1"/>
        <v>2.1328958162428221E-3</v>
      </c>
      <c r="AK50" s="9">
        <f t="shared" si="2"/>
        <v>0.12189999999999999</v>
      </c>
      <c r="AL50" s="9">
        <f t="shared" si="3"/>
        <v>0.11612</v>
      </c>
      <c r="AM50" s="9">
        <f t="shared" si="4"/>
        <v>5.5199999999999997E-3</v>
      </c>
      <c r="AN50" s="9">
        <f t="shared" si="5"/>
        <v>2.5999999999999998E-4</v>
      </c>
      <c r="AO50" s="9">
        <f t="shared" si="6"/>
        <v>9.9000000000000008E-3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0</v>
      </c>
      <c r="AV50" s="9">
        <f t="shared" si="23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1"/>
        <v>52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423086.7247126798</v>
      </c>
      <c r="BS50" s="1">
        <f t="shared" si="16"/>
        <v>403025.68066969956</v>
      </c>
    </row>
    <row r="51" spans="2:71" x14ac:dyDescent="0.3">
      <c r="B51" s="1">
        <f t="shared" si="0"/>
        <v>6597</v>
      </c>
      <c r="C51" s="1">
        <v>38</v>
      </c>
      <c r="D51" s="1">
        <v>43401</v>
      </c>
      <c r="E51" s="1">
        <v>6254</v>
      </c>
      <c r="F51" s="1">
        <v>0</v>
      </c>
      <c r="G51" s="1">
        <v>328</v>
      </c>
      <c r="H51" s="1">
        <v>0</v>
      </c>
      <c r="I51" s="1">
        <v>15</v>
      </c>
      <c r="J51" s="1">
        <v>56.35</v>
      </c>
      <c r="K51" s="1">
        <v>1.49</v>
      </c>
      <c r="L51" s="1">
        <v>18.399999999999999</v>
      </c>
      <c r="M51" s="1">
        <v>2.08</v>
      </c>
      <c r="N51" s="1">
        <v>1848</v>
      </c>
      <c r="O51" s="1">
        <v>4740</v>
      </c>
      <c r="P51" s="1">
        <v>4473</v>
      </c>
      <c r="Q51" s="1">
        <v>256</v>
      </c>
      <c r="R51" s="1">
        <v>10</v>
      </c>
      <c r="S51" s="1">
        <v>3460</v>
      </c>
      <c r="T51" s="1">
        <v>345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f t="shared" si="17"/>
        <v>43401</v>
      </c>
      <c r="AB51" s="1">
        <f t="shared" si="17"/>
        <v>6254</v>
      </c>
      <c r="AC51" s="1">
        <f t="shared" si="18"/>
        <v>328</v>
      </c>
      <c r="AD51" s="1">
        <f t="shared" si="19"/>
        <v>15</v>
      </c>
      <c r="AE51" s="1">
        <f t="shared" si="26"/>
        <v>448</v>
      </c>
      <c r="AF51" s="1">
        <f t="shared" si="20"/>
        <v>52</v>
      </c>
      <c r="AG51" s="1">
        <f t="shared" si="20"/>
        <v>0</v>
      </c>
      <c r="AH51" s="1">
        <f t="shared" si="20"/>
        <v>2</v>
      </c>
      <c r="AI51" s="1">
        <f t="shared" si="27"/>
        <v>502</v>
      </c>
      <c r="AJ51" s="9">
        <f t="shared" si="1"/>
        <v>2.2737608003638018E-3</v>
      </c>
      <c r="AK51" s="9">
        <f t="shared" si="2"/>
        <v>0.13194</v>
      </c>
      <c r="AL51" s="9">
        <f t="shared" si="3"/>
        <v>0.12508</v>
      </c>
      <c r="AM51" s="9">
        <f t="shared" si="4"/>
        <v>6.5599999999999999E-3</v>
      </c>
      <c r="AN51" s="9">
        <f t="shared" si="5"/>
        <v>2.9999999999999997E-4</v>
      </c>
      <c r="AO51" s="9">
        <f t="shared" si="6"/>
        <v>1.004E-2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0</v>
      </c>
      <c r="AV51" s="9">
        <f t="shared" si="23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1"/>
        <v>53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457933.24412297766</v>
      </c>
      <c r="BS51" s="1">
        <f t="shared" si="16"/>
        <v>434123.7697051845</v>
      </c>
    </row>
    <row r="52" spans="2:71" x14ac:dyDescent="0.3">
      <c r="B52" s="1">
        <f t="shared" si="0"/>
        <v>7115</v>
      </c>
      <c r="C52" s="1">
        <v>39</v>
      </c>
      <c r="D52" s="1">
        <v>42883</v>
      </c>
      <c r="E52" s="1">
        <v>6708</v>
      </c>
      <c r="F52" s="1">
        <v>0</v>
      </c>
      <c r="G52" s="1">
        <v>389</v>
      </c>
      <c r="H52" s="1">
        <v>0</v>
      </c>
      <c r="I52" s="1">
        <v>18</v>
      </c>
      <c r="J52" s="1">
        <v>56.35</v>
      </c>
      <c r="K52" s="1">
        <v>1.49</v>
      </c>
      <c r="L52" s="1">
        <v>18.7</v>
      </c>
      <c r="M52" s="1">
        <v>2.02</v>
      </c>
      <c r="N52" s="1">
        <v>2035</v>
      </c>
      <c r="O52" s="1">
        <v>5071</v>
      </c>
      <c r="P52" s="1">
        <v>4754</v>
      </c>
      <c r="Q52" s="1">
        <v>304</v>
      </c>
      <c r="R52" s="1">
        <v>11</v>
      </c>
      <c r="S52" s="1">
        <v>3823</v>
      </c>
      <c r="T52" s="1">
        <v>381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f t="shared" si="17"/>
        <v>42883</v>
      </c>
      <c r="AB52" s="1">
        <f t="shared" si="17"/>
        <v>6708</v>
      </c>
      <c r="AC52" s="1">
        <f t="shared" si="18"/>
        <v>389</v>
      </c>
      <c r="AD52" s="1">
        <f t="shared" si="19"/>
        <v>18</v>
      </c>
      <c r="AE52" s="1">
        <f t="shared" si="26"/>
        <v>454</v>
      </c>
      <c r="AF52" s="1">
        <f t="shared" si="20"/>
        <v>61</v>
      </c>
      <c r="AG52" s="1">
        <f t="shared" si="20"/>
        <v>0</v>
      </c>
      <c r="AH52" s="1">
        <f t="shared" si="20"/>
        <v>3</v>
      </c>
      <c r="AI52" s="1">
        <f t="shared" si="27"/>
        <v>518</v>
      </c>
      <c r="AJ52" s="9">
        <f t="shared" si="1"/>
        <v>2.5298664792691495E-3</v>
      </c>
      <c r="AK52" s="9">
        <f t="shared" si="2"/>
        <v>0.14230000000000001</v>
      </c>
      <c r="AL52" s="9">
        <f t="shared" si="3"/>
        <v>0.13416</v>
      </c>
      <c r="AM52" s="9">
        <f t="shared" si="4"/>
        <v>7.7799999999999996E-3</v>
      </c>
      <c r="AN52" s="9">
        <f t="shared" si="5"/>
        <v>3.6000000000000002E-4</v>
      </c>
      <c r="AO52" s="9">
        <f t="shared" si="6"/>
        <v>1.0359999999999999E-2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0</v>
      </c>
      <c r="AV52" s="9">
        <f t="shared" si="23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1"/>
        <v>54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493890.40957025706</v>
      </c>
      <c r="BS52" s="1">
        <f t="shared" si="16"/>
        <v>465638.35100453749</v>
      </c>
    </row>
    <row r="53" spans="2:71" x14ac:dyDescent="0.3">
      <c r="B53" s="1">
        <f t="shared" si="0"/>
        <v>7638</v>
      </c>
      <c r="C53" s="1">
        <v>40</v>
      </c>
      <c r="D53" s="1">
        <v>42360</v>
      </c>
      <c r="E53" s="1">
        <v>7160</v>
      </c>
      <c r="F53" s="1">
        <v>0</v>
      </c>
      <c r="G53" s="1">
        <v>458</v>
      </c>
      <c r="H53" s="1">
        <v>0</v>
      </c>
      <c r="I53" s="1">
        <v>20</v>
      </c>
      <c r="J53" s="1">
        <v>56.35</v>
      </c>
      <c r="K53" s="1">
        <v>1.5</v>
      </c>
      <c r="L53" s="1">
        <v>19</v>
      </c>
      <c r="M53" s="1">
        <v>2.0099999999999998</v>
      </c>
      <c r="N53" s="1">
        <v>2230</v>
      </c>
      <c r="O53" s="1">
        <v>5399</v>
      </c>
      <c r="P53" s="1">
        <v>5027</v>
      </c>
      <c r="Q53" s="1">
        <v>359</v>
      </c>
      <c r="R53" s="1">
        <v>13</v>
      </c>
      <c r="S53" s="1">
        <v>4191</v>
      </c>
      <c r="T53" s="1">
        <v>416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f t="shared" si="17"/>
        <v>42360</v>
      </c>
      <c r="AB53" s="1">
        <f t="shared" si="17"/>
        <v>7160</v>
      </c>
      <c r="AC53" s="1">
        <f t="shared" si="18"/>
        <v>458</v>
      </c>
      <c r="AD53" s="1">
        <f t="shared" si="19"/>
        <v>20</v>
      </c>
      <c r="AE53" s="1">
        <f t="shared" si="26"/>
        <v>452</v>
      </c>
      <c r="AF53" s="1">
        <f t="shared" si="20"/>
        <v>69</v>
      </c>
      <c r="AG53" s="1">
        <f t="shared" si="20"/>
        <v>0</v>
      </c>
      <c r="AH53" s="1">
        <f t="shared" si="20"/>
        <v>2</v>
      </c>
      <c r="AI53" s="1">
        <f t="shared" si="27"/>
        <v>523</v>
      </c>
      <c r="AJ53" s="9">
        <f t="shared" si="1"/>
        <v>2.618486514794449E-3</v>
      </c>
      <c r="AK53" s="9">
        <f t="shared" si="2"/>
        <v>0.15276000000000001</v>
      </c>
      <c r="AL53" s="9">
        <f t="shared" si="3"/>
        <v>0.14319999999999999</v>
      </c>
      <c r="AM53" s="9">
        <f t="shared" si="4"/>
        <v>9.1599999999999997E-3</v>
      </c>
      <c r="AN53" s="9">
        <f t="shared" si="5"/>
        <v>4.0000000000000002E-4</v>
      </c>
      <c r="AO53" s="9">
        <f t="shared" si="6"/>
        <v>1.0460000000000001E-2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0</v>
      </c>
      <c r="AV53" s="9">
        <f t="shared" si="23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1"/>
        <v>55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530194.65190409322</v>
      </c>
      <c r="BS53" s="1">
        <f t="shared" si="16"/>
        <v>497014.10154926783</v>
      </c>
    </row>
    <row r="54" spans="2:71" x14ac:dyDescent="0.3">
      <c r="B54" s="1">
        <f t="shared" si="0"/>
        <v>8171</v>
      </c>
      <c r="C54" s="1">
        <v>41</v>
      </c>
      <c r="D54" s="1">
        <v>41827</v>
      </c>
      <c r="E54" s="1">
        <v>7609</v>
      </c>
      <c r="F54" s="1">
        <v>0</v>
      </c>
      <c r="G54" s="1">
        <v>538</v>
      </c>
      <c r="H54" s="1">
        <v>0</v>
      </c>
      <c r="I54" s="1">
        <v>24</v>
      </c>
      <c r="J54" s="1">
        <v>56.35</v>
      </c>
      <c r="K54" s="1">
        <v>1.5</v>
      </c>
      <c r="L54" s="1">
        <v>19.3</v>
      </c>
      <c r="M54" s="1">
        <v>1.97</v>
      </c>
      <c r="N54" s="1">
        <v>2431</v>
      </c>
      <c r="O54" s="1">
        <v>5730</v>
      </c>
      <c r="P54" s="1">
        <v>5295</v>
      </c>
      <c r="Q54" s="1">
        <v>419</v>
      </c>
      <c r="R54" s="1">
        <v>15</v>
      </c>
      <c r="S54" s="1">
        <v>4569</v>
      </c>
      <c r="T54" s="1">
        <v>453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f t="shared" si="17"/>
        <v>41827</v>
      </c>
      <c r="AB54" s="1">
        <f t="shared" si="17"/>
        <v>7609</v>
      </c>
      <c r="AC54" s="1">
        <f t="shared" si="18"/>
        <v>538</v>
      </c>
      <c r="AD54" s="1">
        <f t="shared" si="19"/>
        <v>24</v>
      </c>
      <c r="AE54" s="1">
        <f t="shared" si="26"/>
        <v>449</v>
      </c>
      <c r="AF54" s="1">
        <f t="shared" si="20"/>
        <v>80</v>
      </c>
      <c r="AG54" s="1">
        <f t="shared" si="20"/>
        <v>0</v>
      </c>
      <c r="AH54" s="1">
        <f t="shared" si="20"/>
        <v>4</v>
      </c>
      <c r="AI54" s="1">
        <f t="shared" si="27"/>
        <v>533</v>
      </c>
      <c r="AJ54" s="9">
        <f t="shared" si="1"/>
        <v>2.9372169869049075E-3</v>
      </c>
      <c r="AK54" s="9">
        <f t="shared" si="2"/>
        <v>0.16342000000000001</v>
      </c>
      <c r="AL54" s="9">
        <f t="shared" si="3"/>
        <v>0.15218000000000001</v>
      </c>
      <c r="AM54" s="9">
        <f t="shared" si="4"/>
        <v>1.076E-2</v>
      </c>
      <c r="AN54" s="9">
        <f t="shared" si="5"/>
        <v>4.8000000000000001E-4</v>
      </c>
      <c r="AO54" s="9">
        <f t="shared" si="6"/>
        <v>1.0659999999999999E-2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0</v>
      </c>
      <c r="AV54" s="9">
        <f t="shared" si="23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1"/>
        <v>56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567193.04801104299</v>
      </c>
      <c r="BS54" s="1">
        <f t="shared" si="16"/>
        <v>528181.60596206412</v>
      </c>
    </row>
    <row r="55" spans="2:71" x14ac:dyDescent="0.3">
      <c r="B55" s="1">
        <f t="shared" si="0"/>
        <v>8693</v>
      </c>
      <c r="C55" s="1">
        <v>42</v>
      </c>
      <c r="D55" s="1">
        <v>41305</v>
      </c>
      <c r="E55" s="1">
        <v>8040</v>
      </c>
      <c r="F55" s="1">
        <v>0</v>
      </c>
      <c r="G55" s="1">
        <v>624</v>
      </c>
      <c r="H55" s="1">
        <v>0</v>
      </c>
      <c r="I55" s="1">
        <v>29</v>
      </c>
      <c r="J55" s="1">
        <v>56.35</v>
      </c>
      <c r="K55" s="1">
        <v>1.51</v>
      </c>
      <c r="L55" s="1">
        <v>19.5</v>
      </c>
      <c r="M55" s="1">
        <v>1.93</v>
      </c>
      <c r="N55" s="1">
        <v>2643</v>
      </c>
      <c r="O55" s="1">
        <v>6040</v>
      </c>
      <c r="P55" s="1">
        <v>5536</v>
      </c>
      <c r="Q55" s="1">
        <v>485</v>
      </c>
      <c r="R55" s="1">
        <v>18</v>
      </c>
      <c r="S55" s="1">
        <v>4949</v>
      </c>
      <c r="T55" s="1">
        <v>492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f t="shared" si="17"/>
        <v>41305</v>
      </c>
      <c r="AB55" s="1">
        <f t="shared" si="17"/>
        <v>8040</v>
      </c>
      <c r="AC55" s="1">
        <f t="shared" si="18"/>
        <v>624</v>
      </c>
      <c r="AD55" s="1">
        <f t="shared" si="19"/>
        <v>29</v>
      </c>
      <c r="AE55" s="1">
        <f t="shared" si="26"/>
        <v>431</v>
      </c>
      <c r="AF55" s="1">
        <f t="shared" si="20"/>
        <v>86</v>
      </c>
      <c r="AG55" s="1">
        <f t="shared" si="20"/>
        <v>0</v>
      </c>
      <c r="AH55" s="1">
        <f t="shared" si="20"/>
        <v>5</v>
      </c>
      <c r="AI55" s="1">
        <f t="shared" si="27"/>
        <v>522</v>
      </c>
      <c r="AJ55" s="9">
        <f t="shared" si="1"/>
        <v>3.3360174853330265E-3</v>
      </c>
      <c r="AK55" s="9">
        <f t="shared" si="2"/>
        <v>0.17385999999999999</v>
      </c>
      <c r="AL55" s="9">
        <f t="shared" si="3"/>
        <v>0.1608</v>
      </c>
      <c r="AM55" s="9">
        <f t="shared" si="4"/>
        <v>1.248E-2</v>
      </c>
      <c r="AN55" s="9">
        <f t="shared" si="5"/>
        <v>5.8E-4</v>
      </c>
      <c r="AO55" s="9">
        <f t="shared" si="6"/>
        <v>1.044E-2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0</v>
      </c>
      <c r="AV55" s="9">
        <f t="shared" si="23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1"/>
        <v>57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603427.87496756774</v>
      </c>
      <c r="BS55" s="1">
        <f t="shared" si="16"/>
        <v>558099.63358325604</v>
      </c>
    </row>
    <row r="56" spans="2:71" x14ac:dyDescent="0.3">
      <c r="B56" s="1">
        <f t="shared" si="0"/>
        <v>9183</v>
      </c>
      <c r="C56" s="1">
        <v>43</v>
      </c>
      <c r="D56" s="1">
        <v>40814</v>
      </c>
      <c r="E56" s="1">
        <v>8434</v>
      </c>
      <c r="F56" s="1">
        <v>0</v>
      </c>
      <c r="G56" s="1">
        <v>716</v>
      </c>
      <c r="H56" s="1">
        <v>0</v>
      </c>
      <c r="I56" s="1">
        <v>33</v>
      </c>
      <c r="J56" s="1">
        <v>56.35</v>
      </c>
      <c r="K56" s="1">
        <v>1.51</v>
      </c>
      <c r="L56" s="1">
        <v>19.600000000000001</v>
      </c>
      <c r="M56" s="1">
        <v>1.9</v>
      </c>
      <c r="N56" s="1">
        <v>2856</v>
      </c>
      <c r="O56" s="1">
        <v>6318</v>
      </c>
      <c r="P56" s="1">
        <v>5741</v>
      </c>
      <c r="Q56" s="1">
        <v>556</v>
      </c>
      <c r="R56" s="1">
        <v>21</v>
      </c>
      <c r="S56" s="1">
        <v>5347</v>
      </c>
      <c r="T56" s="1">
        <v>532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f t="shared" si="17"/>
        <v>40814</v>
      </c>
      <c r="AB56" s="1">
        <f t="shared" si="17"/>
        <v>8434</v>
      </c>
      <c r="AC56" s="1">
        <f t="shared" si="18"/>
        <v>716</v>
      </c>
      <c r="AD56" s="1">
        <f t="shared" si="19"/>
        <v>33</v>
      </c>
      <c r="AE56" s="1">
        <f t="shared" si="26"/>
        <v>394</v>
      </c>
      <c r="AF56" s="1">
        <f t="shared" si="20"/>
        <v>92</v>
      </c>
      <c r="AG56" s="1">
        <f t="shared" si="20"/>
        <v>0</v>
      </c>
      <c r="AH56" s="1">
        <f t="shared" si="20"/>
        <v>4</v>
      </c>
      <c r="AI56" s="1">
        <f t="shared" si="27"/>
        <v>490</v>
      </c>
      <c r="AJ56" s="9">
        <f t="shared" si="1"/>
        <v>3.5935968637700096E-3</v>
      </c>
      <c r="AK56" s="9">
        <f t="shared" si="2"/>
        <v>0.18365999999999999</v>
      </c>
      <c r="AL56" s="9">
        <f t="shared" si="3"/>
        <v>0.16868</v>
      </c>
      <c r="AM56" s="9">
        <f t="shared" si="4"/>
        <v>1.4319999999999999E-2</v>
      </c>
      <c r="AN56" s="9">
        <f t="shared" si="5"/>
        <v>6.6E-4</v>
      </c>
      <c r="AO56" s="9">
        <f t="shared" si="6"/>
        <v>9.7999999999999997E-3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0</v>
      </c>
      <c r="AV56" s="9">
        <f t="shared" si="23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1"/>
        <v>58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637441.40985012939</v>
      </c>
      <c r="BS56" s="1">
        <f t="shared" si="16"/>
        <v>585449.29224392807</v>
      </c>
    </row>
    <row r="57" spans="2:71" x14ac:dyDescent="0.3">
      <c r="B57" s="1">
        <f t="shared" si="0"/>
        <v>9660</v>
      </c>
      <c r="C57" s="1">
        <v>44</v>
      </c>
      <c r="D57" s="1">
        <v>40339</v>
      </c>
      <c r="E57" s="1">
        <v>8803</v>
      </c>
      <c r="F57" s="1">
        <v>0</v>
      </c>
      <c r="G57" s="1">
        <v>819</v>
      </c>
      <c r="H57" s="1">
        <v>0</v>
      </c>
      <c r="I57" s="1">
        <v>38</v>
      </c>
      <c r="J57" s="1">
        <v>56.35</v>
      </c>
      <c r="K57" s="1">
        <v>1.52</v>
      </c>
      <c r="L57" s="1">
        <v>19.8</v>
      </c>
      <c r="M57" s="1">
        <v>1.89</v>
      </c>
      <c r="N57" s="1">
        <v>3076</v>
      </c>
      <c r="O57" s="1">
        <v>6574</v>
      </c>
      <c r="P57" s="1">
        <v>5919</v>
      </c>
      <c r="Q57" s="1">
        <v>632</v>
      </c>
      <c r="R57" s="1">
        <v>23</v>
      </c>
      <c r="S57" s="1">
        <v>5742</v>
      </c>
      <c r="T57" s="1">
        <v>569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f t="shared" si="17"/>
        <v>40339</v>
      </c>
      <c r="AB57" s="1">
        <f t="shared" si="17"/>
        <v>8803</v>
      </c>
      <c r="AC57" s="1">
        <f t="shared" si="18"/>
        <v>819</v>
      </c>
      <c r="AD57" s="1">
        <f t="shared" si="19"/>
        <v>38</v>
      </c>
      <c r="AE57" s="1">
        <f t="shared" si="26"/>
        <v>369</v>
      </c>
      <c r="AF57" s="1">
        <f t="shared" si="20"/>
        <v>103</v>
      </c>
      <c r="AG57" s="1">
        <f t="shared" si="20"/>
        <v>0</v>
      </c>
      <c r="AH57" s="1">
        <f t="shared" si="20"/>
        <v>5</v>
      </c>
      <c r="AI57" s="1">
        <f t="shared" si="27"/>
        <v>477</v>
      </c>
      <c r="AJ57" s="9">
        <f t="shared" si="1"/>
        <v>3.9337474120082812E-3</v>
      </c>
      <c r="AK57" s="9">
        <f t="shared" si="2"/>
        <v>0.19320000000000001</v>
      </c>
      <c r="AL57" s="9">
        <f t="shared" si="3"/>
        <v>0.17605999999999999</v>
      </c>
      <c r="AM57" s="9">
        <f t="shared" si="4"/>
        <v>1.6379999999999999E-2</v>
      </c>
      <c r="AN57" s="9">
        <f t="shared" si="5"/>
        <v>7.6000000000000004E-4</v>
      </c>
      <c r="AO57" s="9">
        <f t="shared" si="6"/>
        <v>9.5399999999999999E-3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0</v>
      </c>
      <c r="AV57" s="9">
        <f t="shared" si="23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1"/>
        <v>59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670552.54482764343</v>
      </c>
      <c r="BS57" s="1">
        <f t="shared" si="16"/>
        <v>611063.56647181627</v>
      </c>
    </row>
    <row r="58" spans="2:71" x14ac:dyDescent="0.3">
      <c r="B58" s="1">
        <f t="shared" si="0"/>
        <v>10128</v>
      </c>
      <c r="C58" s="1">
        <v>45</v>
      </c>
      <c r="D58" s="1">
        <v>39869</v>
      </c>
      <c r="E58" s="1">
        <v>9156</v>
      </c>
      <c r="F58" s="1">
        <v>0</v>
      </c>
      <c r="G58" s="1">
        <v>929</v>
      </c>
      <c r="H58" s="1">
        <v>0</v>
      </c>
      <c r="I58" s="1">
        <v>43</v>
      </c>
      <c r="J58" s="1">
        <v>56.35</v>
      </c>
      <c r="K58" s="1">
        <v>1.53</v>
      </c>
      <c r="L58" s="1">
        <v>19.899999999999999</v>
      </c>
      <c r="M58" s="1">
        <v>1.87</v>
      </c>
      <c r="N58" s="1">
        <v>3303</v>
      </c>
      <c r="O58" s="1">
        <v>6817</v>
      </c>
      <c r="P58" s="1">
        <v>6073</v>
      </c>
      <c r="Q58" s="1">
        <v>716</v>
      </c>
      <c r="R58" s="1">
        <v>26</v>
      </c>
      <c r="S58" s="1">
        <v>6144</v>
      </c>
      <c r="T58" s="1">
        <v>610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f t="shared" si="17"/>
        <v>39869</v>
      </c>
      <c r="AB58" s="1">
        <f t="shared" si="17"/>
        <v>9156</v>
      </c>
      <c r="AC58" s="1">
        <f t="shared" si="18"/>
        <v>929</v>
      </c>
      <c r="AD58" s="1">
        <f t="shared" si="19"/>
        <v>43</v>
      </c>
      <c r="AE58" s="1">
        <f t="shared" si="26"/>
        <v>353</v>
      </c>
      <c r="AF58" s="1">
        <f t="shared" si="20"/>
        <v>110</v>
      </c>
      <c r="AG58" s="1">
        <f t="shared" si="20"/>
        <v>0</v>
      </c>
      <c r="AH58" s="1">
        <f t="shared" si="20"/>
        <v>5</v>
      </c>
      <c r="AI58" s="1">
        <f t="shared" si="27"/>
        <v>468</v>
      </c>
      <c r="AJ58" s="9">
        <f t="shared" si="1"/>
        <v>4.2456556082148501E-3</v>
      </c>
      <c r="AK58" s="9">
        <f t="shared" si="2"/>
        <v>0.20255999999999999</v>
      </c>
      <c r="AL58" s="9">
        <f t="shared" si="3"/>
        <v>0.18312</v>
      </c>
      <c r="AM58" s="9">
        <f t="shared" si="4"/>
        <v>1.8579999999999999E-2</v>
      </c>
      <c r="AN58" s="9">
        <f t="shared" si="5"/>
        <v>8.5999999999999998E-4</v>
      </c>
      <c r="AO58" s="9">
        <f t="shared" si="6"/>
        <v>9.3600000000000003E-3</v>
      </c>
      <c r="AP58" s="1">
        <f t="shared" si="21"/>
        <v>0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0</v>
      </c>
      <c r="AU58" s="1">
        <f t="shared" si="7"/>
        <v>0</v>
      </c>
      <c r="AV58" s="9">
        <f t="shared" si="23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1"/>
        <v>60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703038.94140935538</v>
      </c>
      <c r="BS58" s="1">
        <f t="shared" si="16"/>
        <v>635567.19466272299</v>
      </c>
    </row>
    <row r="59" spans="2:71" x14ac:dyDescent="0.3">
      <c r="B59" s="1">
        <f t="shared" si="0"/>
        <v>10581</v>
      </c>
      <c r="C59" s="1">
        <v>46</v>
      </c>
      <c r="D59" s="1">
        <v>39416</v>
      </c>
      <c r="E59" s="1">
        <v>9477</v>
      </c>
      <c r="F59" s="1">
        <v>0</v>
      </c>
      <c r="G59" s="1">
        <v>1054</v>
      </c>
      <c r="H59" s="1">
        <v>0</v>
      </c>
      <c r="I59" s="1">
        <v>50</v>
      </c>
      <c r="J59" s="1">
        <v>56.35</v>
      </c>
      <c r="K59" s="1">
        <v>1.53</v>
      </c>
      <c r="L59" s="1">
        <v>20</v>
      </c>
      <c r="M59" s="1">
        <v>1.86</v>
      </c>
      <c r="N59" s="1">
        <v>3529</v>
      </c>
      <c r="O59" s="1">
        <v>7043</v>
      </c>
      <c r="P59" s="1">
        <v>6202</v>
      </c>
      <c r="Q59" s="1">
        <v>811</v>
      </c>
      <c r="R59" s="1">
        <v>30</v>
      </c>
      <c r="S59" s="1">
        <v>6535</v>
      </c>
      <c r="T59" s="1">
        <v>648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17"/>
        <v>39416</v>
      </c>
      <c r="AB59" s="1">
        <f t="shared" si="17"/>
        <v>9477</v>
      </c>
      <c r="AC59" s="1">
        <f t="shared" si="18"/>
        <v>1054</v>
      </c>
      <c r="AD59" s="1">
        <f t="shared" si="19"/>
        <v>50</v>
      </c>
      <c r="AE59" s="1">
        <f t="shared" si="26"/>
        <v>321</v>
      </c>
      <c r="AF59" s="1">
        <f t="shared" si="20"/>
        <v>125</v>
      </c>
      <c r="AG59" s="1">
        <f t="shared" si="20"/>
        <v>0</v>
      </c>
      <c r="AH59" s="1">
        <f t="shared" si="20"/>
        <v>7</v>
      </c>
      <c r="AI59" s="1">
        <f t="shared" si="27"/>
        <v>453</v>
      </c>
      <c r="AJ59" s="9">
        <f t="shared" si="1"/>
        <v>4.7254512805972974E-3</v>
      </c>
      <c r="AK59" s="9">
        <f t="shared" si="2"/>
        <v>0.21162</v>
      </c>
      <c r="AL59" s="9">
        <f t="shared" si="3"/>
        <v>0.18953999999999999</v>
      </c>
      <c r="AM59" s="9">
        <f t="shared" si="4"/>
        <v>2.1080000000000002E-2</v>
      </c>
      <c r="AN59" s="9">
        <f t="shared" si="5"/>
        <v>1E-3</v>
      </c>
      <c r="AO59" s="9">
        <f t="shared" si="6"/>
        <v>9.0600000000000003E-3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0</v>
      </c>
      <c r="AV59" s="9">
        <f t="shared" si="23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1"/>
        <v>61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734484.10733139701</v>
      </c>
      <c r="BS59" s="1">
        <f t="shared" si="16"/>
        <v>657849.53077966638</v>
      </c>
    </row>
    <row r="60" spans="2:71" x14ac:dyDescent="0.3">
      <c r="B60" s="1">
        <f t="shared" si="0"/>
        <v>11012</v>
      </c>
      <c r="C60" s="1">
        <v>47</v>
      </c>
      <c r="D60" s="1">
        <v>38987</v>
      </c>
      <c r="E60" s="1">
        <v>9759</v>
      </c>
      <c r="F60" s="1">
        <v>0</v>
      </c>
      <c r="G60" s="1">
        <v>1195</v>
      </c>
      <c r="H60" s="1">
        <v>0</v>
      </c>
      <c r="I60" s="1">
        <v>58</v>
      </c>
      <c r="J60" s="1">
        <v>56.35</v>
      </c>
      <c r="K60" s="1">
        <v>1.54</v>
      </c>
      <c r="L60" s="1">
        <v>20.100000000000001</v>
      </c>
      <c r="M60" s="1">
        <v>1.86</v>
      </c>
      <c r="N60" s="1">
        <v>3754</v>
      </c>
      <c r="O60" s="1">
        <v>7248</v>
      </c>
      <c r="P60" s="1">
        <v>6297</v>
      </c>
      <c r="Q60" s="1">
        <v>915</v>
      </c>
      <c r="R60" s="1">
        <v>35</v>
      </c>
      <c r="S60" s="1">
        <v>6919</v>
      </c>
      <c r="T60" s="1">
        <v>684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17"/>
        <v>38987</v>
      </c>
      <c r="AB60" s="1">
        <f t="shared" si="17"/>
        <v>9759</v>
      </c>
      <c r="AC60" s="1">
        <f t="shared" si="18"/>
        <v>1195</v>
      </c>
      <c r="AD60" s="1">
        <f t="shared" si="19"/>
        <v>58</v>
      </c>
      <c r="AE60" s="1">
        <f t="shared" si="26"/>
        <v>282</v>
      </c>
      <c r="AF60" s="1">
        <f t="shared" si="20"/>
        <v>141</v>
      </c>
      <c r="AG60" s="1">
        <f t="shared" si="20"/>
        <v>0</v>
      </c>
      <c r="AH60" s="1">
        <f t="shared" si="20"/>
        <v>8</v>
      </c>
      <c r="AI60" s="1">
        <f t="shared" si="27"/>
        <v>431</v>
      </c>
      <c r="AJ60" s="9">
        <f t="shared" si="1"/>
        <v>5.2669814747548132E-3</v>
      </c>
      <c r="AK60" s="9">
        <f t="shared" si="2"/>
        <v>0.22023999999999999</v>
      </c>
      <c r="AL60" s="9">
        <f t="shared" si="3"/>
        <v>0.19517999999999999</v>
      </c>
      <c r="AM60" s="9">
        <f t="shared" si="4"/>
        <v>2.3900000000000001E-2</v>
      </c>
      <c r="AN60" s="9">
        <f t="shared" si="5"/>
        <v>1.16E-3</v>
      </c>
      <c r="AO60" s="9">
        <f t="shared" si="6"/>
        <v>8.6199999999999992E-3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0</v>
      </c>
      <c r="AV60" s="9">
        <f t="shared" si="23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1"/>
        <v>62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764402.13495258905</v>
      </c>
      <c r="BS60" s="1">
        <f t="shared" si="16"/>
        <v>677424.66718146717</v>
      </c>
    </row>
    <row r="61" spans="2:71" x14ac:dyDescent="0.3">
      <c r="B61" s="1">
        <f t="shared" si="0"/>
        <v>11416</v>
      </c>
      <c r="C61" s="1">
        <v>48</v>
      </c>
      <c r="D61" s="1">
        <v>38582</v>
      </c>
      <c r="E61" s="1">
        <v>9996</v>
      </c>
      <c r="F61" s="1">
        <v>0</v>
      </c>
      <c r="G61" s="1">
        <v>1354</v>
      </c>
      <c r="H61" s="1">
        <v>0</v>
      </c>
      <c r="I61" s="1">
        <v>66</v>
      </c>
      <c r="J61" s="1">
        <v>56.35</v>
      </c>
      <c r="K61" s="1">
        <v>1.55</v>
      </c>
      <c r="L61" s="1">
        <v>20.3</v>
      </c>
      <c r="M61" s="1">
        <v>1.84</v>
      </c>
      <c r="N61" s="1">
        <v>3974</v>
      </c>
      <c r="O61" s="1">
        <v>7433</v>
      </c>
      <c r="P61" s="1">
        <v>6357</v>
      </c>
      <c r="Q61" s="1">
        <v>1036</v>
      </c>
      <c r="R61" s="1">
        <v>40</v>
      </c>
      <c r="S61" s="1">
        <v>7274</v>
      </c>
      <c r="T61" s="1">
        <v>719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f t="shared" si="17"/>
        <v>38582</v>
      </c>
      <c r="AB61" s="1">
        <f t="shared" si="17"/>
        <v>9996</v>
      </c>
      <c r="AC61" s="1">
        <f t="shared" si="18"/>
        <v>1354</v>
      </c>
      <c r="AD61" s="1">
        <f t="shared" si="19"/>
        <v>66</v>
      </c>
      <c r="AE61" s="1">
        <f t="shared" si="26"/>
        <v>237</v>
      </c>
      <c r="AF61" s="1">
        <f t="shared" si="20"/>
        <v>159</v>
      </c>
      <c r="AG61" s="1">
        <f t="shared" si="20"/>
        <v>0</v>
      </c>
      <c r="AH61" s="1">
        <f t="shared" si="20"/>
        <v>8</v>
      </c>
      <c r="AI61" s="1">
        <f t="shared" si="27"/>
        <v>404</v>
      </c>
      <c r="AJ61" s="9">
        <f t="shared" si="1"/>
        <v>5.7813594954449895E-3</v>
      </c>
      <c r="AK61" s="9">
        <f t="shared" si="2"/>
        <v>0.22832</v>
      </c>
      <c r="AL61" s="9">
        <f t="shared" si="3"/>
        <v>0.19991999999999999</v>
      </c>
      <c r="AM61" s="9">
        <f t="shared" si="4"/>
        <v>2.708E-2</v>
      </c>
      <c r="AN61" s="9">
        <f t="shared" si="5"/>
        <v>1.32E-3</v>
      </c>
      <c r="AO61" s="9">
        <f t="shared" si="6"/>
        <v>8.0800000000000004E-3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0</v>
      </c>
      <c r="AV61" s="9">
        <f t="shared" si="23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1"/>
        <v>63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792445.94738637446</v>
      </c>
      <c r="BS61" s="1">
        <f t="shared" si="16"/>
        <v>693876.11160425714</v>
      </c>
    </row>
    <row r="62" spans="2:71" x14ac:dyDescent="0.3">
      <c r="B62" s="1">
        <f t="shared" si="0"/>
        <v>11802</v>
      </c>
      <c r="C62" s="1">
        <v>49</v>
      </c>
      <c r="D62" s="1">
        <v>38196</v>
      </c>
      <c r="E62" s="1">
        <v>10194</v>
      </c>
      <c r="F62" s="1">
        <v>0</v>
      </c>
      <c r="G62" s="1">
        <v>1534</v>
      </c>
      <c r="H62" s="1">
        <v>0</v>
      </c>
      <c r="I62" s="1">
        <v>74</v>
      </c>
      <c r="J62" s="1">
        <v>56.36</v>
      </c>
      <c r="K62" s="1">
        <v>1.55</v>
      </c>
      <c r="L62" s="1">
        <v>20.399999999999999</v>
      </c>
      <c r="M62" s="1">
        <v>1.82</v>
      </c>
      <c r="N62" s="1">
        <v>4189</v>
      </c>
      <c r="O62" s="1">
        <v>7604</v>
      </c>
      <c r="P62" s="1">
        <v>6390</v>
      </c>
      <c r="Q62" s="1">
        <v>1169</v>
      </c>
      <c r="R62" s="1">
        <v>44</v>
      </c>
      <c r="S62" s="1">
        <v>7576</v>
      </c>
      <c r="T62" s="1">
        <v>749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f t="shared" si="17"/>
        <v>38196</v>
      </c>
      <c r="AB62" s="1">
        <f t="shared" si="17"/>
        <v>10194</v>
      </c>
      <c r="AC62" s="1">
        <f t="shared" si="18"/>
        <v>1534</v>
      </c>
      <c r="AD62" s="1">
        <f t="shared" si="19"/>
        <v>74</v>
      </c>
      <c r="AE62" s="1">
        <f t="shared" si="26"/>
        <v>198</v>
      </c>
      <c r="AF62" s="1">
        <f t="shared" si="20"/>
        <v>180</v>
      </c>
      <c r="AG62" s="1">
        <f t="shared" si="20"/>
        <v>0</v>
      </c>
      <c r="AH62" s="1">
        <f t="shared" si="20"/>
        <v>8</v>
      </c>
      <c r="AI62" s="1">
        <f t="shared" si="27"/>
        <v>386</v>
      </c>
      <c r="AJ62" s="9">
        <f t="shared" si="1"/>
        <v>6.2701237078461279E-3</v>
      </c>
      <c r="AK62" s="9">
        <f t="shared" si="2"/>
        <v>0.23604</v>
      </c>
      <c r="AL62" s="9">
        <f t="shared" si="3"/>
        <v>0.20388000000000001</v>
      </c>
      <c r="AM62" s="9">
        <f t="shared" si="4"/>
        <v>3.0679999999999999E-2</v>
      </c>
      <c r="AN62" s="9">
        <f t="shared" si="5"/>
        <v>1.48E-3</v>
      </c>
      <c r="AO62" s="9">
        <f t="shared" si="6"/>
        <v>7.7200000000000003E-3</v>
      </c>
      <c r="AP62" s="1">
        <f t="shared" si="21"/>
        <v>0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0</v>
      </c>
      <c r="AU62" s="1">
        <f t="shared" si="7"/>
        <v>0</v>
      </c>
      <c r="AV62" s="9">
        <f t="shared" si="23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1"/>
        <v>64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819240.28302855568</v>
      </c>
      <c r="BS62" s="1">
        <f t="shared" si="16"/>
        <v>707620.3563119045</v>
      </c>
    </row>
    <row r="63" spans="2:71" x14ac:dyDescent="0.3">
      <c r="B63" s="1">
        <f t="shared" si="0"/>
        <v>12161</v>
      </c>
      <c r="C63" s="1">
        <v>50</v>
      </c>
      <c r="D63" s="1">
        <v>37838</v>
      </c>
      <c r="E63" s="1">
        <v>10342</v>
      </c>
      <c r="F63" s="1">
        <v>0</v>
      </c>
      <c r="G63" s="1">
        <v>1734</v>
      </c>
      <c r="H63" s="1">
        <v>0</v>
      </c>
      <c r="I63" s="1">
        <v>85</v>
      </c>
      <c r="J63" s="1">
        <v>56.36</v>
      </c>
      <c r="K63" s="1">
        <v>1.56</v>
      </c>
      <c r="L63" s="1">
        <v>20.6</v>
      </c>
      <c r="M63" s="1">
        <v>1.78</v>
      </c>
      <c r="N63" s="1">
        <v>4406</v>
      </c>
      <c r="O63" s="1">
        <v>7745</v>
      </c>
      <c r="P63" s="1">
        <v>6375</v>
      </c>
      <c r="Q63" s="1">
        <v>1318</v>
      </c>
      <c r="R63" s="1">
        <v>50</v>
      </c>
      <c r="S63" s="1">
        <v>7842</v>
      </c>
      <c r="T63" s="1">
        <v>776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17"/>
        <v>37838</v>
      </c>
      <c r="AB63" s="1">
        <f t="shared" si="17"/>
        <v>10342</v>
      </c>
      <c r="AC63" s="1">
        <f t="shared" si="18"/>
        <v>1734</v>
      </c>
      <c r="AD63" s="1">
        <f t="shared" si="19"/>
        <v>85</v>
      </c>
      <c r="AE63" s="1">
        <f t="shared" si="26"/>
        <v>148</v>
      </c>
      <c r="AF63" s="1">
        <f t="shared" si="20"/>
        <v>200</v>
      </c>
      <c r="AG63" s="1">
        <f t="shared" si="20"/>
        <v>0</v>
      </c>
      <c r="AH63" s="1">
        <f t="shared" si="20"/>
        <v>11</v>
      </c>
      <c r="AI63" s="1">
        <f t="shared" si="27"/>
        <v>359</v>
      </c>
      <c r="AJ63" s="9">
        <f t="shared" si="1"/>
        <v>6.9895567798700766E-3</v>
      </c>
      <c r="AK63" s="9">
        <f t="shared" si="2"/>
        <v>0.24321999999999999</v>
      </c>
      <c r="AL63" s="9">
        <f t="shared" si="3"/>
        <v>0.20684</v>
      </c>
      <c r="AM63" s="9">
        <f t="shared" si="4"/>
        <v>3.4680000000000002E-2</v>
      </c>
      <c r="AN63" s="9">
        <f t="shared" si="5"/>
        <v>1.6999999999999999E-3</v>
      </c>
      <c r="AO63" s="9">
        <f t="shared" si="6"/>
        <v>7.1799999999999998E-3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0</v>
      </c>
      <c r="AV63" s="9">
        <f t="shared" si="23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1"/>
        <v>65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844160.4034833305</v>
      </c>
      <c r="BS63" s="1">
        <f t="shared" si="16"/>
        <v>717893.83215398435</v>
      </c>
    </row>
    <row r="64" spans="2:71" x14ac:dyDescent="0.3">
      <c r="B64" s="1">
        <f t="shared" si="0"/>
        <v>12500</v>
      </c>
      <c r="C64" s="1">
        <v>51</v>
      </c>
      <c r="D64" s="1">
        <v>37499</v>
      </c>
      <c r="E64" s="1">
        <v>10460</v>
      </c>
      <c r="F64" s="1">
        <v>0</v>
      </c>
      <c r="G64" s="1">
        <v>1947</v>
      </c>
      <c r="H64" s="1">
        <v>0</v>
      </c>
      <c r="I64" s="1">
        <v>93</v>
      </c>
      <c r="J64" s="1">
        <v>56.36</v>
      </c>
      <c r="K64" s="1">
        <v>1.56</v>
      </c>
      <c r="L64" s="1">
        <v>20.8</v>
      </c>
      <c r="M64" s="1">
        <v>1.77</v>
      </c>
      <c r="N64" s="1">
        <v>4617</v>
      </c>
      <c r="O64" s="1">
        <v>7873</v>
      </c>
      <c r="P64" s="1">
        <v>6343</v>
      </c>
      <c r="Q64" s="1">
        <v>1474</v>
      </c>
      <c r="R64" s="1">
        <v>55</v>
      </c>
      <c r="S64" s="1">
        <v>8090</v>
      </c>
      <c r="T64" s="1">
        <v>801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f t="shared" si="17"/>
        <v>37499</v>
      </c>
      <c r="AB64" s="1">
        <f t="shared" si="17"/>
        <v>10460</v>
      </c>
      <c r="AC64" s="1">
        <f t="shared" si="18"/>
        <v>1947</v>
      </c>
      <c r="AD64" s="1">
        <f t="shared" si="19"/>
        <v>93</v>
      </c>
      <c r="AE64" s="1">
        <f t="shared" si="26"/>
        <v>118</v>
      </c>
      <c r="AF64" s="1">
        <f t="shared" si="20"/>
        <v>213</v>
      </c>
      <c r="AG64" s="1">
        <f t="shared" si="20"/>
        <v>0</v>
      </c>
      <c r="AH64" s="1">
        <f t="shared" si="20"/>
        <v>8</v>
      </c>
      <c r="AI64" s="1">
        <f t="shared" si="27"/>
        <v>339</v>
      </c>
      <c r="AJ64" s="9">
        <f t="shared" si="1"/>
        <v>7.4400000000000004E-3</v>
      </c>
      <c r="AK64" s="9">
        <f t="shared" si="2"/>
        <v>0.25</v>
      </c>
      <c r="AL64" s="9">
        <f t="shared" si="3"/>
        <v>0.2092</v>
      </c>
      <c r="AM64" s="9">
        <f t="shared" si="4"/>
        <v>3.8940000000000002E-2</v>
      </c>
      <c r="AN64" s="9">
        <f t="shared" si="5"/>
        <v>1.8600000000000001E-3</v>
      </c>
      <c r="AO64" s="9">
        <f t="shared" si="6"/>
        <v>6.7799999999999996E-3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0</v>
      </c>
      <c r="AV64" s="9">
        <f t="shared" si="23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66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867692.2163918782</v>
      </c>
      <c r="BS64" s="1">
        <f t="shared" si="16"/>
        <v>726084.84667672368</v>
      </c>
    </row>
    <row r="65" spans="2:71" x14ac:dyDescent="0.3">
      <c r="B65" s="1">
        <f t="shared" si="0"/>
        <v>12819</v>
      </c>
      <c r="C65" s="1">
        <v>52</v>
      </c>
      <c r="D65" s="1">
        <v>37179</v>
      </c>
      <c r="E65" s="1">
        <v>10541</v>
      </c>
      <c r="F65" s="1">
        <v>0</v>
      </c>
      <c r="G65" s="1">
        <v>2175</v>
      </c>
      <c r="H65" s="1">
        <v>0</v>
      </c>
      <c r="I65" s="1">
        <v>103</v>
      </c>
      <c r="J65" s="1">
        <v>56.36</v>
      </c>
      <c r="K65" s="1">
        <v>1.57</v>
      </c>
      <c r="L65" s="1">
        <v>21</v>
      </c>
      <c r="M65" s="1">
        <v>1.74</v>
      </c>
      <c r="N65" s="1">
        <v>4823</v>
      </c>
      <c r="O65" s="1">
        <v>7987</v>
      </c>
      <c r="P65" s="1">
        <v>6283</v>
      </c>
      <c r="Q65" s="1">
        <v>1642</v>
      </c>
      <c r="R65" s="1">
        <v>61</v>
      </c>
      <c r="S65" s="1">
        <v>8304</v>
      </c>
      <c r="T65" s="1">
        <v>822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f t="shared" si="17"/>
        <v>37179</v>
      </c>
      <c r="AB65" s="1">
        <f t="shared" si="17"/>
        <v>10541</v>
      </c>
      <c r="AC65" s="1">
        <f t="shared" si="18"/>
        <v>2175</v>
      </c>
      <c r="AD65" s="1">
        <f t="shared" si="19"/>
        <v>103</v>
      </c>
      <c r="AE65" s="1">
        <f t="shared" si="26"/>
        <v>81</v>
      </c>
      <c r="AF65" s="1">
        <f t="shared" si="20"/>
        <v>228</v>
      </c>
      <c r="AG65" s="1">
        <f t="shared" si="20"/>
        <v>0</v>
      </c>
      <c r="AH65" s="1">
        <f t="shared" si="20"/>
        <v>10</v>
      </c>
      <c r="AI65" s="1">
        <f t="shared" si="27"/>
        <v>319</v>
      </c>
      <c r="AJ65" s="9">
        <f t="shared" si="1"/>
        <v>8.0349481238786175E-3</v>
      </c>
      <c r="AK65" s="9">
        <f t="shared" si="2"/>
        <v>0.25638</v>
      </c>
      <c r="AL65" s="9">
        <f t="shared" si="3"/>
        <v>0.21082000000000001</v>
      </c>
      <c r="AM65" s="9">
        <f t="shared" si="4"/>
        <v>4.3499999999999997E-2</v>
      </c>
      <c r="AN65" s="9">
        <f t="shared" si="5"/>
        <v>2.0600000000000002E-3</v>
      </c>
      <c r="AO65" s="9">
        <f t="shared" si="6"/>
        <v>6.3800000000000003E-3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0</v>
      </c>
      <c r="AV65" s="9">
        <f t="shared" si="23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32"/>
        <v>67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889835.72175419889</v>
      </c>
      <c r="BS65" s="1">
        <f t="shared" si="16"/>
        <v>731707.492238943</v>
      </c>
    </row>
    <row r="66" spans="2:71" x14ac:dyDescent="0.3">
      <c r="B66" s="1">
        <f t="shared" si="0"/>
        <v>13119</v>
      </c>
      <c r="C66" s="1">
        <v>53</v>
      </c>
      <c r="D66" s="1">
        <v>36880</v>
      </c>
      <c r="E66" s="1">
        <v>10571</v>
      </c>
      <c r="F66" s="1">
        <v>0</v>
      </c>
      <c r="G66" s="1">
        <v>2434</v>
      </c>
      <c r="H66" s="1">
        <v>0</v>
      </c>
      <c r="I66" s="1">
        <v>114</v>
      </c>
      <c r="J66" s="1">
        <v>56.36</v>
      </c>
      <c r="K66" s="1">
        <v>1.57</v>
      </c>
      <c r="L66" s="1">
        <v>21.2</v>
      </c>
      <c r="M66" s="1">
        <v>1.71</v>
      </c>
      <c r="N66" s="1">
        <v>5023</v>
      </c>
      <c r="O66" s="1">
        <v>8086</v>
      </c>
      <c r="P66" s="1">
        <v>6188</v>
      </c>
      <c r="Q66" s="1">
        <v>1832</v>
      </c>
      <c r="R66" s="1">
        <v>65</v>
      </c>
      <c r="S66" s="1">
        <v>8464</v>
      </c>
      <c r="T66" s="1">
        <v>838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f t="shared" si="17"/>
        <v>36880</v>
      </c>
      <c r="AB66" s="1">
        <f t="shared" si="17"/>
        <v>10571</v>
      </c>
      <c r="AC66" s="1">
        <f t="shared" si="18"/>
        <v>2434</v>
      </c>
      <c r="AD66" s="1">
        <f t="shared" si="19"/>
        <v>114</v>
      </c>
      <c r="AE66" s="1">
        <f t="shared" si="26"/>
        <v>30</v>
      </c>
      <c r="AF66" s="1">
        <f t="shared" si="20"/>
        <v>259</v>
      </c>
      <c r="AG66" s="1">
        <f t="shared" si="20"/>
        <v>0</v>
      </c>
      <c r="AH66" s="1">
        <f t="shared" si="20"/>
        <v>11</v>
      </c>
      <c r="AI66" s="1">
        <f t="shared" si="27"/>
        <v>300</v>
      </c>
      <c r="AJ66" s="9">
        <f t="shared" si="1"/>
        <v>8.6896867139263662E-3</v>
      </c>
      <c r="AK66" s="9">
        <f t="shared" si="2"/>
        <v>0.26238</v>
      </c>
      <c r="AL66" s="9">
        <f t="shared" si="3"/>
        <v>0.21142</v>
      </c>
      <c r="AM66" s="9">
        <f t="shared" si="4"/>
        <v>4.8680000000000001E-2</v>
      </c>
      <c r="AN66" s="9">
        <f t="shared" si="5"/>
        <v>2.2799999999999999E-3</v>
      </c>
      <c r="AO66" s="9">
        <f t="shared" si="6"/>
        <v>6.0000000000000001E-3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0</v>
      </c>
      <c r="AV66" s="9">
        <f t="shared" si="23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32"/>
        <v>68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910660.33494760399</v>
      </c>
      <c r="BS66" s="1">
        <f t="shared" si="16"/>
        <v>733789.95355828351</v>
      </c>
    </row>
    <row r="67" spans="2:71" x14ac:dyDescent="0.3">
      <c r="B67" s="1">
        <f t="shared" si="0"/>
        <v>13403</v>
      </c>
      <c r="C67" s="1">
        <v>54</v>
      </c>
      <c r="D67" s="1">
        <v>36596</v>
      </c>
      <c r="E67" s="1">
        <v>10566</v>
      </c>
      <c r="F67" s="1">
        <v>0</v>
      </c>
      <c r="G67" s="1">
        <v>2711</v>
      </c>
      <c r="H67" s="1">
        <v>0</v>
      </c>
      <c r="I67" s="1">
        <v>126</v>
      </c>
      <c r="J67" s="1">
        <v>56.36</v>
      </c>
      <c r="K67" s="1">
        <v>1.57</v>
      </c>
      <c r="L67" s="1">
        <v>21.5</v>
      </c>
      <c r="M67" s="1">
        <v>1.69</v>
      </c>
      <c r="N67" s="1">
        <v>5220</v>
      </c>
      <c r="O67" s="1">
        <v>8172</v>
      </c>
      <c r="P67" s="1">
        <v>6066</v>
      </c>
      <c r="Q67" s="1">
        <v>2034</v>
      </c>
      <c r="R67" s="1">
        <v>71</v>
      </c>
      <c r="S67" s="1">
        <v>8580</v>
      </c>
      <c r="T67" s="1">
        <v>848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f t="shared" si="17"/>
        <v>36596</v>
      </c>
      <c r="AB67" s="1">
        <f t="shared" si="17"/>
        <v>10566</v>
      </c>
      <c r="AC67" s="1">
        <f t="shared" si="18"/>
        <v>2711</v>
      </c>
      <c r="AD67" s="1">
        <f t="shared" si="19"/>
        <v>126</v>
      </c>
      <c r="AE67" s="1">
        <f t="shared" si="26"/>
        <v>-5</v>
      </c>
      <c r="AF67" s="1">
        <f t="shared" si="20"/>
        <v>277</v>
      </c>
      <c r="AG67" s="1">
        <f t="shared" si="20"/>
        <v>0</v>
      </c>
      <c r="AH67" s="1">
        <f t="shared" si="20"/>
        <v>12</v>
      </c>
      <c r="AI67" s="1">
        <f t="shared" si="27"/>
        <v>284</v>
      </c>
      <c r="AJ67" s="9">
        <f t="shared" si="1"/>
        <v>9.4008803999104679E-3</v>
      </c>
      <c r="AK67" s="9">
        <f t="shared" si="2"/>
        <v>0.26806000000000002</v>
      </c>
      <c r="AL67" s="9">
        <f t="shared" si="3"/>
        <v>0.21132000000000001</v>
      </c>
      <c r="AM67" s="9">
        <f t="shared" si="4"/>
        <v>5.4219999999999997E-2</v>
      </c>
      <c r="AN67" s="9">
        <f t="shared" si="5"/>
        <v>2.5200000000000001E-3</v>
      </c>
      <c r="AO67" s="9">
        <f t="shared" si="6"/>
        <v>5.6800000000000002E-3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0</v>
      </c>
      <c r="AV67" s="9">
        <f t="shared" si="23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32"/>
        <v>69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930374.30210402748</v>
      </c>
      <c r="BS67" s="1">
        <f t="shared" si="16"/>
        <v>733442.87667172682</v>
      </c>
    </row>
    <row r="68" spans="2:71" x14ac:dyDescent="0.3">
      <c r="B68" s="1">
        <f t="shared" si="0"/>
        <v>13662</v>
      </c>
      <c r="C68" s="1">
        <v>55</v>
      </c>
      <c r="D68" s="1">
        <v>36336</v>
      </c>
      <c r="E68" s="1">
        <v>10525</v>
      </c>
      <c r="F68" s="1">
        <v>0</v>
      </c>
      <c r="G68" s="1">
        <v>3001</v>
      </c>
      <c r="H68" s="1">
        <v>0</v>
      </c>
      <c r="I68" s="1">
        <v>136</v>
      </c>
      <c r="J68" s="1">
        <v>56.36</v>
      </c>
      <c r="K68" s="1">
        <v>1.58</v>
      </c>
      <c r="L68" s="1">
        <v>21.7</v>
      </c>
      <c r="M68" s="1">
        <v>1.66</v>
      </c>
      <c r="N68" s="1">
        <v>5409</v>
      </c>
      <c r="O68" s="1">
        <v>8244</v>
      </c>
      <c r="P68" s="1">
        <v>5924</v>
      </c>
      <c r="Q68" s="1">
        <v>2244</v>
      </c>
      <c r="R68" s="1">
        <v>75</v>
      </c>
      <c r="S68" s="1">
        <v>8666</v>
      </c>
      <c r="T68" s="1">
        <v>859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f t="shared" si="17"/>
        <v>36336</v>
      </c>
      <c r="AB68" s="1">
        <f t="shared" si="17"/>
        <v>10525</v>
      </c>
      <c r="AC68" s="1">
        <f t="shared" si="18"/>
        <v>3001</v>
      </c>
      <c r="AD68" s="1">
        <f t="shared" si="19"/>
        <v>136</v>
      </c>
      <c r="AE68" s="1">
        <f t="shared" si="26"/>
        <v>-41</v>
      </c>
      <c r="AF68" s="1">
        <f t="shared" si="20"/>
        <v>290</v>
      </c>
      <c r="AG68" s="1">
        <f t="shared" si="20"/>
        <v>0</v>
      </c>
      <c r="AH68" s="1">
        <f t="shared" si="20"/>
        <v>10</v>
      </c>
      <c r="AI68" s="1">
        <f t="shared" si="27"/>
        <v>259</v>
      </c>
      <c r="AJ68" s="9">
        <f t="shared" si="1"/>
        <v>9.9546186502708234E-3</v>
      </c>
      <c r="AK68" s="9">
        <f t="shared" si="2"/>
        <v>0.27323999999999998</v>
      </c>
      <c r="AL68" s="9">
        <f t="shared" si="3"/>
        <v>0.21049999999999999</v>
      </c>
      <c r="AM68" s="9">
        <f t="shared" si="4"/>
        <v>6.0019999999999997E-2</v>
      </c>
      <c r="AN68" s="9">
        <f t="shared" si="5"/>
        <v>2.7200000000000002E-3</v>
      </c>
      <c r="AO68" s="9">
        <f t="shared" si="6"/>
        <v>5.1799999999999997E-3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0</v>
      </c>
      <c r="AV68" s="9">
        <f t="shared" si="23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32"/>
        <v>70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948352.88482766715</v>
      </c>
      <c r="BS68" s="1">
        <f t="shared" si="16"/>
        <v>730596.84620196139</v>
      </c>
    </row>
    <row r="69" spans="2:71" x14ac:dyDescent="0.3">
      <c r="B69" s="1">
        <f t="shared" si="0"/>
        <v>13909</v>
      </c>
      <c r="C69" s="1">
        <v>56</v>
      </c>
      <c r="D69" s="1">
        <v>36090</v>
      </c>
      <c r="E69" s="1">
        <v>10450</v>
      </c>
      <c r="F69" s="1">
        <v>0</v>
      </c>
      <c r="G69" s="1">
        <v>3309</v>
      </c>
      <c r="H69" s="1">
        <v>0</v>
      </c>
      <c r="I69" s="1">
        <v>150</v>
      </c>
      <c r="J69" s="1">
        <v>56.37</v>
      </c>
      <c r="K69" s="1">
        <v>1.58</v>
      </c>
      <c r="L69" s="1">
        <v>21.9</v>
      </c>
      <c r="M69" s="1">
        <v>1.64</v>
      </c>
      <c r="N69" s="1">
        <v>5592</v>
      </c>
      <c r="O69" s="1">
        <v>8307</v>
      </c>
      <c r="P69" s="1">
        <v>5764</v>
      </c>
      <c r="Q69" s="1">
        <v>2461</v>
      </c>
      <c r="R69" s="1">
        <v>81</v>
      </c>
      <c r="S69" s="1">
        <v>8702</v>
      </c>
      <c r="T69" s="1">
        <v>861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f t="shared" si="17"/>
        <v>36090</v>
      </c>
      <c r="AB69" s="1">
        <f t="shared" si="17"/>
        <v>10450</v>
      </c>
      <c r="AC69" s="1">
        <f t="shared" si="18"/>
        <v>3309</v>
      </c>
      <c r="AD69" s="1">
        <f t="shared" si="19"/>
        <v>150</v>
      </c>
      <c r="AE69" s="1">
        <f t="shared" si="26"/>
        <v>-75</v>
      </c>
      <c r="AF69" s="1">
        <f t="shared" si="20"/>
        <v>308</v>
      </c>
      <c r="AG69" s="1">
        <f t="shared" si="20"/>
        <v>0</v>
      </c>
      <c r="AH69" s="1">
        <f t="shared" si="20"/>
        <v>14</v>
      </c>
      <c r="AI69" s="1">
        <f t="shared" si="27"/>
        <v>247</v>
      </c>
      <c r="AJ69" s="9">
        <f t="shared" si="1"/>
        <v>1.0784384211661514E-2</v>
      </c>
      <c r="AK69" s="9">
        <f t="shared" si="2"/>
        <v>0.27817999999999998</v>
      </c>
      <c r="AL69" s="9">
        <f t="shared" si="3"/>
        <v>0.20899999999999999</v>
      </c>
      <c r="AM69" s="9">
        <f t="shared" si="4"/>
        <v>6.6180000000000003E-2</v>
      </c>
      <c r="AN69" s="9">
        <f t="shared" si="5"/>
        <v>3.0000000000000001E-3</v>
      </c>
      <c r="AO69" s="9">
        <f t="shared" si="6"/>
        <v>4.9399999999999999E-3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0</v>
      </c>
      <c r="AV69" s="9">
        <f t="shared" si="23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32"/>
        <v>71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965498.48302357073</v>
      </c>
      <c r="BS69" s="1">
        <f t="shared" si="16"/>
        <v>725390.69290361018</v>
      </c>
    </row>
    <row r="70" spans="2:71" x14ac:dyDescent="0.3">
      <c r="B70" s="1">
        <f t="shared" si="0"/>
        <v>14131</v>
      </c>
      <c r="C70" s="1">
        <v>57</v>
      </c>
      <c r="D70" s="1">
        <v>35867</v>
      </c>
      <c r="E70" s="1">
        <v>10319</v>
      </c>
      <c r="F70" s="1">
        <v>0</v>
      </c>
      <c r="G70" s="1">
        <v>3650</v>
      </c>
      <c r="H70" s="1">
        <v>0</v>
      </c>
      <c r="I70" s="1">
        <v>162</v>
      </c>
      <c r="J70" s="1">
        <v>56.37</v>
      </c>
      <c r="K70" s="1">
        <v>1.58</v>
      </c>
      <c r="L70" s="1">
        <v>22.1</v>
      </c>
      <c r="M70" s="1">
        <v>1.62</v>
      </c>
      <c r="N70" s="1">
        <v>5765</v>
      </c>
      <c r="O70" s="1">
        <v>8357</v>
      </c>
      <c r="P70" s="1">
        <v>5568</v>
      </c>
      <c r="Q70" s="1">
        <v>2702</v>
      </c>
      <c r="R70" s="1">
        <v>86</v>
      </c>
      <c r="S70" s="1">
        <v>8688</v>
      </c>
      <c r="T70" s="1">
        <v>860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f t="shared" si="17"/>
        <v>35867</v>
      </c>
      <c r="AB70" s="1">
        <f t="shared" si="17"/>
        <v>10319</v>
      </c>
      <c r="AC70" s="1">
        <f t="shared" si="18"/>
        <v>3650</v>
      </c>
      <c r="AD70" s="1">
        <f t="shared" si="19"/>
        <v>162</v>
      </c>
      <c r="AE70" s="1">
        <f t="shared" si="26"/>
        <v>-131</v>
      </c>
      <c r="AF70" s="1">
        <f t="shared" si="20"/>
        <v>341</v>
      </c>
      <c r="AG70" s="1">
        <f t="shared" si="20"/>
        <v>0</v>
      </c>
      <c r="AH70" s="1">
        <f t="shared" si="20"/>
        <v>12</v>
      </c>
      <c r="AI70" s="1">
        <f t="shared" si="27"/>
        <v>222</v>
      </c>
      <c r="AJ70" s="9">
        <f t="shared" si="1"/>
        <v>1.146415681834265E-2</v>
      </c>
      <c r="AK70" s="9">
        <f t="shared" si="2"/>
        <v>0.28261999999999998</v>
      </c>
      <c r="AL70" s="9">
        <f t="shared" si="3"/>
        <v>0.20638000000000001</v>
      </c>
      <c r="AM70" s="9">
        <f t="shared" si="4"/>
        <v>7.2999999999999995E-2</v>
      </c>
      <c r="AN70" s="9">
        <f t="shared" si="5"/>
        <v>3.2399999999999998E-3</v>
      </c>
      <c r="AO70" s="9">
        <f t="shared" si="6"/>
        <v>4.4400000000000004E-3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0</v>
      </c>
      <c r="AV70" s="9">
        <f t="shared" si="23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32"/>
        <v>72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980908.6967866905</v>
      </c>
      <c r="BS70" s="1">
        <f t="shared" si="16"/>
        <v>716297.27847582323</v>
      </c>
    </row>
    <row r="71" spans="2:71" x14ac:dyDescent="0.3">
      <c r="B71" s="1">
        <f t="shared" si="0"/>
        <v>14331</v>
      </c>
      <c r="C71" s="1">
        <v>58</v>
      </c>
      <c r="D71" s="1">
        <v>35666</v>
      </c>
      <c r="E71" s="1">
        <v>10159</v>
      </c>
      <c r="F71" s="1">
        <v>0</v>
      </c>
      <c r="G71" s="1">
        <v>3996</v>
      </c>
      <c r="H71" s="1">
        <v>0</v>
      </c>
      <c r="I71" s="1">
        <v>176</v>
      </c>
      <c r="J71" s="1">
        <v>56.37</v>
      </c>
      <c r="K71" s="1">
        <v>1.58</v>
      </c>
      <c r="L71" s="1">
        <v>22.2</v>
      </c>
      <c r="M71" s="1">
        <v>1.6</v>
      </c>
      <c r="N71" s="1">
        <v>5929</v>
      </c>
      <c r="O71" s="1">
        <v>8393</v>
      </c>
      <c r="P71" s="1">
        <v>5360</v>
      </c>
      <c r="Q71" s="1">
        <v>2942</v>
      </c>
      <c r="R71" s="1">
        <v>91</v>
      </c>
      <c r="S71" s="1">
        <v>8648</v>
      </c>
      <c r="T71" s="1">
        <v>858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f t="shared" si="17"/>
        <v>35666</v>
      </c>
      <c r="AB71" s="1">
        <f t="shared" si="17"/>
        <v>10159</v>
      </c>
      <c r="AC71" s="1">
        <f t="shared" si="18"/>
        <v>3996</v>
      </c>
      <c r="AD71" s="1">
        <f t="shared" si="19"/>
        <v>176</v>
      </c>
      <c r="AE71" s="1">
        <f t="shared" si="26"/>
        <v>-160</v>
      </c>
      <c r="AF71" s="1">
        <f t="shared" si="20"/>
        <v>346</v>
      </c>
      <c r="AG71" s="1">
        <f t="shared" si="20"/>
        <v>0</v>
      </c>
      <c r="AH71" s="1">
        <f t="shared" si="20"/>
        <v>14</v>
      </c>
      <c r="AI71" s="1">
        <f t="shared" si="27"/>
        <v>200</v>
      </c>
      <c r="AJ71" s="9">
        <f t="shared" si="1"/>
        <v>1.2281069011234387E-2</v>
      </c>
      <c r="AK71" s="9">
        <f t="shared" si="2"/>
        <v>0.28661999999999999</v>
      </c>
      <c r="AL71" s="9">
        <f t="shared" si="3"/>
        <v>0.20318</v>
      </c>
      <c r="AM71" s="9">
        <f t="shared" si="4"/>
        <v>7.9920000000000005E-2</v>
      </c>
      <c r="AN71" s="9">
        <f t="shared" si="5"/>
        <v>3.5200000000000001E-3</v>
      </c>
      <c r="AO71" s="9">
        <f t="shared" si="6"/>
        <v>4.0000000000000001E-3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0</v>
      </c>
      <c r="AV71" s="9">
        <f t="shared" si="23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32"/>
        <v>73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994791.77224896057</v>
      </c>
      <c r="BS71" s="1">
        <f t="shared" si="16"/>
        <v>705190.8181060073</v>
      </c>
    </row>
    <row r="72" spans="2:71" x14ac:dyDescent="0.3">
      <c r="B72" s="1">
        <f t="shared" si="0"/>
        <v>14522</v>
      </c>
      <c r="C72" s="1">
        <v>59</v>
      </c>
      <c r="D72" s="1">
        <v>35476</v>
      </c>
      <c r="E72" s="1">
        <v>9979</v>
      </c>
      <c r="F72" s="1">
        <v>0</v>
      </c>
      <c r="G72" s="1">
        <v>4352</v>
      </c>
      <c r="H72" s="1">
        <v>0</v>
      </c>
      <c r="I72" s="1">
        <v>191</v>
      </c>
      <c r="J72" s="1">
        <v>56.37</v>
      </c>
      <c r="K72" s="1">
        <v>1.59</v>
      </c>
      <c r="L72" s="1">
        <v>22.4</v>
      </c>
      <c r="M72" s="1">
        <v>1.58</v>
      </c>
      <c r="N72" s="1">
        <v>6091</v>
      </c>
      <c r="O72" s="1">
        <v>8421</v>
      </c>
      <c r="P72" s="1">
        <v>5135</v>
      </c>
      <c r="Q72" s="1">
        <v>3188</v>
      </c>
      <c r="R72" s="1">
        <v>96</v>
      </c>
      <c r="S72" s="1">
        <v>8576</v>
      </c>
      <c r="T72" s="1">
        <v>851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f t="shared" si="17"/>
        <v>35476</v>
      </c>
      <c r="AB72" s="1">
        <f t="shared" si="17"/>
        <v>9979</v>
      </c>
      <c r="AC72" s="1">
        <f t="shared" si="18"/>
        <v>4352</v>
      </c>
      <c r="AD72" s="1">
        <f t="shared" si="19"/>
        <v>191</v>
      </c>
      <c r="AE72" s="1">
        <f t="shared" si="26"/>
        <v>-180</v>
      </c>
      <c r="AF72" s="1">
        <f t="shared" si="20"/>
        <v>356</v>
      </c>
      <c r="AG72" s="1">
        <f t="shared" si="20"/>
        <v>0</v>
      </c>
      <c r="AH72" s="1">
        <f t="shared" si="20"/>
        <v>15</v>
      </c>
      <c r="AI72" s="1">
        <f t="shared" si="27"/>
        <v>191</v>
      </c>
      <c r="AJ72" s="9">
        <f t="shared" si="1"/>
        <v>1.3152458339071754E-2</v>
      </c>
      <c r="AK72" s="9">
        <f t="shared" si="2"/>
        <v>0.29043999999999998</v>
      </c>
      <c r="AL72" s="9">
        <f t="shared" si="3"/>
        <v>0.19958000000000001</v>
      </c>
      <c r="AM72" s="9">
        <f t="shared" si="4"/>
        <v>8.7040000000000006E-2</v>
      </c>
      <c r="AN72" s="9">
        <f t="shared" si="5"/>
        <v>3.82E-3</v>
      </c>
      <c r="AO72" s="9">
        <f t="shared" si="6"/>
        <v>3.82E-3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0</v>
      </c>
      <c r="AV72" s="9">
        <f t="shared" si="23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32"/>
        <v>74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1008050.1093154284</v>
      </c>
      <c r="BS72" s="1">
        <f t="shared" si="16"/>
        <v>692696.05018996424</v>
      </c>
    </row>
    <row r="73" spans="2:71" x14ac:dyDescent="0.3">
      <c r="B73" s="1">
        <f t="shared" si="0"/>
        <v>14702</v>
      </c>
      <c r="C73" s="1">
        <v>60</v>
      </c>
      <c r="D73" s="1">
        <v>35296</v>
      </c>
      <c r="E73" s="1">
        <v>9764</v>
      </c>
      <c r="F73" s="1">
        <v>0</v>
      </c>
      <c r="G73" s="1">
        <v>4731</v>
      </c>
      <c r="H73" s="1">
        <v>0</v>
      </c>
      <c r="I73" s="1">
        <v>207</v>
      </c>
      <c r="J73" s="1">
        <v>56.37</v>
      </c>
      <c r="K73" s="1">
        <v>1.59</v>
      </c>
      <c r="L73" s="1">
        <v>22.6</v>
      </c>
      <c r="M73" s="1">
        <v>1.55</v>
      </c>
      <c r="N73" s="1">
        <v>6247</v>
      </c>
      <c r="O73" s="1">
        <v>8445</v>
      </c>
      <c r="P73" s="1">
        <v>4897</v>
      </c>
      <c r="Q73" s="1">
        <v>3446</v>
      </c>
      <c r="R73" s="1">
        <v>101</v>
      </c>
      <c r="S73" s="1">
        <v>8464</v>
      </c>
      <c r="T73" s="1">
        <v>839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f t="shared" si="17"/>
        <v>35296</v>
      </c>
      <c r="AB73" s="1">
        <f t="shared" si="17"/>
        <v>9764</v>
      </c>
      <c r="AC73" s="1">
        <f t="shared" si="18"/>
        <v>4731</v>
      </c>
      <c r="AD73" s="1">
        <f t="shared" si="19"/>
        <v>207</v>
      </c>
      <c r="AE73" s="1">
        <f t="shared" si="26"/>
        <v>-215</v>
      </c>
      <c r="AF73" s="1">
        <f t="shared" si="20"/>
        <v>379</v>
      </c>
      <c r="AG73" s="1">
        <f t="shared" si="20"/>
        <v>0</v>
      </c>
      <c r="AH73" s="1">
        <f t="shared" si="20"/>
        <v>16</v>
      </c>
      <c r="AI73" s="1">
        <f t="shared" si="27"/>
        <v>180</v>
      </c>
      <c r="AJ73" s="9">
        <f t="shared" si="1"/>
        <v>1.4079717045299959E-2</v>
      </c>
      <c r="AK73" s="9">
        <f t="shared" si="2"/>
        <v>0.29404000000000002</v>
      </c>
      <c r="AL73" s="9">
        <f t="shared" si="3"/>
        <v>0.19528000000000001</v>
      </c>
      <c r="AM73" s="9">
        <f t="shared" si="4"/>
        <v>9.4619999999999996E-2</v>
      </c>
      <c r="AN73" s="9">
        <f t="shared" si="5"/>
        <v>4.1399999999999996E-3</v>
      </c>
      <c r="AO73" s="9">
        <f t="shared" si="6"/>
        <v>3.5999999999999999E-3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0</v>
      </c>
      <c r="AV73" s="9">
        <f t="shared" si="23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32"/>
        <v>75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1020544.8772314715</v>
      </c>
      <c r="BS73" s="1">
        <f t="shared" si="16"/>
        <v>677771.74406802387</v>
      </c>
    </row>
    <row r="74" spans="2:71" x14ac:dyDescent="0.3">
      <c r="B74" s="1">
        <f t="shared" si="0"/>
        <v>14868</v>
      </c>
      <c r="C74" s="1">
        <v>61</v>
      </c>
      <c r="D74" s="1">
        <v>35130</v>
      </c>
      <c r="E74" s="1">
        <v>9512</v>
      </c>
      <c r="F74" s="1">
        <v>0</v>
      </c>
      <c r="G74" s="1">
        <v>5134</v>
      </c>
      <c r="H74" s="1">
        <v>0</v>
      </c>
      <c r="I74" s="1">
        <v>222</v>
      </c>
      <c r="J74" s="1">
        <v>56.37</v>
      </c>
      <c r="K74" s="1">
        <v>1.59</v>
      </c>
      <c r="L74" s="1">
        <v>22.8</v>
      </c>
      <c r="M74" s="1">
        <v>1.53</v>
      </c>
      <c r="N74" s="1">
        <v>6393</v>
      </c>
      <c r="O74" s="1">
        <v>8466</v>
      </c>
      <c r="P74" s="1">
        <v>4638</v>
      </c>
      <c r="Q74" s="1">
        <v>3720</v>
      </c>
      <c r="R74" s="1">
        <v>106</v>
      </c>
      <c r="S74" s="1">
        <v>8307</v>
      </c>
      <c r="T74" s="1">
        <v>825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f t="shared" si="17"/>
        <v>35130</v>
      </c>
      <c r="AB74" s="1">
        <f t="shared" si="17"/>
        <v>9512</v>
      </c>
      <c r="AC74" s="1">
        <f t="shared" si="18"/>
        <v>5134</v>
      </c>
      <c r="AD74" s="1">
        <f t="shared" si="19"/>
        <v>222</v>
      </c>
      <c r="AE74" s="1">
        <f t="shared" si="26"/>
        <v>-252</v>
      </c>
      <c r="AF74" s="1">
        <f t="shared" si="20"/>
        <v>403</v>
      </c>
      <c r="AG74" s="1">
        <f t="shared" si="20"/>
        <v>0</v>
      </c>
      <c r="AH74" s="1">
        <f t="shared" si="20"/>
        <v>15</v>
      </c>
      <c r="AI74" s="1">
        <f t="shared" si="27"/>
        <v>166</v>
      </c>
      <c r="AJ74" s="9">
        <f t="shared" si="1"/>
        <v>1.493139628732849E-2</v>
      </c>
      <c r="AK74" s="9">
        <f t="shared" si="2"/>
        <v>0.29736000000000001</v>
      </c>
      <c r="AL74" s="9">
        <f t="shared" si="3"/>
        <v>0.19023999999999999</v>
      </c>
      <c r="AM74" s="9">
        <f t="shared" si="4"/>
        <v>0.10267999999999999</v>
      </c>
      <c r="AN74" s="9">
        <f t="shared" si="5"/>
        <v>4.4400000000000004E-3</v>
      </c>
      <c r="AO74" s="9">
        <f t="shared" si="6"/>
        <v>3.32E-3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0</v>
      </c>
      <c r="AV74" s="9">
        <f t="shared" si="23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32"/>
        <v>76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1032067.8298651556</v>
      </c>
      <c r="BS74" s="1">
        <f t="shared" si="16"/>
        <v>660279.06898556359</v>
      </c>
    </row>
    <row r="75" spans="2:71" x14ac:dyDescent="0.3">
      <c r="B75" s="1">
        <f t="shared" si="0"/>
        <v>15026</v>
      </c>
      <c r="C75" s="1">
        <v>62</v>
      </c>
      <c r="D75" s="1">
        <v>34972</v>
      </c>
      <c r="E75" s="1">
        <v>9242</v>
      </c>
      <c r="F75" s="1">
        <v>0</v>
      </c>
      <c r="G75" s="1">
        <v>5545</v>
      </c>
      <c r="H75" s="1">
        <v>0</v>
      </c>
      <c r="I75" s="1">
        <v>239</v>
      </c>
      <c r="J75" s="1">
        <v>56.38</v>
      </c>
      <c r="K75" s="1">
        <v>1.59</v>
      </c>
      <c r="L75" s="1">
        <v>23</v>
      </c>
      <c r="M75" s="1">
        <v>1.51</v>
      </c>
      <c r="N75" s="1">
        <v>6532</v>
      </c>
      <c r="O75" s="1">
        <v>8484</v>
      </c>
      <c r="P75" s="1">
        <v>4374</v>
      </c>
      <c r="Q75" s="1">
        <v>3997</v>
      </c>
      <c r="R75" s="1">
        <v>112</v>
      </c>
      <c r="S75" s="1">
        <v>8124</v>
      </c>
      <c r="T75" s="1">
        <v>807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f t="shared" si="17"/>
        <v>34972</v>
      </c>
      <c r="AB75" s="1">
        <f t="shared" si="17"/>
        <v>9242</v>
      </c>
      <c r="AC75" s="1">
        <f t="shared" si="18"/>
        <v>5545</v>
      </c>
      <c r="AD75" s="1">
        <f t="shared" si="19"/>
        <v>239</v>
      </c>
      <c r="AE75" s="1">
        <f t="shared" si="26"/>
        <v>-270</v>
      </c>
      <c r="AF75" s="1">
        <f t="shared" si="20"/>
        <v>411</v>
      </c>
      <c r="AG75" s="1">
        <f t="shared" si="20"/>
        <v>0</v>
      </c>
      <c r="AH75" s="1">
        <f t="shared" si="20"/>
        <v>17</v>
      </c>
      <c r="AI75" s="1">
        <f t="shared" si="27"/>
        <v>158</v>
      </c>
      <c r="AJ75" s="9">
        <f t="shared" si="1"/>
        <v>1.5905763343537868E-2</v>
      </c>
      <c r="AK75" s="9">
        <f t="shared" si="2"/>
        <v>0.30052000000000001</v>
      </c>
      <c r="AL75" s="9">
        <f t="shared" si="3"/>
        <v>0.18484</v>
      </c>
      <c r="AM75" s="9">
        <f t="shared" si="4"/>
        <v>0.1109</v>
      </c>
      <c r="AN75" s="9">
        <f t="shared" si="5"/>
        <v>4.7800000000000004E-3</v>
      </c>
      <c r="AO75" s="9">
        <f t="shared" si="6"/>
        <v>3.16E-3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0</v>
      </c>
      <c r="AV75" s="9">
        <f t="shared" si="23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32"/>
        <v>77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1043035.459480349</v>
      </c>
      <c r="BS75" s="1">
        <f t="shared" si="16"/>
        <v>641536.917111499</v>
      </c>
    </row>
    <row r="76" spans="2:71" x14ac:dyDescent="0.3">
      <c r="B76" s="1">
        <f t="shared" si="0"/>
        <v>15171</v>
      </c>
      <c r="C76" s="1">
        <v>63</v>
      </c>
      <c r="D76" s="1">
        <v>34828</v>
      </c>
      <c r="E76" s="1">
        <v>8946</v>
      </c>
      <c r="F76" s="1">
        <v>0</v>
      </c>
      <c r="G76" s="1">
        <v>5968</v>
      </c>
      <c r="H76" s="1">
        <v>0</v>
      </c>
      <c r="I76" s="1">
        <v>257</v>
      </c>
      <c r="J76" s="1">
        <v>56.38</v>
      </c>
      <c r="K76" s="1">
        <v>1.59</v>
      </c>
      <c r="L76" s="1">
        <v>23.2</v>
      </c>
      <c r="M76" s="1">
        <v>1.48</v>
      </c>
      <c r="N76" s="1">
        <v>6661</v>
      </c>
      <c r="O76" s="1">
        <v>8500</v>
      </c>
      <c r="P76" s="1">
        <v>4107</v>
      </c>
      <c r="Q76" s="1">
        <v>4275</v>
      </c>
      <c r="R76" s="1">
        <v>117</v>
      </c>
      <c r="S76" s="1">
        <v>7906</v>
      </c>
      <c r="T76" s="1">
        <v>789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f t="shared" si="17"/>
        <v>34828</v>
      </c>
      <c r="AB76" s="1">
        <f t="shared" si="17"/>
        <v>8946</v>
      </c>
      <c r="AC76" s="1">
        <f t="shared" si="18"/>
        <v>5968</v>
      </c>
      <c r="AD76" s="1">
        <f t="shared" si="19"/>
        <v>257</v>
      </c>
      <c r="AE76" s="1">
        <f t="shared" si="26"/>
        <v>-296</v>
      </c>
      <c r="AF76" s="1">
        <f t="shared" si="20"/>
        <v>423</v>
      </c>
      <c r="AG76" s="1">
        <f t="shared" si="20"/>
        <v>0</v>
      </c>
      <c r="AH76" s="1">
        <f t="shared" si="20"/>
        <v>18</v>
      </c>
      <c r="AI76" s="1">
        <f t="shared" si="27"/>
        <v>145</v>
      </c>
      <c r="AJ76" s="9">
        <f t="shared" si="1"/>
        <v>1.6940214883659613E-2</v>
      </c>
      <c r="AK76" s="9">
        <f t="shared" si="2"/>
        <v>0.30342000000000002</v>
      </c>
      <c r="AL76" s="9">
        <f t="shared" si="3"/>
        <v>0.17892</v>
      </c>
      <c r="AM76" s="9">
        <f t="shared" si="4"/>
        <v>0.11935999999999999</v>
      </c>
      <c r="AN76" s="9">
        <f t="shared" si="5"/>
        <v>5.1399999999999996E-3</v>
      </c>
      <c r="AO76" s="9">
        <f t="shared" si="6"/>
        <v>2.8999999999999998E-3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0</v>
      </c>
      <c r="AV76" s="9">
        <f t="shared" si="23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32"/>
        <v>78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1053100.6891904948</v>
      </c>
      <c r="BS76" s="1">
        <f t="shared" si="16"/>
        <v>620989.96542733943</v>
      </c>
    </row>
    <row r="77" spans="2:71" x14ac:dyDescent="0.3">
      <c r="B77" s="1">
        <f t="shared" si="0"/>
        <v>15305</v>
      </c>
      <c r="C77" s="1">
        <v>64</v>
      </c>
      <c r="D77" s="1">
        <v>34693</v>
      </c>
      <c r="E77" s="1">
        <v>8632</v>
      </c>
      <c r="F77" s="1">
        <v>0</v>
      </c>
      <c r="G77" s="1">
        <v>6399</v>
      </c>
      <c r="H77" s="1">
        <v>0</v>
      </c>
      <c r="I77" s="1">
        <v>274</v>
      </c>
      <c r="J77" s="1">
        <v>56.38</v>
      </c>
      <c r="K77" s="1">
        <v>1.6</v>
      </c>
      <c r="L77" s="1">
        <v>23.3</v>
      </c>
      <c r="M77" s="1">
        <v>1.46</v>
      </c>
      <c r="N77" s="1">
        <v>6783</v>
      </c>
      <c r="O77" s="1">
        <v>8513</v>
      </c>
      <c r="P77" s="1">
        <v>3838</v>
      </c>
      <c r="Q77" s="1">
        <v>4552</v>
      </c>
      <c r="R77" s="1">
        <v>122</v>
      </c>
      <c r="S77" s="1">
        <v>7659</v>
      </c>
      <c r="T77" s="1">
        <v>764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f t="shared" si="17"/>
        <v>34693</v>
      </c>
      <c r="AB77" s="1">
        <f t="shared" si="17"/>
        <v>8632</v>
      </c>
      <c r="AC77" s="1">
        <f t="shared" si="18"/>
        <v>6399</v>
      </c>
      <c r="AD77" s="1">
        <f t="shared" si="19"/>
        <v>274</v>
      </c>
      <c r="AE77" s="1">
        <f t="shared" si="26"/>
        <v>-314</v>
      </c>
      <c r="AF77" s="1">
        <f t="shared" si="20"/>
        <v>431</v>
      </c>
      <c r="AG77" s="1">
        <f t="shared" si="20"/>
        <v>0</v>
      </c>
      <c r="AH77" s="1">
        <f t="shared" si="20"/>
        <v>17</v>
      </c>
      <c r="AI77" s="1">
        <f t="shared" si="27"/>
        <v>134</v>
      </c>
      <c r="AJ77" s="9">
        <f t="shared" si="1"/>
        <v>1.7902646194054232E-2</v>
      </c>
      <c r="AK77" s="9">
        <f t="shared" si="2"/>
        <v>0.30609999999999998</v>
      </c>
      <c r="AL77" s="9">
        <f t="shared" si="3"/>
        <v>0.17263999999999999</v>
      </c>
      <c r="AM77" s="9">
        <f t="shared" si="4"/>
        <v>0.12798000000000001</v>
      </c>
      <c r="AN77" s="9">
        <f t="shared" si="5"/>
        <v>5.4799999999999996E-3</v>
      </c>
      <c r="AO77" s="9">
        <f t="shared" si="6"/>
        <v>2.6800000000000001E-3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0</v>
      </c>
      <c r="AV77" s="9">
        <f t="shared" si="23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32"/>
        <v>79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1062402.3497502157</v>
      </c>
      <c r="BS77" s="1">
        <f t="shared" si="16"/>
        <v>599193.53695157543</v>
      </c>
    </row>
    <row r="78" spans="2:71" x14ac:dyDescent="0.3">
      <c r="B78" s="1">
        <f t="shared" ref="B78:B141" si="33">IF(C78="",NA(),E78+G78+H78+I78)</f>
        <v>15435</v>
      </c>
      <c r="C78" s="1">
        <v>65</v>
      </c>
      <c r="D78" s="1">
        <v>34563</v>
      </c>
      <c r="E78" s="1">
        <v>8306</v>
      </c>
      <c r="F78" s="1">
        <v>0</v>
      </c>
      <c r="G78" s="1">
        <v>6837</v>
      </c>
      <c r="H78" s="1">
        <v>0</v>
      </c>
      <c r="I78" s="1">
        <v>292</v>
      </c>
      <c r="J78" s="1">
        <v>56.38</v>
      </c>
      <c r="K78" s="1">
        <v>1.6</v>
      </c>
      <c r="L78" s="1">
        <v>23.5</v>
      </c>
      <c r="M78" s="1">
        <v>1.44</v>
      </c>
      <c r="N78" s="1">
        <v>6903</v>
      </c>
      <c r="O78" s="1">
        <v>8522</v>
      </c>
      <c r="P78" s="1">
        <v>3559</v>
      </c>
      <c r="Q78" s="1">
        <v>4835</v>
      </c>
      <c r="R78" s="1">
        <v>127</v>
      </c>
      <c r="S78" s="1">
        <v>7393</v>
      </c>
      <c r="T78" s="1">
        <v>737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f t="shared" si="17"/>
        <v>34563</v>
      </c>
      <c r="AB78" s="1">
        <f t="shared" si="17"/>
        <v>8306</v>
      </c>
      <c r="AC78" s="1">
        <f t="shared" si="18"/>
        <v>6837</v>
      </c>
      <c r="AD78" s="1">
        <f t="shared" si="19"/>
        <v>292</v>
      </c>
      <c r="AE78" s="1">
        <f t="shared" si="26"/>
        <v>-326</v>
      </c>
      <c r="AF78" s="1">
        <f t="shared" si="20"/>
        <v>438</v>
      </c>
      <c r="AG78" s="1">
        <f t="shared" si="20"/>
        <v>0</v>
      </c>
      <c r="AH78" s="1">
        <f t="shared" si="20"/>
        <v>18</v>
      </c>
      <c r="AI78" s="1">
        <f t="shared" si="27"/>
        <v>130</v>
      </c>
      <c r="AJ78" s="9">
        <f t="shared" ref="AJ78:AJ141" si="34">IF(OR(ISNA(B78),B78=0),NA(),I78/B78)</f>
        <v>1.8918043407839327E-2</v>
      </c>
      <c r="AK78" s="9">
        <f t="shared" ref="AK78:AK141" si="35">IF(OR(ISNA(B78),B78=0),NA(),B78/$AK$11)</f>
        <v>0.30869999999999997</v>
      </c>
      <c r="AL78" s="9">
        <f t="shared" ref="AL78:AL141" si="36">IF(OR(ISNA(B78),B78=0),NA(),E78/$AK$11)</f>
        <v>0.16611999999999999</v>
      </c>
      <c r="AM78" s="9">
        <f t="shared" ref="AM78:AM141" si="37">IF(OR(ISNA(B78),B78=0),NA(),G78/$AK$11)</f>
        <v>0.13674</v>
      </c>
      <c r="AN78" s="9">
        <f t="shared" ref="AN78:AN141" si="38">IF(OR(ISNA(B78),B78=0),NA(),I78/$AK$11)</f>
        <v>5.8399999999999997E-3</v>
      </c>
      <c r="AO78" s="9">
        <f t="shared" ref="AO78:AO141" si="39">+IF(OR(ISNA(B78),B78=0),NA(),AI78/$AK$11)</f>
        <v>2.5999999999999999E-3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0</v>
      </c>
      <c r="AV78" s="9">
        <f t="shared" si="23"/>
        <v>0</v>
      </c>
      <c r="AW78" s="9">
        <f t="shared" ref="AW78:AW141" si="41">IF(OR(ISNA(B78),B78=0),NA(),V78/$AK$11)</f>
        <v>0</v>
      </c>
      <c r="AX78" s="9">
        <f t="shared" ref="AX78:AX141" si="42">IF(OR(ISNA(B78),B78=0),NA(),W78/$AK$11)</f>
        <v>0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80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1071426.3488006911</v>
      </c>
      <c r="BS78" s="1">
        <f t="shared" ref="BS78:BS88" si="49">+$BU$14*E78</f>
        <v>576564.12394807523</v>
      </c>
    </row>
    <row r="79" spans="2:71" x14ac:dyDescent="0.3">
      <c r="B79" s="1">
        <f t="shared" si="33"/>
        <v>15556</v>
      </c>
      <c r="C79" s="1">
        <v>66</v>
      </c>
      <c r="D79" s="1">
        <v>34443</v>
      </c>
      <c r="E79" s="1">
        <v>7965</v>
      </c>
      <c r="F79" s="1">
        <v>0</v>
      </c>
      <c r="G79" s="1">
        <v>7282</v>
      </c>
      <c r="H79" s="1">
        <v>0</v>
      </c>
      <c r="I79" s="1">
        <v>309</v>
      </c>
      <c r="J79" s="1">
        <v>56.38</v>
      </c>
      <c r="K79" s="1">
        <v>1.6</v>
      </c>
      <c r="L79" s="1">
        <v>23.7</v>
      </c>
      <c r="M79" s="1">
        <v>1.42</v>
      </c>
      <c r="N79" s="1">
        <v>7015</v>
      </c>
      <c r="O79" s="1">
        <v>8530</v>
      </c>
      <c r="P79" s="1">
        <v>3289</v>
      </c>
      <c r="Q79" s="1">
        <v>5109</v>
      </c>
      <c r="R79" s="1">
        <v>131</v>
      </c>
      <c r="S79" s="1">
        <v>7112</v>
      </c>
      <c r="T79" s="1">
        <v>709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f t="shared" ref="AA79:AB142" si="50">+D79+U79</f>
        <v>34443</v>
      </c>
      <c r="AB79" s="1">
        <f t="shared" si="50"/>
        <v>7965</v>
      </c>
      <c r="AC79" s="1">
        <f t="shared" ref="AC79:AC142" si="51">+G79+W79</f>
        <v>7282</v>
      </c>
      <c r="AD79" s="1">
        <f t="shared" ref="AD79:AD142" si="52">+I79+X79</f>
        <v>309</v>
      </c>
      <c r="AE79" s="1">
        <f t="shared" si="26"/>
        <v>-341</v>
      </c>
      <c r="AF79" s="1">
        <f t="shared" ref="AF79:AH142" si="53">IF($C79="","",G79-G78)</f>
        <v>445</v>
      </c>
      <c r="AG79" s="1">
        <f t="shared" si="53"/>
        <v>0</v>
      </c>
      <c r="AH79" s="1">
        <f t="shared" si="53"/>
        <v>17</v>
      </c>
      <c r="AI79" s="1">
        <f t="shared" si="27"/>
        <v>121</v>
      </c>
      <c r="AJ79" s="9">
        <f t="shared" si="34"/>
        <v>1.9863718179480586E-2</v>
      </c>
      <c r="AK79" s="9">
        <f t="shared" si="35"/>
        <v>0.31112000000000001</v>
      </c>
      <c r="AL79" s="9">
        <f t="shared" si="36"/>
        <v>0.1593</v>
      </c>
      <c r="AM79" s="9">
        <f t="shared" si="37"/>
        <v>0.14563999999999999</v>
      </c>
      <c r="AN79" s="9">
        <f t="shared" si="38"/>
        <v>6.1799999999999997E-3</v>
      </c>
      <c r="AO79" s="9">
        <f t="shared" si="39"/>
        <v>2.4199999999999998E-3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0</v>
      </c>
      <c r="AV79" s="9">
        <f t="shared" ref="AV79:AV142" si="56">IF(OR(ISNA(B79),B79=0),NA(),AU79/$AK$11)</f>
        <v>0</v>
      </c>
      <c r="AW79" s="9">
        <f t="shared" si="41"/>
        <v>0</v>
      </c>
      <c r="AX79" s="9">
        <f t="shared" si="42"/>
        <v>0</v>
      </c>
      <c r="AY79" s="9">
        <f t="shared" si="43"/>
        <v>0</v>
      </c>
      <c r="AZ79" s="9">
        <f t="shared" si="44"/>
        <v>0</v>
      </c>
      <c r="BJ79" s="7">
        <f t="shared" si="32"/>
        <v>81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1079825.6094553645</v>
      </c>
      <c r="BS79" s="1">
        <f t="shared" si="49"/>
        <v>552893.48028490483</v>
      </c>
    </row>
    <row r="80" spans="2:71" x14ac:dyDescent="0.3">
      <c r="B80" s="1">
        <f t="shared" si="33"/>
        <v>15667</v>
      </c>
      <c r="C80" s="1">
        <v>67</v>
      </c>
      <c r="D80" s="1">
        <v>34331</v>
      </c>
      <c r="E80" s="1">
        <v>7615</v>
      </c>
      <c r="F80" s="1">
        <v>0</v>
      </c>
      <c r="G80" s="1">
        <v>7725</v>
      </c>
      <c r="H80" s="1">
        <v>0</v>
      </c>
      <c r="I80" s="1">
        <v>327</v>
      </c>
      <c r="J80" s="1">
        <v>56.39</v>
      </c>
      <c r="K80" s="1">
        <v>1.6</v>
      </c>
      <c r="L80" s="1">
        <v>23.9</v>
      </c>
      <c r="M80" s="1">
        <v>1.4</v>
      </c>
      <c r="N80" s="1">
        <v>7121</v>
      </c>
      <c r="O80" s="1">
        <v>8537</v>
      </c>
      <c r="P80" s="1">
        <v>3016</v>
      </c>
      <c r="Q80" s="1">
        <v>5384</v>
      </c>
      <c r="R80" s="1">
        <v>135</v>
      </c>
      <c r="S80" s="1">
        <v>6816</v>
      </c>
      <c r="T80" s="1">
        <v>679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f t="shared" si="50"/>
        <v>34331</v>
      </c>
      <c r="AB80" s="1">
        <f t="shared" si="50"/>
        <v>7615</v>
      </c>
      <c r="AC80" s="1">
        <f t="shared" si="51"/>
        <v>7725</v>
      </c>
      <c r="AD80" s="1">
        <f t="shared" si="52"/>
        <v>327</v>
      </c>
      <c r="AE80" s="1">
        <f t="shared" ref="AE80:AE143" si="59">IF($C80="","",E80-E79)</f>
        <v>-350</v>
      </c>
      <c r="AF80" s="1">
        <f t="shared" si="53"/>
        <v>443</v>
      </c>
      <c r="AG80" s="1">
        <f t="shared" si="53"/>
        <v>0</v>
      </c>
      <c r="AH80" s="1">
        <f t="shared" si="53"/>
        <v>18</v>
      </c>
      <c r="AI80" s="1">
        <f t="shared" ref="AI80:AI143" si="60">IF(OR($C80="",ISNA($C80)),NA(),AE80+AF80+AG80+AH80)</f>
        <v>111</v>
      </c>
      <c r="AJ80" s="9">
        <f t="shared" si="34"/>
        <v>2.0871896342631008E-2</v>
      </c>
      <c r="AK80" s="9">
        <f t="shared" si="35"/>
        <v>0.31334000000000001</v>
      </c>
      <c r="AL80" s="9">
        <f t="shared" si="36"/>
        <v>0.15229999999999999</v>
      </c>
      <c r="AM80" s="9">
        <f t="shared" si="37"/>
        <v>0.1545</v>
      </c>
      <c r="AN80" s="9">
        <f t="shared" si="38"/>
        <v>6.5399999999999998E-3</v>
      </c>
      <c r="AO80" s="9">
        <f t="shared" si="39"/>
        <v>2.2200000000000002E-3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0</v>
      </c>
      <c r="AV80" s="9">
        <f t="shared" si="56"/>
        <v>0</v>
      </c>
      <c r="AW80" s="9">
        <f t="shared" si="41"/>
        <v>0</v>
      </c>
      <c r="AX80" s="9">
        <f t="shared" si="42"/>
        <v>0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82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1087530.7163369243</v>
      </c>
      <c r="BS80" s="1">
        <f t="shared" si="49"/>
        <v>528598.09822593222</v>
      </c>
    </row>
    <row r="81" spans="1:85" x14ac:dyDescent="0.3">
      <c r="B81" s="1">
        <f t="shared" si="33"/>
        <v>15770</v>
      </c>
      <c r="C81" s="1">
        <v>68</v>
      </c>
      <c r="D81" s="1">
        <v>34228</v>
      </c>
      <c r="E81" s="1">
        <v>7254</v>
      </c>
      <c r="F81" s="1">
        <v>0</v>
      </c>
      <c r="G81" s="1">
        <v>8170</v>
      </c>
      <c r="H81" s="1">
        <v>0</v>
      </c>
      <c r="I81" s="1">
        <v>346</v>
      </c>
      <c r="J81" s="1">
        <v>56.39</v>
      </c>
      <c r="K81" s="1">
        <v>1.6</v>
      </c>
      <c r="L81" s="1">
        <v>24</v>
      </c>
      <c r="M81" s="1">
        <v>1.38</v>
      </c>
      <c r="N81" s="1">
        <v>7219</v>
      </c>
      <c r="O81" s="1">
        <v>8542</v>
      </c>
      <c r="P81" s="1">
        <v>2748</v>
      </c>
      <c r="Q81" s="1">
        <v>5654</v>
      </c>
      <c r="R81" s="1">
        <v>138</v>
      </c>
      <c r="S81" s="1">
        <v>6510</v>
      </c>
      <c r="T81" s="1">
        <v>645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f t="shared" si="50"/>
        <v>34228</v>
      </c>
      <c r="AB81" s="1">
        <f t="shared" si="50"/>
        <v>7254</v>
      </c>
      <c r="AC81" s="1">
        <f t="shared" si="51"/>
        <v>8170</v>
      </c>
      <c r="AD81" s="1">
        <f t="shared" si="52"/>
        <v>346</v>
      </c>
      <c r="AE81" s="1">
        <f t="shared" si="59"/>
        <v>-361</v>
      </c>
      <c r="AF81" s="1">
        <f t="shared" si="53"/>
        <v>445</v>
      </c>
      <c r="AG81" s="1">
        <f t="shared" si="53"/>
        <v>0</v>
      </c>
      <c r="AH81" s="1">
        <f t="shared" si="53"/>
        <v>19</v>
      </c>
      <c r="AI81" s="1">
        <f t="shared" si="60"/>
        <v>103</v>
      </c>
      <c r="AJ81" s="9">
        <f t="shared" si="34"/>
        <v>2.1940393151553581E-2</v>
      </c>
      <c r="AK81" s="9">
        <f t="shared" si="35"/>
        <v>0.31540000000000001</v>
      </c>
      <c r="AL81" s="9">
        <f t="shared" si="36"/>
        <v>0.14507999999999999</v>
      </c>
      <c r="AM81" s="9">
        <f t="shared" si="37"/>
        <v>0.16339999999999999</v>
      </c>
      <c r="AN81" s="9">
        <f t="shared" si="38"/>
        <v>6.9199999999999999E-3</v>
      </c>
      <c r="AO81" s="9">
        <f t="shared" si="39"/>
        <v>2.0600000000000002E-3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0</v>
      </c>
      <c r="AV81" s="9">
        <f t="shared" si="56"/>
        <v>0</v>
      </c>
      <c r="AW81" s="9">
        <f t="shared" si="41"/>
        <v>0</v>
      </c>
      <c r="AX81" s="9">
        <f t="shared" si="42"/>
        <v>0</v>
      </c>
      <c r="AY81" s="9">
        <f t="shared" si="43"/>
        <v>0</v>
      </c>
      <c r="AZ81" s="9">
        <f t="shared" si="44"/>
        <v>0</v>
      </c>
      <c r="BJ81" s="7">
        <f t="shared" si="62"/>
        <v>83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1094680.5001999936</v>
      </c>
      <c r="BS81" s="1">
        <f t="shared" si="49"/>
        <v>503539.14701653476</v>
      </c>
    </row>
    <row r="82" spans="1:85" x14ac:dyDescent="0.3">
      <c r="B82" s="1">
        <f t="shared" si="33"/>
        <v>15870</v>
      </c>
      <c r="C82" s="1">
        <v>69</v>
      </c>
      <c r="D82" s="1">
        <v>34128</v>
      </c>
      <c r="E82" s="1">
        <v>6897</v>
      </c>
      <c r="F82" s="1">
        <v>0</v>
      </c>
      <c r="G82" s="1">
        <v>8609</v>
      </c>
      <c r="H82" s="1">
        <v>0</v>
      </c>
      <c r="I82" s="1">
        <v>364</v>
      </c>
      <c r="J82" s="1">
        <v>56.39</v>
      </c>
      <c r="K82" s="1">
        <v>1.6</v>
      </c>
      <c r="L82" s="1">
        <v>24.2</v>
      </c>
      <c r="M82" s="1">
        <v>1.36</v>
      </c>
      <c r="N82" s="1">
        <v>7313</v>
      </c>
      <c r="O82" s="1">
        <v>8548</v>
      </c>
      <c r="P82" s="1">
        <v>2494</v>
      </c>
      <c r="Q82" s="1">
        <v>5912</v>
      </c>
      <c r="R82" s="1">
        <v>141</v>
      </c>
      <c r="S82" s="1">
        <v>6197</v>
      </c>
      <c r="T82" s="1">
        <v>613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f t="shared" si="50"/>
        <v>34128</v>
      </c>
      <c r="AB82" s="1">
        <f t="shared" si="50"/>
        <v>6897</v>
      </c>
      <c r="AC82" s="1">
        <f t="shared" si="51"/>
        <v>8609</v>
      </c>
      <c r="AD82" s="1">
        <f t="shared" si="52"/>
        <v>364</v>
      </c>
      <c r="AE82" s="1">
        <f t="shared" si="59"/>
        <v>-357</v>
      </c>
      <c r="AF82" s="1">
        <f t="shared" si="53"/>
        <v>439</v>
      </c>
      <c r="AG82" s="1">
        <f t="shared" si="53"/>
        <v>0</v>
      </c>
      <c r="AH82" s="1">
        <f t="shared" si="53"/>
        <v>18</v>
      </c>
      <c r="AI82" s="1">
        <f t="shared" si="60"/>
        <v>100</v>
      </c>
      <c r="AJ82" s="9">
        <f t="shared" si="34"/>
        <v>2.2936357908002521E-2</v>
      </c>
      <c r="AK82" s="9">
        <f t="shared" si="35"/>
        <v>0.31740000000000002</v>
      </c>
      <c r="AL82" s="9">
        <f t="shared" si="36"/>
        <v>0.13794000000000001</v>
      </c>
      <c r="AM82" s="9">
        <f t="shared" si="37"/>
        <v>0.17218</v>
      </c>
      <c r="AN82" s="9">
        <f t="shared" si="38"/>
        <v>7.28E-3</v>
      </c>
      <c r="AO82" s="9">
        <f t="shared" si="39"/>
        <v>2E-3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0</v>
      </c>
      <c r="AV82" s="9">
        <f t="shared" si="56"/>
        <v>0</v>
      </c>
      <c r="AW82" s="9">
        <f t="shared" si="41"/>
        <v>0</v>
      </c>
      <c r="AX82" s="9">
        <f t="shared" si="42"/>
        <v>0</v>
      </c>
      <c r="AY82" s="9">
        <f t="shared" si="43"/>
        <v>0</v>
      </c>
      <c r="AZ82" s="9">
        <f t="shared" si="44"/>
        <v>0</v>
      </c>
      <c r="BJ82" s="7">
        <f t="shared" si="62"/>
        <v>84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1101622.0379311286</v>
      </c>
      <c r="BS82" s="1">
        <f t="shared" si="49"/>
        <v>478757.85731638269</v>
      </c>
    </row>
    <row r="83" spans="1:85" x14ac:dyDescent="0.3">
      <c r="B83" s="1">
        <f t="shared" si="33"/>
        <v>15962</v>
      </c>
      <c r="C83" s="1">
        <v>70</v>
      </c>
      <c r="D83" s="1">
        <v>34036</v>
      </c>
      <c r="E83" s="1">
        <v>6542</v>
      </c>
      <c r="F83" s="1">
        <v>0</v>
      </c>
      <c r="G83" s="1">
        <v>9037</v>
      </c>
      <c r="H83" s="1">
        <v>0</v>
      </c>
      <c r="I83" s="1">
        <v>383</v>
      </c>
      <c r="J83" s="1">
        <v>56.39</v>
      </c>
      <c r="K83" s="1">
        <v>1.6</v>
      </c>
      <c r="L83" s="1">
        <v>24.3</v>
      </c>
      <c r="M83" s="1">
        <v>1.34</v>
      </c>
      <c r="N83" s="1">
        <v>7400</v>
      </c>
      <c r="O83" s="1">
        <v>8553</v>
      </c>
      <c r="P83" s="1">
        <v>2250</v>
      </c>
      <c r="Q83" s="1">
        <v>6158</v>
      </c>
      <c r="R83" s="1">
        <v>144</v>
      </c>
      <c r="S83" s="1">
        <v>5885</v>
      </c>
      <c r="T83" s="1">
        <v>584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f t="shared" si="50"/>
        <v>34036</v>
      </c>
      <c r="AB83" s="1">
        <f t="shared" si="50"/>
        <v>6542</v>
      </c>
      <c r="AC83" s="1">
        <f t="shared" si="51"/>
        <v>9037</v>
      </c>
      <c r="AD83" s="1">
        <f t="shared" si="52"/>
        <v>383</v>
      </c>
      <c r="AE83" s="1">
        <f t="shared" si="59"/>
        <v>-355</v>
      </c>
      <c r="AF83" s="1">
        <f t="shared" si="53"/>
        <v>428</v>
      </c>
      <c r="AG83" s="1">
        <f t="shared" si="53"/>
        <v>0</v>
      </c>
      <c r="AH83" s="1">
        <f t="shared" si="53"/>
        <v>19</v>
      </c>
      <c r="AI83" s="1">
        <f t="shared" si="60"/>
        <v>92</v>
      </c>
      <c r="AJ83" s="9">
        <f t="shared" si="34"/>
        <v>2.3994486906402705E-2</v>
      </c>
      <c r="AK83" s="9">
        <f t="shared" si="35"/>
        <v>0.31924000000000002</v>
      </c>
      <c r="AL83" s="9">
        <f t="shared" si="36"/>
        <v>0.13084000000000001</v>
      </c>
      <c r="AM83" s="9">
        <f t="shared" si="37"/>
        <v>0.18074000000000001</v>
      </c>
      <c r="AN83" s="9">
        <f t="shared" si="38"/>
        <v>7.6600000000000001E-3</v>
      </c>
      <c r="AO83" s="9">
        <f t="shared" si="39"/>
        <v>1.8400000000000001E-3</v>
      </c>
      <c r="AP83" s="1">
        <f t="shared" si="54"/>
        <v>0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0</v>
      </c>
      <c r="AU83" s="1">
        <f t="shared" si="40"/>
        <v>0</v>
      </c>
      <c r="AV83" s="9">
        <f t="shared" si="56"/>
        <v>0</v>
      </c>
      <c r="AW83" s="9">
        <f t="shared" si="41"/>
        <v>0</v>
      </c>
      <c r="AX83" s="9">
        <f t="shared" si="42"/>
        <v>0</v>
      </c>
      <c r="AY83" s="9">
        <f t="shared" si="43"/>
        <v>0</v>
      </c>
      <c r="AZ83" s="9">
        <f t="shared" si="44"/>
        <v>0</v>
      </c>
      <c r="BJ83" s="7">
        <f t="shared" si="62"/>
        <v>85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1108008.2526437729</v>
      </c>
      <c r="BS83" s="1">
        <f t="shared" si="49"/>
        <v>454115.39837085339</v>
      </c>
    </row>
    <row r="84" spans="1:85" x14ac:dyDescent="0.3">
      <c r="B84" s="1">
        <f t="shared" si="33"/>
        <v>16049</v>
      </c>
      <c r="C84" s="1">
        <v>71</v>
      </c>
      <c r="D84" s="1">
        <v>33949</v>
      </c>
      <c r="E84" s="1">
        <v>6180</v>
      </c>
      <c r="F84" s="1">
        <v>0</v>
      </c>
      <c r="G84" s="1">
        <v>9468</v>
      </c>
      <c r="H84" s="1">
        <v>0</v>
      </c>
      <c r="I84" s="1">
        <v>401</v>
      </c>
      <c r="J84" s="1">
        <v>56.4</v>
      </c>
      <c r="K84" s="1">
        <v>1.6</v>
      </c>
      <c r="L84" s="1">
        <v>24.5</v>
      </c>
      <c r="M84" s="1">
        <v>1.31</v>
      </c>
      <c r="N84" s="1">
        <v>7482</v>
      </c>
      <c r="O84" s="1">
        <v>8557</v>
      </c>
      <c r="P84" s="1">
        <v>2011</v>
      </c>
      <c r="Q84" s="1">
        <v>6399</v>
      </c>
      <c r="R84" s="1">
        <v>146</v>
      </c>
      <c r="S84" s="1">
        <v>5566</v>
      </c>
      <c r="T84" s="1">
        <v>551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f t="shared" si="50"/>
        <v>33949</v>
      </c>
      <c r="AB84" s="1">
        <f t="shared" si="50"/>
        <v>6180</v>
      </c>
      <c r="AC84" s="1">
        <f t="shared" si="51"/>
        <v>9468</v>
      </c>
      <c r="AD84" s="1">
        <f t="shared" si="52"/>
        <v>401</v>
      </c>
      <c r="AE84" s="1">
        <f t="shared" si="59"/>
        <v>-362</v>
      </c>
      <c r="AF84" s="1">
        <f t="shared" si="53"/>
        <v>431</v>
      </c>
      <c r="AG84" s="1">
        <f t="shared" si="53"/>
        <v>0</v>
      </c>
      <c r="AH84" s="1">
        <f t="shared" si="53"/>
        <v>18</v>
      </c>
      <c r="AI84" s="1">
        <f t="shared" si="60"/>
        <v>87</v>
      </c>
      <c r="AJ84" s="9">
        <f t="shared" si="34"/>
        <v>2.4985980434918065E-2</v>
      </c>
      <c r="AK84" s="9">
        <f t="shared" si="35"/>
        <v>0.32097999999999999</v>
      </c>
      <c r="AL84" s="9">
        <f t="shared" si="36"/>
        <v>0.1236</v>
      </c>
      <c r="AM84" s="9">
        <f t="shared" si="37"/>
        <v>0.18936</v>
      </c>
      <c r="AN84" s="9">
        <f t="shared" si="38"/>
        <v>8.0199999999999994E-3</v>
      </c>
      <c r="AO84" s="9">
        <f t="shared" si="39"/>
        <v>1.74E-3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0</v>
      </c>
      <c r="AV84" s="9">
        <f t="shared" si="56"/>
        <v>0</v>
      </c>
      <c r="AW84" s="9">
        <f t="shared" si="41"/>
        <v>0</v>
      </c>
      <c r="AX84" s="9">
        <f t="shared" si="42"/>
        <v>0</v>
      </c>
      <c r="AY84" s="9">
        <f t="shared" si="43"/>
        <v>0</v>
      </c>
      <c r="AZ84" s="9">
        <f t="shared" si="44"/>
        <v>0</v>
      </c>
      <c r="BJ84" s="7">
        <f t="shared" si="62"/>
        <v>86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1114047.3904698603</v>
      </c>
      <c r="BS84" s="1">
        <f t="shared" si="49"/>
        <v>428987.03178414458</v>
      </c>
    </row>
    <row r="85" spans="1:85" x14ac:dyDescent="0.3">
      <c r="B85" s="1">
        <f t="shared" si="33"/>
        <v>16131</v>
      </c>
      <c r="C85" s="1">
        <v>72</v>
      </c>
      <c r="D85" s="1">
        <v>33867</v>
      </c>
      <c r="E85" s="1">
        <v>5820</v>
      </c>
      <c r="F85" s="1">
        <v>0</v>
      </c>
      <c r="G85" s="1">
        <v>9892</v>
      </c>
      <c r="H85" s="1">
        <v>0</v>
      </c>
      <c r="I85" s="1">
        <v>419</v>
      </c>
      <c r="J85" s="1">
        <v>56.4</v>
      </c>
      <c r="K85" s="1">
        <v>1.6</v>
      </c>
      <c r="L85" s="1">
        <v>24.6</v>
      </c>
      <c r="M85" s="1">
        <v>1.29</v>
      </c>
      <c r="N85" s="1">
        <v>7560</v>
      </c>
      <c r="O85" s="1">
        <v>8562</v>
      </c>
      <c r="P85" s="1">
        <v>1779</v>
      </c>
      <c r="Q85" s="1">
        <v>6634</v>
      </c>
      <c r="R85" s="1">
        <v>148</v>
      </c>
      <c r="S85" s="1">
        <v>5244</v>
      </c>
      <c r="T85" s="1">
        <v>521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f t="shared" si="50"/>
        <v>33867</v>
      </c>
      <c r="AB85" s="1">
        <f t="shared" si="50"/>
        <v>5820</v>
      </c>
      <c r="AC85" s="1">
        <f t="shared" si="51"/>
        <v>9892</v>
      </c>
      <c r="AD85" s="1">
        <f t="shared" si="52"/>
        <v>419</v>
      </c>
      <c r="AE85" s="1">
        <f t="shared" si="59"/>
        <v>-360</v>
      </c>
      <c r="AF85" s="1">
        <f t="shared" si="53"/>
        <v>424</v>
      </c>
      <c r="AG85" s="1">
        <f t="shared" si="53"/>
        <v>0</v>
      </c>
      <c r="AH85" s="1">
        <f t="shared" si="53"/>
        <v>18</v>
      </c>
      <c r="AI85" s="1">
        <f t="shared" si="60"/>
        <v>82</v>
      </c>
      <c r="AJ85" s="9">
        <f t="shared" si="34"/>
        <v>2.5974831070609387E-2</v>
      </c>
      <c r="AK85" s="9">
        <f t="shared" si="35"/>
        <v>0.32262000000000002</v>
      </c>
      <c r="AL85" s="9">
        <f t="shared" si="36"/>
        <v>0.1164</v>
      </c>
      <c r="AM85" s="9">
        <f t="shared" si="37"/>
        <v>0.19783999999999999</v>
      </c>
      <c r="AN85" s="9">
        <f t="shared" si="38"/>
        <v>8.3800000000000003E-3</v>
      </c>
      <c r="AO85" s="9">
        <f t="shared" si="39"/>
        <v>1.64E-3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0</v>
      </c>
      <c r="AV85" s="9">
        <f t="shared" si="56"/>
        <v>0</v>
      </c>
      <c r="AW85" s="9">
        <f t="shared" si="41"/>
        <v>0</v>
      </c>
      <c r="AX85" s="9">
        <f t="shared" si="42"/>
        <v>0</v>
      </c>
      <c r="AY85" s="9">
        <f t="shared" si="43"/>
        <v>0</v>
      </c>
      <c r="AZ85" s="9">
        <f t="shared" si="44"/>
        <v>0</v>
      </c>
      <c r="BJ85" s="7">
        <f t="shared" si="62"/>
        <v>87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1119739.4514093909</v>
      </c>
      <c r="BS85" s="1">
        <f t="shared" si="49"/>
        <v>403997.49595205847</v>
      </c>
    </row>
    <row r="86" spans="1:85" x14ac:dyDescent="0.3">
      <c r="B86" s="1">
        <f t="shared" si="33"/>
        <v>16208</v>
      </c>
      <c r="C86" s="1">
        <v>73</v>
      </c>
      <c r="D86" s="1">
        <v>33790</v>
      </c>
      <c r="E86" s="1">
        <v>5474</v>
      </c>
      <c r="F86" s="1">
        <v>0</v>
      </c>
      <c r="G86" s="1">
        <v>10298</v>
      </c>
      <c r="H86" s="1">
        <v>0</v>
      </c>
      <c r="I86" s="1">
        <v>436</v>
      </c>
      <c r="J86" s="1">
        <v>56.4</v>
      </c>
      <c r="K86" s="1">
        <v>1.6</v>
      </c>
      <c r="L86" s="1">
        <v>24.7</v>
      </c>
      <c r="M86" s="1">
        <v>1.28</v>
      </c>
      <c r="N86" s="1">
        <v>7632</v>
      </c>
      <c r="O86" s="1">
        <v>8566</v>
      </c>
      <c r="P86" s="1">
        <v>1570</v>
      </c>
      <c r="Q86" s="1">
        <v>6845</v>
      </c>
      <c r="R86" s="1">
        <v>150</v>
      </c>
      <c r="S86" s="1">
        <v>4934</v>
      </c>
      <c r="T86" s="1">
        <v>492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f t="shared" si="50"/>
        <v>33790</v>
      </c>
      <c r="AB86" s="1">
        <f t="shared" si="50"/>
        <v>5474</v>
      </c>
      <c r="AC86" s="1">
        <f t="shared" si="51"/>
        <v>10298</v>
      </c>
      <c r="AD86" s="1">
        <f t="shared" si="52"/>
        <v>436</v>
      </c>
      <c r="AE86" s="1">
        <f t="shared" si="59"/>
        <v>-346</v>
      </c>
      <c r="AF86" s="1">
        <f t="shared" si="53"/>
        <v>406</v>
      </c>
      <c r="AG86" s="1">
        <f t="shared" si="53"/>
        <v>0</v>
      </c>
      <c r="AH86" s="1">
        <f t="shared" si="53"/>
        <v>17</v>
      </c>
      <c r="AI86" s="1">
        <f t="shared" si="60"/>
        <v>77</v>
      </c>
      <c r="AJ86" s="9">
        <f t="shared" si="34"/>
        <v>2.6900296150049359E-2</v>
      </c>
      <c r="AK86" s="9">
        <f t="shared" si="35"/>
        <v>0.32416</v>
      </c>
      <c r="AL86" s="9">
        <f t="shared" si="36"/>
        <v>0.10947999999999999</v>
      </c>
      <c r="AM86" s="9">
        <f t="shared" si="37"/>
        <v>0.20596</v>
      </c>
      <c r="AN86" s="9">
        <f t="shared" si="38"/>
        <v>8.7200000000000003E-3</v>
      </c>
      <c r="AO86" s="9">
        <f t="shared" si="39"/>
        <v>1.5399999999999999E-3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0</v>
      </c>
      <c r="AV86" s="9">
        <f t="shared" si="56"/>
        <v>0</v>
      </c>
      <c r="AW86" s="9">
        <f t="shared" si="41"/>
        <v>0</v>
      </c>
      <c r="AX86" s="9">
        <f t="shared" si="42"/>
        <v>0</v>
      </c>
      <c r="AY86" s="9">
        <f t="shared" si="43"/>
        <v>0</v>
      </c>
      <c r="AZ86" s="9">
        <f t="shared" si="44"/>
        <v>0</v>
      </c>
      <c r="BJ86" s="7">
        <f t="shared" si="62"/>
        <v>88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1125084.4354623649</v>
      </c>
      <c r="BS86" s="1">
        <f t="shared" si="49"/>
        <v>379979.77540233132</v>
      </c>
    </row>
    <row r="87" spans="1:85" s="1" customFormat="1" x14ac:dyDescent="0.3">
      <c r="A87" s="7"/>
      <c r="B87" s="1">
        <f t="shared" si="33"/>
        <v>16280</v>
      </c>
      <c r="C87" s="1">
        <v>74</v>
      </c>
      <c r="D87" s="1">
        <v>33718</v>
      </c>
      <c r="E87" s="1">
        <v>5144</v>
      </c>
      <c r="F87" s="1">
        <v>0</v>
      </c>
      <c r="G87" s="1">
        <v>10681</v>
      </c>
      <c r="H87" s="1">
        <v>0</v>
      </c>
      <c r="I87" s="1">
        <v>455</v>
      </c>
      <c r="J87" s="1">
        <v>56.4</v>
      </c>
      <c r="K87" s="1">
        <v>1.61</v>
      </c>
      <c r="L87" s="1">
        <v>24.8</v>
      </c>
      <c r="M87" s="1">
        <v>1.26</v>
      </c>
      <c r="N87" s="1">
        <v>7699</v>
      </c>
      <c r="O87" s="1">
        <v>8571</v>
      </c>
      <c r="P87" s="1">
        <v>1383</v>
      </c>
      <c r="Q87" s="1">
        <v>7035</v>
      </c>
      <c r="R87" s="1">
        <v>152</v>
      </c>
      <c r="S87" s="1">
        <v>4635</v>
      </c>
      <c r="T87" s="1">
        <v>463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f t="shared" si="50"/>
        <v>33718</v>
      </c>
      <c r="AB87" s="1">
        <f t="shared" si="50"/>
        <v>5144</v>
      </c>
      <c r="AC87" s="1">
        <f t="shared" si="51"/>
        <v>10681</v>
      </c>
      <c r="AD87" s="1">
        <f t="shared" si="52"/>
        <v>455</v>
      </c>
      <c r="AE87" s="1">
        <f t="shared" si="59"/>
        <v>-330</v>
      </c>
      <c r="AF87" s="1">
        <f t="shared" si="53"/>
        <v>383</v>
      </c>
      <c r="AG87" s="1">
        <f t="shared" si="53"/>
        <v>0</v>
      </c>
      <c r="AH87" s="1">
        <f t="shared" si="53"/>
        <v>19</v>
      </c>
      <c r="AI87" s="1">
        <f t="shared" si="60"/>
        <v>72</v>
      </c>
      <c r="AJ87" s="9">
        <f t="shared" si="34"/>
        <v>2.7948402948402947E-2</v>
      </c>
      <c r="AK87" s="9">
        <f t="shared" si="35"/>
        <v>0.3256</v>
      </c>
      <c r="AL87" s="9">
        <f t="shared" si="36"/>
        <v>0.10288</v>
      </c>
      <c r="AM87" s="9">
        <f t="shared" si="37"/>
        <v>0.21362</v>
      </c>
      <c r="AN87" s="9">
        <f t="shared" si="38"/>
        <v>9.1000000000000004E-3</v>
      </c>
      <c r="AO87" s="9">
        <f t="shared" si="39"/>
        <v>1.4400000000000001E-3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0</v>
      </c>
      <c r="AV87" s="9">
        <f t="shared" si="56"/>
        <v>0</v>
      </c>
      <c r="AW87" s="9">
        <f t="shared" si="41"/>
        <v>0</v>
      </c>
      <c r="AX87" s="9">
        <f t="shared" si="42"/>
        <v>0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89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1130082.3426287821</v>
      </c>
      <c r="BS87" s="1">
        <f t="shared" si="49"/>
        <v>357072.70088958571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16347</v>
      </c>
      <c r="C88" s="1">
        <v>75</v>
      </c>
      <c r="D88" s="1">
        <v>33651</v>
      </c>
      <c r="E88" s="1">
        <v>4825</v>
      </c>
      <c r="F88" s="1">
        <v>0</v>
      </c>
      <c r="G88" s="1">
        <v>11050</v>
      </c>
      <c r="H88" s="1">
        <v>0</v>
      </c>
      <c r="I88" s="1">
        <v>472</v>
      </c>
      <c r="J88" s="1">
        <v>56.41</v>
      </c>
      <c r="K88" s="1">
        <v>1.61</v>
      </c>
      <c r="L88" s="1">
        <v>24.9</v>
      </c>
      <c r="M88" s="1">
        <v>1.24</v>
      </c>
      <c r="N88" s="1">
        <v>7761</v>
      </c>
      <c r="O88" s="1">
        <v>8577</v>
      </c>
      <c r="P88" s="1">
        <v>1212</v>
      </c>
      <c r="Q88" s="1">
        <v>7209</v>
      </c>
      <c r="R88" s="1">
        <v>154</v>
      </c>
      <c r="S88" s="1">
        <v>4348</v>
      </c>
      <c r="T88" s="1">
        <v>433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f t="shared" si="50"/>
        <v>33651</v>
      </c>
      <c r="AB88" s="1">
        <f t="shared" si="50"/>
        <v>4825</v>
      </c>
      <c r="AC88" s="1">
        <f t="shared" si="51"/>
        <v>11050</v>
      </c>
      <c r="AD88" s="1">
        <f t="shared" si="52"/>
        <v>472</v>
      </c>
      <c r="AE88" s="1">
        <f t="shared" si="59"/>
        <v>-319</v>
      </c>
      <c r="AF88" s="1">
        <f t="shared" si="53"/>
        <v>369</v>
      </c>
      <c r="AG88" s="1">
        <f t="shared" si="53"/>
        <v>0</v>
      </c>
      <c r="AH88" s="1">
        <f t="shared" si="53"/>
        <v>17</v>
      </c>
      <c r="AI88" s="1">
        <f t="shared" si="60"/>
        <v>67</v>
      </c>
      <c r="AJ88" s="9">
        <f t="shared" si="34"/>
        <v>2.8873799473909587E-2</v>
      </c>
      <c r="AK88" s="9">
        <f t="shared" si="35"/>
        <v>0.32694000000000001</v>
      </c>
      <c r="AL88" s="9">
        <f t="shared" si="36"/>
        <v>9.6500000000000002E-2</v>
      </c>
      <c r="AM88" s="9">
        <f t="shared" si="37"/>
        <v>0.221</v>
      </c>
      <c r="AN88" s="9">
        <f t="shared" si="38"/>
        <v>9.4400000000000005E-3</v>
      </c>
      <c r="AO88" s="9">
        <f t="shared" si="39"/>
        <v>1.34E-3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0</v>
      </c>
      <c r="AV88" s="9">
        <f t="shared" si="56"/>
        <v>0</v>
      </c>
      <c r="AW88" s="9">
        <f t="shared" si="41"/>
        <v>0</v>
      </c>
      <c r="AX88" s="9">
        <f t="shared" si="42"/>
        <v>0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90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1134733.1729086426</v>
      </c>
      <c r="BS88" s="1">
        <f t="shared" si="49"/>
        <v>334929.19552726496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16408</v>
      </c>
      <c r="C89" s="1">
        <v>76</v>
      </c>
      <c r="D89" s="1">
        <v>33590</v>
      </c>
      <c r="E89" s="1">
        <v>4522</v>
      </c>
      <c r="F89" s="1">
        <v>0</v>
      </c>
      <c r="G89" s="1">
        <v>11396</v>
      </c>
      <c r="H89" s="1">
        <v>0</v>
      </c>
      <c r="I89" s="1">
        <v>490</v>
      </c>
      <c r="J89" s="1">
        <v>56.41</v>
      </c>
      <c r="K89" s="1">
        <v>1.61</v>
      </c>
      <c r="L89" s="1">
        <v>25</v>
      </c>
      <c r="M89" s="1">
        <v>1.23</v>
      </c>
      <c r="N89" s="1">
        <v>7817</v>
      </c>
      <c r="O89" s="1">
        <v>8581</v>
      </c>
      <c r="P89" s="1">
        <v>1059</v>
      </c>
      <c r="Q89" s="1">
        <v>7366</v>
      </c>
      <c r="R89" s="1">
        <v>156</v>
      </c>
      <c r="S89" s="1">
        <v>4076</v>
      </c>
      <c r="T89" s="1">
        <v>407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f t="shared" si="50"/>
        <v>33590</v>
      </c>
      <c r="AB89" s="1">
        <f t="shared" si="50"/>
        <v>4522</v>
      </c>
      <c r="AC89" s="1">
        <f t="shared" si="51"/>
        <v>11396</v>
      </c>
      <c r="AD89" s="1">
        <f t="shared" si="52"/>
        <v>490</v>
      </c>
      <c r="AE89" s="1">
        <f t="shared" si="59"/>
        <v>-303</v>
      </c>
      <c r="AF89" s="1">
        <f t="shared" si="53"/>
        <v>346</v>
      </c>
      <c r="AG89" s="1">
        <f t="shared" si="53"/>
        <v>0</v>
      </c>
      <c r="AH89" s="1">
        <f t="shared" si="53"/>
        <v>18</v>
      </c>
      <c r="AI89" s="1">
        <f t="shared" si="60"/>
        <v>61</v>
      </c>
      <c r="AJ89" s="9">
        <f t="shared" si="34"/>
        <v>2.9863481228668942E-2</v>
      </c>
      <c r="AK89" s="9">
        <f t="shared" si="35"/>
        <v>0.32816000000000001</v>
      </c>
      <c r="AL89" s="9">
        <f t="shared" si="36"/>
        <v>9.0440000000000006E-2</v>
      </c>
      <c r="AM89" s="9">
        <f t="shared" si="37"/>
        <v>0.22792000000000001</v>
      </c>
      <c r="AN89" s="9">
        <f t="shared" si="38"/>
        <v>9.7999999999999997E-3</v>
      </c>
      <c r="AO89" s="9">
        <f t="shared" si="39"/>
        <v>1.2199999999999999E-3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0</v>
      </c>
      <c r="AV89" s="9">
        <f t="shared" si="56"/>
        <v>0</v>
      </c>
      <c r="AW89" s="9">
        <f t="shared" si="41"/>
        <v>0</v>
      </c>
      <c r="AX89" s="9">
        <f t="shared" si="42"/>
        <v>0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91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16466</v>
      </c>
      <c r="C90" s="1">
        <v>77</v>
      </c>
      <c r="D90" s="1">
        <v>33532</v>
      </c>
      <c r="E90" s="1">
        <v>4231</v>
      </c>
      <c r="F90" s="1">
        <v>0</v>
      </c>
      <c r="G90" s="1">
        <v>11728</v>
      </c>
      <c r="H90" s="1">
        <v>0</v>
      </c>
      <c r="I90" s="1">
        <v>507</v>
      </c>
      <c r="J90" s="1">
        <v>56.41</v>
      </c>
      <c r="K90" s="1">
        <v>1.61</v>
      </c>
      <c r="L90" s="1">
        <v>25.1</v>
      </c>
      <c r="M90" s="1">
        <v>1.21</v>
      </c>
      <c r="N90" s="1">
        <v>7871</v>
      </c>
      <c r="O90" s="1">
        <v>8586</v>
      </c>
      <c r="P90" s="1">
        <v>917</v>
      </c>
      <c r="Q90" s="1">
        <v>7510</v>
      </c>
      <c r="R90" s="1">
        <v>157</v>
      </c>
      <c r="S90" s="1">
        <v>3814</v>
      </c>
      <c r="T90" s="1">
        <v>381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f t="shared" si="50"/>
        <v>33532</v>
      </c>
      <c r="AB90" s="1">
        <f t="shared" si="50"/>
        <v>4231</v>
      </c>
      <c r="AC90" s="1">
        <f t="shared" si="51"/>
        <v>11728</v>
      </c>
      <c r="AD90" s="1">
        <f t="shared" si="52"/>
        <v>507</v>
      </c>
      <c r="AE90" s="1">
        <f t="shared" si="59"/>
        <v>-291</v>
      </c>
      <c r="AF90" s="1">
        <f t="shared" si="53"/>
        <v>332</v>
      </c>
      <c r="AG90" s="1">
        <f t="shared" si="53"/>
        <v>0</v>
      </c>
      <c r="AH90" s="1">
        <f t="shared" si="53"/>
        <v>17</v>
      </c>
      <c r="AI90" s="1">
        <f t="shared" si="60"/>
        <v>58</v>
      </c>
      <c r="AJ90" s="9">
        <f t="shared" si="34"/>
        <v>3.0790720272075793E-2</v>
      </c>
      <c r="AK90" s="9">
        <f t="shared" si="35"/>
        <v>0.32932</v>
      </c>
      <c r="AL90" s="9">
        <f t="shared" si="36"/>
        <v>8.4620000000000001E-2</v>
      </c>
      <c r="AM90" s="9">
        <f t="shared" si="37"/>
        <v>0.23455999999999999</v>
      </c>
      <c r="AN90" s="9">
        <f t="shared" si="38"/>
        <v>1.014E-2</v>
      </c>
      <c r="AO90" s="9">
        <f t="shared" si="39"/>
        <v>1.16E-3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0</v>
      </c>
      <c r="AV90" s="9">
        <f t="shared" si="56"/>
        <v>0</v>
      </c>
      <c r="AW90" s="9">
        <f t="shared" si="41"/>
        <v>0</v>
      </c>
      <c r="AX90" s="9">
        <f t="shared" si="42"/>
        <v>0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92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16521</v>
      </c>
      <c r="C91" s="1">
        <v>78</v>
      </c>
      <c r="D91" s="1">
        <v>33477</v>
      </c>
      <c r="E91" s="1">
        <v>3955</v>
      </c>
      <c r="F91" s="1">
        <v>0</v>
      </c>
      <c r="G91" s="1">
        <v>12044</v>
      </c>
      <c r="H91" s="1">
        <v>0</v>
      </c>
      <c r="I91" s="1">
        <v>522</v>
      </c>
      <c r="J91" s="1">
        <v>56.42</v>
      </c>
      <c r="K91" s="1">
        <v>1.61</v>
      </c>
      <c r="L91" s="1">
        <v>25.1</v>
      </c>
      <c r="M91" s="1">
        <v>1.2</v>
      </c>
      <c r="N91" s="1">
        <v>7921</v>
      </c>
      <c r="O91" s="1">
        <v>8591</v>
      </c>
      <c r="P91" s="1">
        <v>793</v>
      </c>
      <c r="Q91" s="1">
        <v>7638</v>
      </c>
      <c r="R91" s="1">
        <v>158</v>
      </c>
      <c r="S91" s="1">
        <v>3565</v>
      </c>
      <c r="T91" s="1">
        <v>357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f t="shared" si="50"/>
        <v>33477</v>
      </c>
      <c r="AB91" s="1">
        <f t="shared" si="50"/>
        <v>3955</v>
      </c>
      <c r="AC91" s="1">
        <f t="shared" si="51"/>
        <v>12044</v>
      </c>
      <c r="AD91" s="1">
        <f t="shared" si="52"/>
        <v>522</v>
      </c>
      <c r="AE91" s="1">
        <f t="shared" si="59"/>
        <v>-276</v>
      </c>
      <c r="AF91" s="1">
        <f t="shared" si="53"/>
        <v>316</v>
      </c>
      <c r="AG91" s="1">
        <f t="shared" si="53"/>
        <v>0</v>
      </c>
      <c r="AH91" s="1">
        <f t="shared" si="53"/>
        <v>15</v>
      </c>
      <c r="AI91" s="1">
        <f t="shared" si="60"/>
        <v>55</v>
      </c>
      <c r="AJ91" s="9">
        <f t="shared" si="34"/>
        <v>3.1596150354094792E-2</v>
      </c>
      <c r="AK91" s="9">
        <f t="shared" si="35"/>
        <v>0.33041999999999999</v>
      </c>
      <c r="AL91" s="9">
        <f t="shared" si="36"/>
        <v>7.9100000000000004E-2</v>
      </c>
      <c r="AM91" s="9">
        <f t="shared" si="37"/>
        <v>0.24088000000000001</v>
      </c>
      <c r="AN91" s="9">
        <f t="shared" si="38"/>
        <v>1.044E-2</v>
      </c>
      <c r="AO91" s="9">
        <f t="shared" si="39"/>
        <v>1.1000000000000001E-3</v>
      </c>
      <c r="AP91" s="1">
        <f t="shared" si="54"/>
        <v>0</v>
      </c>
      <c r="AQ91" s="1">
        <f t="shared" si="54"/>
        <v>0</v>
      </c>
      <c r="AS91" s="1">
        <f t="shared" si="55"/>
        <v>0</v>
      </c>
      <c r="AT91" s="1">
        <f t="shared" si="61"/>
        <v>0</v>
      </c>
      <c r="AU91" s="1">
        <f t="shared" si="40"/>
        <v>0</v>
      </c>
      <c r="AV91" s="9">
        <f t="shared" si="56"/>
        <v>0</v>
      </c>
      <c r="AW91" s="9">
        <f t="shared" si="41"/>
        <v>0</v>
      </c>
      <c r="AX91" s="9">
        <f t="shared" si="42"/>
        <v>0</v>
      </c>
      <c r="AY91" s="9">
        <f t="shared" si="43"/>
        <v>0</v>
      </c>
      <c r="AZ91" s="9">
        <f t="shared" si="4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93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16572</v>
      </c>
      <c r="C92" s="1">
        <v>79</v>
      </c>
      <c r="D92" s="1">
        <v>33426</v>
      </c>
      <c r="E92" s="1">
        <v>3690</v>
      </c>
      <c r="F92" s="1">
        <v>0</v>
      </c>
      <c r="G92" s="1">
        <v>12343</v>
      </c>
      <c r="H92" s="1">
        <v>0</v>
      </c>
      <c r="I92" s="1">
        <v>539</v>
      </c>
      <c r="J92" s="1">
        <v>56.42</v>
      </c>
      <c r="K92" s="1">
        <v>1.61</v>
      </c>
      <c r="L92" s="1">
        <v>25.2</v>
      </c>
      <c r="M92" s="1">
        <v>1.18</v>
      </c>
      <c r="N92" s="1">
        <v>7967</v>
      </c>
      <c r="O92" s="1">
        <v>8596</v>
      </c>
      <c r="P92" s="1">
        <v>681</v>
      </c>
      <c r="Q92" s="1">
        <v>7754</v>
      </c>
      <c r="R92" s="1">
        <v>159</v>
      </c>
      <c r="S92" s="1">
        <v>3326</v>
      </c>
      <c r="T92" s="1">
        <v>333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f t="shared" si="50"/>
        <v>33426</v>
      </c>
      <c r="AB92" s="1">
        <f t="shared" si="50"/>
        <v>3690</v>
      </c>
      <c r="AC92" s="1">
        <f t="shared" si="51"/>
        <v>12343</v>
      </c>
      <c r="AD92" s="1">
        <f t="shared" si="52"/>
        <v>539</v>
      </c>
      <c r="AE92" s="1">
        <f t="shared" si="59"/>
        <v>-265</v>
      </c>
      <c r="AF92" s="1">
        <f t="shared" si="53"/>
        <v>299</v>
      </c>
      <c r="AG92" s="1">
        <f t="shared" si="53"/>
        <v>0</v>
      </c>
      <c r="AH92" s="1">
        <f t="shared" si="53"/>
        <v>17</v>
      </c>
      <c r="AI92" s="1">
        <f t="shared" si="60"/>
        <v>51</v>
      </c>
      <c r="AJ92" s="9">
        <f t="shared" si="34"/>
        <v>3.2524740526188749E-2</v>
      </c>
      <c r="AK92" s="9">
        <f t="shared" si="35"/>
        <v>0.33144000000000001</v>
      </c>
      <c r="AL92" s="9">
        <f t="shared" si="36"/>
        <v>7.3800000000000004E-2</v>
      </c>
      <c r="AM92" s="9">
        <f t="shared" si="37"/>
        <v>0.24686</v>
      </c>
      <c r="AN92" s="9">
        <f t="shared" si="38"/>
        <v>1.078E-2</v>
      </c>
      <c r="AO92" s="9">
        <f t="shared" si="39"/>
        <v>1.0200000000000001E-3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0</v>
      </c>
      <c r="AV92" s="9">
        <f t="shared" si="56"/>
        <v>0</v>
      </c>
      <c r="AW92" s="9">
        <f t="shared" si="41"/>
        <v>0</v>
      </c>
      <c r="AX92" s="9">
        <f t="shared" si="42"/>
        <v>0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94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16617</v>
      </c>
      <c r="C93" s="1">
        <v>80</v>
      </c>
      <c r="D93" s="1">
        <v>33380</v>
      </c>
      <c r="E93" s="1">
        <v>3443</v>
      </c>
      <c r="F93" s="1">
        <v>0</v>
      </c>
      <c r="G93" s="1">
        <v>12619</v>
      </c>
      <c r="H93" s="1">
        <v>0</v>
      </c>
      <c r="I93" s="1">
        <v>555</v>
      </c>
      <c r="J93" s="1">
        <v>56.42</v>
      </c>
      <c r="K93" s="1">
        <v>1.61</v>
      </c>
      <c r="L93" s="1">
        <v>25.3</v>
      </c>
      <c r="M93" s="1">
        <v>1.17</v>
      </c>
      <c r="N93" s="1">
        <v>8009</v>
      </c>
      <c r="O93" s="1">
        <v>8600</v>
      </c>
      <c r="P93" s="1">
        <v>582</v>
      </c>
      <c r="Q93" s="1">
        <v>7857</v>
      </c>
      <c r="R93" s="1">
        <v>160</v>
      </c>
      <c r="S93" s="1">
        <v>3106</v>
      </c>
      <c r="T93" s="1">
        <v>312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f t="shared" si="50"/>
        <v>33380</v>
      </c>
      <c r="AB93" s="1">
        <f t="shared" si="50"/>
        <v>3443</v>
      </c>
      <c r="AC93" s="1">
        <f t="shared" si="51"/>
        <v>12619</v>
      </c>
      <c r="AD93" s="1">
        <f t="shared" si="52"/>
        <v>555</v>
      </c>
      <c r="AE93" s="1">
        <f t="shared" si="59"/>
        <v>-247</v>
      </c>
      <c r="AF93" s="1">
        <f t="shared" si="53"/>
        <v>276</v>
      </c>
      <c r="AG93" s="1">
        <f t="shared" si="53"/>
        <v>0</v>
      </c>
      <c r="AH93" s="1">
        <f t="shared" si="53"/>
        <v>16</v>
      </c>
      <c r="AI93" s="1">
        <f t="shared" si="60"/>
        <v>45</v>
      </c>
      <c r="AJ93" s="9">
        <f t="shared" si="34"/>
        <v>3.3399530601191552E-2</v>
      </c>
      <c r="AK93" s="9">
        <f t="shared" si="35"/>
        <v>0.33234000000000002</v>
      </c>
      <c r="AL93" s="9">
        <f t="shared" si="36"/>
        <v>6.8860000000000005E-2</v>
      </c>
      <c r="AM93" s="9">
        <f t="shared" si="37"/>
        <v>0.25237999999999999</v>
      </c>
      <c r="AN93" s="9">
        <f t="shared" si="38"/>
        <v>1.11E-2</v>
      </c>
      <c r="AO93" s="9">
        <f t="shared" si="39"/>
        <v>8.9999999999999998E-4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0</v>
      </c>
      <c r="AV93" s="9">
        <f t="shared" si="56"/>
        <v>0</v>
      </c>
      <c r="AW93" s="9">
        <f t="shared" si="41"/>
        <v>0</v>
      </c>
      <c r="AX93" s="9">
        <f t="shared" si="42"/>
        <v>0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95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16662</v>
      </c>
      <c r="C94" s="1">
        <v>81</v>
      </c>
      <c r="D94" s="1">
        <v>33336</v>
      </c>
      <c r="E94" s="1">
        <v>3218</v>
      </c>
      <c r="F94" s="1">
        <v>0</v>
      </c>
      <c r="G94" s="1">
        <v>12874</v>
      </c>
      <c r="H94" s="1">
        <v>0</v>
      </c>
      <c r="I94" s="1">
        <v>570</v>
      </c>
      <c r="J94" s="1">
        <v>56.43</v>
      </c>
      <c r="K94" s="1">
        <v>1.61</v>
      </c>
      <c r="L94" s="1">
        <v>25.3</v>
      </c>
      <c r="M94" s="1">
        <v>1.1599999999999999</v>
      </c>
      <c r="N94" s="1">
        <v>8049</v>
      </c>
      <c r="O94" s="1">
        <v>8604</v>
      </c>
      <c r="P94" s="1">
        <v>499</v>
      </c>
      <c r="Q94" s="1">
        <v>7942</v>
      </c>
      <c r="R94" s="1">
        <v>161</v>
      </c>
      <c r="S94" s="1">
        <v>2903</v>
      </c>
      <c r="T94" s="1">
        <v>291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f t="shared" si="50"/>
        <v>33336</v>
      </c>
      <c r="AB94" s="1">
        <f t="shared" si="50"/>
        <v>3218</v>
      </c>
      <c r="AC94" s="1">
        <f t="shared" si="51"/>
        <v>12874</v>
      </c>
      <c r="AD94" s="1">
        <f t="shared" si="52"/>
        <v>570</v>
      </c>
      <c r="AE94" s="1">
        <f t="shared" si="59"/>
        <v>-225</v>
      </c>
      <c r="AF94" s="1">
        <f t="shared" si="53"/>
        <v>255</v>
      </c>
      <c r="AG94" s="1">
        <f t="shared" si="53"/>
        <v>0</v>
      </c>
      <c r="AH94" s="1">
        <f t="shared" si="53"/>
        <v>15</v>
      </c>
      <c r="AI94" s="1">
        <f t="shared" si="60"/>
        <v>45</v>
      </c>
      <c r="AJ94" s="9">
        <f t="shared" si="34"/>
        <v>3.4209578682030971E-2</v>
      </c>
      <c r="AK94" s="9">
        <f t="shared" si="35"/>
        <v>0.33323999999999998</v>
      </c>
      <c r="AL94" s="9">
        <f t="shared" si="36"/>
        <v>6.4360000000000001E-2</v>
      </c>
      <c r="AM94" s="9">
        <f t="shared" si="37"/>
        <v>0.25747999999999999</v>
      </c>
      <c r="AN94" s="9">
        <f t="shared" si="38"/>
        <v>1.14E-2</v>
      </c>
      <c r="AO94" s="9">
        <f t="shared" si="39"/>
        <v>8.9999999999999998E-4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0</v>
      </c>
      <c r="AV94" s="9">
        <f t="shared" si="56"/>
        <v>0</v>
      </c>
      <c r="AW94" s="9">
        <f t="shared" si="41"/>
        <v>0</v>
      </c>
      <c r="AX94" s="9">
        <f t="shared" si="42"/>
        <v>0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96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16701</v>
      </c>
      <c r="C95" s="1">
        <v>82</v>
      </c>
      <c r="D95" s="1">
        <v>33296</v>
      </c>
      <c r="E95" s="1">
        <v>3003</v>
      </c>
      <c r="F95" s="1">
        <v>0</v>
      </c>
      <c r="G95" s="1">
        <v>13115</v>
      </c>
      <c r="H95" s="1">
        <v>0</v>
      </c>
      <c r="I95" s="1">
        <v>583</v>
      </c>
      <c r="J95" s="1">
        <v>56.43</v>
      </c>
      <c r="K95" s="1">
        <v>1.61</v>
      </c>
      <c r="L95" s="1">
        <v>25.4</v>
      </c>
      <c r="M95" s="1">
        <v>1.1399999999999999</v>
      </c>
      <c r="N95" s="1">
        <v>8085</v>
      </c>
      <c r="O95" s="1">
        <v>8607</v>
      </c>
      <c r="P95" s="1">
        <v>427</v>
      </c>
      <c r="Q95" s="1">
        <v>8018</v>
      </c>
      <c r="R95" s="1">
        <v>161</v>
      </c>
      <c r="S95" s="1">
        <v>2709</v>
      </c>
      <c r="T95" s="1">
        <v>271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f t="shared" si="50"/>
        <v>33296</v>
      </c>
      <c r="AB95" s="1">
        <f t="shared" si="50"/>
        <v>3003</v>
      </c>
      <c r="AC95" s="1">
        <f t="shared" si="51"/>
        <v>13115</v>
      </c>
      <c r="AD95" s="1">
        <f t="shared" si="52"/>
        <v>583</v>
      </c>
      <c r="AE95" s="1">
        <f t="shared" si="59"/>
        <v>-215</v>
      </c>
      <c r="AF95" s="1">
        <f t="shared" si="53"/>
        <v>241</v>
      </c>
      <c r="AG95" s="1">
        <f t="shared" si="53"/>
        <v>0</v>
      </c>
      <c r="AH95" s="1">
        <f t="shared" si="53"/>
        <v>13</v>
      </c>
      <c r="AI95" s="1">
        <f t="shared" si="60"/>
        <v>39</v>
      </c>
      <c r="AJ95" s="9">
        <f t="shared" si="34"/>
        <v>3.490808933596791E-2</v>
      </c>
      <c r="AK95" s="9">
        <f t="shared" si="35"/>
        <v>0.33401999999999998</v>
      </c>
      <c r="AL95" s="9">
        <f t="shared" si="36"/>
        <v>6.0060000000000002E-2</v>
      </c>
      <c r="AM95" s="9">
        <f t="shared" si="37"/>
        <v>0.26229999999999998</v>
      </c>
      <c r="AN95" s="9">
        <f t="shared" si="38"/>
        <v>1.166E-2</v>
      </c>
      <c r="AO95" s="9">
        <f t="shared" si="39"/>
        <v>7.7999999999999999E-4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0</v>
      </c>
      <c r="AV95" s="9">
        <f t="shared" si="56"/>
        <v>0</v>
      </c>
      <c r="AW95" s="9">
        <f t="shared" si="41"/>
        <v>0</v>
      </c>
      <c r="AX95" s="9">
        <f t="shared" si="42"/>
        <v>0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97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16738</v>
      </c>
      <c r="C96" s="1">
        <v>83</v>
      </c>
      <c r="D96" s="1">
        <v>33260</v>
      </c>
      <c r="E96" s="1">
        <v>2797</v>
      </c>
      <c r="F96" s="1">
        <v>0</v>
      </c>
      <c r="G96" s="1">
        <v>13346</v>
      </c>
      <c r="H96" s="1">
        <v>0</v>
      </c>
      <c r="I96" s="1">
        <v>595</v>
      </c>
      <c r="J96" s="1">
        <v>56.44</v>
      </c>
      <c r="K96" s="1">
        <v>1.61</v>
      </c>
      <c r="L96" s="1">
        <v>25.4</v>
      </c>
      <c r="M96" s="1">
        <v>1.1299999999999999</v>
      </c>
      <c r="N96" s="1">
        <v>8117</v>
      </c>
      <c r="O96" s="1">
        <v>8611</v>
      </c>
      <c r="P96" s="1">
        <v>364</v>
      </c>
      <c r="Q96" s="1">
        <v>8085</v>
      </c>
      <c r="R96" s="1">
        <v>162</v>
      </c>
      <c r="S96" s="1">
        <v>2525</v>
      </c>
      <c r="T96" s="1">
        <v>253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f t="shared" si="50"/>
        <v>33260</v>
      </c>
      <c r="AB96" s="1">
        <f t="shared" si="50"/>
        <v>2797</v>
      </c>
      <c r="AC96" s="1">
        <f t="shared" si="51"/>
        <v>13346</v>
      </c>
      <c r="AD96" s="1">
        <f t="shared" si="52"/>
        <v>595</v>
      </c>
      <c r="AE96" s="1">
        <f t="shared" si="59"/>
        <v>-206</v>
      </c>
      <c r="AF96" s="1">
        <f t="shared" si="53"/>
        <v>231</v>
      </c>
      <c r="AG96" s="1">
        <f t="shared" si="53"/>
        <v>0</v>
      </c>
      <c r="AH96" s="1">
        <f t="shared" si="53"/>
        <v>12</v>
      </c>
      <c r="AI96" s="1">
        <f t="shared" si="60"/>
        <v>37</v>
      </c>
      <c r="AJ96" s="9">
        <f t="shared" si="34"/>
        <v>3.5547855179830327E-2</v>
      </c>
      <c r="AK96" s="9">
        <f t="shared" si="35"/>
        <v>0.33476</v>
      </c>
      <c r="AL96" s="9">
        <f t="shared" si="36"/>
        <v>5.5939999999999997E-2</v>
      </c>
      <c r="AM96" s="9">
        <f t="shared" si="37"/>
        <v>0.26691999999999999</v>
      </c>
      <c r="AN96" s="9">
        <f t="shared" si="38"/>
        <v>1.1900000000000001E-2</v>
      </c>
      <c r="AO96" s="9">
        <f t="shared" si="39"/>
        <v>7.3999999999999999E-4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0</v>
      </c>
      <c r="AV96" s="9">
        <f t="shared" si="56"/>
        <v>0</v>
      </c>
      <c r="AW96" s="9">
        <f t="shared" si="41"/>
        <v>0</v>
      </c>
      <c r="AX96" s="9">
        <f t="shared" si="42"/>
        <v>0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98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16773</v>
      </c>
      <c r="C97" s="1">
        <v>84</v>
      </c>
      <c r="D97" s="1">
        <v>33225</v>
      </c>
      <c r="E97" s="1">
        <v>2610</v>
      </c>
      <c r="F97" s="1">
        <v>0</v>
      </c>
      <c r="G97" s="1">
        <v>13554</v>
      </c>
      <c r="H97" s="1">
        <v>0</v>
      </c>
      <c r="I97" s="1">
        <v>609</v>
      </c>
      <c r="J97" s="1">
        <v>56.44</v>
      </c>
      <c r="K97" s="1">
        <v>1.61</v>
      </c>
      <c r="L97" s="1">
        <v>25.4</v>
      </c>
      <c r="M97" s="1">
        <v>1.1200000000000001</v>
      </c>
      <c r="N97" s="1">
        <v>8148</v>
      </c>
      <c r="O97" s="1">
        <v>8615</v>
      </c>
      <c r="P97" s="1">
        <v>312</v>
      </c>
      <c r="Q97" s="1">
        <v>8141</v>
      </c>
      <c r="R97" s="1">
        <v>162</v>
      </c>
      <c r="S97" s="1">
        <v>2359</v>
      </c>
      <c r="T97" s="1">
        <v>236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f t="shared" si="50"/>
        <v>33225</v>
      </c>
      <c r="AB97" s="1">
        <f t="shared" si="50"/>
        <v>2610</v>
      </c>
      <c r="AC97" s="1">
        <f t="shared" si="51"/>
        <v>13554</v>
      </c>
      <c r="AD97" s="1">
        <f t="shared" si="52"/>
        <v>609</v>
      </c>
      <c r="AE97" s="1">
        <f t="shared" si="59"/>
        <v>-187</v>
      </c>
      <c r="AF97" s="1">
        <f t="shared" si="53"/>
        <v>208</v>
      </c>
      <c r="AG97" s="1">
        <f t="shared" si="53"/>
        <v>0</v>
      </c>
      <c r="AH97" s="1">
        <f t="shared" si="53"/>
        <v>14</v>
      </c>
      <c r="AI97" s="1">
        <f t="shared" si="60"/>
        <v>35</v>
      </c>
      <c r="AJ97" s="9">
        <f t="shared" si="34"/>
        <v>3.6308352709712034E-2</v>
      </c>
      <c r="AK97" s="9">
        <f t="shared" si="35"/>
        <v>0.33545999999999998</v>
      </c>
      <c r="AL97" s="9">
        <f t="shared" si="36"/>
        <v>5.2200000000000003E-2</v>
      </c>
      <c r="AM97" s="9">
        <f t="shared" si="37"/>
        <v>0.27107999999999999</v>
      </c>
      <c r="AN97" s="9">
        <f t="shared" si="38"/>
        <v>1.218E-2</v>
      </c>
      <c r="AO97" s="9">
        <f t="shared" si="39"/>
        <v>6.9999999999999999E-4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0</v>
      </c>
      <c r="AV97" s="9">
        <f t="shared" si="56"/>
        <v>0</v>
      </c>
      <c r="AW97" s="9">
        <f t="shared" si="41"/>
        <v>0</v>
      </c>
      <c r="AX97" s="9">
        <f t="shared" si="42"/>
        <v>0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99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16807</v>
      </c>
      <c r="C98" s="1">
        <v>85</v>
      </c>
      <c r="D98" s="1">
        <v>33191</v>
      </c>
      <c r="E98" s="1">
        <v>2437</v>
      </c>
      <c r="F98" s="1">
        <v>0</v>
      </c>
      <c r="G98" s="1">
        <v>13749</v>
      </c>
      <c r="H98" s="1">
        <v>0</v>
      </c>
      <c r="I98" s="1">
        <v>621</v>
      </c>
      <c r="J98" s="1">
        <v>56.44</v>
      </c>
      <c r="K98" s="1">
        <v>1.61</v>
      </c>
      <c r="L98" s="1">
        <v>25.5</v>
      </c>
      <c r="M98" s="1">
        <v>1.1200000000000001</v>
      </c>
      <c r="N98" s="1">
        <v>8178</v>
      </c>
      <c r="O98" s="1">
        <v>8619</v>
      </c>
      <c r="P98" s="1">
        <v>270</v>
      </c>
      <c r="Q98" s="1">
        <v>8186</v>
      </c>
      <c r="R98" s="1">
        <v>162</v>
      </c>
      <c r="S98" s="1">
        <v>2202</v>
      </c>
      <c r="T98" s="1">
        <v>220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f t="shared" si="50"/>
        <v>33191</v>
      </c>
      <c r="AB98" s="1">
        <f t="shared" si="50"/>
        <v>2437</v>
      </c>
      <c r="AC98" s="1">
        <f t="shared" si="51"/>
        <v>13749</v>
      </c>
      <c r="AD98" s="1">
        <f t="shared" si="52"/>
        <v>621</v>
      </c>
      <c r="AE98" s="1">
        <f t="shared" si="59"/>
        <v>-173</v>
      </c>
      <c r="AF98" s="1">
        <f t="shared" si="53"/>
        <v>195</v>
      </c>
      <c r="AG98" s="1">
        <f t="shared" si="53"/>
        <v>0</v>
      </c>
      <c r="AH98" s="1">
        <f t="shared" si="53"/>
        <v>12</v>
      </c>
      <c r="AI98" s="1">
        <f t="shared" si="60"/>
        <v>34</v>
      </c>
      <c r="AJ98" s="9">
        <f t="shared" si="34"/>
        <v>3.6948890343309337E-2</v>
      </c>
      <c r="AK98" s="9">
        <f t="shared" si="35"/>
        <v>0.33613999999999999</v>
      </c>
      <c r="AL98" s="9">
        <f t="shared" si="36"/>
        <v>4.8739999999999999E-2</v>
      </c>
      <c r="AM98" s="9">
        <f t="shared" si="37"/>
        <v>0.27498</v>
      </c>
      <c r="AN98" s="9">
        <f t="shared" si="38"/>
        <v>1.242E-2</v>
      </c>
      <c r="AO98" s="9">
        <f t="shared" si="39"/>
        <v>6.8000000000000005E-4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0</v>
      </c>
      <c r="AV98" s="9">
        <f t="shared" si="56"/>
        <v>0</v>
      </c>
      <c r="AW98" s="9">
        <f t="shared" si="41"/>
        <v>0</v>
      </c>
      <c r="AX98" s="9">
        <f t="shared" si="42"/>
        <v>0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100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16840</v>
      </c>
      <c r="C99" s="1">
        <v>86</v>
      </c>
      <c r="D99" s="1">
        <v>33159</v>
      </c>
      <c r="E99" s="1">
        <v>2278</v>
      </c>
      <c r="F99" s="1">
        <v>0</v>
      </c>
      <c r="G99" s="1">
        <v>13929</v>
      </c>
      <c r="H99" s="1">
        <v>0</v>
      </c>
      <c r="I99" s="1">
        <v>633</v>
      </c>
      <c r="J99" s="1">
        <v>56.45</v>
      </c>
      <c r="K99" s="1">
        <v>1.61</v>
      </c>
      <c r="L99" s="1">
        <v>25.5</v>
      </c>
      <c r="M99" s="1">
        <v>1.1100000000000001</v>
      </c>
      <c r="N99" s="1">
        <v>8207</v>
      </c>
      <c r="O99" s="1">
        <v>8623</v>
      </c>
      <c r="P99" s="1">
        <v>232</v>
      </c>
      <c r="Q99" s="1">
        <v>8227</v>
      </c>
      <c r="R99" s="1">
        <v>162</v>
      </c>
      <c r="S99" s="1">
        <v>2057</v>
      </c>
      <c r="T99" s="1">
        <v>205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f t="shared" si="50"/>
        <v>33159</v>
      </c>
      <c r="AB99" s="1">
        <f t="shared" si="50"/>
        <v>2278</v>
      </c>
      <c r="AC99" s="1">
        <f t="shared" si="51"/>
        <v>13929</v>
      </c>
      <c r="AD99" s="1">
        <f t="shared" si="52"/>
        <v>633</v>
      </c>
      <c r="AE99" s="1">
        <f t="shared" si="59"/>
        <v>-159</v>
      </c>
      <c r="AF99" s="1">
        <f t="shared" si="53"/>
        <v>180</v>
      </c>
      <c r="AG99" s="1">
        <f t="shared" si="53"/>
        <v>0</v>
      </c>
      <c r="AH99" s="1">
        <f t="shared" si="53"/>
        <v>12</v>
      </c>
      <c r="AI99" s="1">
        <f t="shared" si="60"/>
        <v>33</v>
      </c>
      <c r="AJ99" s="9">
        <f t="shared" si="34"/>
        <v>3.7589073634204273E-2</v>
      </c>
      <c r="AK99" s="9">
        <f t="shared" si="35"/>
        <v>0.33679999999999999</v>
      </c>
      <c r="AL99" s="9">
        <f t="shared" si="36"/>
        <v>4.5560000000000003E-2</v>
      </c>
      <c r="AM99" s="9">
        <f t="shared" si="37"/>
        <v>0.27857999999999999</v>
      </c>
      <c r="AN99" s="9">
        <f t="shared" si="38"/>
        <v>1.2659999999999999E-2</v>
      </c>
      <c r="AO99" s="9">
        <f t="shared" si="39"/>
        <v>6.6E-4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0</v>
      </c>
      <c r="AV99" s="9">
        <f t="shared" si="56"/>
        <v>0</v>
      </c>
      <c r="AW99" s="9">
        <f t="shared" si="41"/>
        <v>0</v>
      </c>
      <c r="AX99" s="9">
        <f t="shared" si="42"/>
        <v>0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101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16868</v>
      </c>
      <c r="C100" s="1">
        <v>87</v>
      </c>
      <c r="D100" s="1">
        <v>33131</v>
      </c>
      <c r="E100" s="1">
        <v>2126</v>
      </c>
      <c r="F100" s="1">
        <v>0</v>
      </c>
      <c r="G100" s="1">
        <v>14098</v>
      </c>
      <c r="H100" s="1">
        <v>0</v>
      </c>
      <c r="I100" s="1">
        <v>644</v>
      </c>
      <c r="J100" s="1">
        <v>56.45</v>
      </c>
      <c r="K100" s="1">
        <v>1.61</v>
      </c>
      <c r="L100" s="1">
        <v>25.5</v>
      </c>
      <c r="M100" s="1">
        <v>1.1000000000000001</v>
      </c>
      <c r="N100" s="1">
        <v>8232</v>
      </c>
      <c r="O100" s="1">
        <v>8626</v>
      </c>
      <c r="P100" s="1">
        <v>202</v>
      </c>
      <c r="Q100" s="1">
        <v>8261</v>
      </c>
      <c r="R100" s="1">
        <v>163</v>
      </c>
      <c r="S100" s="1">
        <v>1920</v>
      </c>
      <c r="T100" s="1">
        <v>191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f t="shared" si="50"/>
        <v>33131</v>
      </c>
      <c r="AB100" s="1">
        <f t="shared" si="50"/>
        <v>2126</v>
      </c>
      <c r="AC100" s="1">
        <f t="shared" si="51"/>
        <v>14098</v>
      </c>
      <c r="AD100" s="1">
        <f t="shared" si="52"/>
        <v>644</v>
      </c>
      <c r="AE100" s="1">
        <f t="shared" si="59"/>
        <v>-152</v>
      </c>
      <c r="AF100" s="1">
        <f t="shared" si="53"/>
        <v>169</v>
      </c>
      <c r="AG100" s="1">
        <f t="shared" si="53"/>
        <v>0</v>
      </c>
      <c r="AH100" s="1">
        <f t="shared" si="53"/>
        <v>11</v>
      </c>
      <c r="AI100" s="1">
        <f t="shared" si="60"/>
        <v>28</v>
      </c>
      <c r="AJ100" s="9">
        <f t="shared" si="34"/>
        <v>3.8178800094854165E-2</v>
      </c>
      <c r="AK100" s="9">
        <f t="shared" si="35"/>
        <v>0.33735999999999999</v>
      </c>
      <c r="AL100" s="9">
        <f t="shared" si="36"/>
        <v>4.2520000000000002E-2</v>
      </c>
      <c r="AM100" s="9">
        <f t="shared" si="37"/>
        <v>0.28195999999999999</v>
      </c>
      <c r="AN100" s="9">
        <f t="shared" si="38"/>
        <v>1.2880000000000001E-2</v>
      </c>
      <c r="AO100" s="9">
        <f t="shared" si="39"/>
        <v>5.5999999999999995E-4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0</v>
      </c>
      <c r="AV100" s="9">
        <f t="shared" si="56"/>
        <v>0</v>
      </c>
      <c r="AW100" s="9">
        <f t="shared" si="41"/>
        <v>0</v>
      </c>
      <c r="AX100" s="9">
        <f t="shared" si="42"/>
        <v>0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102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16895</v>
      </c>
      <c r="C101" s="1">
        <v>88</v>
      </c>
      <c r="D101" s="1">
        <v>33103</v>
      </c>
      <c r="E101" s="1">
        <v>1987</v>
      </c>
      <c r="F101" s="1">
        <v>0</v>
      </c>
      <c r="G101" s="1">
        <v>14253</v>
      </c>
      <c r="H101" s="1">
        <v>0</v>
      </c>
      <c r="I101" s="1">
        <v>655</v>
      </c>
      <c r="J101" s="1">
        <v>56.46</v>
      </c>
      <c r="K101" s="1">
        <v>1.61</v>
      </c>
      <c r="L101" s="1">
        <v>25.6</v>
      </c>
      <c r="M101" s="1">
        <v>1.0900000000000001</v>
      </c>
      <c r="N101" s="1">
        <v>8256</v>
      </c>
      <c r="O101" s="1">
        <v>8630</v>
      </c>
      <c r="P101" s="1">
        <v>179</v>
      </c>
      <c r="Q101" s="1">
        <v>8287</v>
      </c>
      <c r="R101" s="1">
        <v>163</v>
      </c>
      <c r="S101" s="1">
        <v>1794</v>
      </c>
      <c r="T101" s="1">
        <v>178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f t="shared" si="50"/>
        <v>33103</v>
      </c>
      <c r="AB101" s="1">
        <f t="shared" si="50"/>
        <v>1987</v>
      </c>
      <c r="AC101" s="1">
        <f t="shared" si="51"/>
        <v>14253</v>
      </c>
      <c r="AD101" s="1">
        <f t="shared" si="52"/>
        <v>655</v>
      </c>
      <c r="AE101" s="1">
        <f t="shared" si="59"/>
        <v>-139</v>
      </c>
      <c r="AF101" s="1">
        <f t="shared" si="53"/>
        <v>155</v>
      </c>
      <c r="AG101" s="1">
        <f t="shared" si="53"/>
        <v>0</v>
      </c>
      <c r="AH101" s="1">
        <f t="shared" si="53"/>
        <v>11</v>
      </c>
      <c r="AI101" s="1">
        <f t="shared" si="60"/>
        <v>27</v>
      </c>
      <c r="AJ101" s="9">
        <f t="shared" si="34"/>
        <v>3.8768866528558744E-2</v>
      </c>
      <c r="AK101" s="9">
        <f t="shared" si="35"/>
        <v>0.33789999999999998</v>
      </c>
      <c r="AL101" s="9">
        <f t="shared" si="36"/>
        <v>3.9739999999999998E-2</v>
      </c>
      <c r="AM101" s="9">
        <f t="shared" si="37"/>
        <v>0.28505999999999998</v>
      </c>
      <c r="AN101" s="9">
        <f t="shared" si="38"/>
        <v>1.3100000000000001E-2</v>
      </c>
      <c r="AO101" s="9">
        <f t="shared" si="39"/>
        <v>5.4000000000000001E-4</v>
      </c>
      <c r="AP101" s="1">
        <f t="shared" si="54"/>
        <v>0</v>
      </c>
      <c r="AQ101" s="1">
        <f t="shared" si="54"/>
        <v>0</v>
      </c>
      <c r="AS101" s="1">
        <f t="shared" si="55"/>
        <v>0</v>
      </c>
      <c r="AT101" s="1">
        <f t="shared" si="61"/>
        <v>0</v>
      </c>
      <c r="AU101" s="1">
        <f t="shared" si="40"/>
        <v>0</v>
      </c>
      <c r="AV101" s="9">
        <f t="shared" si="56"/>
        <v>0</v>
      </c>
      <c r="AW101" s="9">
        <f t="shared" si="41"/>
        <v>0</v>
      </c>
      <c r="AX101" s="9">
        <f t="shared" si="42"/>
        <v>0</v>
      </c>
      <c r="AY101" s="9">
        <f t="shared" si="43"/>
        <v>0</v>
      </c>
      <c r="AZ101" s="9">
        <f t="shared" si="4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103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16921</v>
      </c>
      <c r="C102" s="1">
        <v>89</v>
      </c>
      <c r="D102" s="1">
        <v>33078</v>
      </c>
      <c r="E102" s="1">
        <v>1863</v>
      </c>
      <c r="F102" s="1">
        <v>0</v>
      </c>
      <c r="G102" s="1">
        <v>14394</v>
      </c>
      <c r="H102" s="1">
        <v>0</v>
      </c>
      <c r="I102" s="1">
        <v>664</v>
      </c>
      <c r="J102" s="1">
        <v>56.46</v>
      </c>
      <c r="K102" s="1">
        <v>1.61</v>
      </c>
      <c r="L102" s="1">
        <v>25.6</v>
      </c>
      <c r="M102" s="1">
        <v>1.0900000000000001</v>
      </c>
      <c r="N102" s="1">
        <v>8278</v>
      </c>
      <c r="O102" s="1">
        <v>8633</v>
      </c>
      <c r="P102" s="1">
        <v>162</v>
      </c>
      <c r="Q102" s="1">
        <v>8307</v>
      </c>
      <c r="R102" s="1">
        <v>163</v>
      </c>
      <c r="S102" s="1">
        <v>1680</v>
      </c>
      <c r="T102" s="1">
        <v>167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f t="shared" si="50"/>
        <v>33078</v>
      </c>
      <c r="AB102" s="1">
        <f t="shared" si="50"/>
        <v>1863</v>
      </c>
      <c r="AC102" s="1">
        <f t="shared" si="51"/>
        <v>14394</v>
      </c>
      <c r="AD102" s="1">
        <f t="shared" si="52"/>
        <v>664</v>
      </c>
      <c r="AE102" s="1">
        <f t="shared" si="59"/>
        <v>-124</v>
      </c>
      <c r="AF102" s="1">
        <f t="shared" si="53"/>
        <v>141</v>
      </c>
      <c r="AG102" s="1">
        <f t="shared" si="53"/>
        <v>0</v>
      </c>
      <c r="AH102" s="1">
        <f t="shared" si="53"/>
        <v>9</v>
      </c>
      <c r="AI102" s="1">
        <f t="shared" si="60"/>
        <v>26</v>
      </c>
      <c r="AJ102" s="9">
        <f t="shared" si="34"/>
        <v>3.924117959931446E-2</v>
      </c>
      <c r="AK102" s="9">
        <f t="shared" si="35"/>
        <v>0.33842</v>
      </c>
      <c r="AL102" s="9">
        <f t="shared" si="36"/>
        <v>3.7260000000000001E-2</v>
      </c>
      <c r="AM102" s="9">
        <f t="shared" si="37"/>
        <v>0.28788000000000002</v>
      </c>
      <c r="AN102" s="9">
        <f t="shared" si="38"/>
        <v>1.328E-2</v>
      </c>
      <c r="AO102" s="9">
        <f t="shared" si="39"/>
        <v>5.1999999999999995E-4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0</v>
      </c>
      <c r="AV102" s="9">
        <f t="shared" si="56"/>
        <v>0</v>
      </c>
      <c r="AW102" s="9">
        <f t="shared" si="41"/>
        <v>0</v>
      </c>
      <c r="AX102" s="9">
        <f t="shared" si="42"/>
        <v>0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104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16943</v>
      </c>
      <c r="C103" s="1">
        <v>90</v>
      </c>
      <c r="D103" s="1">
        <v>33055</v>
      </c>
      <c r="E103" s="1">
        <v>1744</v>
      </c>
      <c r="F103" s="1">
        <v>0</v>
      </c>
      <c r="G103" s="1">
        <v>14526</v>
      </c>
      <c r="H103" s="1">
        <v>0</v>
      </c>
      <c r="I103" s="1">
        <v>673</v>
      </c>
      <c r="J103" s="1">
        <v>56.47</v>
      </c>
      <c r="K103" s="1">
        <v>1.61</v>
      </c>
      <c r="L103" s="1">
        <v>25.6</v>
      </c>
      <c r="M103" s="1">
        <v>1.08</v>
      </c>
      <c r="N103" s="1">
        <v>8298</v>
      </c>
      <c r="O103" s="1">
        <v>8636</v>
      </c>
      <c r="P103" s="1">
        <v>148</v>
      </c>
      <c r="Q103" s="1">
        <v>8324</v>
      </c>
      <c r="R103" s="1">
        <v>163</v>
      </c>
      <c r="S103" s="1">
        <v>1574</v>
      </c>
      <c r="T103" s="1">
        <v>156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f t="shared" si="50"/>
        <v>33055</v>
      </c>
      <c r="AB103" s="1">
        <f t="shared" si="50"/>
        <v>1744</v>
      </c>
      <c r="AC103" s="1">
        <f t="shared" si="51"/>
        <v>14526</v>
      </c>
      <c r="AD103" s="1">
        <f t="shared" si="52"/>
        <v>673</v>
      </c>
      <c r="AE103" s="1">
        <f t="shared" si="59"/>
        <v>-119</v>
      </c>
      <c r="AF103" s="1">
        <f t="shared" si="53"/>
        <v>132</v>
      </c>
      <c r="AG103" s="1">
        <f t="shared" si="53"/>
        <v>0</v>
      </c>
      <c r="AH103" s="1">
        <f t="shared" si="53"/>
        <v>9</v>
      </c>
      <c r="AI103" s="1">
        <f t="shared" si="60"/>
        <v>22</v>
      </c>
      <c r="AJ103" s="9">
        <f t="shared" si="34"/>
        <v>3.9721418875051644E-2</v>
      </c>
      <c r="AK103" s="9">
        <f t="shared" si="35"/>
        <v>0.33885999999999999</v>
      </c>
      <c r="AL103" s="9">
        <f t="shared" si="36"/>
        <v>3.4880000000000001E-2</v>
      </c>
      <c r="AM103" s="9">
        <f t="shared" si="37"/>
        <v>0.29052</v>
      </c>
      <c r="AN103" s="9">
        <f t="shared" si="38"/>
        <v>1.346E-2</v>
      </c>
      <c r="AO103" s="9">
        <f t="shared" si="39"/>
        <v>4.4000000000000002E-4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0</v>
      </c>
      <c r="AV103" s="9">
        <f t="shared" si="56"/>
        <v>0</v>
      </c>
      <c r="AW103" s="9">
        <f t="shared" si="41"/>
        <v>0</v>
      </c>
      <c r="AX103" s="9">
        <f t="shared" si="42"/>
        <v>0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105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16964</v>
      </c>
      <c r="C104" s="1">
        <v>91</v>
      </c>
      <c r="D104" s="1">
        <v>33034</v>
      </c>
      <c r="E104" s="1">
        <v>1627</v>
      </c>
      <c r="F104" s="1">
        <v>0</v>
      </c>
      <c r="G104" s="1">
        <v>14655</v>
      </c>
      <c r="H104" s="1">
        <v>0</v>
      </c>
      <c r="I104" s="1">
        <v>682</v>
      </c>
      <c r="J104" s="1">
        <v>56.47</v>
      </c>
      <c r="K104" s="1">
        <v>1.61</v>
      </c>
      <c r="L104" s="1">
        <v>25.6</v>
      </c>
      <c r="M104" s="1">
        <v>1.07</v>
      </c>
      <c r="N104" s="1">
        <v>8316</v>
      </c>
      <c r="O104" s="1">
        <v>8639</v>
      </c>
      <c r="P104" s="1">
        <v>137</v>
      </c>
      <c r="Q104" s="1">
        <v>8339</v>
      </c>
      <c r="R104" s="1">
        <v>163</v>
      </c>
      <c r="S104" s="1">
        <v>1469</v>
      </c>
      <c r="T104" s="1">
        <v>146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f t="shared" si="50"/>
        <v>33034</v>
      </c>
      <c r="AB104" s="1">
        <f t="shared" si="50"/>
        <v>1627</v>
      </c>
      <c r="AC104" s="1">
        <f t="shared" si="51"/>
        <v>14655</v>
      </c>
      <c r="AD104" s="1">
        <f t="shared" si="52"/>
        <v>682</v>
      </c>
      <c r="AE104" s="1">
        <f t="shared" si="59"/>
        <v>-117</v>
      </c>
      <c r="AF104" s="1">
        <f t="shared" si="53"/>
        <v>129</v>
      </c>
      <c r="AG104" s="1">
        <f t="shared" si="53"/>
        <v>0</v>
      </c>
      <c r="AH104" s="1">
        <f t="shared" si="53"/>
        <v>9</v>
      </c>
      <c r="AI104" s="1">
        <f t="shared" si="60"/>
        <v>21</v>
      </c>
      <c r="AJ104" s="9">
        <f t="shared" si="34"/>
        <v>4.0202782362650319E-2</v>
      </c>
      <c r="AK104" s="9">
        <f t="shared" si="35"/>
        <v>0.33928000000000003</v>
      </c>
      <c r="AL104" s="9">
        <f t="shared" si="36"/>
        <v>3.2539999999999999E-2</v>
      </c>
      <c r="AM104" s="9">
        <f t="shared" si="37"/>
        <v>0.29310000000000003</v>
      </c>
      <c r="AN104" s="9">
        <f t="shared" si="38"/>
        <v>1.3639999999999999E-2</v>
      </c>
      <c r="AO104" s="9">
        <f t="shared" si="39"/>
        <v>4.2000000000000002E-4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0</v>
      </c>
      <c r="AV104" s="9">
        <f t="shared" si="56"/>
        <v>0</v>
      </c>
      <c r="AW104" s="9">
        <f t="shared" si="41"/>
        <v>0</v>
      </c>
      <c r="AX104" s="9">
        <f t="shared" si="42"/>
        <v>0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106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16984</v>
      </c>
      <c r="C105" s="1">
        <v>92</v>
      </c>
      <c r="D105" s="1">
        <v>33014</v>
      </c>
      <c r="E105" s="1">
        <v>1522</v>
      </c>
      <c r="F105" s="1">
        <v>0</v>
      </c>
      <c r="G105" s="1">
        <v>14771</v>
      </c>
      <c r="H105" s="1">
        <v>0</v>
      </c>
      <c r="I105" s="1">
        <v>691</v>
      </c>
      <c r="J105" s="1">
        <v>56.48</v>
      </c>
      <c r="K105" s="1">
        <v>1.61</v>
      </c>
      <c r="L105" s="1">
        <v>25.6</v>
      </c>
      <c r="M105" s="1">
        <v>1.07</v>
      </c>
      <c r="N105" s="1">
        <v>8333</v>
      </c>
      <c r="O105" s="1">
        <v>8642</v>
      </c>
      <c r="P105" s="1">
        <v>127</v>
      </c>
      <c r="Q105" s="1">
        <v>8350</v>
      </c>
      <c r="R105" s="1">
        <v>163</v>
      </c>
      <c r="S105" s="1">
        <v>1377</v>
      </c>
      <c r="T105" s="1">
        <v>138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f t="shared" si="50"/>
        <v>33014</v>
      </c>
      <c r="AB105" s="1">
        <f t="shared" si="50"/>
        <v>1522</v>
      </c>
      <c r="AC105" s="1">
        <f t="shared" si="51"/>
        <v>14771</v>
      </c>
      <c r="AD105" s="1">
        <f t="shared" si="52"/>
        <v>691</v>
      </c>
      <c r="AE105" s="1">
        <f t="shared" si="59"/>
        <v>-105</v>
      </c>
      <c r="AF105" s="1">
        <f t="shared" si="53"/>
        <v>116</v>
      </c>
      <c r="AG105" s="1">
        <f t="shared" si="53"/>
        <v>0</v>
      </c>
      <c r="AH105" s="1">
        <f t="shared" si="53"/>
        <v>9</v>
      </c>
      <c r="AI105" s="1">
        <f t="shared" si="60"/>
        <v>20</v>
      </c>
      <c r="AJ105" s="9">
        <f t="shared" si="34"/>
        <v>4.068535091851154E-2</v>
      </c>
      <c r="AK105" s="9">
        <f t="shared" si="35"/>
        <v>0.33967999999999998</v>
      </c>
      <c r="AL105" s="9">
        <f t="shared" si="36"/>
        <v>3.0439999999999998E-2</v>
      </c>
      <c r="AM105" s="9">
        <f t="shared" si="37"/>
        <v>0.29542000000000002</v>
      </c>
      <c r="AN105" s="9">
        <f t="shared" si="38"/>
        <v>1.3820000000000001E-2</v>
      </c>
      <c r="AO105" s="9">
        <f t="shared" si="39"/>
        <v>4.0000000000000002E-4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0</v>
      </c>
      <c r="AV105" s="9">
        <f t="shared" si="56"/>
        <v>0</v>
      </c>
      <c r="AW105" s="9">
        <f t="shared" si="41"/>
        <v>0</v>
      </c>
      <c r="AX105" s="9">
        <f t="shared" si="42"/>
        <v>0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107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17004</v>
      </c>
      <c r="C106" s="1">
        <v>93</v>
      </c>
      <c r="D106" s="1">
        <v>32994</v>
      </c>
      <c r="E106" s="1">
        <v>1425</v>
      </c>
      <c r="F106" s="1">
        <v>0</v>
      </c>
      <c r="G106" s="1">
        <v>14880</v>
      </c>
      <c r="H106" s="1">
        <v>0</v>
      </c>
      <c r="I106" s="1">
        <v>699</v>
      </c>
      <c r="J106" s="1">
        <v>56.48</v>
      </c>
      <c r="K106" s="1">
        <v>1.61</v>
      </c>
      <c r="L106" s="1">
        <v>25.7</v>
      </c>
      <c r="M106" s="1">
        <v>1.06</v>
      </c>
      <c r="N106" s="1">
        <v>8350</v>
      </c>
      <c r="O106" s="1">
        <v>8645</v>
      </c>
      <c r="P106" s="1">
        <v>118</v>
      </c>
      <c r="Q106" s="1">
        <v>8362</v>
      </c>
      <c r="R106" s="1">
        <v>163</v>
      </c>
      <c r="S106" s="1">
        <v>1288</v>
      </c>
      <c r="T106" s="1">
        <v>129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f t="shared" si="50"/>
        <v>32994</v>
      </c>
      <c r="AB106" s="1">
        <f t="shared" si="50"/>
        <v>1425</v>
      </c>
      <c r="AC106" s="1">
        <f t="shared" si="51"/>
        <v>14880</v>
      </c>
      <c r="AD106" s="1">
        <f t="shared" si="52"/>
        <v>699</v>
      </c>
      <c r="AE106" s="1">
        <f t="shared" si="59"/>
        <v>-97</v>
      </c>
      <c r="AF106" s="1">
        <f t="shared" si="53"/>
        <v>109</v>
      </c>
      <c r="AG106" s="1">
        <f t="shared" si="53"/>
        <v>0</v>
      </c>
      <c r="AH106" s="1">
        <f t="shared" si="53"/>
        <v>8</v>
      </c>
      <c r="AI106" s="1">
        <f t="shared" si="60"/>
        <v>20</v>
      </c>
      <c r="AJ106" s="9">
        <f t="shared" si="34"/>
        <v>4.1107974594213129E-2</v>
      </c>
      <c r="AK106" s="9">
        <f t="shared" si="35"/>
        <v>0.34007999999999999</v>
      </c>
      <c r="AL106" s="9">
        <f t="shared" si="36"/>
        <v>2.8500000000000001E-2</v>
      </c>
      <c r="AM106" s="9">
        <f t="shared" si="37"/>
        <v>0.29759999999999998</v>
      </c>
      <c r="AN106" s="9">
        <f t="shared" si="38"/>
        <v>1.3979999999999999E-2</v>
      </c>
      <c r="AO106" s="9">
        <f t="shared" si="39"/>
        <v>4.0000000000000002E-4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0</v>
      </c>
      <c r="AV106" s="9">
        <f t="shared" si="56"/>
        <v>0</v>
      </c>
      <c r="AW106" s="9">
        <f t="shared" si="41"/>
        <v>0</v>
      </c>
      <c r="AX106" s="9">
        <f t="shared" si="42"/>
        <v>0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108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17024</v>
      </c>
      <c r="C107" s="1">
        <v>94</v>
      </c>
      <c r="D107" s="1">
        <v>32974</v>
      </c>
      <c r="E107" s="1">
        <v>1334</v>
      </c>
      <c r="F107" s="1">
        <v>0</v>
      </c>
      <c r="G107" s="1">
        <v>14983</v>
      </c>
      <c r="H107" s="1">
        <v>0</v>
      </c>
      <c r="I107" s="1">
        <v>707</v>
      </c>
      <c r="J107" s="1">
        <v>56.49</v>
      </c>
      <c r="K107" s="1">
        <v>1.61</v>
      </c>
      <c r="L107" s="1">
        <v>25.7</v>
      </c>
      <c r="M107" s="1">
        <v>1.06</v>
      </c>
      <c r="N107" s="1">
        <v>8366</v>
      </c>
      <c r="O107" s="1">
        <v>8648</v>
      </c>
      <c r="P107" s="1">
        <v>111</v>
      </c>
      <c r="Q107" s="1">
        <v>8372</v>
      </c>
      <c r="R107" s="1">
        <v>163</v>
      </c>
      <c r="S107" s="1">
        <v>1205</v>
      </c>
      <c r="T107" s="1">
        <v>122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f t="shared" si="50"/>
        <v>32974</v>
      </c>
      <c r="AB107" s="1">
        <f t="shared" si="50"/>
        <v>1334</v>
      </c>
      <c r="AC107" s="1">
        <f t="shared" si="51"/>
        <v>14983</v>
      </c>
      <c r="AD107" s="1">
        <f t="shared" si="52"/>
        <v>707</v>
      </c>
      <c r="AE107" s="1">
        <f t="shared" si="59"/>
        <v>-91</v>
      </c>
      <c r="AF107" s="1">
        <f t="shared" si="53"/>
        <v>103</v>
      </c>
      <c r="AG107" s="1">
        <f t="shared" si="53"/>
        <v>0</v>
      </c>
      <c r="AH107" s="1">
        <f t="shared" si="53"/>
        <v>8</v>
      </c>
      <c r="AI107" s="1">
        <f t="shared" si="60"/>
        <v>20</v>
      </c>
      <c r="AJ107" s="9">
        <f t="shared" si="34"/>
        <v>4.1529605263157895E-2</v>
      </c>
      <c r="AK107" s="9">
        <f t="shared" si="35"/>
        <v>0.34048</v>
      </c>
      <c r="AL107" s="9">
        <f t="shared" si="36"/>
        <v>2.6679999999999999E-2</v>
      </c>
      <c r="AM107" s="9">
        <f t="shared" si="37"/>
        <v>0.29965999999999998</v>
      </c>
      <c r="AN107" s="9">
        <f t="shared" si="38"/>
        <v>1.414E-2</v>
      </c>
      <c r="AO107" s="9">
        <f t="shared" si="39"/>
        <v>4.0000000000000002E-4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0</v>
      </c>
      <c r="AV107" s="9">
        <f t="shared" si="56"/>
        <v>0</v>
      </c>
      <c r="AW107" s="9">
        <f t="shared" si="41"/>
        <v>0</v>
      </c>
      <c r="AX107" s="9">
        <f t="shared" si="42"/>
        <v>0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109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17038</v>
      </c>
      <c r="C108" s="1">
        <v>95</v>
      </c>
      <c r="D108" s="1">
        <v>32959</v>
      </c>
      <c r="E108" s="1">
        <v>1248</v>
      </c>
      <c r="F108" s="1">
        <v>0</v>
      </c>
      <c r="G108" s="1">
        <v>15077</v>
      </c>
      <c r="H108" s="1">
        <v>0</v>
      </c>
      <c r="I108" s="1">
        <v>713</v>
      </c>
      <c r="J108" s="1">
        <v>56.49</v>
      </c>
      <c r="K108" s="1">
        <v>1.61</v>
      </c>
      <c r="L108" s="1">
        <v>25.7</v>
      </c>
      <c r="M108" s="1">
        <v>1.05</v>
      </c>
      <c r="N108" s="1">
        <v>8378</v>
      </c>
      <c r="O108" s="1">
        <v>8651</v>
      </c>
      <c r="P108" s="1">
        <v>107</v>
      </c>
      <c r="Q108" s="1">
        <v>8379</v>
      </c>
      <c r="R108" s="1">
        <v>163</v>
      </c>
      <c r="S108" s="1">
        <v>1130</v>
      </c>
      <c r="T108" s="1">
        <v>114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f t="shared" si="50"/>
        <v>32959</v>
      </c>
      <c r="AB108" s="1">
        <f t="shared" si="50"/>
        <v>1248</v>
      </c>
      <c r="AC108" s="1">
        <f t="shared" si="51"/>
        <v>15077</v>
      </c>
      <c r="AD108" s="1">
        <f t="shared" si="52"/>
        <v>713</v>
      </c>
      <c r="AE108" s="1">
        <f t="shared" si="59"/>
        <v>-86</v>
      </c>
      <c r="AF108" s="1">
        <f t="shared" si="53"/>
        <v>94</v>
      </c>
      <c r="AG108" s="1">
        <f t="shared" si="53"/>
        <v>0</v>
      </c>
      <c r="AH108" s="1">
        <f t="shared" si="53"/>
        <v>6</v>
      </c>
      <c r="AI108" s="1">
        <f t="shared" si="60"/>
        <v>14</v>
      </c>
      <c r="AJ108" s="9">
        <f t="shared" si="34"/>
        <v>4.1847634698908322E-2</v>
      </c>
      <c r="AK108" s="9">
        <f t="shared" si="35"/>
        <v>0.34076000000000001</v>
      </c>
      <c r="AL108" s="9">
        <f t="shared" si="36"/>
        <v>2.496E-2</v>
      </c>
      <c r="AM108" s="9">
        <f t="shared" si="37"/>
        <v>0.30153999999999997</v>
      </c>
      <c r="AN108" s="9">
        <f t="shared" si="38"/>
        <v>1.426E-2</v>
      </c>
      <c r="AO108" s="9">
        <f t="shared" si="39"/>
        <v>2.7999999999999998E-4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0</v>
      </c>
      <c r="AV108" s="9">
        <f t="shared" si="56"/>
        <v>0</v>
      </c>
      <c r="AW108" s="9">
        <f t="shared" si="41"/>
        <v>0</v>
      </c>
      <c r="AX108" s="9">
        <f t="shared" si="42"/>
        <v>0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110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17055</v>
      </c>
      <c r="C109" s="1">
        <v>96</v>
      </c>
      <c r="D109" s="1">
        <v>32943</v>
      </c>
      <c r="E109" s="1">
        <v>1165</v>
      </c>
      <c r="F109" s="1">
        <v>0</v>
      </c>
      <c r="G109" s="1">
        <v>15170</v>
      </c>
      <c r="H109" s="1">
        <v>0</v>
      </c>
      <c r="I109" s="1">
        <v>720</v>
      </c>
      <c r="J109" s="1">
        <v>56.5</v>
      </c>
      <c r="K109" s="1">
        <v>1.61</v>
      </c>
      <c r="L109" s="1">
        <v>25.7</v>
      </c>
      <c r="M109" s="1">
        <v>1.05</v>
      </c>
      <c r="N109" s="1">
        <v>8392</v>
      </c>
      <c r="O109" s="1">
        <v>8653</v>
      </c>
      <c r="P109" s="1">
        <v>103</v>
      </c>
      <c r="Q109" s="1">
        <v>8386</v>
      </c>
      <c r="R109" s="1">
        <v>163</v>
      </c>
      <c r="S109" s="1">
        <v>1053</v>
      </c>
      <c r="T109" s="1">
        <v>108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f t="shared" si="50"/>
        <v>32943</v>
      </c>
      <c r="AB109" s="1">
        <f t="shared" si="50"/>
        <v>1165</v>
      </c>
      <c r="AC109" s="1">
        <f t="shared" si="51"/>
        <v>15170</v>
      </c>
      <c r="AD109" s="1">
        <f t="shared" si="52"/>
        <v>720</v>
      </c>
      <c r="AE109" s="1">
        <f t="shared" si="59"/>
        <v>-83</v>
      </c>
      <c r="AF109" s="1">
        <f t="shared" si="53"/>
        <v>93</v>
      </c>
      <c r="AG109" s="1">
        <f t="shared" si="53"/>
        <v>0</v>
      </c>
      <c r="AH109" s="1">
        <f t="shared" si="53"/>
        <v>7</v>
      </c>
      <c r="AI109" s="1">
        <f t="shared" si="60"/>
        <v>17</v>
      </c>
      <c r="AJ109" s="9">
        <f t="shared" si="34"/>
        <v>4.221635883905013E-2</v>
      </c>
      <c r="AK109" s="9">
        <f t="shared" si="35"/>
        <v>0.34110000000000001</v>
      </c>
      <c r="AL109" s="9">
        <f t="shared" si="36"/>
        <v>2.3300000000000001E-2</v>
      </c>
      <c r="AM109" s="9">
        <f t="shared" si="37"/>
        <v>0.3034</v>
      </c>
      <c r="AN109" s="9">
        <f t="shared" si="38"/>
        <v>1.44E-2</v>
      </c>
      <c r="AO109" s="9">
        <f t="shared" si="39"/>
        <v>3.4000000000000002E-4</v>
      </c>
      <c r="AP109" s="1">
        <f t="shared" si="54"/>
        <v>0</v>
      </c>
      <c r="AQ109" s="1">
        <f t="shared" si="54"/>
        <v>0</v>
      </c>
      <c r="AS109" s="1">
        <f t="shared" si="55"/>
        <v>0</v>
      </c>
      <c r="AT109" s="1">
        <f t="shared" si="61"/>
        <v>0</v>
      </c>
      <c r="AU109" s="1">
        <f t="shared" si="40"/>
        <v>0</v>
      </c>
      <c r="AV109" s="9">
        <f t="shared" si="56"/>
        <v>0</v>
      </c>
      <c r="AW109" s="9">
        <f t="shared" si="41"/>
        <v>0</v>
      </c>
      <c r="AX109" s="9">
        <f t="shared" si="42"/>
        <v>0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111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17069</v>
      </c>
      <c r="C110" s="1">
        <v>97</v>
      </c>
      <c r="D110" s="1">
        <v>32929</v>
      </c>
      <c r="E110" s="1">
        <v>1090</v>
      </c>
      <c r="F110" s="1">
        <v>0</v>
      </c>
      <c r="G110" s="1">
        <v>15253</v>
      </c>
      <c r="H110" s="1">
        <v>0</v>
      </c>
      <c r="I110" s="1">
        <v>726</v>
      </c>
      <c r="J110" s="1">
        <v>56.51</v>
      </c>
      <c r="K110" s="1">
        <v>1.61</v>
      </c>
      <c r="L110" s="1">
        <v>25.7</v>
      </c>
      <c r="M110" s="1">
        <v>1.05</v>
      </c>
      <c r="N110" s="1">
        <v>8404</v>
      </c>
      <c r="O110" s="1">
        <v>8656</v>
      </c>
      <c r="P110" s="1">
        <v>99</v>
      </c>
      <c r="Q110" s="1">
        <v>8392</v>
      </c>
      <c r="R110" s="1">
        <v>163</v>
      </c>
      <c r="S110" s="1">
        <v>986</v>
      </c>
      <c r="T110" s="1">
        <v>100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f t="shared" si="50"/>
        <v>32929</v>
      </c>
      <c r="AB110" s="1">
        <f t="shared" si="50"/>
        <v>1090</v>
      </c>
      <c r="AC110" s="1">
        <f t="shared" si="51"/>
        <v>15253</v>
      </c>
      <c r="AD110" s="1">
        <f t="shared" si="52"/>
        <v>726</v>
      </c>
      <c r="AE110" s="1">
        <f t="shared" si="59"/>
        <v>-75</v>
      </c>
      <c r="AF110" s="1">
        <f t="shared" si="53"/>
        <v>83</v>
      </c>
      <c r="AG110" s="1">
        <f t="shared" si="53"/>
        <v>0</v>
      </c>
      <c r="AH110" s="1">
        <f t="shared" si="53"/>
        <v>6</v>
      </c>
      <c r="AI110" s="1">
        <f t="shared" si="60"/>
        <v>14</v>
      </c>
      <c r="AJ110" s="9">
        <f t="shared" si="34"/>
        <v>4.2533247407580993E-2</v>
      </c>
      <c r="AK110" s="9">
        <f t="shared" si="35"/>
        <v>0.34138000000000002</v>
      </c>
      <c r="AL110" s="9">
        <f t="shared" si="36"/>
        <v>2.18E-2</v>
      </c>
      <c r="AM110" s="9">
        <f t="shared" si="37"/>
        <v>0.30506</v>
      </c>
      <c r="AN110" s="9">
        <f t="shared" si="38"/>
        <v>1.452E-2</v>
      </c>
      <c r="AO110" s="9">
        <f t="shared" si="39"/>
        <v>2.7999999999999998E-4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0</v>
      </c>
      <c r="AV110" s="9">
        <f t="shared" si="56"/>
        <v>0</v>
      </c>
      <c r="AW110" s="9">
        <f t="shared" si="41"/>
        <v>0</v>
      </c>
      <c r="AX110" s="9">
        <f t="shared" si="42"/>
        <v>0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112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17084</v>
      </c>
      <c r="C111" s="1">
        <v>98</v>
      </c>
      <c r="D111" s="1">
        <v>32914</v>
      </c>
      <c r="E111" s="1">
        <v>1020</v>
      </c>
      <c r="F111" s="1">
        <v>0</v>
      </c>
      <c r="G111" s="1">
        <v>15333</v>
      </c>
      <c r="H111" s="1">
        <v>0</v>
      </c>
      <c r="I111" s="1">
        <v>731</v>
      </c>
      <c r="J111" s="1">
        <v>56.51</v>
      </c>
      <c r="K111" s="1">
        <v>1.61</v>
      </c>
      <c r="L111" s="1">
        <v>25.7</v>
      </c>
      <c r="M111" s="1">
        <v>1.04</v>
      </c>
      <c r="N111" s="1">
        <v>8416</v>
      </c>
      <c r="O111" s="1">
        <v>8658</v>
      </c>
      <c r="P111" s="1">
        <v>96</v>
      </c>
      <c r="Q111" s="1">
        <v>8398</v>
      </c>
      <c r="R111" s="1">
        <v>163</v>
      </c>
      <c r="S111" s="1">
        <v>919</v>
      </c>
      <c r="T111" s="1">
        <v>93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f t="shared" si="50"/>
        <v>32914</v>
      </c>
      <c r="AB111" s="1">
        <f t="shared" si="50"/>
        <v>1020</v>
      </c>
      <c r="AC111" s="1">
        <f t="shared" si="51"/>
        <v>15333</v>
      </c>
      <c r="AD111" s="1">
        <f t="shared" si="52"/>
        <v>731</v>
      </c>
      <c r="AE111" s="1">
        <f t="shared" si="59"/>
        <v>-70</v>
      </c>
      <c r="AF111" s="1">
        <f t="shared" si="53"/>
        <v>80</v>
      </c>
      <c r="AG111" s="1">
        <f t="shared" si="53"/>
        <v>0</v>
      </c>
      <c r="AH111" s="1">
        <f t="shared" si="53"/>
        <v>5</v>
      </c>
      <c r="AI111" s="1">
        <f t="shared" si="60"/>
        <v>15</v>
      </c>
      <c r="AJ111" s="9">
        <f t="shared" si="34"/>
        <v>4.2788574104425194E-2</v>
      </c>
      <c r="AK111" s="9">
        <f t="shared" si="35"/>
        <v>0.34167999999999998</v>
      </c>
      <c r="AL111" s="9">
        <f t="shared" si="36"/>
        <v>2.0400000000000001E-2</v>
      </c>
      <c r="AM111" s="9">
        <f t="shared" si="37"/>
        <v>0.30665999999999999</v>
      </c>
      <c r="AN111" s="9">
        <f t="shared" si="38"/>
        <v>1.4619999999999999E-2</v>
      </c>
      <c r="AO111" s="9">
        <f t="shared" si="39"/>
        <v>2.9999999999999997E-4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0</v>
      </c>
      <c r="AV111" s="9">
        <f t="shared" si="56"/>
        <v>0</v>
      </c>
      <c r="AW111" s="9">
        <f t="shared" si="41"/>
        <v>0</v>
      </c>
      <c r="AX111" s="9">
        <f t="shared" si="42"/>
        <v>0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113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17098</v>
      </c>
      <c r="C112" s="1">
        <v>99</v>
      </c>
      <c r="D112" s="1">
        <v>32900</v>
      </c>
      <c r="E112" s="1">
        <v>953</v>
      </c>
      <c r="F112" s="1">
        <v>0</v>
      </c>
      <c r="G112" s="1">
        <v>15408</v>
      </c>
      <c r="H112" s="1">
        <v>0</v>
      </c>
      <c r="I112" s="1">
        <v>737</v>
      </c>
      <c r="J112" s="1">
        <v>56.52</v>
      </c>
      <c r="K112" s="1">
        <v>1.61</v>
      </c>
      <c r="L112" s="1">
        <v>25.7</v>
      </c>
      <c r="M112" s="1">
        <v>1.04</v>
      </c>
      <c r="N112" s="1">
        <v>8427</v>
      </c>
      <c r="O112" s="1">
        <v>8661</v>
      </c>
      <c r="P112" s="1">
        <v>94</v>
      </c>
      <c r="Q112" s="1">
        <v>8403</v>
      </c>
      <c r="R112" s="1">
        <v>163</v>
      </c>
      <c r="S112" s="1">
        <v>859</v>
      </c>
      <c r="T112" s="1">
        <v>87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f t="shared" si="50"/>
        <v>32900</v>
      </c>
      <c r="AB112" s="1">
        <f t="shared" si="50"/>
        <v>953</v>
      </c>
      <c r="AC112" s="1">
        <f t="shared" si="51"/>
        <v>15408</v>
      </c>
      <c r="AD112" s="1">
        <f t="shared" si="52"/>
        <v>737</v>
      </c>
      <c r="AE112" s="1">
        <f t="shared" si="59"/>
        <v>-67</v>
      </c>
      <c r="AF112" s="1">
        <f t="shared" si="53"/>
        <v>75</v>
      </c>
      <c r="AG112" s="1">
        <f t="shared" si="53"/>
        <v>0</v>
      </c>
      <c r="AH112" s="1">
        <f t="shared" si="53"/>
        <v>6</v>
      </c>
      <c r="AI112" s="1">
        <f t="shared" si="60"/>
        <v>14</v>
      </c>
      <c r="AJ112" s="9">
        <f t="shared" si="34"/>
        <v>4.3104456661597845E-2</v>
      </c>
      <c r="AK112" s="9">
        <f t="shared" si="35"/>
        <v>0.34195999999999999</v>
      </c>
      <c r="AL112" s="9">
        <f t="shared" si="36"/>
        <v>1.9060000000000001E-2</v>
      </c>
      <c r="AM112" s="9">
        <f t="shared" si="37"/>
        <v>0.30815999999999999</v>
      </c>
      <c r="AN112" s="9">
        <f t="shared" si="38"/>
        <v>1.474E-2</v>
      </c>
      <c r="AO112" s="9">
        <f t="shared" si="39"/>
        <v>2.7999999999999998E-4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0</v>
      </c>
      <c r="AV112" s="9">
        <f t="shared" si="56"/>
        <v>0</v>
      </c>
      <c r="AW112" s="9">
        <f t="shared" si="41"/>
        <v>0</v>
      </c>
      <c r="AX112" s="9">
        <f t="shared" si="42"/>
        <v>0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114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17110</v>
      </c>
      <c r="C113" s="1">
        <v>100</v>
      </c>
      <c r="D113" s="1">
        <v>32888</v>
      </c>
      <c r="E113" s="1">
        <v>891</v>
      </c>
      <c r="F113" s="1">
        <v>0</v>
      </c>
      <c r="G113" s="1">
        <v>15478</v>
      </c>
      <c r="H113" s="1">
        <v>0</v>
      </c>
      <c r="I113" s="1">
        <v>741</v>
      </c>
      <c r="J113" s="1">
        <v>56.52</v>
      </c>
      <c r="K113" s="1">
        <v>1.61</v>
      </c>
      <c r="L113" s="1">
        <v>25.8</v>
      </c>
      <c r="M113" s="1">
        <v>1.04</v>
      </c>
      <c r="N113" s="1">
        <v>8437</v>
      </c>
      <c r="O113" s="1">
        <v>8663</v>
      </c>
      <c r="P113" s="1">
        <v>91</v>
      </c>
      <c r="Q113" s="1">
        <v>8408</v>
      </c>
      <c r="R113" s="1">
        <v>163</v>
      </c>
      <c r="S113" s="1">
        <v>805</v>
      </c>
      <c r="T113" s="1">
        <v>80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f t="shared" si="50"/>
        <v>32888</v>
      </c>
      <c r="AB113" s="1">
        <f t="shared" si="50"/>
        <v>891</v>
      </c>
      <c r="AC113" s="1">
        <f t="shared" si="51"/>
        <v>15478</v>
      </c>
      <c r="AD113" s="1">
        <f t="shared" si="52"/>
        <v>741</v>
      </c>
      <c r="AE113" s="1">
        <f t="shared" si="59"/>
        <v>-62</v>
      </c>
      <c r="AF113" s="1">
        <f t="shared" si="53"/>
        <v>70</v>
      </c>
      <c r="AG113" s="1">
        <f t="shared" si="53"/>
        <v>0</v>
      </c>
      <c r="AH113" s="1">
        <f t="shared" si="53"/>
        <v>4</v>
      </c>
      <c r="AI113" s="1">
        <f t="shared" si="60"/>
        <v>12</v>
      </c>
      <c r="AJ113" s="9">
        <f t="shared" si="34"/>
        <v>4.330800701344243E-2</v>
      </c>
      <c r="AK113" s="9">
        <f t="shared" si="35"/>
        <v>0.3422</v>
      </c>
      <c r="AL113" s="9">
        <f t="shared" si="36"/>
        <v>1.7819999999999999E-2</v>
      </c>
      <c r="AM113" s="9">
        <f t="shared" si="37"/>
        <v>0.30956</v>
      </c>
      <c r="AN113" s="9">
        <f t="shared" si="38"/>
        <v>1.482E-2</v>
      </c>
      <c r="AO113" s="9">
        <f t="shared" si="39"/>
        <v>2.4000000000000001E-4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0</v>
      </c>
      <c r="AV113" s="9">
        <f t="shared" si="56"/>
        <v>0</v>
      </c>
      <c r="AW113" s="9">
        <f t="shared" si="41"/>
        <v>0</v>
      </c>
      <c r="AX113" s="9">
        <f t="shared" si="42"/>
        <v>0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115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17122</v>
      </c>
      <c r="C114" s="1">
        <v>101</v>
      </c>
      <c r="D114" s="1">
        <v>32876</v>
      </c>
      <c r="E114" s="1">
        <v>836</v>
      </c>
      <c r="F114" s="1">
        <v>0</v>
      </c>
      <c r="G114" s="1">
        <v>15539</v>
      </c>
      <c r="H114" s="1">
        <v>0</v>
      </c>
      <c r="I114" s="1">
        <v>747</v>
      </c>
      <c r="J114" s="1">
        <v>56.53</v>
      </c>
      <c r="K114" s="1">
        <v>1.61</v>
      </c>
      <c r="L114" s="1">
        <v>25.8</v>
      </c>
      <c r="M114" s="1">
        <v>1.04</v>
      </c>
      <c r="N114" s="1">
        <v>8447</v>
      </c>
      <c r="O114" s="1">
        <v>8665</v>
      </c>
      <c r="P114" s="1">
        <v>88</v>
      </c>
      <c r="Q114" s="1">
        <v>8413</v>
      </c>
      <c r="R114" s="1">
        <v>163</v>
      </c>
      <c r="S114" s="1">
        <v>753</v>
      </c>
      <c r="T114" s="1">
        <v>75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f t="shared" si="50"/>
        <v>32876</v>
      </c>
      <c r="AB114" s="1">
        <f t="shared" si="50"/>
        <v>836</v>
      </c>
      <c r="AC114" s="1">
        <f t="shared" si="51"/>
        <v>15539</v>
      </c>
      <c r="AD114" s="1">
        <f t="shared" si="52"/>
        <v>747</v>
      </c>
      <c r="AE114" s="1">
        <f t="shared" si="59"/>
        <v>-55</v>
      </c>
      <c r="AF114" s="1">
        <f t="shared" si="53"/>
        <v>61</v>
      </c>
      <c r="AG114" s="1">
        <f t="shared" si="53"/>
        <v>0</v>
      </c>
      <c r="AH114" s="1">
        <f t="shared" si="53"/>
        <v>6</v>
      </c>
      <c r="AI114" s="1">
        <f t="shared" si="60"/>
        <v>12</v>
      </c>
      <c r="AJ114" s="9">
        <f t="shared" si="34"/>
        <v>4.3628080831678545E-2</v>
      </c>
      <c r="AK114" s="9">
        <f t="shared" si="35"/>
        <v>0.34244000000000002</v>
      </c>
      <c r="AL114" s="9">
        <f t="shared" si="36"/>
        <v>1.6719999999999999E-2</v>
      </c>
      <c r="AM114" s="9">
        <f t="shared" si="37"/>
        <v>0.31078</v>
      </c>
      <c r="AN114" s="9">
        <f t="shared" si="38"/>
        <v>1.494E-2</v>
      </c>
      <c r="AO114" s="9">
        <f t="shared" si="39"/>
        <v>2.4000000000000001E-4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0</v>
      </c>
      <c r="AV114" s="9">
        <f t="shared" si="56"/>
        <v>0</v>
      </c>
      <c r="AW114" s="9">
        <f t="shared" si="41"/>
        <v>0</v>
      </c>
      <c r="AX114" s="9">
        <f t="shared" si="42"/>
        <v>0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116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17133</v>
      </c>
      <c r="C115" s="1">
        <v>102</v>
      </c>
      <c r="D115" s="1">
        <v>32864</v>
      </c>
      <c r="E115" s="1">
        <v>779</v>
      </c>
      <c r="F115" s="1">
        <v>0</v>
      </c>
      <c r="G115" s="1">
        <v>15603</v>
      </c>
      <c r="H115" s="1">
        <v>0</v>
      </c>
      <c r="I115" s="1">
        <v>751</v>
      </c>
      <c r="J115" s="1">
        <v>56.53</v>
      </c>
      <c r="K115" s="1">
        <v>1.61</v>
      </c>
      <c r="L115" s="1">
        <v>25.8</v>
      </c>
      <c r="M115" s="1">
        <v>1.03</v>
      </c>
      <c r="N115" s="1">
        <v>8456</v>
      </c>
      <c r="O115" s="1">
        <v>8668</v>
      </c>
      <c r="P115" s="1">
        <v>86</v>
      </c>
      <c r="Q115" s="1">
        <v>8417</v>
      </c>
      <c r="R115" s="1">
        <v>163</v>
      </c>
      <c r="S115" s="1">
        <v>700</v>
      </c>
      <c r="T115" s="1">
        <v>70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f t="shared" si="50"/>
        <v>32864</v>
      </c>
      <c r="AB115" s="1">
        <f t="shared" si="50"/>
        <v>779</v>
      </c>
      <c r="AC115" s="1">
        <f t="shared" si="51"/>
        <v>15603</v>
      </c>
      <c r="AD115" s="1">
        <f t="shared" si="52"/>
        <v>751</v>
      </c>
      <c r="AE115" s="1">
        <f t="shared" si="59"/>
        <v>-57</v>
      </c>
      <c r="AF115" s="1">
        <f t="shared" si="53"/>
        <v>64</v>
      </c>
      <c r="AG115" s="1">
        <f t="shared" si="53"/>
        <v>0</v>
      </c>
      <c r="AH115" s="1">
        <f t="shared" si="53"/>
        <v>4</v>
      </c>
      <c r="AI115" s="1">
        <f t="shared" si="60"/>
        <v>11</v>
      </c>
      <c r="AJ115" s="9">
        <f t="shared" si="34"/>
        <v>4.3833537617463378E-2</v>
      </c>
      <c r="AK115" s="9">
        <f t="shared" si="35"/>
        <v>0.34266000000000002</v>
      </c>
      <c r="AL115" s="9">
        <f t="shared" si="36"/>
        <v>1.558E-2</v>
      </c>
      <c r="AM115" s="9">
        <f t="shared" si="37"/>
        <v>0.31206</v>
      </c>
      <c r="AN115" s="9">
        <f t="shared" si="38"/>
        <v>1.502E-2</v>
      </c>
      <c r="AO115" s="9">
        <f t="shared" si="39"/>
        <v>2.2000000000000001E-4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0</v>
      </c>
      <c r="AV115" s="9">
        <f t="shared" si="56"/>
        <v>0</v>
      </c>
      <c r="AW115" s="9">
        <f t="shared" si="41"/>
        <v>0</v>
      </c>
      <c r="AX115" s="9">
        <f t="shared" si="42"/>
        <v>0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117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17145</v>
      </c>
      <c r="C116" s="1">
        <v>103</v>
      </c>
      <c r="D116" s="1">
        <v>32853</v>
      </c>
      <c r="E116" s="1">
        <v>728</v>
      </c>
      <c r="F116" s="1">
        <v>0</v>
      </c>
      <c r="G116" s="1">
        <v>15662</v>
      </c>
      <c r="H116" s="1">
        <v>0</v>
      </c>
      <c r="I116" s="1">
        <v>755</v>
      </c>
      <c r="J116" s="1">
        <v>56.54</v>
      </c>
      <c r="K116" s="1">
        <v>1.61</v>
      </c>
      <c r="L116" s="1">
        <v>25.8</v>
      </c>
      <c r="M116" s="1">
        <v>1.03</v>
      </c>
      <c r="N116" s="1">
        <v>8465</v>
      </c>
      <c r="O116" s="1">
        <v>8670</v>
      </c>
      <c r="P116" s="1">
        <v>84</v>
      </c>
      <c r="Q116" s="1">
        <v>8422</v>
      </c>
      <c r="R116" s="1">
        <v>163</v>
      </c>
      <c r="S116" s="1">
        <v>652</v>
      </c>
      <c r="T116" s="1">
        <v>65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f t="shared" si="50"/>
        <v>32853</v>
      </c>
      <c r="AB116" s="1">
        <f t="shared" si="50"/>
        <v>728</v>
      </c>
      <c r="AC116" s="1">
        <f t="shared" si="51"/>
        <v>15662</v>
      </c>
      <c r="AD116" s="1">
        <f t="shared" si="52"/>
        <v>755</v>
      </c>
      <c r="AE116" s="1">
        <f t="shared" si="59"/>
        <v>-51</v>
      </c>
      <c r="AF116" s="1">
        <f t="shared" si="53"/>
        <v>59</v>
      </c>
      <c r="AG116" s="1">
        <f t="shared" si="53"/>
        <v>0</v>
      </c>
      <c r="AH116" s="1">
        <f t="shared" si="53"/>
        <v>4</v>
      </c>
      <c r="AI116" s="1">
        <f t="shared" si="60"/>
        <v>12</v>
      </c>
      <c r="AJ116" s="9">
        <f t="shared" si="34"/>
        <v>4.4036162146398369E-2</v>
      </c>
      <c r="AK116" s="9">
        <f t="shared" si="35"/>
        <v>0.34289999999999998</v>
      </c>
      <c r="AL116" s="9">
        <f t="shared" si="36"/>
        <v>1.456E-2</v>
      </c>
      <c r="AM116" s="9">
        <f t="shared" si="37"/>
        <v>0.31324000000000002</v>
      </c>
      <c r="AN116" s="9">
        <f t="shared" si="38"/>
        <v>1.5100000000000001E-2</v>
      </c>
      <c r="AO116" s="9">
        <f t="shared" si="39"/>
        <v>2.4000000000000001E-4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0</v>
      </c>
      <c r="AV116" s="9">
        <f t="shared" si="56"/>
        <v>0</v>
      </c>
      <c r="AW116" s="9">
        <f t="shared" si="41"/>
        <v>0</v>
      </c>
      <c r="AX116" s="9">
        <f t="shared" si="42"/>
        <v>0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118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17155</v>
      </c>
      <c r="C117" s="1">
        <v>104</v>
      </c>
      <c r="D117" s="1">
        <v>32844</v>
      </c>
      <c r="E117" s="1">
        <v>681</v>
      </c>
      <c r="F117" s="1">
        <v>0</v>
      </c>
      <c r="G117" s="1">
        <v>15715</v>
      </c>
      <c r="H117" s="1">
        <v>0</v>
      </c>
      <c r="I117" s="1">
        <v>759</v>
      </c>
      <c r="J117" s="1">
        <v>56.54</v>
      </c>
      <c r="K117" s="1">
        <v>1.61</v>
      </c>
      <c r="L117" s="1">
        <v>25.8</v>
      </c>
      <c r="M117" s="1">
        <v>1.03</v>
      </c>
      <c r="N117" s="1">
        <v>8473</v>
      </c>
      <c r="O117" s="1">
        <v>8672</v>
      </c>
      <c r="P117" s="1">
        <v>82</v>
      </c>
      <c r="Q117" s="1">
        <v>8426</v>
      </c>
      <c r="R117" s="1">
        <v>163</v>
      </c>
      <c r="S117" s="1">
        <v>611</v>
      </c>
      <c r="T117" s="1">
        <v>61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f t="shared" si="50"/>
        <v>32844</v>
      </c>
      <c r="AB117" s="1">
        <f t="shared" si="50"/>
        <v>681</v>
      </c>
      <c r="AC117" s="1">
        <f t="shared" si="51"/>
        <v>15715</v>
      </c>
      <c r="AD117" s="1">
        <f t="shared" si="52"/>
        <v>759</v>
      </c>
      <c r="AE117" s="1">
        <f t="shared" si="59"/>
        <v>-47</v>
      </c>
      <c r="AF117" s="1">
        <f t="shared" si="53"/>
        <v>53</v>
      </c>
      <c r="AG117" s="1">
        <f t="shared" si="53"/>
        <v>0</v>
      </c>
      <c r="AH117" s="1">
        <f t="shared" si="53"/>
        <v>4</v>
      </c>
      <c r="AI117" s="1">
        <f t="shared" si="60"/>
        <v>10</v>
      </c>
      <c r="AJ117" s="9">
        <f t="shared" si="34"/>
        <v>4.424366074030895E-2</v>
      </c>
      <c r="AK117" s="9">
        <f t="shared" si="35"/>
        <v>0.34310000000000002</v>
      </c>
      <c r="AL117" s="9">
        <f t="shared" si="36"/>
        <v>1.362E-2</v>
      </c>
      <c r="AM117" s="9">
        <f t="shared" si="37"/>
        <v>0.31430000000000002</v>
      </c>
      <c r="AN117" s="9">
        <f t="shared" si="38"/>
        <v>1.5180000000000001E-2</v>
      </c>
      <c r="AO117" s="9">
        <f t="shared" si="39"/>
        <v>2.0000000000000001E-4</v>
      </c>
      <c r="AP117" s="1">
        <f t="shared" si="54"/>
        <v>0</v>
      </c>
      <c r="AQ117" s="1">
        <f t="shared" si="54"/>
        <v>0</v>
      </c>
      <c r="AS117" s="1">
        <f t="shared" si="55"/>
        <v>0</v>
      </c>
      <c r="AT117" s="1">
        <f t="shared" si="61"/>
        <v>0</v>
      </c>
      <c r="AU117" s="1">
        <f t="shared" si="40"/>
        <v>0</v>
      </c>
      <c r="AV117" s="9">
        <f t="shared" si="56"/>
        <v>0</v>
      </c>
      <c r="AW117" s="9">
        <f t="shared" si="41"/>
        <v>0</v>
      </c>
      <c r="AX117" s="9">
        <f t="shared" si="42"/>
        <v>0</v>
      </c>
      <c r="AY117" s="9">
        <f t="shared" si="43"/>
        <v>0</v>
      </c>
      <c r="AZ117" s="9">
        <f t="shared" si="4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119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17163</v>
      </c>
      <c r="C118" s="1">
        <v>105</v>
      </c>
      <c r="D118" s="1">
        <v>32834</v>
      </c>
      <c r="E118" s="1">
        <v>636</v>
      </c>
      <c r="F118" s="1">
        <v>0</v>
      </c>
      <c r="G118" s="1">
        <v>15765</v>
      </c>
      <c r="H118" s="1">
        <v>0</v>
      </c>
      <c r="I118" s="1">
        <v>762</v>
      </c>
      <c r="J118" s="1">
        <v>56.55</v>
      </c>
      <c r="K118" s="1">
        <v>1.61</v>
      </c>
      <c r="L118" s="1">
        <v>25.8</v>
      </c>
      <c r="M118" s="1">
        <v>1.03</v>
      </c>
      <c r="N118" s="1">
        <v>8480</v>
      </c>
      <c r="O118" s="1">
        <v>8674</v>
      </c>
      <c r="P118" s="1">
        <v>80</v>
      </c>
      <c r="Q118" s="1">
        <v>8430</v>
      </c>
      <c r="R118" s="1">
        <v>164</v>
      </c>
      <c r="S118" s="1">
        <v>570</v>
      </c>
      <c r="T118" s="1">
        <v>57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f t="shared" si="50"/>
        <v>32834</v>
      </c>
      <c r="AB118" s="1">
        <f t="shared" si="50"/>
        <v>636</v>
      </c>
      <c r="AC118" s="1">
        <f t="shared" si="51"/>
        <v>15765</v>
      </c>
      <c r="AD118" s="1">
        <f t="shared" si="52"/>
        <v>762</v>
      </c>
      <c r="AE118" s="1">
        <f t="shared" si="59"/>
        <v>-45</v>
      </c>
      <c r="AF118" s="1">
        <f t="shared" si="53"/>
        <v>50</v>
      </c>
      <c r="AG118" s="1">
        <f t="shared" si="53"/>
        <v>0</v>
      </c>
      <c r="AH118" s="1">
        <f t="shared" si="53"/>
        <v>3</v>
      </c>
      <c r="AI118" s="1">
        <f t="shared" si="60"/>
        <v>8</v>
      </c>
      <c r="AJ118" s="9">
        <f t="shared" si="34"/>
        <v>4.4397832546757561E-2</v>
      </c>
      <c r="AK118" s="9">
        <f t="shared" si="35"/>
        <v>0.34326000000000001</v>
      </c>
      <c r="AL118" s="9">
        <f t="shared" si="36"/>
        <v>1.272E-2</v>
      </c>
      <c r="AM118" s="9">
        <f t="shared" si="37"/>
        <v>0.31530000000000002</v>
      </c>
      <c r="AN118" s="9">
        <f t="shared" si="38"/>
        <v>1.524E-2</v>
      </c>
      <c r="AO118" s="9">
        <f t="shared" si="39"/>
        <v>1.6000000000000001E-4</v>
      </c>
      <c r="AP118" s="1">
        <f t="shared" si="54"/>
        <v>0</v>
      </c>
      <c r="AQ118" s="1">
        <f t="shared" si="54"/>
        <v>0</v>
      </c>
      <c r="AS118" s="1">
        <f t="shared" si="55"/>
        <v>0</v>
      </c>
      <c r="AT118" s="1">
        <f t="shared" si="61"/>
        <v>0</v>
      </c>
      <c r="AU118" s="1">
        <f t="shared" si="40"/>
        <v>0</v>
      </c>
      <c r="AV118" s="9">
        <f t="shared" si="56"/>
        <v>0</v>
      </c>
      <c r="AW118" s="9">
        <f t="shared" si="41"/>
        <v>0</v>
      </c>
      <c r="AX118" s="9">
        <f t="shared" si="42"/>
        <v>0</v>
      </c>
      <c r="AY118" s="9">
        <f t="shared" si="43"/>
        <v>0</v>
      </c>
      <c r="AZ118" s="9">
        <f t="shared" si="4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120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17173</v>
      </c>
      <c r="C119" s="1">
        <v>106</v>
      </c>
      <c r="D119" s="1">
        <v>32826</v>
      </c>
      <c r="E119" s="1">
        <v>594</v>
      </c>
      <c r="F119" s="1">
        <v>0</v>
      </c>
      <c r="G119" s="1">
        <v>15813</v>
      </c>
      <c r="H119" s="1">
        <v>0</v>
      </c>
      <c r="I119" s="1">
        <v>766</v>
      </c>
      <c r="J119" s="1">
        <v>56.56</v>
      </c>
      <c r="K119" s="1">
        <v>1.61</v>
      </c>
      <c r="L119" s="1">
        <v>25.8</v>
      </c>
      <c r="M119" s="1">
        <v>1.02</v>
      </c>
      <c r="N119" s="1">
        <v>8486</v>
      </c>
      <c r="O119" s="1">
        <v>8676</v>
      </c>
      <c r="P119" s="1">
        <v>77</v>
      </c>
      <c r="Q119" s="1">
        <v>8434</v>
      </c>
      <c r="R119" s="1">
        <v>164</v>
      </c>
      <c r="S119" s="1">
        <v>532</v>
      </c>
      <c r="T119" s="1">
        <v>53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50"/>
        <v>32826</v>
      </c>
      <c r="AB119" s="1">
        <f t="shared" si="50"/>
        <v>594</v>
      </c>
      <c r="AC119" s="1">
        <f t="shared" si="51"/>
        <v>15813</v>
      </c>
      <c r="AD119" s="1">
        <f t="shared" si="52"/>
        <v>766</v>
      </c>
      <c r="AE119" s="1">
        <f t="shared" si="59"/>
        <v>-42</v>
      </c>
      <c r="AF119" s="1">
        <f t="shared" si="53"/>
        <v>48</v>
      </c>
      <c r="AG119" s="1">
        <f t="shared" si="53"/>
        <v>0</v>
      </c>
      <c r="AH119" s="1">
        <f t="shared" si="53"/>
        <v>4</v>
      </c>
      <c r="AI119" s="1">
        <f t="shared" si="60"/>
        <v>10</v>
      </c>
      <c r="AJ119" s="9">
        <f t="shared" si="34"/>
        <v>4.4604903045478365E-2</v>
      </c>
      <c r="AK119" s="9">
        <f t="shared" si="35"/>
        <v>0.34345999999999999</v>
      </c>
      <c r="AL119" s="9">
        <f t="shared" si="36"/>
        <v>1.188E-2</v>
      </c>
      <c r="AM119" s="9">
        <f t="shared" si="37"/>
        <v>0.31625999999999999</v>
      </c>
      <c r="AN119" s="9">
        <f t="shared" si="38"/>
        <v>1.532E-2</v>
      </c>
      <c r="AO119" s="9">
        <f t="shared" si="39"/>
        <v>2.0000000000000001E-4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0</v>
      </c>
      <c r="AV119" s="9">
        <f t="shared" si="56"/>
        <v>0</v>
      </c>
      <c r="AW119" s="9">
        <f t="shared" si="41"/>
        <v>0</v>
      </c>
      <c r="AX119" s="9">
        <f t="shared" si="42"/>
        <v>0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121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17181</v>
      </c>
      <c r="C120" s="1">
        <v>107</v>
      </c>
      <c r="D120" s="1">
        <v>32817</v>
      </c>
      <c r="E120" s="1">
        <v>557</v>
      </c>
      <c r="F120" s="1">
        <v>0</v>
      </c>
      <c r="G120" s="1">
        <v>15856</v>
      </c>
      <c r="H120" s="1">
        <v>0</v>
      </c>
      <c r="I120" s="1">
        <v>768</v>
      </c>
      <c r="J120" s="1">
        <v>56.56</v>
      </c>
      <c r="K120" s="1">
        <v>1.61</v>
      </c>
      <c r="L120" s="1">
        <v>25.8</v>
      </c>
      <c r="M120" s="1">
        <v>1.02</v>
      </c>
      <c r="N120" s="1">
        <v>8493</v>
      </c>
      <c r="O120" s="1">
        <v>8678</v>
      </c>
      <c r="P120" s="1">
        <v>76</v>
      </c>
      <c r="Q120" s="1">
        <v>8438</v>
      </c>
      <c r="R120" s="1">
        <v>164</v>
      </c>
      <c r="S120" s="1">
        <v>498</v>
      </c>
      <c r="T120" s="1">
        <v>50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f t="shared" si="50"/>
        <v>32817</v>
      </c>
      <c r="AB120" s="1">
        <f t="shared" si="50"/>
        <v>557</v>
      </c>
      <c r="AC120" s="1">
        <f t="shared" si="51"/>
        <v>15856</v>
      </c>
      <c r="AD120" s="1">
        <f t="shared" si="52"/>
        <v>768</v>
      </c>
      <c r="AE120" s="1">
        <f t="shared" si="59"/>
        <v>-37</v>
      </c>
      <c r="AF120" s="1">
        <f t="shared" si="53"/>
        <v>43</v>
      </c>
      <c r="AG120" s="1">
        <f t="shared" si="53"/>
        <v>0</v>
      </c>
      <c r="AH120" s="1">
        <f t="shared" si="53"/>
        <v>2</v>
      </c>
      <c r="AI120" s="1">
        <f t="shared" si="60"/>
        <v>8</v>
      </c>
      <c r="AJ120" s="9">
        <f t="shared" si="34"/>
        <v>4.4700541295617249E-2</v>
      </c>
      <c r="AK120" s="9">
        <f t="shared" si="35"/>
        <v>0.34361999999999998</v>
      </c>
      <c r="AL120" s="9">
        <f t="shared" si="36"/>
        <v>1.1140000000000001E-2</v>
      </c>
      <c r="AM120" s="9">
        <f t="shared" si="37"/>
        <v>0.31712000000000001</v>
      </c>
      <c r="AN120" s="9">
        <f t="shared" si="38"/>
        <v>1.536E-2</v>
      </c>
      <c r="AO120" s="9">
        <f t="shared" si="39"/>
        <v>1.6000000000000001E-4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0</v>
      </c>
      <c r="AV120" s="9">
        <f t="shared" si="56"/>
        <v>0</v>
      </c>
      <c r="AW120" s="9">
        <f t="shared" si="41"/>
        <v>0</v>
      </c>
      <c r="AX120" s="9">
        <f t="shared" si="42"/>
        <v>0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122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17188</v>
      </c>
      <c r="C121" s="1">
        <v>108</v>
      </c>
      <c r="D121" s="1">
        <v>32809</v>
      </c>
      <c r="E121" s="1">
        <v>523</v>
      </c>
      <c r="F121" s="1">
        <v>0</v>
      </c>
      <c r="G121" s="1">
        <v>15895</v>
      </c>
      <c r="H121" s="1">
        <v>0</v>
      </c>
      <c r="I121" s="1">
        <v>770</v>
      </c>
      <c r="J121" s="1">
        <v>56.57</v>
      </c>
      <c r="K121" s="1">
        <v>1.61</v>
      </c>
      <c r="L121" s="1">
        <v>25.8</v>
      </c>
      <c r="M121" s="1">
        <v>1.02</v>
      </c>
      <c r="N121" s="1">
        <v>8499</v>
      </c>
      <c r="O121" s="1">
        <v>8680</v>
      </c>
      <c r="P121" s="1">
        <v>74</v>
      </c>
      <c r="Q121" s="1">
        <v>8442</v>
      </c>
      <c r="R121" s="1">
        <v>164</v>
      </c>
      <c r="S121" s="1">
        <v>469</v>
      </c>
      <c r="T121" s="1">
        <v>47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f t="shared" si="50"/>
        <v>32809</v>
      </c>
      <c r="AB121" s="1">
        <f t="shared" si="50"/>
        <v>523</v>
      </c>
      <c r="AC121" s="1">
        <f t="shared" si="51"/>
        <v>15895</v>
      </c>
      <c r="AD121" s="1">
        <f t="shared" si="52"/>
        <v>770</v>
      </c>
      <c r="AE121" s="1">
        <f t="shared" si="59"/>
        <v>-34</v>
      </c>
      <c r="AF121" s="1">
        <f t="shared" si="53"/>
        <v>39</v>
      </c>
      <c r="AG121" s="1">
        <f t="shared" si="53"/>
        <v>0</v>
      </c>
      <c r="AH121" s="1">
        <f t="shared" si="53"/>
        <v>2</v>
      </c>
      <c r="AI121" s="1">
        <f t="shared" si="60"/>
        <v>7</v>
      </c>
      <c r="AJ121" s="9">
        <f t="shared" si="34"/>
        <v>4.4798696765185012E-2</v>
      </c>
      <c r="AK121" s="9">
        <f t="shared" si="35"/>
        <v>0.34376000000000001</v>
      </c>
      <c r="AL121" s="9">
        <f t="shared" si="36"/>
        <v>1.0460000000000001E-2</v>
      </c>
      <c r="AM121" s="9">
        <f t="shared" si="37"/>
        <v>0.31790000000000002</v>
      </c>
      <c r="AN121" s="9">
        <f t="shared" si="38"/>
        <v>1.54E-2</v>
      </c>
      <c r="AO121" s="9">
        <f t="shared" si="39"/>
        <v>1.3999999999999999E-4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0</v>
      </c>
      <c r="AV121" s="9">
        <f t="shared" si="56"/>
        <v>0</v>
      </c>
      <c r="AW121" s="9">
        <f t="shared" si="41"/>
        <v>0</v>
      </c>
      <c r="AX121" s="9">
        <f t="shared" si="42"/>
        <v>0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123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17197</v>
      </c>
      <c r="C122" s="1">
        <v>109</v>
      </c>
      <c r="D122" s="1">
        <v>32802</v>
      </c>
      <c r="E122" s="1">
        <v>490</v>
      </c>
      <c r="F122" s="1">
        <v>0</v>
      </c>
      <c r="G122" s="1">
        <v>15934</v>
      </c>
      <c r="H122" s="1">
        <v>0</v>
      </c>
      <c r="I122" s="1">
        <v>773</v>
      </c>
      <c r="J122" s="1">
        <v>56.57</v>
      </c>
      <c r="K122" s="1">
        <v>1.61</v>
      </c>
      <c r="L122" s="1">
        <v>25.8</v>
      </c>
      <c r="M122" s="1">
        <v>1.02</v>
      </c>
      <c r="N122" s="1">
        <v>8505</v>
      </c>
      <c r="O122" s="1">
        <v>8682</v>
      </c>
      <c r="P122" s="1">
        <v>72</v>
      </c>
      <c r="Q122" s="1">
        <v>8445</v>
      </c>
      <c r="R122" s="1">
        <v>164</v>
      </c>
      <c r="S122" s="1">
        <v>438</v>
      </c>
      <c r="T122" s="1">
        <v>44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f t="shared" si="50"/>
        <v>32802</v>
      </c>
      <c r="AB122" s="1">
        <f t="shared" si="50"/>
        <v>490</v>
      </c>
      <c r="AC122" s="1">
        <f t="shared" si="51"/>
        <v>15934</v>
      </c>
      <c r="AD122" s="1">
        <f t="shared" si="52"/>
        <v>773</v>
      </c>
      <c r="AE122" s="1">
        <f t="shared" si="59"/>
        <v>-33</v>
      </c>
      <c r="AF122" s="1">
        <f t="shared" si="53"/>
        <v>39</v>
      </c>
      <c r="AG122" s="1">
        <f t="shared" si="53"/>
        <v>0</v>
      </c>
      <c r="AH122" s="1">
        <f t="shared" si="53"/>
        <v>3</v>
      </c>
      <c r="AI122" s="1">
        <f t="shared" si="60"/>
        <v>9</v>
      </c>
      <c r="AJ122" s="9">
        <f t="shared" si="34"/>
        <v>4.4949700529162064E-2</v>
      </c>
      <c r="AK122" s="9">
        <f t="shared" si="35"/>
        <v>0.34394000000000002</v>
      </c>
      <c r="AL122" s="9">
        <f t="shared" si="36"/>
        <v>9.7999999999999997E-3</v>
      </c>
      <c r="AM122" s="9">
        <f t="shared" si="37"/>
        <v>0.31868000000000002</v>
      </c>
      <c r="AN122" s="9">
        <f t="shared" si="38"/>
        <v>1.546E-2</v>
      </c>
      <c r="AO122" s="9">
        <f t="shared" si="39"/>
        <v>1.8000000000000001E-4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0</v>
      </c>
      <c r="AV122" s="9">
        <f t="shared" si="56"/>
        <v>0</v>
      </c>
      <c r="AW122" s="9">
        <f t="shared" si="41"/>
        <v>0</v>
      </c>
      <c r="AX122" s="9">
        <f t="shared" si="42"/>
        <v>0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124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17204</v>
      </c>
      <c r="C123" s="1">
        <v>110</v>
      </c>
      <c r="D123" s="1">
        <v>32794</v>
      </c>
      <c r="E123" s="1">
        <v>459</v>
      </c>
      <c r="F123" s="1">
        <v>0</v>
      </c>
      <c r="G123" s="1">
        <v>15969</v>
      </c>
      <c r="H123" s="1">
        <v>0</v>
      </c>
      <c r="I123" s="1">
        <v>776</v>
      </c>
      <c r="J123" s="1">
        <v>56.58</v>
      </c>
      <c r="K123" s="1">
        <v>1.61</v>
      </c>
      <c r="L123" s="1">
        <v>25.8</v>
      </c>
      <c r="M123" s="1">
        <v>1.02</v>
      </c>
      <c r="N123" s="1">
        <v>8510</v>
      </c>
      <c r="O123" s="1">
        <v>8684</v>
      </c>
      <c r="P123" s="1">
        <v>70</v>
      </c>
      <c r="Q123" s="1">
        <v>8450</v>
      </c>
      <c r="R123" s="1">
        <v>164</v>
      </c>
      <c r="S123" s="1">
        <v>410</v>
      </c>
      <c r="T123" s="1">
        <v>42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f t="shared" si="50"/>
        <v>32794</v>
      </c>
      <c r="AB123" s="1">
        <f t="shared" si="50"/>
        <v>459</v>
      </c>
      <c r="AC123" s="1">
        <f t="shared" si="51"/>
        <v>15969</v>
      </c>
      <c r="AD123" s="1">
        <f t="shared" si="52"/>
        <v>776</v>
      </c>
      <c r="AE123" s="1">
        <f t="shared" si="59"/>
        <v>-31</v>
      </c>
      <c r="AF123" s="1">
        <f t="shared" si="53"/>
        <v>35</v>
      </c>
      <c r="AG123" s="1">
        <f t="shared" si="53"/>
        <v>0</v>
      </c>
      <c r="AH123" s="1">
        <f t="shared" si="53"/>
        <v>3</v>
      </c>
      <c r="AI123" s="1">
        <f t="shared" si="60"/>
        <v>7</v>
      </c>
      <c r="AJ123" s="9">
        <f t="shared" si="34"/>
        <v>4.5105789351313645E-2</v>
      </c>
      <c r="AK123" s="9">
        <f t="shared" si="35"/>
        <v>0.34408</v>
      </c>
      <c r="AL123" s="9">
        <f t="shared" si="36"/>
        <v>9.1800000000000007E-3</v>
      </c>
      <c r="AM123" s="9">
        <f t="shared" si="37"/>
        <v>0.31938</v>
      </c>
      <c r="AN123" s="9">
        <f t="shared" si="38"/>
        <v>1.5520000000000001E-2</v>
      </c>
      <c r="AO123" s="9">
        <f t="shared" si="39"/>
        <v>1.3999999999999999E-4</v>
      </c>
      <c r="AP123" s="1">
        <f t="shared" si="54"/>
        <v>0</v>
      </c>
      <c r="AQ123" s="1">
        <f t="shared" si="54"/>
        <v>0</v>
      </c>
      <c r="AS123" s="1">
        <f t="shared" si="55"/>
        <v>0</v>
      </c>
      <c r="AT123" s="1">
        <f t="shared" si="61"/>
        <v>0</v>
      </c>
      <c r="AU123" s="1">
        <f t="shared" si="40"/>
        <v>0</v>
      </c>
      <c r="AV123" s="9">
        <f t="shared" si="56"/>
        <v>0</v>
      </c>
      <c r="AW123" s="9">
        <f t="shared" si="41"/>
        <v>0</v>
      </c>
      <c r="AX123" s="9">
        <f t="shared" si="42"/>
        <v>0</v>
      </c>
      <c r="AY123" s="9">
        <f t="shared" si="43"/>
        <v>0</v>
      </c>
      <c r="AZ123" s="9">
        <f t="shared" si="4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125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17210</v>
      </c>
      <c r="C124" s="1">
        <v>111</v>
      </c>
      <c r="D124" s="1">
        <v>32788</v>
      </c>
      <c r="E124" s="1">
        <v>429</v>
      </c>
      <c r="F124" s="1">
        <v>0</v>
      </c>
      <c r="G124" s="1">
        <v>16003</v>
      </c>
      <c r="H124" s="1">
        <v>0</v>
      </c>
      <c r="I124" s="1">
        <v>778</v>
      </c>
      <c r="J124" s="1">
        <v>56.58</v>
      </c>
      <c r="K124" s="1">
        <v>1.61</v>
      </c>
      <c r="L124" s="1">
        <v>25.8</v>
      </c>
      <c r="M124" s="1">
        <v>1.02</v>
      </c>
      <c r="N124" s="1">
        <v>8515</v>
      </c>
      <c r="O124" s="1">
        <v>8686</v>
      </c>
      <c r="P124" s="1">
        <v>68</v>
      </c>
      <c r="Q124" s="1">
        <v>8454</v>
      </c>
      <c r="R124" s="1">
        <v>164</v>
      </c>
      <c r="S124" s="1">
        <v>383</v>
      </c>
      <c r="T124" s="1">
        <v>39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f t="shared" si="50"/>
        <v>32788</v>
      </c>
      <c r="AB124" s="1">
        <f t="shared" si="50"/>
        <v>429</v>
      </c>
      <c r="AC124" s="1">
        <f t="shared" si="51"/>
        <v>16003</v>
      </c>
      <c r="AD124" s="1">
        <f t="shared" si="52"/>
        <v>778</v>
      </c>
      <c r="AE124" s="1">
        <f t="shared" si="59"/>
        <v>-30</v>
      </c>
      <c r="AF124" s="1">
        <f t="shared" si="53"/>
        <v>34</v>
      </c>
      <c r="AG124" s="1">
        <f t="shared" si="53"/>
        <v>0</v>
      </c>
      <c r="AH124" s="1">
        <f t="shared" si="53"/>
        <v>2</v>
      </c>
      <c r="AI124" s="1">
        <f t="shared" si="60"/>
        <v>6</v>
      </c>
      <c r="AJ124" s="9">
        <f t="shared" si="34"/>
        <v>4.5206275421266706E-2</v>
      </c>
      <c r="AK124" s="9">
        <f t="shared" si="35"/>
        <v>0.34420000000000001</v>
      </c>
      <c r="AL124" s="9">
        <f t="shared" si="36"/>
        <v>8.5800000000000008E-3</v>
      </c>
      <c r="AM124" s="9">
        <f t="shared" si="37"/>
        <v>0.32006000000000001</v>
      </c>
      <c r="AN124" s="9">
        <f t="shared" si="38"/>
        <v>1.5559999999999999E-2</v>
      </c>
      <c r="AO124" s="9">
        <f t="shared" si="39"/>
        <v>1.2E-4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0</v>
      </c>
      <c r="AV124" s="9">
        <f t="shared" si="56"/>
        <v>0</v>
      </c>
      <c r="AW124" s="9">
        <f t="shared" si="41"/>
        <v>0</v>
      </c>
      <c r="AX124" s="9">
        <f t="shared" si="42"/>
        <v>0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126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17216</v>
      </c>
      <c r="C125" s="1">
        <v>112</v>
      </c>
      <c r="D125" s="1">
        <v>32782</v>
      </c>
      <c r="E125" s="1">
        <v>402</v>
      </c>
      <c r="F125" s="1">
        <v>0</v>
      </c>
      <c r="G125" s="1">
        <v>16034</v>
      </c>
      <c r="H125" s="1">
        <v>0</v>
      </c>
      <c r="I125" s="1">
        <v>780</v>
      </c>
      <c r="J125" s="1">
        <v>56.59</v>
      </c>
      <c r="K125" s="1">
        <v>1.61</v>
      </c>
      <c r="L125" s="1">
        <v>25.8</v>
      </c>
      <c r="M125" s="1">
        <v>1.01</v>
      </c>
      <c r="N125" s="1">
        <v>8519</v>
      </c>
      <c r="O125" s="1">
        <v>8687</v>
      </c>
      <c r="P125" s="1">
        <v>65</v>
      </c>
      <c r="Q125" s="1">
        <v>8457</v>
      </c>
      <c r="R125" s="1">
        <v>164</v>
      </c>
      <c r="S125" s="1">
        <v>358</v>
      </c>
      <c r="T125" s="1">
        <v>37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f t="shared" si="50"/>
        <v>32782</v>
      </c>
      <c r="AB125" s="1">
        <f t="shared" si="50"/>
        <v>402</v>
      </c>
      <c r="AC125" s="1">
        <f t="shared" si="51"/>
        <v>16034</v>
      </c>
      <c r="AD125" s="1">
        <f t="shared" si="52"/>
        <v>780</v>
      </c>
      <c r="AE125" s="1">
        <f t="shared" si="59"/>
        <v>-27</v>
      </c>
      <c r="AF125" s="1">
        <f t="shared" si="53"/>
        <v>31</v>
      </c>
      <c r="AG125" s="1">
        <f t="shared" si="53"/>
        <v>0</v>
      </c>
      <c r="AH125" s="1">
        <f t="shared" si="53"/>
        <v>2</v>
      </c>
      <c r="AI125" s="1">
        <f t="shared" si="60"/>
        <v>6</v>
      </c>
      <c r="AJ125" s="9">
        <f t="shared" si="34"/>
        <v>4.5306691449814127E-2</v>
      </c>
      <c r="AK125" s="9">
        <f t="shared" si="35"/>
        <v>0.34432000000000001</v>
      </c>
      <c r="AL125" s="9">
        <f t="shared" si="36"/>
        <v>8.0400000000000003E-3</v>
      </c>
      <c r="AM125" s="9">
        <f t="shared" si="37"/>
        <v>0.32068000000000002</v>
      </c>
      <c r="AN125" s="9">
        <f t="shared" si="38"/>
        <v>1.5599999999999999E-2</v>
      </c>
      <c r="AO125" s="9">
        <f t="shared" si="39"/>
        <v>1.2E-4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0</v>
      </c>
      <c r="AV125" s="9">
        <f t="shared" si="56"/>
        <v>0</v>
      </c>
      <c r="AW125" s="9">
        <f t="shared" si="41"/>
        <v>0</v>
      </c>
      <c r="AX125" s="9">
        <f t="shared" si="42"/>
        <v>0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127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17223</v>
      </c>
      <c r="C126" s="1">
        <v>113</v>
      </c>
      <c r="D126" s="1">
        <v>32776</v>
      </c>
      <c r="E126" s="1">
        <v>377</v>
      </c>
      <c r="F126" s="1">
        <v>0</v>
      </c>
      <c r="G126" s="1">
        <v>16064</v>
      </c>
      <c r="H126" s="1">
        <v>0</v>
      </c>
      <c r="I126" s="1">
        <v>782</v>
      </c>
      <c r="J126" s="1">
        <v>56.59</v>
      </c>
      <c r="K126" s="1">
        <v>1.61</v>
      </c>
      <c r="L126" s="1">
        <v>25.8</v>
      </c>
      <c r="M126" s="1">
        <v>1.01</v>
      </c>
      <c r="N126" s="1">
        <v>8524</v>
      </c>
      <c r="O126" s="1">
        <v>8689</v>
      </c>
      <c r="P126" s="1">
        <v>63</v>
      </c>
      <c r="Q126" s="1">
        <v>8461</v>
      </c>
      <c r="R126" s="1">
        <v>164</v>
      </c>
      <c r="S126" s="1">
        <v>335</v>
      </c>
      <c r="T126" s="1">
        <v>35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f t="shared" si="50"/>
        <v>32776</v>
      </c>
      <c r="AB126" s="1">
        <f t="shared" si="50"/>
        <v>377</v>
      </c>
      <c r="AC126" s="1">
        <f t="shared" si="51"/>
        <v>16064</v>
      </c>
      <c r="AD126" s="1">
        <f t="shared" si="52"/>
        <v>782</v>
      </c>
      <c r="AE126" s="1">
        <f t="shared" si="59"/>
        <v>-25</v>
      </c>
      <c r="AF126" s="1">
        <f t="shared" si="53"/>
        <v>30</v>
      </c>
      <c r="AG126" s="1">
        <f t="shared" si="53"/>
        <v>0</v>
      </c>
      <c r="AH126" s="1">
        <f t="shared" si="53"/>
        <v>2</v>
      </c>
      <c r="AI126" s="1">
        <f t="shared" si="60"/>
        <v>7</v>
      </c>
      <c r="AJ126" s="9">
        <f t="shared" si="34"/>
        <v>4.5404401091563608E-2</v>
      </c>
      <c r="AK126" s="9">
        <f t="shared" si="35"/>
        <v>0.34445999999999999</v>
      </c>
      <c r="AL126" s="9">
        <f t="shared" si="36"/>
        <v>7.5399999999999998E-3</v>
      </c>
      <c r="AM126" s="9">
        <f t="shared" si="37"/>
        <v>0.32128000000000001</v>
      </c>
      <c r="AN126" s="9">
        <f t="shared" si="38"/>
        <v>1.5640000000000001E-2</v>
      </c>
      <c r="AO126" s="9">
        <f t="shared" si="39"/>
        <v>1.3999999999999999E-4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0</v>
      </c>
      <c r="AV126" s="9">
        <f t="shared" si="56"/>
        <v>0</v>
      </c>
      <c r="AW126" s="9">
        <f t="shared" si="41"/>
        <v>0</v>
      </c>
      <c r="AX126" s="9">
        <f t="shared" si="42"/>
        <v>0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128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17228</v>
      </c>
      <c r="C127" s="1">
        <v>114</v>
      </c>
      <c r="D127" s="1">
        <v>32770</v>
      </c>
      <c r="E127" s="1">
        <v>355</v>
      </c>
      <c r="F127" s="1">
        <v>0</v>
      </c>
      <c r="G127" s="1">
        <v>16089</v>
      </c>
      <c r="H127" s="1">
        <v>0</v>
      </c>
      <c r="I127" s="1">
        <v>784</v>
      </c>
      <c r="J127" s="1">
        <v>56.6</v>
      </c>
      <c r="K127" s="1">
        <v>1.61</v>
      </c>
      <c r="L127" s="1">
        <v>25.8</v>
      </c>
      <c r="M127" s="1">
        <v>1.01</v>
      </c>
      <c r="N127" s="1">
        <v>8528</v>
      </c>
      <c r="O127" s="1">
        <v>8690</v>
      </c>
      <c r="P127" s="1">
        <v>61</v>
      </c>
      <c r="Q127" s="1">
        <v>8464</v>
      </c>
      <c r="R127" s="1">
        <v>164</v>
      </c>
      <c r="S127" s="1">
        <v>316</v>
      </c>
      <c r="T127" s="1">
        <v>32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50"/>
        <v>32770</v>
      </c>
      <c r="AB127" s="1">
        <f t="shared" si="50"/>
        <v>355</v>
      </c>
      <c r="AC127" s="1">
        <f t="shared" si="51"/>
        <v>16089</v>
      </c>
      <c r="AD127" s="1">
        <f t="shared" si="52"/>
        <v>784</v>
      </c>
      <c r="AE127" s="1">
        <f t="shared" si="59"/>
        <v>-22</v>
      </c>
      <c r="AF127" s="1">
        <f t="shared" si="53"/>
        <v>25</v>
      </c>
      <c r="AG127" s="1">
        <f t="shared" si="53"/>
        <v>0</v>
      </c>
      <c r="AH127" s="1">
        <f t="shared" si="53"/>
        <v>2</v>
      </c>
      <c r="AI127" s="1">
        <f t="shared" si="60"/>
        <v>5</v>
      </c>
      <c r="AJ127" s="9">
        <f t="shared" si="34"/>
        <v>4.5507313675412123E-2</v>
      </c>
      <c r="AK127" s="9">
        <f t="shared" si="35"/>
        <v>0.34455999999999998</v>
      </c>
      <c r="AL127" s="9">
        <f t="shared" si="36"/>
        <v>7.1000000000000004E-3</v>
      </c>
      <c r="AM127" s="9">
        <f t="shared" si="37"/>
        <v>0.32178000000000001</v>
      </c>
      <c r="AN127" s="9">
        <f t="shared" si="38"/>
        <v>1.5679999999999999E-2</v>
      </c>
      <c r="AO127" s="9">
        <f t="shared" si="39"/>
        <v>1E-4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0</v>
      </c>
      <c r="AV127" s="9">
        <f t="shared" si="56"/>
        <v>0</v>
      </c>
      <c r="AW127" s="9">
        <f t="shared" si="41"/>
        <v>0</v>
      </c>
      <c r="AX127" s="9">
        <f t="shared" si="42"/>
        <v>0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129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17234</v>
      </c>
      <c r="C128" s="1">
        <v>115</v>
      </c>
      <c r="D128" s="1">
        <v>32765</v>
      </c>
      <c r="E128" s="1">
        <v>334</v>
      </c>
      <c r="F128" s="1">
        <v>0</v>
      </c>
      <c r="G128" s="1">
        <v>16115</v>
      </c>
      <c r="H128" s="1">
        <v>0</v>
      </c>
      <c r="I128" s="1">
        <v>785</v>
      </c>
      <c r="J128" s="1">
        <v>56.61</v>
      </c>
      <c r="K128" s="1">
        <v>1.61</v>
      </c>
      <c r="L128" s="1">
        <v>25.8</v>
      </c>
      <c r="M128" s="1">
        <v>1.01</v>
      </c>
      <c r="N128" s="1">
        <v>8532</v>
      </c>
      <c r="O128" s="1">
        <v>8692</v>
      </c>
      <c r="P128" s="1">
        <v>59</v>
      </c>
      <c r="Q128" s="1">
        <v>8468</v>
      </c>
      <c r="R128" s="1">
        <v>164</v>
      </c>
      <c r="S128" s="1">
        <v>297</v>
      </c>
      <c r="T128" s="1">
        <v>30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f t="shared" si="50"/>
        <v>32765</v>
      </c>
      <c r="AB128" s="1">
        <f t="shared" si="50"/>
        <v>334</v>
      </c>
      <c r="AC128" s="1">
        <f t="shared" si="51"/>
        <v>16115</v>
      </c>
      <c r="AD128" s="1">
        <f t="shared" si="52"/>
        <v>785</v>
      </c>
      <c r="AE128" s="1">
        <f t="shared" si="59"/>
        <v>-21</v>
      </c>
      <c r="AF128" s="1">
        <f t="shared" si="53"/>
        <v>26</v>
      </c>
      <c r="AG128" s="1">
        <f t="shared" si="53"/>
        <v>0</v>
      </c>
      <c r="AH128" s="1">
        <f t="shared" si="53"/>
        <v>1</v>
      </c>
      <c r="AI128" s="1">
        <f t="shared" si="60"/>
        <v>6</v>
      </c>
      <c r="AJ128" s="9">
        <f t="shared" si="34"/>
        <v>4.5549495183938728E-2</v>
      </c>
      <c r="AK128" s="9">
        <f t="shared" si="35"/>
        <v>0.34467999999999999</v>
      </c>
      <c r="AL128" s="9">
        <f t="shared" si="36"/>
        <v>6.6800000000000002E-3</v>
      </c>
      <c r="AM128" s="9">
        <f t="shared" si="37"/>
        <v>0.32229999999999998</v>
      </c>
      <c r="AN128" s="9">
        <f t="shared" si="38"/>
        <v>1.5699999999999999E-2</v>
      </c>
      <c r="AO128" s="9">
        <f t="shared" si="39"/>
        <v>1.2E-4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0</v>
      </c>
      <c r="AV128" s="9">
        <f t="shared" si="56"/>
        <v>0</v>
      </c>
      <c r="AW128" s="9">
        <f t="shared" si="41"/>
        <v>0</v>
      </c>
      <c r="AX128" s="9">
        <f t="shared" si="42"/>
        <v>0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130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17238</v>
      </c>
      <c r="C129" s="1">
        <v>116</v>
      </c>
      <c r="D129" s="1">
        <v>32760</v>
      </c>
      <c r="E129" s="1">
        <v>313</v>
      </c>
      <c r="F129" s="1">
        <v>0</v>
      </c>
      <c r="G129" s="1">
        <v>16139</v>
      </c>
      <c r="H129" s="1">
        <v>0</v>
      </c>
      <c r="I129" s="1">
        <v>786</v>
      </c>
      <c r="J129" s="1">
        <v>56.61</v>
      </c>
      <c r="K129" s="1">
        <v>1.61</v>
      </c>
      <c r="L129" s="1">
        <v>25.8</v>
      </c>
      <c r="M129" s="1">
        <v>1.01</v>
      </c>
      <c r="N129" s="1">
        <v>8536</v>
      </c>
      <c r="O129" s="1">
        <v>8693</v>
      </c>
      <c r="P129" s="1">
        <v>57</v>
      </c>
      <c r="Q129" s="1">
        <v>8471</v>
      </c>
      <c r="R129" s="1">
        <v>164</v>
      </c>
      <c r="S129" s="1">
        <v>279</v>
      </c>
      <c r="T129" s="1">
        <v>29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f t="shared" si="50"/>
        <v>32760</v>
      </c>
      <c r="AB129" s="1">
        <f t="shared" si="50"/>
        <v>313</v>
      </c>
      <c r="AC129" s="1">
        <f t="shared" si="51"/>
        <v>16139</v>
      </c>
      <c r="AD129" s="1">
        <f t="shared" si="52"/>
        <v>786</v>
      </c>
      <c r="AE129" s="1">
        <f t="shared" si="59"/>
        <v>-21</v>
      </c>
      <c r="AF129" s="1">
        <f t="shared" si="53"/>
        <v>24</v>
      </c>
      <c r="AG129" s="1">
        <f t="shared" si="53"/>
        <v>0</v>
      </c>
      <c r="AH129" s="1">
        <f t="shared" si="53"/>
        <v>1</v>
      </c>
      <c r="AI129" s="1">
        <f t="shared" si="60"/>
        <v>4</v>
      </c>
      <c r="AJ129" s="9">
        <f t="shared" si="34"/>
        <v>4.5596936999651928E-2</v>
      </c>
      <c r="AK129" s="9">
        <f t="shared" si="35"/>
        <v>0.34476000000000001</v>
      </c>
      <c r="AL129" s="9">
        <f t="shared" si="36"/>
        <v>6.2599999999999999E-3</v>
      </c>
      <c r="AM129" s="9">
        <f t="shared" si="37"/>
        <v>0.32278000000000001</v>
      </c>
      <c r="AN129" s="9">
        <f t="shared" si="38"/>
        <v>1.5720000000000001E-2</v>
      </c>
      <c r="AO129" s="9">
        <f t="shared" si="39"/>
        <v>8.0000000000000007E-5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0</v>
      </c>
      <c r="AV129" s="9">
        <f t="shared" si="56"/>
        <v>0</v>
      </c>
      <c r="AW129" s="9">
        <f t="shared" si="41"/>
        <v>0</v>
      </c>
      <c r="AX129" s="9">
        <f t="shared" si="42"/>
        <v>0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131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17243</v>
      </c>
      <c r="C130" s="1">
        <v>117</v>
      </c>
      <c r="D130" s="1">
        <v>32755</v>
      </c>
      <c r="E130" s="1">
        <v>294</v>
      </c>
      <c r="F130" s="1">
        <v>0</v>
      </c>
      <c r="G130" s="1">
        <v>16161</v>
      </c>
      <c r="H130" s="1">
        <v>0</v>
      </c>
      <c r="I130" s="1">
        <v>788</v>
      </c>
      <c r="J130" s="1">
        <v>56.62</v>
      </c>
      <c r="K130" s="1">
        <v>1.61</v>
      </c>
      <c r="L130" s="1">
        <v>25.8</v>
      </c>
      <c r="M130" s="1">
        <v>1.01</v>
      </c>
      <c r="N130" s="1">
        <v>8539</v>
      </c>
      <c r="O130" s="1">
        <v>8694</v>
      </c>
      <c r="P130" s="1">
        <v>55</v>
      </c>
      <c r="Q130" s="1">
        <v>8474</v>
      </c>
      <c r="R130" s="1">
        <v>164</v>
      </c>
      <c r="S130" s="1">
        <v>261</v>
      </c>
      <c r="T130" s="1">
        <v>26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f t="shared" si="50"/>
        <v>32755</v>
      </c>
      <c r="AB130" s="1">
        <f t="shared" si="50"/>
        <v>294</v>
      </c>
      <c r="AC130" s="1">
        <f t="shared" si="51"/>
        <v>16161</v>
      </c>
      <c r="AD130" s="1">
        <f t="shared" si="52"/>
        <v>788</v>
      </c>
      <c r="AE130" s="1">
        <f t="shared" si="59"/>
        <v>-19</v>
      </c>
      <c r="AF130" s="1">
        <f t="shared" si="53"/>
        <v>22</v>
      </c>
      <c r="AG130" s="1">
        <f t="shared" si="53"/>
        <v>0</v>
      </c>
      <c r="AH130" s="1">
        <f t="shared" si="53"/>
        <v>2</v>
      </c>
      <c r="AI130" s="1">
        <f t="shared" si="60"/>
        <v>5</v>
      </c>
      <c r="AJ130" s="9">
        <f t="shared" si="34"/>
        <v>4.569970422780259E-2</v>
      </c>
      <c r="AK130" s="9">
        <f t="shared" si="35"/>
        <v>0.34486</v>
      </c>
      <c r="AL130" s="9">
        <f t="shared" si="36"/>
        <v>5.8799999999999998E-3</v>
      </c>
      <c r="AM130" s="9">
        <f t="shared" si="37"/>
        <v>0.32322000000000001</v>
      </c>
      <c r="AN130" s="9">
        <f t="shared" si="38"/>
        <v>1.576E-2</v>
      </c>
      <c r="AO130" s="9">
        <f t="shared" si="39"/>
        <v>1E-4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0</v>
      </c>
      <c r="AV130" s="9">
        <f t="shared" si="56"/>
        <v>0</v>
      </c>
      <c r="AW130" s="9">
        <f t="shared" si="41"/>
        <v>0</v>
      </c>
      <c r="AX130" s="9">
        <f t="shared" si="42"/>
        <v>0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132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17248</v>
      </c>
      <c r="C131" s="1">
        <v>118</v>
      </c>
      <c r="D131" s="1">
        <v>32751</v>
      </c>
      <c r="E131" s="1">
        <v>277</v>
      </c>
      <c r="F131" s="1">
        <v>0</v>
      </c>
      <c r="G131" s="1">
        <v>16182</v>
      </c>
      <c r="H131" s="1">
        <v>0</v>
      </c>
      <c r="I131" s="1">
        <v>789</v>
      </c>
      <c r="J131" s="1">
        <v>56.62</v>
      </c>
      <c r="K131" s="1">
        <v>1.61</v>
      </c>
      <c r="L131" s="1">
        <v>25.8</v>
      </c>
      <c r="M131" s="1">
        <v>1.01</v>
      </c>
      <c r="N131" s="1">
        <v>8542</v>
      </c>
      <c r="O131" s="1">
        <v>8696</v>
      </c>
      <c r="P131" s="1">
        <v>54</v>
      </c>
      <c r="Q131" s="1">
        <v>8477</v>
      </c>
      <c r="R131" s="1">
        <v>164</v>
      </c>
      <c r="S131" s="1">
        <v>246</v>
      </c>
      <c r="T131" s="1">
        <v>25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f t="shared" si="50"/>
        <v>32751</v>
      </c>
      <c r="AB131" s="1">
        <f t="shared" si="50"/>
        <v>277</v>
      </c>
      <c r="AC131" s="1">
        <f t="shared" si="51"/>
        <v>16182</v>
      </c>
      <c r="AD131" s="1">
        <f t="shared" si="52"/>
        <v>789</v>
      </c>
      <c r="AE131" s="1">
        <f t="shared" si="59"/>
        <v>-17</v>
      </c>
      <c r="AF131" s="1">
        <f t="shared" si="53"/>
        <v>21</v>
      </c>
      <c r="AG131" s="1">
        <f t="shared" si="53"/>
        <v>0</v>
      </c>
      <c r="AH131" s="1">
        <f t="shared" si="53"/>
        <v>1</v>
      </c>
      <c r="AI131" s="1">
        <f t="shared" si="60"/>
        <v>5</v>
      </c>
      <c r="AJ131" s="9">
        <f t="shared" si="34"/>
        <v>4.5744434137291283E-2</v>
      </c>
      <c r="AK131" s="9">
        <f t="shared" si="35"/>
        <v>0.34495999999999999</v>
      </c>
      <c r="AL131" s="9">
        <f t="shared" si="36"/>
        <v>5.5399999999999998E-3</v>
      </c>
      <c r="AM131" s="9">
        <f t="shared" si="37"/>
        <v>0.32363999999999998</v>
      </c>
      <c r="AN131" s="9">
        <f t="shared" si="38"/>
        <v>1.5779999999999999E-2</v>
      </c>
      <c r="AO131" s="9">
        <f t="shared" si="39"/>
        <v>1E-4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0</v>
      </c>
      <c r="AV131" s="9">
        <f t="shared" si="56"/>
        <v>0</v>
      </c>
      <c r="AW131" s="9">
        <f t="shared" si="41"/>
        <v>0</v>
      </c>
      <c r="AX131" s="9">
        <f t="shared" si="42"/>
        <v>0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133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17253</v>
      </c>
      <c r="C132" s="1">
        <v>119</v>
      </c>
      <c r="D132" s="1">
        <v>32745</v>
      </c>
      <c r="E132" s="1">
        <v>263</v>
      </c>
      <c r="F132" s="1">
        <v>0</v>
      </c>
      <c r="G132" s="1">
        <v>16200</v>
      </c>
      <c r="H132" s="1">
        <v>0</v>
      </c>
      <c r="I132" s="1">
        <v>790</v>
      </c>
      <c r="J132" s="1">
        <v>56.63</v>
      </c>
      <c r="K132" s="1">
        <v>1.61</v>
      </c>
      <c r="L132" s="1">
        <v>25.8</v>
      </c>
      <c r="M132" s="1">
        <v>1.01</v>
      </c>
      <c r="N132" s="1">
        <v>8546</v>
      </c>
      <c r="O132" s="1">
        <v>8697</v>
      </c>
      <c r="P132" s="1">
        <v>52</v>
      </c>
      <c r="Q132" s="1">
        <v>8480</v>
      </c>
      <c r="R132" s="1">
        <v>164</v>
      </c>
      <c r="S132" s="1">
        <v>232</v>
      </c>
      <c r="T132" s="1">
        <v>23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f t="shared" si="50"/>
        <v>32745</v>
      </c>
      <c r="AB132" s="1">
        <f t="shared" si="50"/>
        <v>263</v>
      </c>
      <c r="AC132" s="1">
        <f t="shared" si="51"/>
        <v>16200</v>
      </c>
      <c r="AD132" s="1">
        <f t="shared" si="52"/>
        <v>790</v>
      </c>
      <c r="AE132" s="1">
        <f t="shared" si="59"/>
        <v>-14</v>
      </c>
      <c r="AF132" s="1">
        <f t="shared" si="53"/>
        <v>18</v>
      </c>
      <c r="AG132" s="1">
        <f t="shared" si="53"/>
        <v>0</v>
      </c>
      <c r="AH132" s="1">
        <f t="shared" si="53"/>
        <v>1</v>
      </c>
      <c r="AI132" s="1">
        <f t="shared" si="60"/>
        <v>5</v>
      </c>
      <c r="AJ132" s="9">
        <f t="shared" si="34"/>
        <v>4.5789138120906507E-2</v>
      </c>
      <c r="AK132" s="9">
        <f t="shared" si="35"/>
        <v>0.34505999999999998</v>
      </c>
      <c r="AL132" s="9">
        <f t="shared" si="36"/>
        <v>5.2599999999999999E-3</v>
      </c>
      <c r="AM132" s="9">
        <f t="shared" si="37"/>
        <v>0.32400000000000001</v>
      </c>
      <c r="AN132" s="9">
        <f t="shared" si="38"/>
        <v>1.5800000000000002E-2</v>
      </c>
      <c r="AO132" s="9">
        <f t="shared" si="39"/>
        <v>1E-4</v>
      </c>
      <c r="AP132" s="1">
        <f t="shared" si="54"/>
        <v>0</v>
      </c>
      <c r="AQ132" s="1">
        <f t="shared" si="54"/>
        <v>0</v>
      </c>
      <c r="AS132" s="1">
        <f t="shared" si="55"/>
        <v>0</v>
      </c>
      <c r="AT132" s="1">
        <f t="shared" si="61"/>
        <v>0</v>
      </c>
      <c r="AU132" s="1">
        <f t="shared" si="40"/>
        <v>0</v>
      </c>
      <c r="AV132" s="9">
        <f t="shared" si="56"/>
        <v>0</v>
      </c>
      <c r="AW132" s="9">
        <f t="shared" si="41"/>
        <v>0</v>
      </c>
      <c r="AX132" s="9">
        <f t="shared" si="42"/>
        <v>0</v>
      </c>
      <c r="AY132" s="9">
        <f t="shared" si="43"/>
        <v>0</v>
      </c>
      <c r="AZ132" s="9">
        <f t="shared" si="4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134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17257</v>
      </c>
      <c r="C133" s="1">
        <v>120</v>
      </c>
      <c r="D133" s="1">
        <v>32741</v>
      </c>
      <c r="E133" s="1">
        <v>248</v>
      </c>
      <c r="F133" s="1">
        <v>0</v>
      </c>
      <c r="G133" s="1">
        <v>16218</v>
      </c>
      <c r="H133" s="1">
        <v>0</v>
      </c>
      <c r="I133" s="1">
        <v>791</v>
      </c>
      <c r="J133" s="1">
        <v>56.63</v>
      </c>
      <c r="K133" s="1">
        <v>1.61</v>
      </c>
      <c r="L133" s="1">
        <v>25.8</v>
      </c>
      <c r="M133" s="1">
        <v>1.01</v>
      </c>
      <c r="N133" s="1">
        <v>8549</v>
      </c>
      <c r="O133" s="1">
        <v>8698</v>
      </c>
      <c r="P133" s="1">
        <v>51</v>
      </c>
      <c r="Q133" s="1">
        <v>8483</v>
      </c>
      <c r="R133" s="1">
        <v>164</v>
      </c>
      <c r="S133" s="1">
        <v>219</v>
      </c>
      <c r="T133" s="1">
        <v>22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f t="shared" si="50"/>
        <v>32741</v>
      </c>
      <c r="AB133" s="1">
        <f t="shared" si="50"/>
        <v>248</v>
      </c>
      <c r="AC133" s="1">
        <f t="shared" si="51"/>
        <v>16218</v>
      </c>
      <c r="AD133" s="1">
        <f t="shared" si="52"/>
        <v>791</v>
      </c>
      <c r="AE133" s="1">
        <f t="shared" si="59"/>
        <v>-15</v>
      </c>
      <c r="AF133" s="1">
        <f t="shared" si="53"/>
        <v>18</v>
      </c>
      <c r="AG133" s="1">
        <f t="shared" si="53"/>
        <v>0</v>
      </c>
      <c r="AH133" s="1">
        <f t="shared" si="53"/>
        <v>1</v>
      </c>
      <c r="AI133" s="1">
        <f t="shared" si="60"/>
        <v>4</v>
      </c>
      <c r="AJ133" s="9">
        <f t="shared" si="34"/>
        <v>4.5836472156226458E-2</v>
      </c>
      <c r="AK133" s="9">
        <f t="shared" si="35"/>
        <v>0.34514</v>
      </c>
      <c r="AL133" s="9">
        <f t="shared" si="36"/>
        <v>4.96E-3</v>
      </c>
      <c r="AM133" s="9">
        <f t="shared" si="37"/>
        <v>0.32435999999999998</v>
      </c>
      <c r="AN133" s="9">
        <f t="shared" si="38"/>
        <v>1.5820000000000001E-2</v>
      </c>
      <c r="AO133" s="9">
        <f t="shared" si="39"/>
        <v>8.0000000000000007E-5</v>
      </c>
      <c r="AP133" s="1">
        <f t="shared" si="54"/>
        <v>0</v>
      </c>
      <c r="AQ133" s="1">
        <f t="shared" si="54"/>
        <v>0</v>
      </c>
      <c r="AS133" s="1">
        <f t="shared" si="55"/>
        <v>0</v>
      </c>
      <c r="AT133" s="1">
        <f t="shared" si="61"/>
        <v>0</v>
      </c>
      <c r="AU133" s="1">
        <f t="shared" si="40"/>
        <v>0</v>
      </c>
      <c r="AV133" s="9">
        <f t="shared" si="56"/>
        <v>0</v>
      </c>
      <c r="AW133" s="9">
        <f t="shared" si="41"/>
        <v>0</v>
      </c>
      <c r="AX133" s="9">
        <f t="shared" si="42"/>
        <v>0</v>
      </c>
      <c r="AY133" s="9">
        <f t="shared" si="43"/>
        <v>0</v>
      </c>
      <c r="AZ133" s="9">
        <f t="shared" si="4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135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17261</v>
      </c>
      <c r="C134" s="1">
        <v>121</v>
      </c>
      <c r="D134" s="1">
        <v>32737</v>
      </c>
      <c r="E134" s="1">
        <v>235</v>
      </c>
      <c r="F134" s="1">
        <v>0</v>
      </c>
      <c r="G134" s="1">
        <v>16234</v>
      </c>
      <c r="H134" s="1">
        <v>0</v>
      </c>
      <c r="I134" s="1">
        <v>792</v>
      </c>
      <c r="J134" s="1">
        <v>56.64</v>
      </c>
      <c r="K134" s="1">
        <v>1.61</v>
      </c>
      <c r="L134" s="1">
        <v>25.8</v>
      </c>
      <c r="M134" s="1">
        <v>1.01</v>
      </c>
      <c r="N134" s="1">
        <v>8552</v>
      </c>
      <c r="O134" s="1">
        <v>8700</v>
      </c>
      <c r="P134" s="1">
        <v>50</v>
      </c>
      <c r="Q134" s="1">
        <v>8485</v>
      </c>
      <c r="R134" s="1">
        <v>164</v>
      </c>
      <c r="S134" s="1">
        <v>206</v>
      </c>
      <c r="T134" s="1">
        <v>21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f t="shared" si="50"/>
        <v>32737</v>
      </c>
      <c r="AB134" s="1">
        <f t="shared" si="50"/>
        <v>235</v>
      </c>
      <c r="AC134" s="1">
        <f t="shared" si="51"/>
        <v>16234</v>
      </c>
      <c r="AD134" s="1">
        <f t="shared" si="52"/>
        <v>792</v>
      </c>
      <c r="AE134" s="1">
        <f t="shared" si="59"/>
        <v>-13</v>
      </c>
      <c r="AF134" s="1">
        <f t="shared" si="53"/>
        <v>16</v>
      </c>
      <c r="AG134" s="1">
        <f t="shared" si="53"/>
        <v>0</v>
      </c>
      <c r="AH134" s="1">
        <f t="shared" si="53"/>
        <v>1</v>
      </c>
      <c r="AI134" s="1">
        <f t="shared" si="60"/>
        <v>4</v>
      </c>
      <c r="AJ134" s="9">
        <f t="shared" si="34"/>
        <v>4.5883784253519494E-2</v>
      </c>
      <c r="AK134" s="9">
        <f t="shared" si="35"/>
        <v>0.34522000000000003</v>
      </c>
      <c r="AL134" s="9">
        <f t="shared" si="36"/>
        <v>4.7000000000000002E-3</v>
      </c>
      <c r="AM134" s="9">
        <f t="shared" si="37"/>
        <v>0.32468000000000002</v>
      </c>
      <c r="AN134" s="9">
        <f t="shared" si="38"/>
        <v>1.584E-2</v>
      </c>
      <c r="AO134" s="9">
        <f t="shared" si="39"/>
        <v>8.0000000000000007E-5</v>
      </c>
      <c r="AP134" s="1">
        <f t="shared" si="54"/>
        <v>0</v>
      </c>
      <c r="AQ134" s="1">
        <f t="shared" si="54"/>
        <v>0</v>
      </c>
      <c r="AS134" s="1">
        <f t="shared" si="55"/>
        <v>0</v>
      </c>
      <c r="AT134" s="1">
        <f t="shared" si="61"/>
        <v>0</v>
      </c>
      <c r="AU134" s="1">
        <f t="shared" si="40"/>
        <v>0</v>
      </c>
      <c r="AV134" s="9">
        <f t="shared" si="56"/>
        <v>0</v>
      </c>
      <c r="AW134" s="9">
        <f t="shared" si="41"/>
        <v>0</v>
      </c>
      <c r="AX134" s="9">
        <f t="shared" si="42"/>
        <v>0</v>
      </c>
      <c r="AY134" s="9">
        <f t="shared" si="43"/>
        <v>0</v>
      </c>
      <c r="AZ134" s="9">
        <f t="shared" si="44"/>
        <v>0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136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17266</v>
      </c>
      <c r="C135" s="1">
        <v>122</v>
      </c>
      <c r="D135" s="1">
        <v>32733</v>
      </c>
      <c r="E135" s="1">
        <v>222</v>
      </c>
      <c r="F135" s="1">
        <v>0</v>
      </c>
      <c r="G135" s="1">
        <v>16251</v>
      </c>
      <c r="H135" s="1">
        <v>0</v>
      </c>
      <c r="I135" s="1">
        <v>793</v>
      </c>
      <c r="J135" s="1">
        <v>56.64</v>
      </c>
      <c r="K135" s="1">
        <v>1.61</v>
      </c>
      <c r="L135" s="1">
        <v>25.8</v>
      </c>
      <c r="M135" s="1">
        <v>1.01</v>
      </c>
      <c r="N135" s="1">
        <v>8555</v>
      </c>
      <c r="O135" s="1">
        <v>8701</v>
      </c>
      <c r="P135" s="1">
        <v>48</v>
      </c>
      <c r="Q135" s="1">
        <v>8488</v>
      </c>
      <c r="R135" s="1">
        <v>164</v>
      </c>
      <c r="S135" s="1">
        <v>195</v>
      </c>
      <c r="T135" s="1">
        <v>20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f t="shared" si="50"/>
        <v>32733</v>
      </c>
      <c r="AB135" s="1">
        <f t="shared" si="50"/>
        <v>222</v>
      </c>
      <c r="AC135" s="1">
        <f t="shared" si="51"/>
        <v>16251</v>
      </c>
      <c r="AD135" s="1">
        <f t="shared" si="52"/>
        <v>793</v>
      </c>
      <c r="AE135" s="1">
        <f t="shared" si="59"/>
        <v>-13</v>
      </c>
      <c r="AF135" s="1">
        <f t="shared" si="53"/>
        <v>17</v>
      </c>
      <c r="AG135" s="1">
        <f t="shared" si="53"/>
        <v>0</v>
      </c>
      <c r="AH135" s="1">
        <f t="shared" si="53"/>
        <v>1</v>
      </c>
      <c r="AI135" s="1">
        <f t="shared" si="60"/>
        <v>5</v>
      </c>
      <c r="AJ135" s="9">
        <f t="shared" si="34"/>
        <v>4.5928414224487429E-2</v>
      </c>
      <c r="AK135" s="9">
        <f t="shared" si="35"/>
        <v>0.34532000000000002</v>
      </c>
      <c r="AL135" s="9">
        <f t="shared" si="36"/>
        <v>4.4400000000000004E-3</v>
      </c>
      <c r="AM135" s="9">
        <f t="shared" si="37"/>
        <v>0.32501999999999998</v>
      </c>
      <c r="AN135" s="9">
        <f t="shared" si="38"/>
        <v>1.5859999999999999E-2</v>
      </c>
      <c r="AO135" s="9">
        <f t="shared" si="39"/>
        <v>1E-4</v>
      </c>
      <c r="AP135" s="1">
        <f t="shared" si="54"/>
        <v>0</v>
      </c>
      <c r="AQ135" s="1">
        <f t="shared" si="54"/>
        <v>0</v>
      </c>
      <c r="AS135" s="1">
        <f t="shared" si="55"/>
        <v>0</v>
      </c>
      <c r="AT135" s="1">
        <f t="shared" si="61"/>
        <v>0</v>
      </c>
      <c r="AU135" s="1">
        <f t="shared" si="40"/>
        <v>0</v>
      </c>
      <c r="AV135" s="9">
        <f t="shared" si="56"/>
        <v>0</v>
      </c>
      <c r="AW135" s="9">
        <f t="shared" si="41"/>
        <v>0</v>
      </c>
      <c r="AX135" s="9">
        <f t="shared" si="42"/>
        <v>0</v>
      </c>
      <c r="AY135" s="9">
        <f t="shared" si="43"/>
        <v>0</v>
      </c>
      <c r="AZ135" s="9">
        <f t="shared" si="44"/>
        <v>0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137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17269</v>
      </c>
      <c r="C136" s="1">
        <v>123</v>
      </c>
      <c r="D136" s="1">
        <v>32729</v>
      </c>
      <c r="E136" s="1">
        <v>210</v>
      </c>
      <c r="F136" s="1">
        <v>0</v>
      </c>
      <c r="G136" s="1">
        <v>16265</v>
      </c>
      <c r="H136" s="1">
        <v>0</v>
      </c>
      <c r="I136" s="1">
        <v>794</v>
      </c>
      <c r="J136" s="1">
        <v>56.65</v>
      </c>
      <c r="K136" s="1">
        <v>1.61</v>
      </c>
      <c r="L136" s="1">
        <v>25.8</v>
      </c>
      <c r="M136" s="1">
        <v>1.01</v>
      </c>
      <c r="N136" s="1">
        <v>8557</v>
      </c>
      <c r="O136" s="1">
        <v>8702</v>
      </c>
      <c r="P136" s="1">
        <v>47</v>
      </c>
      <c r="Q136" s="1">
        <v>8491</v>
      </c>
      <c r="R136" s="1">
        <v>164</v>
      </c>
      <c r="S136" s="1">
        <v>184</v>
      </c>
      <c r="T136" s="1">
        <v>19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f t="shared" si="50"/>
        <v>32729</v>
      </c>
      <c r="AB136" s="1">
        <f t="shared" si="50"/>
        <v>210</v>
      </c>
      <c r="AC136" s="1">
        <f t="shared" si="51"/>
        <v>16265</v>
      </c>
      <c r="AD136" s="1">
        <f t="shared" si="52"/>
        <v>794</v>
      </c>
      <c r="AE136" s="1">
        <f t="shared" si="59"/>
        <v>-12</v>
      </c>
      <c r="AF136" s="1">
        <f t="shared" si="53"/>
        <v>14</v>
      </c>
      <c r="AG136" s="1">
        <f t="shared" si="53"/>
        <v>0</v>
      </c>
      <c r="AH136" s="1">
        <f t="shared" si="53"/>
        <v>1</v>
      </c>
      <c r="AI136" s="1">
        <f t="shared" si="60"/>
        <v>3</v>
      </c>
      <c r="AJ136" s="9">
        <f t="shared" si="34"/>
        <v>4.5978342695002603E-2</v>
      </c>
      <c r="AK136" s="9">
        <f t="shared" si="35"/>
        <v>0.34538000000000002</v>
      </c>
      <c r="AL136" s="9">
        <f t="shared" si="36"/>
        <v>4.1999999999999997E-3</v>
      </c>
      <c r="AM136" s="9">
        <f t="shared" si="37"/>
        <v>0.32529999999999998</v>
      </c>
      <c r="AN136" s="9">
        <f t="shared" si="38"/>
        <v>1.5879999999999998E-2</v>
      </c>
      <c r="AO136" s="9">
        <f t="shared" si="39"/>
        <v>6.0000000000000002E-5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0</v>
      </c>
      <c r="AV136" s="9">
        <f t="shared" si="56"/>
        <v>0</v>
      </c>
      <c r="AW136" s="9">
        <f t="shared" si="41"/>
        <v>0</v>
      </c>
      <c r="AX136" s="9">
        <f t="shared" si="42"/>
        <v>0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138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17272</v>
      </c>
      <c r="C137" s="1">
        <v>124</v>
      </c>
      <c r="D137" s="1">
        <v>32726</v>
      </c>
      <c r="E137" s="1">
        <v>198</v>
      </c>
      <c r="F137" s="1">
        <v>0</v>
      </c>
      <c r="G137" s="1">
        <v>16279</v>
      </c>
      <c r="H137" s="1">
        <v>0</v>
      </c>
      <c r="I137" s="1">
        <v>795</v>
      </c>
      <c r="J137" s="1">
        <v>56.65</v>
      </c>
      <c r="K137" s="1">
        <v>1.61</v>
      </c>
      <c r="L137" s="1">
        <v>25.8</v>
      </c>
      <c r="M137" s="1">
        <v>1.01</v>
      </c>
      <c r="N137" s="1">
        <v>8560</v>
      </c>
      <c r="O137" s="1">
        <v>8703</v>
      </c>
      <c r="P137" s="1">
        <v>45</v>
      </c>
      <c r="Q137" s="1">
        <v>8493</v>
      </c>
      <c r="R137" s="1">
        <v>164</v>
      </c>
      <c r="S137" s="1">
        <v>173</v>
      </c>
      <c r="T137" s="1">
        <v>18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f t="shared" si="50"/>
        <v>32726</v>
      </c>
      <c r="AB137" s="1">
        <f t="shared" si="50"/>
        <v>198</v>
      </c>
      <c r="AC137" s="1">
        <f t="shared" si="51"/>
        <v>16279</v>
      </c>
      <c r="AD137" s="1">
        <f t="shared" si="52"/>
        <v>795</v>
      </c>
      <c r="AE137" s="1">
        <f t="shared" si="59"/>
        <v>-12</v>
      </c>
      <c r="AF137" s="1">
        <f t="shared" si="53"/>
        <v>14</v>
      </c>
      <c r="AG137" s="1">
        <f t="shared" si="53"/>
        <v>0</v>
      </c>
      <c r="AH137" s="1">
        <f t="shared" si="53"/>
        <v>1</v>
      </c>
      <c r="AI137" s="1">
        <f t="shared" si="60"/>
        <v>3</v>
      </c>
      <c r="AJ137" s="9">
        <f t="shared" si="34"/>
        <v>4.6028253821213526E-2</v>
      </c>
      <c r="AK137" s="9">
        <f t="shared" si="35"/>
        <v>0.34544000000000002</v>
      </c>
      <c r="AL137" s="9">
        <f t="shared" si="36"/>
        <v>3.96E-3</v>
      </c>
      <c r="AM137" s="9">
        <f t="shared" si="37"/>
        <v>0.32557999999999998</v>
      </c>
      <c r="AN137" s="9">
        <f t="shared" si="38"/>
        <v>1.5900000000000001E-2</v>
      </c>
      <c r="AO137" s="9">
        <f t="shared" si="39"/>
        <v>6.0000000000000002E-5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0</v>
      </c>
      <c r="AV137" s="9">
        <f t="shared" si="56"/>
        <v>0</v>
      </c>
      <c r="AW137" s="9">
        <f t="shared" si="41"/>
        <v>0</v>
      </c>
      <c r="AX137" s="9">
        <f t="shared" si="42"/>
        <v>0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139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17275</v>
      </c>
      <c r="C138" s="1">
        <v>125</v>
      </c>
      <c r="D138" s="1">
        <v>32722</v>
      </c>
      <c r="E138" s="1">
        <v>187</v>
      </c>
      <c r="F138" s="1">
        <v>0</v>
      </c>
      <c r="G138" s="1">
        <v>16293</v>
      </c>
      <c r="H138" s="1">
        <v>0</v>
      </c>
      <c r="I138" s="1">
        <v>795</v>
      </c>
      <c r="J138" s="1">
        <v>56.66</v>
      </c>
      <c r="K138" s="1">
        <v>1.61</v>
      </c>
      <c r="L138" s="1">
        <v>25.8</v>
      </c>
      <c r="M138" s="1">
        <v>1.01</v>
      </c>
      <c r="N138" s="1">
        <v>8562</v>
      </c>
      <c r="O138" s="1">
        <v>8704</v>
      </c>
      <c r="P138" s="1">
        <v>44</v>
      </c>
      <c r="Q138" s="1">
        <v>8496</v>
      </c>
      <c r="R138" s="1">
        <v>164</v>
      </c>
      <c r="S138" s="1">
        <v>164</v>
      </c>
      <c r="T138" s="1">
        <v>17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f t="shared" si="50"/>
        <v>32722</v>
      </c>
      <c r="AB138" s="1">
        <f t="shared" si="50"/>
        <v>187</v>
      </c>
      <c r="AC138" s="1">
        <f t="shared" si="51"/>
        <v>16293</v>
      </c>
      <c r="AD138" s="1">
        <f t="shared" si="52"/>
        <v>795</v>
      </c>
      <c r="AE138" s="1">
        <f t="shared" si="59"/>
        <v>-11</v>
      </c>
      <c r="AF138" s="1">
        <f t="shared" si="53"/>
        <v>14</v>
      </c>
      <c r="AG138" s="1">
        <f t="shared" si="53"/>
        <v>0</v>
      </c>
      <c r="AH138" s="1">
        <f t="shared" si="53"/>
        <v>0</v>
      </c>
      <c r="AI138" s="1">
        <f t="shared" si="60"/>
        <v>3</v>
      </c>
      <c r="AJ138" s="9">
        <f t="shared" si="34"/>
        <v>4.602026049204052E-2</v>
      </c>
      <c r="AK138" s="9">
        <f t="shared" si="35"/>
        <v>0.34549999999999997</v>
      </c>
      <c r="AL138" s="9">
        <f t="shared" si="36"/>
        <v>3.7399999999999998E-3</v>
      </c>
      <c r="AM138" s="9">
        <f t="shared" si="37"/>
        <v>0.32585999999999998</v>
      </c>
      <c r="AN138" s="9">
        <f t="shared" si="38"/>
        <v>1.5900000000000001E-2</v>
      </c>
      <c r="AO138" s="9">
        <f t="shared" si="39"/>
        <v>6.0000000000000002E-5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0</v>
      </c>
      <c r="AV138" s="9">
        <f t="shared" si="56"/>
        <v>0</v>
      </c>
      <c r="AW138" s="9">
        <f t="shared" si="41"/>
        <v>0</v>
      </c>
      <c r="AX138" s="9">
        <f t="shared" si="42"/>
        <v>0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140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17280</v>
      </c>
      <c r="C139" s="1">
        <v>126</v>
      </c>
      <c r="D139" s="1">
        <v>32719</v>
      </c>
      <c r="E139" s="1">
        <v>178</v>
      </c>
      <c r="F139" s="1">
        <v>0</v>
      </c>
      <c r="G139" s="1">
        <v>16306</v>
      </c>
      <c r="H139" s="1">
        <v>0</v>
      </c>
      <c r="I139" s="1">
        <v>796</v>
      </c>
      <c r="J139" s="1">
        <v>56.66</v>
      </c>
      <c r="K139" s="1">
        <v>1.61</v>
      </c>
      <c r="L139" s="1">
        <v>25.8</v>
      </c>
      <c r="M139" s="1">
        <v>1.01</v>
      </c>
      <c r="N139" s="1">
        <v>8565</v>
      </c>
      <c r="O139" s="1">
        <v>8705</v>
      </c>
      <c r="P139" s="1">
        <v>42</v>
      </c>
      <c r="Q139" s="1">
        <v>8498</v>
      </c>
      <c r="R139" s="1">
        <v>164</v>
      </c>
      <c r="S139" s="1">
        <v>155</v>
      </c>
      <c r="T139" s="1">
        <v>16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f t="shared" si="50"/>
        <v>32719</v>
      </c>
      <c r="AB139" s="1">
        <f t="shared" si="50"/>
        <v>178</v>
      </c>
      <c r="AC139" s="1">
        <f t="shared" si="51"/>
        <v>16306</v>
      </c>
      <c r="AD139" s="1">
        <f t="shared" si="52"/>
        <v>796</v>
      </c>
      <c r="AE139" s="1">
        <f t="shared" si="59"/>
        <v>-9</v>
      </c>
      <c r="AF139" s="1">
        <f t="shared" si="53"/>
        <v>13</v>
      </c>
      <c r="AG139" s="1">
        <f t="shared" si="53"/>
        <v>0</v>
      </c>
      <c r="AH139" s="1">
        <f t="shared" si="53"/>
        <v>1</v>
      </c>
      <c r="AI139" s="1">
        <f t="shared" si="60"/>
        <v>5</v>
      </c>
      <c r="AJ139" s="9">
        <f t="shared" si="34"/>
        <v>4.6064814814814815E-2</v>
      </c>
      <c r="AK139" s="9">
        <f t="shared" si="35"/>
        <v>0.34560000000000002</v>
      </c>
      <c r="AL139" s="9">
        <f t="shared" si="36"/>
        <v>3.5599999999999998E-3</v>
      </c>
      <c r="AM139" s="9">
        <f t="shared" si="37"/>
        <v>0.32612000000000002</v>
      </c>
      <c r="AN139" s="9">
        <f t="shared" si="38"/>
        <v>1.592E-2</v>
      </c>
      <c r="AO139" s="9">
        <f t="shared" si="39"/>
        <v>1E-4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0</v>
      </c>
      <c r="AV139" s="9">
        <f t="shared" si="56"/>
        <v>0</v>
      </c>
      <c r="AW139" s="9">
        <f t="shared" si="41"/>
        <v>0</v>
      </c>
      <c r="AX139" s="9">
        <f t="shared" si="42"/>
        <v>0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141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17283</v>
      </c>
      <c r="C140" s="1">
        <v>127</v>
      </c>
      <c r="D140" s="1">
        <v>32716</v>
      </c>
      <c r="E140" s="1">
        <v>168</v>
      </c>
      <c r="F140" s="1">
        <v>0</v>
      </c>
      <c r="G140" s="1">
        <v>16318</v>
      </c>
      <c r="H140" s="1">
        <v>0</v>
      </c>
      <c r="I140" s="1">
        <v>797</v>
      </c>
      <c r="J140" s="1">
        <v>56.67</v>
      </c>
      <c r="K140" s="1">
        <v>1.61</v>
      </c>
      <c r="L140" s="1">
        <v>25.8</v>
      </c>
      <c r="M140" s="1">
        <v>1.01</v>
      </c>
      <c r="N140" s="1">
        <v>8566</v>
      </c>
      <c r="O140" s="1">
        <v>8706</v>
      </c>
      <c r="P140" s="1">
        <v>41</v>
      </c>
      <c r="Q140" s="1">
        <v>8501</v>
      </c>
      <c r="R140" s="1">
        <v>164</v>
      </c>
      <c r="S140" s="1">
        <v>147</v>
      </c>
      <c r="T140" s="1">
        <v>15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f t="shared" si="50"/>
        <v>32716</v>
      </c>
      <c r="AB140" s="1">
        <f t="shared" si="50"/>
        <v>168</v>
      </c>
      <c r="AC140" s="1">
        <f t="shared" si="51"/>
        <v>16318</v>
      </c>
      <c r="AD140" s="1">
        <f t="shared" si="52"/>
        <v>797</v>
      </c>
      <c r="AE140" s="1">
        <f t="shared" si="59"/>
        <v>-10</v>
      </c>
      <c r="AF140" s="1">
        <f t="shared" si="53"/>
        <v>12</v>
      </c>
      <c r="AG140" s="1">
        <f t="shared" si="53"/>
        <v>0</v>
      </c>
      <c r="AH140" s="1">
        <f t="shared" si="53"/>
        <v>1</v>
      </c>
      <c r="AI140" s="1">
        <f t="shared" si="60"/>
        <v>3</v>
      </c>
      <c r="AJ140" s="9">
        <f t="shared" si="34"/>
        <v>4.6114679164496908E-2</v>
      </c>
      <c r="AK140" s="9">
        <f t="shared" si="35"/>
        <v>0.34566000000000002</v>
      </c>
      <c r="AL140" s="9">
        <f t="shared" si="36"/>
        <v>3.3600000000000001E-3</v>
      </c>
      <c r="AM140" s="9">
        <f t="shared" si="37"/>
        <v>0.32635999999999998</v>
      </c>
      <c r="AN140" s="9">
        <f t="shared" si="38"/>
        <v>1.5939999999999999E-2</v>
      </c>
      <c r="AO140" s="9">
        <f t="shared" si="39"/>
        <v>6.0000000000000002E-5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0</v>
      </c>
      <c r="AV140" s="9">
        <f t="shared" si="56"/>
        <v>0</v>
      </c>
      <c r="AW140" s="9">
        <f t="shared" si="41"/>
        <v>0</v>
      </c>
      <c r="AX140" s="9">
        <f t="shared" si="42"/>
        <v>0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142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17286</v>
      </c>
      <c r="C141" s="1">
        <v>128</v>
      </c>
      <c r="D141" s="1">
        <v>32713</v>
      </c>
      <c r="E141" s="1">
        <v>160</v>
      </c>
      <c r="F141" s="1">
        <v>0</v>
      </c>
      <c r="G141" s="1">
        <v>16328</v>
      </c>
      <c r="H141" s="1">
        <v>0</v>
      </c>
      <c r="I141" s="1">
        <v>798</v>
      </c>
      <c r="J141" s="1">
        <v>56.67</v>
      </c>
      <c r="K141" s="1">
        <v>1.61</v>
      </c>
      <c r="L141" s="1">
        <v>25.8</v>
      </c>
      <c r="M141" s="1">
        <v>1.01</v>
      </c>
      <c r="N141" s="1">
        <v>8568</v>
      </c>
      <c r="O141" s="1">
        <v>8708</v>
      </c>
      <c r="P141" s="1">
        <v>40</v>
      </c>
      <c r="Q141" s="1">
        <v>8503</v>
      </c>
      <c r="R141" s="1">
        <v>164</v>
      </c>
      <c r="S141" s="1">
        <v>139</v>
      </c>
      <c r="T141" s="1">
        <v>15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50"/>
        <v>32713</v>
      </c>
      <c r="AB141" s="1">
        <f t="shared" si="50"/>
        <v>160</v>
      </c>
      <c r="AC141" s="1">
        <f t="shared" si="51"/>
        <v>16328</v>
      </c>
      <c r="AD141" s="1">
        <f t="shared" si="52"/>
        <v>798</v>
      </c>
      <c r="AE141" s="1">
        <f t="shared" si="59"/>
        <v>-8</v>
      </c>
      <c r="AF141" s="1">
        <f t="shared" si="53"/>
        <v>10</v>
      </c>
      <c r="AG141" s="1">
        <f t="shared" si="53"/>
        <v>0</v>
      </c>
      <c r="AH141" s="1">
        <f t="shared" si="53"/>
        <v>1</v>
      </c>
      <c r="AI141" s="1">
        <f t="shared" si="60"/>
        <v>3</v>
      </c>
      <c r="AJ141" s="9">
        <f t="shared" si="34"/>
        <v>4.6164526206178412E-2</v>
      </c>
      <c r="AK141" s="9">
        <f t="shared" si="35"/>
        <v>0.34572000000000003</v>
      </c>
      <c r="AL141" s="9">
        <f t="shared" si="36"/>
        <v>3.2000000000000002E-3</v>
      </c>
      <c r="AM141" s="9">
        <f t="shared" si="37"/>
        <v>0.32656000000000002</v>
      </c>
      <c r="AN141" s="9">
        <f t="shared" si="38"/>
        <v>1.5959999999999998E-2</v>
      </c>
      <c r="AO141" s="9">
        <f t="shared" si="39"/>
        <v>6.0000000000000002E-5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0</v>
      </c>
      <c r="AV141" s="9">
        <f t="shared" si="56"/>
        <v>0</v>
      </c>
      <c r="AW141" s="9">
        <f t="shared" si="41"/>
        <v>0</v>
      </c>
      <c r="AX141" s="9">
        <f t="shared" si="42"/>
        <v>0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143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17288</v>
      </c>
      <c r="C142" s="1">
        <v>129</v>
      </c>
      <c r="D142" s="1">
        <v>32710</v>
      </c>
      <c r="E142" s="1">
        <v>150</v>
      </c>
      <c r="F142" s="1">
        <v>0</v>
      </c>
      <c r="G142" s="1">
        <v>16340</v>
      </c>
      <c r="H142" s="1">
        <v>0</v>
      </c>
      <c r="I142" s="1">
        <v>798</v>
      </c>
      <c r="J142" s="1">
        <v>56.67</v>
      </c>
      <c r="K142" s="1">
        <v>1.61</v>
      </c>
      <c r="L142" s="1">
        <v>25.8</v>
      </c>
      <c r="M142" s="1">
        <v>1</v>
      </c>
      <c r="N142" s="1">
        <v>8570</v>
      </c>
      <c r="O142" s="1">
        <v>8709</v>
      </c>
      <c r="P142" s="1">
        <v>39</v>
      </c>
      <c r="Q142" s="1">
        <v>8505</v>
      </c>
      <c r="R142" s="1">
        <v>164</v>
      </c>
      <c r="S142" s="1">
        <v>131</v>
      </c>
      <c r="T142" s="1">
        <v>14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f t="shared" si="50"/>
        <v>32710</v>
      </c>
      <c r="AB142" s="1">
        <f t="shared" si="50"/>
        <v>150</v>
      </c>
      <c r="AC142" s="1">
        <f t="shared" si="51"/>
        <v>16340</v>
      </c>
      <c r="AD142" s="1">
        <f t="shared" si="52"/>
        <v>798</v>
      </c>
      <c r="AE142" s="1">
        <f t="shared" si="59"/>
        <v>-10</v>
      </c>
      <c r="AF142" s="1">
        <f t="shared" si="53"/>
        <v>12</v>
      </c>
      <c r="AG142" s="1">
        <f t="shared" si="53"/>
        <v>0</v>
      </c>
      <c r="AH142" s="1">
        <f t="shared" si="53"/>
        <v>0</v>
      </c>
      <c r="AI142" s="1">
        <f t="shared" si="60"/>
        <v>2</v>
      </c>
      <c r="AJ142" s="9">
        <f t="shared" ref="AJ142:AJ205" si="67">IF(OR(ISNA(B142),B142=0),NA(),I142/B142)</f>
        <v>4.6159185562239705E-2</v>
      </c>
      <c r="AK142" s="9">
        <f t="shared" ref="AK142:AK205" si="68">IF(OR(ISNA(B142),B142=0),NA(),B142/$AK$11)</f>
        <v>0.34576000000000001</v>
      </c>
      <c r="AL142" s="9">
        <f t="shared" ref="AL142:AL205" si="69">IF(OR(ISNA(B142),B142=0),NA(),E142/$AK$11)</f>
        <v>3.0000000000000001E-3</v>
      </c>
      <c r="AM142" s="9">
        <f t="shared" ref="AM142:AM205" si="70">IF(OR(ISNA(B142),B142=0),NA(),G142/$AK$11)</f>
        <v>0.32679999999999998</v>
      </c>
      <c r="AN142" s="9">
        <f t="shared" ref="AN142:AN205" si="71">IF(OR(ISNA(B142),B142=0),NA(),I142/$AK$11)</f>
        <v>1.5959999999999998E-2</v>
      </c>
      <c r="AO142" s="9">
        <f t="shared" ref="AO142:AO205" si="72">+IF(OR(ISNA(B142),B142=0),NA(),AI142/$AK$11)</f>
        <v>4.0000000000000003E-5</v>
      </c>
      <c r="AP142" s="1">
        <f t="shared" si="54"/>
        <v>0</v>
      </c>
      <c r="AQ142" s="1">
        <f t="shared" si="54"/>
        <v>0</v>
      </c>
      <c r="AS142" s="1">
        <f t="shared" si="55"/>
        <v>0</v>
      </c>
      <c r="AT142" s="1">
        <f t="shared" si="61"/>
        <v>0</v>
      </c>
      <c r="AU142" s="1">
        <f t="shared" ref="AU142:AU205" si="73">IF(C142="",NA(),V142+W142+X142)</f>
        <v>0</v>
      </c>
      <c r="AV142" s="9">
        <f t="shared" si="56"/>
        <v>0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0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144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17292</v>
      </c>
      <c r="C143" s="1">
        <v>130</v>
      </c>
      <c r="D143" s="1">
        <v>32707</v>
      </c>
      <c r="E143" s="1">
        <v>143</v>
      </c>
      <c r="F143" s="1">
        <v>0</v>
      </c>
      <c r="G143" s="1">
        <v>16350</v>
      </c>
      <c r="H143" s="1">
        <v>0</v>
      </c>
      <c r="I143" s="1">
        <v>799</v>
      </c>
      <c r="J143" s="1">
        <v>56.68</v>
      </c>
      <c r="K143" s="1">
        <v>1.61</v>
      </c>
      <c r="L143" s="1">
        <v>25.8</v>
      </c>
      <c r="M143" s="1">
        <v>1</v>
      </c>
      <c r="N143" s="1">
        <v>8572</v>
      </c>
      <c r="O143" s="1">
        <v>8710</v>
      </c>
      <c r="P143" s="1">
        <v>37</v>
      </c>
      <c r="Q143" s="1">
        <v>8508</v>
      </c>
      <c r="R143" s="1">
        <v>164</v>
      </c>
      <c r="S143" s="1">
        <v>124</v>
      </c>
      <c r="T143" s="1">
        <v>13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ref="AA143:AB206" si="78">+D143+U143</f>
        <v>32707</v>
      </c>
      <c r="AB143" s="1">
        <f t="shared" si="78"/>
        <v>143</v>
      </c>
      <c r="AC143" s="1">
        <f t="shared" ref="AC143:AC206" si="79">+G143+W143</f>
        <v>16350</v>
      </c>
      <c r="AD143" s="1">
        <f t="shared" ref="AD143:AD206" si="80">+I143+X143</f>
        <v>799</v>
      </c>
      <c r="AE143" s="1">
        <f t="shared" si="59"/>
        <v>-7</v>
      </c>
      <c r="AF143" s="1">
        <f t="shared" ref="AF143:AH206" si="81">IF($C143="","",G143-G142)</f>
        <v>10</v>
      </c>
      <c r="AG143" s="1">
        <f t="shared" si="81"/>
        <v>0</v>
      </c>
      <c r="AH143" s="1">
        <f t="shared" si="81"/>
        <v>1</v>
      </c>
      <c r="AI143" s="1">
        <f t="shared" si="60"/>
        <v>4</v>
      </c>
      <c r="AJ143" s="9">
        <f t="shared" si="67"/>
        <v>4.6206338191071013E-2</v>
      </c>
      <c r="AK143" s="9">
        <f t="shared" si="68"/>
        <v>0.34583999999999998</v>
      </c>
      <c r="AL143" s="9">
        <f t="shared" si="69"/>
        <v>2.8600000000000001E-3</v>
      </c>
      <c r="AM143" s="9">
        <f t="shared" si="70"/>
        <v>0.32700000000000001</v>
      </c>
      <c r="AN143" s="9">
        <f t="shared" si="71"/>
        <v>1.5980000000000001E-2</v>
      </c>
      <c r="AO143" s="9">
        <f t="shared" si="72"/>
        <v>8.0000000000000007E-5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0</v>
      </c>
      <c r="AV143" s="9">
        <f t="shared" ref="AV143:AV206" si="84">IF(OR(ISNA(B143),B143=0),NA(),AU143/$AK$11)</f>
        <v>0</v>
      </c>
      <c r="AW143" s="9">
        <f t="shared" si="74"/>
        <v>0</v>
      </c>
      <c r="AX143" s="9">
        <f t="shared" si="75"/>
        <v>0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145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17294</v>
      </c>
      <c r="C144" s="1">
        <v>131</v>
      </c>
      <c r="D144" s="1">
        <v>32704</v>
      </c>
      <c r="E144" s="1">
        <v>137</v>
      </c>
      <c r="F144" s="1">
        <v>0</v>
      </c>
      <c r="G144" s="1">
        <v>16358</v>
      </c>
      <c r="H144" s="1">
        <v>0</v>
      </c>
      <c r="I144" s="1">
        <v>799</v>
      </c>
      <c r="J144" s="1">
        <v>56.68</v>
      </c>
      <c r="K144" s="1">
        <v>1.61</v>
      </c>
      <c r="L144" s="1">
        <v>25.8</v>
      </c>
      <c r="M144" s="1">
        <v>1</v>
      </c>
      <c r="N144" s="1">
        <v>8574</v>
      </c>
      <c r="O144" s="1">
        <v>8710</v>
      </c>
      <c r="P144" s="1">
        <v>36</v>
      </c>
      <c r="Q144" s="1">
        <v>8510</v>
      </c>
      <c r="R144" s="1">
        <v>164</v>
      </c>
      <c r="S144" s="1">
        <v>119</v>
      </c>
      <c r="T144" s="1">
        <v>12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f t="shared" si="78"/>
        <v>32704</v>
      </c>
      <c r="AB144" s="1">
        <f t="shared" si="78"/>
        <v>137</v>
      </c>
      <c r="AC144" s="1">
        <f t="shared" si="79"/>
        <v>16358</v>
      </c>
      <c r="AD144" s="1">
        <f t="shared" si="80"/>
        <v>799</v>
      </c>
      <c r="AE144" s="1">
        <f t="shared" ref="AE144:AE207" si="85">IF($C144="","",E144-E143)</f>
        <v>-6</v>
      </c>
      <c r="AF144" s="1">
        <f t="shared" si="81"/>
        <v>8</v>
      </c>
      <c r="AG144" s="1">
        <f t="shared" si="81"/>
        <v>0</v>
      </c>
      <c r="AH144" s="1">
        <f t="shared" si="81"/>
        <v>0</v>
      </c>
      <c r="AI144" s="1">
        <f t="shared" ref="AI144:AI207" si="86">IF(OR($C144="",ISNA($C144)),NA(),AE144+AF144+AG144+AH144)</f>
        <v>2</v>
      </c>
      <c r="AJ144" s="9">
        <f t="shared" si="67"/>
        <v>4.6200994564588878E-2</v>
      </c>
      <c r="AK144" s="9">
        <f t="shared" si="68"/>
        <v>0.34588000000000002</v>
      </c>
      <c r="AL144" s="9">
        <f t="shared" si="69"/>
        <v>2.7399999999999998E-3</v>
      </c>
      <c r="AM144" s="9">
        <f t="shared" si="70"/>
        <v>0.32716000000000001</v>
      </c>
      <c r="AN144" s="9">
        <f t="shared" si="71"/>
        <v>1.5980000000000001E-2</v>
      </c>
      <c r="AO144" s="9">
        <f t="shared" si="72"/>
        <v>4.0000000000000003E-5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0</v>
      </c>
      <c r="AV144" s="9">
        <f t="shared" si="84"/>
        <v>0</v>
      </c>
      <c r="AW144" s="9">
        <f t="shared" si="74"/>
        <v>0</v>
      </c>
      <c r="AX144" s="9">
        <f t="shared" si="75"/>
        <v>0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146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17296</v>
      </c>
      <c r="C145" s="1">
        <v>132</v>
      </c>
      <c r="D145" s="1">
        <v>32702</v>
      </c>
      <c r="E145" s="1">
        <v>129</v>
      </c>
      <c r="F145" s="1">
        <v>0</v>
      </c>
      <c r="G145" s="1">
        <v>16367</v>
      </c>
      <c r="H145" s="1">
        <v>0</v>
      </c>
      <c r="I145" s="1">
        <v>800</v>
      </c>
      <c r="J145" s="1">
        <v>56.69</v>
      </c>
      <c r="K145" s="1">
        <v>1.61</v>
      </c>
      <c r="L145" s="1">
        <v>25.8</v>
      </c>
      <c r="M145" s="1">
        <v>1</v>
      </c>
      <c r="N145" s="1">
        <v>8575</v>
      </c>
      <c r="O145" s="1">
        <v>8711</v>
      </c>
      <c r="P145" s="1">
        <v>35</v>
      </c>
      <c r="Q145" s="1">
        <v>8512</v>
      </c>
      <c r="R145" s="1">
        <v>164</v>
      </c>
      <c r="S145" s="1">
        <v>112</v>
      </c>
      <c r="T145" s="1">
        <v>12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f t="shared" si="78"/>
        <v>32702</v>
      </c>
      <c r="AB145" s="1">
        <f t="shared" si="78"/>
        <v>129</v>
      </c>
      <c r="AC145" s="1">
        <f t="shared" si="79"/>
        <v>16367</v>
      </c>
      <c r="AD145" s="1">
        <f t="shared" si="80"/>
        <v>800</v>
      </c>
      <c r="AE145" s="1">
        <f t="shared" si="85"/>
        <v>-8</v>
      </c>
      <c r="AF145" s="1">
        <f t="shared" si="81"/>
        <v>9</v>
      </c>
      <c r="AG145" s="1">
        <f t="shared" si="81"/>
        <v>0</v>
      </c>
      <c r="AH145" s="1">
        <f t="shared" si="81"/>
        <v>1</v>
      </c>
      <c r="AI145" s="1">
        <f t="shared" si="86"/>
        <v>2</v>
      </c>
      <c r="AJ145" s="9">
        <f t="shared" si="67"/>
        <v>4.6253469010175761E-2</v>
      </c>
      <c r="AK145" s="9">
        <f t="shared" si="68"/>
        <v>0.34592000000000001</v>
      </c>
      <c r="AL145" s="9">
        <f t="shared" si="69"/>
        <v>2.5799999999999998E-3</v>
      </c>
      <c r="AM145" s="9">
        <f t="shared" si="70"/>
        <v>0.32734000000000002</v>
      </c>
      <c r="AN145" s="9">
        <f t="shared" si="71"/>
        <v>1.6E-2</v>
      </c>
      <c r="AO145" s="9">
        <f t="shared" si="72"/>
        <v>4.0000000000000003E-5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0</v>
      </c>
      <c r="AV145" s="9">
        <f t="shared" si="84"/>
        <v>0</v>
      </c>
      <c r="AW145" s="9">
        <f t="shared" si="74"/>
        <v>0</v>
      </c>
      <c r="AX145" s="9">
        <f t="shared" si="75"/>
        <v>0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147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17299</v>
      </c>
      <c r="C146" s="1">
        <v>133</v>
      </c>
      <c r="D146" s="1">
        <v>32699</v>
      </c>
      <c r="E146" s="1">
        <v>123</v>
      </c>
      <c r="F146" s="1">
        <v>0</v>
      </c>
      <c r="G146" s="1">
        <v>16376</v>
      </c>
      <c r="H146" s="1">
        <v>0</v>
      </c>
      <c r="I146" s="1">
        <v>800</v>
      </c>
      <c r="J146" s="1">
        <v>56.69</v>
      </c>
      <c r="K146" s="1">
        <v>1.61</v>
      </c>
      <c r="L146" s="1">
        <v>25.8</v>
      </c>
      <c r="M146" s="1">
        <v>1</v>
      </c>
      <c r="N146" s="1">
        <v>8577</v>
      </c>
      <c r="O146" s="1">
        <v>8713</v>
      </c>
      <c r="P146" s="1">
        <v>34</v>
      </c>
      <c r="Q146" s="1">
        <v>8514</v>
      </c>
      <c r="R146" s="1">
        <v>164</v>
      </c>
      <c r="S146" s="1">
        <v>106</v>
      </c>
      <c r="T146" s="1">
        <v>11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f t="shared" si="78"/>
        <v>32699</v>
      </c>
      <c r="AB146" s="1">
        <f t="shared" si="78"/>
        <v>123</v>
      </c>
      <c r="AC146" s="1">
        <f t="shared" si="79"/>
        <v>16376</v>
      </c>
      <c r="AD146" s="1">
        <f t="shared" si="80"/>
        <v>800</v>
      </c>
      <c r="AE146" s="1">
        <f t="shared" si="85"/>
        <v>-6</v>
      </c>
      <c r="AF146" s="1">
        <f t="shared" si="81"/>
        <v>9</v>
      </c>
      <c r="AG146" s="1">
        <f t="shared" si="81"/>
        <v>0</v>
      </c>
      <c r="AH146" s="1">
        <f t="shared" si="81"/>
        <v>0</v>
      </c>
      <c r="AI146" s="1">
        <f t="shared" si="86"/>
        <v>3</v>
      </c>
      <c r="AJ146" s="9">
        <f t="shared" si="67"/>
        <v>4.624544771374068E-2</v>
      </c>
      <c r="AK146" s="9">
        <f t="shared" si="68"/>
        <v>0.34598000000000001</v>
      </c>
      <c r="AL146" s="9">
        <f t="shared" si="69"/>
        <v>2.4599999999999999E-3</v>
      </c>
      <c r="AM146" s="9">
        <f t="shared" si="70"/>
        <v>0.32751999999999998</v>
      </c>
      <c r="AN146" s="9">
        <f t="shared" si="71"/>
        <v>1.6E-2</v>
      </c>
      <c r="AO146" s="9">
        <f t="shared" si="72"/>
        <v>6.0000000000000002E-5</v>
      </c>
      <c r="AP146" s="1">
        <f t="shared" si="82"/>
        <v>0</v>
      </c>
      <c r="AQ146" s="1">
        <f t="shared" si="82"/>
        <v>0</v>
      </c>
      <c r="AS146" s="1">
        <f t="shared" si="83"/>
        <v>0</v>
      </c>
      <c r="AT146" s="1">
        <f t="shared" si="87"/>
        <v>0</v>
      </c>
      <c r="AU146" s="1">
        <f t="shared" si="73"/>
        <v>0</v>
      </c>
      <c r="AV146" s="9">
        <f t="shared" si="84"/>
        <v>0</v>
      </c>
      <c r="AW146" s="9">
        <f t="shared" si="74"/>
        <v>0</v>
      </c>
      <c r="AX146" s="9">
        <f t="shared" si="75"/>
        <v>0</v>
      </c>
      <c r="AY146" s="9">
        <f t="shared" si="76"/>
        <v>0</v>
      </c>
      <c r="AZ146" s="9">
        <f t="shared" si="77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148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17302</v>
      </c>
      <c r="C147" s="1">
        <v>134</v>
      </c>
      <c r="D147" s="1">
        <v>32697</v>
      </c>
      <c r="E147" s="1">
        <v>118</v>
      </c>
      <c r="F147" s="1">
        <v>0</v>
      </c>
      <c r="G147" s="1">
        <v>16383</v>
      </c>
      <c r="H147" s="1">
        <v>0</v>
      </c>
      <c r="I147" s="1">
        <v>801</v>
      </c>
      <c r="J147" s="1">
        <v>56.7</v>
      </c>
      <c r="K147" s="1">
        <v>1.61</v>
      </c>
      <c r="L147" s="1">
        <v>25.8</v>
      </c>
      <c r="M147" s="1">
        <v>1</v>
      </c>
      <c r="N147" s="1">
        <v>8578</v>
      </c>
      <c r="O147" s="1">
        <v>8714</v>
      </c>
      <c r="P147" s="1">
        <v>33</v>
      </c>
      <c r="Q147" s="1">
        <v>8516</v>
      </c>
      <c r="R147" s="1">
        <v>164</v>
      </c>
      <c r="S147" s="1">
        <v>102</v>
      </c>
      <c r="T147" s="1">
        <v>11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f t="shared" si="78"/>
        <v>32697</v>
      </c>
      <c r="AB147" s="1">
        <f t="shared" si="78"/>
        <v>118</v>
      </c>
      <c r="AC147" s="1">
        <f t="shared" si="79"/>
        <v>16383</v>
      </c>
      <c r="AD147" s="1">
        <f t="shared" si="80"/>
        <v>801</v>
      </c>
      <c r="AE147" s="1">
        <f t="shared" si="85"/>
        <v>-5</v>
      </c>
      <c r="AF147" s="1">
        <f t="shared" si="81"/>
        <v>7</v>
      </c>
      <c r="AG147" s="1">
        <f t="shared" si="81"/>
        <v>0</v>
      </c>
      <c r="AH147" s="1">
        <f t="shared" si="81"/>
        <v>1</v>
      </c>
      <c r="AI147" s="1">
        <f t="shared" si="86"/>
        <v>3</v>
      </c>
      <c r="AJ147" s="9">
        <f t="shared" si="67"/>
        <v>4.6295225985435208E-2</v>
      </c>
      <c r="AK147" s="9">
        <f t="shared" si="68"/>
        <v>0.34604000000000001</v>
      </c>
      <c r="AL147" s="9">
        <f t="shared" si="69"/>
        <v>2.3600000000000001E-3</v>
      </c>
      <c r="AM147" s="9">
        <f t="shared" si="70"/>
        <v>0.32766000000000001</v>
      </c>
      <c r="AN147" s="9">
        <f t="shared" si="71"/>
        <v>1.602E-2</v>
      </c>
      <c r="AO147" s="9">
        <f t="shared" si="72"/>
        <v>6.0000000000000002E-5</v>
      </c>
      <c r="AP147" s="1">
        <f t="shared" si="82"/>
        <v>0</v>
      </c>
      <c r="AQ147" s="1">
        <f t="shared" si="82"/>
        <v>0</v>
      </c>
      <c r="AS147" s="1">
        <f t="shared" si="83"/>
        <v>0</v>
      </c>
      <c r="AT147" s="1">
        <f t="shared" si="87"/>
        <v>0</v>
      </c>
      <c r="AU147" s="1">
        <f t="shared" si="73"/>
        <v>0</v>
      </c>
      <c r="AV147" s="9">
        <f t="shared" si="84"/>
        <v>0</v>
      </c>
      <c r="AW147" s="9">
        <f t="shared" si="74"/>
        <v>0</v>
      </c>
      <c r="AX147" s="9">
        <f t="shared" si="75"/>
        <v>0</v>
      </c>
      <c r="AY147" s="9">
        <f t="shared" si="76"/>
        <v>0</v>
      </c>
      <c r="AZ147" s="9">
        <f t="shared" si="77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149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17305</v>
      </c>
      <c r="C148" s="1">
        <v>135</v>
      </c>
      <c r="D148" s="1">
        <v>32694</v>
      </c>
      <c r="E148" s="1">
        <v>113</v>
      </c>
      <c r="F148" s="1">
        <v>0</v>
      </c>
      <c r="G148" s="1">
        <v>16391</v>
      </c>
      <c r="H148" s="1">
        <v>0</v>
      </c>
      <c r="I148" s="1">
        <v>801</v>
      </c>
      <c r="J148" s="1">
        <v>56.7</v>
      </c>
      <c r="K148" s="1">
        <v>1.61</v>
      </c>
      <c r="L148" s="1">
        <v>25.8</v>
      </c>
      <c r="M148" s="1">
        <v>1</v>
      </c>
      <c r="N148" s="1">
        <v>8580</v>
      </c>
      <c r="O148" s="1">
        <v>8715</v>
      </c>
      <c r="P148" s="1">
        <v>32</v>
      </c>
      <c r="Q148" s="1">
        <v>8517</v>
      </c>
      <c r="R148" s="1">
        <v>164</v>
      </c>
      <c r="S148" s="1">
        <v>97</v>
      </c>
      <c r="T148" s="1">
        <v>10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f t="shared" si="78"/>
        <v>32694</v>
      </c>
      <c r="AB148" s="1">
        <f t="shared" si="78"/>
        <v>113</v>
      </c>
      <c r="AC148" s="1">
        <f t="shared" si="79"/>
        <v>16391</v>
      </c>
      <c r="AD148" s="1">
        <f t="shared" si="80"/>
        <v>801</v>
      </c>
      <c r="AE148" s="1">
        <f t="shared" si="85"/>
        <v>-5</v>
      </c>
      <c r="AF148" s="1">
        <f t="shared" si="81"/>
        <v>8</v>
      </c>
      <c r="AG148" s="1">
        <f t="shared" si="81"/>
        <v>0</v>
      </c>
      <c r="AH148" s="1">
        <f t="shared" si="81"/>
        <v>0</v>
      </c>
      <c r="AI148" s="1">
        <f t="shared" si="86"/>
        <v>3</v>
      </c>
      <c r="AJ148" s="9">
        <f t="shared" si="67"/>
        <v>4.6287200231147067E-2</v>
      </c>
      <c r="AK148" s="9">
        <f t="shared" si="68"/>
        <v>0.34610000000000002</v>
      </c>
      <c r="AL148" s="9">
        <f t="shared" si="69"/>
        <v>2.2599999999999999E-3</v>
      </c>
      <c r="AM148" s="9">
        <f t="shared" si="70"/>
        <v>0.32782</v>
      </c>
      <c r="AN148" s="9">
        <f t="shared" si="71"/>
        <v>1.602E-2</v>
      </c>
      <c r="AO148" s="9">
        <f t="shared" si="72"/>
        <v>6.0000000000000002E-5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0</v>
      </c>
      <c r="AV148" s="9">
        <f t="shared" si="84"/>
        <v>0</v>
      </c>
      <c r="AW148" s="9">
        <f t="shared" si="74"/>
        <v>0</v>
      </c>
      <c r="AX148" s="9">
        <f t="shared" si="75"/>
        <v>0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150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17307</v>
      </c>
      <c r="C149" s="1">
        <v>136</v>
      </c>
      <c r="D149" s="1">
        <v>32692</v>
      </c>
      <c r="E149" s="1">
        <v>108</v>
      </c>
      <c r="F149" s="1">
        <v>0</v>
      </c>
      <c r="G149" s="1">
        <v>16398</v>
      </c>
      <c r="H149" s="1">
        <v>0</v>
      </c>
      <c r="I149" s="1">
        <v>801</v>
      </c>
      <c r="J149" s="1">
        <v>56.71</v>
      </c>
      <c r="K149" s="1">
        <v>1.61</v>
      </c>
      <c r="L149" s="1">
        <v>25.9</v>
      </c>
      <c r="M149" s="1">
        <v>1</v>
      </c>
      <c r="N149" s="1">
        <v>8581</v>
      </c>
      <c r="O149" s="1">
        <v>8716</v>
      </c>
      <c r="P149" s="1">
        <v>32</v>
      </c>
      <c r="Q149" s="1">
        <v>8519</v>
      </c>
      <c r="R149" s="1">
        <v>164</v>
      </c>
      <c r="S149" s="1">
        <v>93</v>
      </c>
      <c r="T149" s="1">
        <v>9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f t="shared" si="78"/>
        <v>32692</v>
      </c>
      <c r="AB149" s="1">
        <f t="shared" si="78"/>
        <v>108</v>
      </c>
      <c r="AC149" s="1">
        <f t="shared" si="79"/>
        <v>16398</v>
      </c>
      <c r="AD149" s="1">
        <f t="shared" si="80"/>
        <v>801</v>
      </c>
      <c r="AE149" s="1">
        <f t="shared" si="85"/>
        <v>-5</v>
      </c>
      <c r="AF149" s="1">
        <f t="shared" si="81"/>
        <v>7</v>
      </c>
      <c r="AG149" s="1">
        <f t="shared" si="81"/>
        <v>0</v>
      </c>
      <c r="AH149" s="1">
        <f t="shared" si="81"/>
        <v>0</v>
      </c>
      <c r="AI149" s="1">
        <f t="shared" si="86"/>
        <v>2</v>
      </c>
      <c r="AJ149" s="9">
        <f t="shared" si="67"/>
        <v>4.6281851274050961E-2</v>
      </c>
      <c r="AK149" s="9">
        <f t="shared" si="68"/>
        <v>0.34614</v>
      </c>
      <c r="AL149" s="9">
        <f t="shared" si="69"/>
        <v>2.16E-3</v>
      </c>
      <c r="AM149" s="9">
        <f t="shared" si="70"/>
        <v>0.32795999999999997</v>
      </c>
      <c r="AN149" s="9">
        <f t="shared" si="71"/>
        <v>1.602E-2</v>
      </c>
      <c r="AO149" s="9">
        <f t="shared" si="72"/>
        <v>4.0000000000000003E-5</v>
      </c>
      <c r="AP149" s="1">
        <f t="shared" si="82"/>
        <v>0</v>
      </c>
      <c r="AQ149" s="1">
        <f t="shared" si="82"/>
        <v>0</v>
      </c>
      <c r="AS149" s="1">
        <f t="shared" si="83"/>
        <v>0</v>
      </c>
      <c r="AT149" s="1">
        <f t="shared" si="87"/>
        <v>0</v>
      </c>
      <c r="AU149" s="1">
        <f t="shared" si="73"/>
        <v>0</v>
      </c>
      <c r="AV149" s="9">
        <f t="shared" si="84"/>
        <v>0</v>
      </c>
      <c r="AW149" s="9">
        <f t="shared" si="74"/>
        <v>0</v>
      </c>
      <c r="AX149" s="9">
        <f t="shared" si="75"/>
        <v>0</v>
      </c>
      <c r="AY149" s="9">
        <f t="shared" si="76"/>
        <v>0</v>
      </c>
      <c r="AZ149" s="9">
        <f t="shared" si="77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151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17309</v>
      </c>
      <c r="C150" s="1">
        <v>137</v>
      </c>
      <c r="D150" s="1">
        <v>32689</v>
      </c>
      <c r="E150" s="1">
        <v>103</v>
      </c>
      <c r="F150" s="1">
        <v>0</v>
      </c>
      <c r="G150" s="1">
        <v>16404</v>
      </c>
      <c r="H150" s="1">
        <v>0</v>
      </c>
      <c r="I150" s="1">
        <v>802</v>
      </c>
      <c r="J150" s="1">
        <v>56.71</v>
      </c>
      <c r="K150" s="1">
        <v>1.61</v>
      </c>
      <c r="L150" s="1">
        <v>25.9</v>
      </c>
      <c r="M150" s="1">
        <v>1</v>
      </c>
      <c r="N150" s="1">
        <v>8583</v>
      </c>
      <c r="O150" s="1">
        <v>8717</v>
      </c>
      <c r="P150" s="1">
        <v>32</v>
      </c>
      <c r="Q150" s="1">
        <v>8520</v>
      </c>
      <c r="R150" s="1">
        <v>164</v>
      </c>
      <c r="S150" s="1">
        <v>88</v>
      </c>
      <c r="T150" s="1">
        <v>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f t="shared" si="78"/>
        <v>32689</v>
      </c>
      <c r="AB150" s="1">
        <f t="shared" si="78"/>
        <v>103</v>
      </c>
      <c r="AC150" s="1">
        <f t="shared" si="79"/>
        <v>16404</v>
      </c>
      <c r="AD150" s="1">
        <f t="shared" si="80"/>
        <v>802</v>
      </c>
      <c r="AE150" s="1">
        <f t="shared" si="85"/>
        <v>-5</v>
      </c>
      <c r="AF150" s="1">
        <f t="shared" si="81"/>
        <v>6</v>
      </c>
      <c r="AG150" s="1">
        <f t="shared" si="81"/>
        <v>0</v>
      </c>
      <c r="AH150" s="1">
        <f t="shared" si="81"/>
        <v>1</v>
      </c>
      <c r="AI150" s="1">
        <f t="shared" si="86"/>
        <v>2</v>
      </c>
      <c r="AJ150" s="9">
        <f t="shared" si="67"/>
        <v>4.6334276965740363E-2</v>
      </c>
      <c r="AK150" s="9">
        <f t="shared" si="68"/>
        <v>0.34617999999999999</v>
      </c>
      <c r="AL150" s="9">
        <f t="shared" si="69"/>
        <v>2.0600000000000002E-3</v>
      </c>
      <c r="AM150" s="9">
        <f t="shared" si="70"/>
        <v>0.32807999999999998</v>
      </c>
      <c r="AN150" s="9">
        <f t="shared" si="71"/>
        <v>1.6039999999999999E-2</v>
      </c>
      <c r="AO150" s="9">
        <f t="shared" si="72"/>
        <v>4.0000000000000003E-5</v>
      </c>
      <c r="AP150" s="1">
        <f t="shared" si="82"/>
        <v>0</v>
      </c>
      <c r="AQ150" s="1">
        <f t="shared" si="82"/>
        <v>0</v>
      </c>
      <c r="AS150" s="1">
        <f t="shared" si="83"/>
        <v>0</v>
      </c>
      <c r="AT150" s="1">
        <f t="shared" si="87"/>
        <v>0</v>
      </c>
      <c r="AU150" s="1">
        <f t="shared" si="73"/>
        <v>0</v>
      </c>
      <c r="AV150" s="9">
        <f t="shared" si="84"/>
        <v>0</v>
      </c>
      <c r="AW150" s="9">
        <f t="shared" si="74"/>
        <v>0</v>
      </c>
      <c r="AX150" s="9">
        <f t="shared" si="75"/>
        <v>0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152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17310</v>
      </c>
      <c r="C151" s="1">
        <v>138</v>
      </c>
      <c r="D151" s="1">
        <v>32688</v>
      </c>
      <c r="E151" s="1">
        <v>98</v>
      </c>
      <c r="F151" s="1">
        <v>0</v>
      </c>
      <c r="G151" s="1">
        <v>16410</v>
      </c>
      <c r="H151" s="1">
        <v>0</v>
      </c>
      <c r="I151" s="1">
        <v>802</v>
      </c>
      <c r="J151" s="1">
        <v>56.71</v>
      </c>
      <c r="K151" s="1">
        <v>1.61</v>
      </c>
      <c r="L151" s="1">
        <v>25.9</v>
      </c>
      <c r="M151" s="1">
        <v>1</v>
      </c>
      <c r="N151" s="1">
        <v>8584</v>
      </c>
      <c r="O151" s="1">
        <v>8717</v>
      </c>
      <c r="P151" s="1">
        <v>31</v>
      </c>
      <c r="Q151" s="1">
        <v>8522</v>
      </c>
      <c r="R151" s="1">
        <v>164</v>
      </c>
      <c r="S151" s="1">
        <v>84</v>
      </c>
      <c r="T151" s="1">
        <v>8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f t="shared" si="78"/>
        <v>32688</v>
      </c>
      <c r="AB151" s="1">
        <f t="shared" si="78"/>
        <v>98</v>
      </c>
      <c r="AC151" s="1">
        <f t="shared" si="79"/>
        <v>16410</v>
      </c>
      <c r="AD151" s="1">
        <f t="shared" si="80"/>
        <v>802</v>
      </c>
      <c r="AE151" s="1">
        <f t="shared" si="85"/>
        <v>-5</v>
      </c>
      <c r="AF151" s="1">
        <f t="shared" si="81"/>
        <v>6</v>
      </c>
      <c r="AG151" s="1">
        <f t="shared" si="81"/>
        <v>0</v>
      </c>
      <c r="AH151" s="1">
        <f t="shared" si="81"/>
        <v>0</v>
      </c>
      <c r="AI151" s="1">
        <f t="shared" si="86"/>
        <v>1</v>
      </c>
      <c r="AJ151" s="9">
        <f t="shared" si="67"/>
        <v>4.6331600231080301E-2</v>
      </c>
      <c r="AK151" s="9">
        <f t="shared" si="68"/>
        <v>0.34620000000000001</v>
      </c>
      <c r="AL151" s="9">
        <f t="shared" si="69"/>
        <v>1.9599999999999999E-3</v>
      </c>
      <c r="AM151" s="9">
        <f t="shared" si="70"/>
        <v>0.32819999999999999</v>
      </c>
      <c r="AN151" s="9">
        <f t="shared" si="71"/>
        <v>1.6039999999999999E-2</v>
      </c>
      <c r="AO151" s="9">
        <f t="shared" si="72"/>
        <v>2.0000000000000002E-5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0</v>
      </c>
      <c r="AV151" s="9">
        <f t="shared" si="84"/>
        <v>0</v>
      </c>
      <c r="AW151" s="9">
        <f t="shared" si="74"/>
        <v>0</v>
      </c>
      <c r="AX151" s="9">
        <f t="shared" si="75"/>
        <v>0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153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17311</v>
      </c>
      <c r="C152" s="1">
        <v>139</v>
      </c>
      <c r="D152" s="1">
        <v>32686</v>
      </c>
      <c r="E152" s="1">
        <v>94</v>
      </c>
      <c r="F152" s="1">
        <v>0</v>
      </c>
      <c r="G152" s="1">
        <v>16415</v>
      </c>
      <c r="H152" s="1">
        <v>0</v>
      </c>
      <c r="I152" s="1">
        <v>802</v>
      </c>
      <c r="J152" s="1">
        <v>56.72</v>
      </c>
      <c r="K152" s="1">
        <v>1.61</v>
      </c>
      <c r="L152" s="1">
        <v>25.9</v>
      </c>
      <c r="M152" s="1">
        <v>1</v>
      </c>
      <c r="N152" s="1">
        <v>8584</v>
      </c>
      <c r="O152" s="1">
        <v>8718</v>
      </c>
      <c r="P152" s="1">
        <v>30</v>
      </c>
      <c r="Q152" s="1">
        <v>8524</v>
      </c>
      <c r="R152" s="1">
        <v>164</v>
      </c>
      <c r="S152" s="1">
        <v>82</v>
      </c>
      <c r="T152" s="1">
        <v>8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f t="shared" si="78"/>
        <v>32686</v>
      </c>
      <c r="AB152" s="1">
        <f t="shared" si="78"/>
        <v>94</v>
      </c>
      <c r="AC152" s="1">
        <f t="shared" si="79"/>
        <v>16415</v>
      </c>
      <c r="AD152" s="1">
        <f t="shared" si="80"/>
        <v>802</v>
      </c>
      <c r="AE152" s="1">
        <f t="shared" si="85"/>
        <v>-4</v>
      </c>
      <c r="AF152" s="1">
        <f t="shared" si="81"/>
        <v>5</v>
      </c>
      <c r="AG152" s="1">
        <f t="shared" si="81"/>
        <v>0</v>
      </c>
      <c r="AH152" s="1">
        <f t="shared" si="81"/>
        <v>0</v>
      </c>
      <c r="AI152" s="1">
        <f t="shared" si="86"/>
        <v>1</v>
      </c>
      <c r="AJ152" s="9">
        <f t="shared" si="67"/>
        <v>4.6328923805672696E-2</v>
      </c>
      <c r="AK152" s="9">
        <f t="shared" si="68"/>
        <v>0.34622000000000003</v>
      </c>
      <c r="AL152" s="9">
        <f t="shared" si="69"/>
        <v>1.8799999999999999E-3</v>
      </c>
      <c r="AM152" s="9">
        <f t="shared" si="70"/>
        <v>0.32829999999999998</v>
      </c>
      <c r="AN152" s="9">
        <f t="shared" si="71"/>
        <v>1.6039999999999999E-2</v>
      </c>
      <c r="AO152" s="9">
        <f t="shared" si="72"/>
        <v>2.0000000000000002E-5</v>
      </c>
      <c r="AP152" s="1">
        <f t="shared" si="82"/>
        <v>0</v>
      </c>
      <c r="AQ152" s="1">
        <f t="shared" si="82"/>
        <v>0</v>
      </c>
      <c r="AS152" s="1">
        <f t="shared" si="83"/>
        <v>0</v>
      </c>
      <c r="AT152" s="1">
        <f t="shared" si="87"/>
        <v>0</v>
      </c>
      <c r="AU152" s="1">
        <f t="shared" si="73"/>
        <v>0</v>
      </c>
      <c r="AV152" s="9">
        <f t="shared" si="84"/>
        <v>0</v>
      </c>
      <c r="AW152" s="9">
        <f t="shared" si="74"/>
        <v>0</v>
      </c>
      <c r="AX152" s="9">
        <f t="shared" si="75"/>
        <v>0</v>
      </c>
      <c r="AY152" s="9">
        <f t="shared" si="76"/>
        <v>0</v>
      </c>
      <c r="AZ152" s="9">
        <f t="shared" si="77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154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17314</v>
      </c>
      <c r="C153" s="1">
        <v>140</v>
      </c>
      <c r="D153" s="1">
        <v>32684</v>
      </c>
      <c r="E153" s="1">
        <v>91</v>
      </c>
      <c r="F153" s="1">
        <v>0</v>
      </c>
      <c r="G153" s="1">
        <v>16421</v>
      </c>
      <c r="H153" s="1">
        <v>0</v>
      </c>
      <c r="I153" s="1">
        <v>802</v>
      </c>
      <c r="J153" s="1">
        <v>56.72</v>
      </c>
      <c r="K153" s="1">
        <v>1.61</v>
      </c>
      <c r="L153" s="1">
        <v>25.9</v>
      </c>
      <c r="M153" s="1">
        <v>1</v>
      </c>
      <c r="N153" s="1">
        <v>8586</v>
      </c>
      <c r="O153" s="1">
        <v>8719</v>
      </c>
      <c r="P153" s="1">
        <v>29</v>
      </c>
      <c r="Q153" s="1">
        <v>8525</v>
      </c>
      <c r="R153" s="1">
        <v>164</v>
      </c>
      <c r="S153" s="1">
        <v>78</v>
      </c>
      <c r="T153" s="1">
        <v>7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f t="shared" si="78"/>
        <v>32684</v>
      </c>
      <c r="AB153" s="1">
        <f t="shared" si="78"/>
        <v>91</v>
      </c>
      <c r="AC153" s="1">
        <f t="shared" si="79"/>
        <v>16421</v>
      </c>
      <c r="AD153" s="1">
        <f t="shared" si="80"/>
        <v>802</v>
      </c>
      <c r="AE153" s="1">
        <f t="shared" si="85"/>
        <v>-3</v>
      </c>
      <c r="AF153" s="1">
        <f t="shared" si="81"/>
        <v>6</v>
      </c>
      <c r="AG153" s="1">
        <f t="shared" si="81"/>
        <v>0</v>
      </c>
      <c r="AH153" s="1">
        <f t="shared" si="81"/>
        <v>0</v>
      </c>
      <c r="AI153" s="1">
        <f t="shared" si="86"/>
        <v>3</v>
      </c>
      <c r="AJ153" s="9">
        <f t="shared" si="67"/>
        <v>4.6320896384428788E-2</v>
      </c>
      <c r="AK153" s="9">
        <f t="shared" si="68"/>
        <v>0.34627999999999998</v>
      </c>
      <c r="AL153" s="9">
        <f t="shared" si="69"/>
        <v>1.82E-3</v>
      </c>
      <c r="AM153" s="9">
        <f t="shared" si="70"/>
        <v>0.32841999999999999</v>
      </c>
      <c r="AN153" s="9">
        <f t="shared" si="71"/>
        <v>1.6039999999999999E-2</v>
      </c>
      <c r="AO153" s="9">
        <f t="shared" si="72"/>
        <v>6.0000000000000002E-5</v>
      </c>
      <c r="AP153" s="1">
        <f t="shared" si="82"/>
        <v>0</v>
      </c>
      <c r="AQ153" s="1">
        <f t="shared" si="82"/>
        <v>0</v>
      </c>
      <c r="AS153" s="1">
        <f t="shared" si="83"/>
        <v>0</v>
      </c>
      <c r="AT153" s="1">
        <f t="shared" si="87"/>
        <v>0</v>
      </c>
      <c r="AU153" s="1">
        <f t="shared" si="73"/>
        <v>0</v>
      </c>
      <c r="AV153" s="9">
        <f t="shared" si="84"/>
        <v>0</v>
      </c>
      <c r="AW153" s="9">
        <f t="shared" si="74"/>
        <v>0</v>
      </c>
      <c r="AX153" s="9">
        <f t="shared" si="75"/>
        <v>0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155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17317</v>
      </c>
      <c r="C154" s="1">
        <v>141</v>
      </c>
      <c r="D154" s="1">
        <v>32682</v>
      </c>
      <c r="E154" s="1">
        <v>87</v>
      </c>
      <c r="F154" s="1">
        <v>0</v>
      </c>
      <c r="G154" s="1">
        <v>16427</v>
      </c>
      <c r="H154" s="1">
        <v>0</v>
      </c>
      <c r="I154" s="1">
        <v>803</v>
      </c>
      <c r="J154" s="1">
        <v>56.73</v>
      </c>
      <c r="K154" s="1">
        <v>1.61</v>
      </c>
      <c r="L154" s="1">
        <v>25.9</v>
      </c>
      <c r="M154" s="1">
        <v>1</v>
      </c>
      <c r="N154" s="1">
        <v>8587</v>
      </c>
      <c r="O154" s="1">
        <v>8720</v>
      </c>
      <c r="P154" s="1">
        <v>28</v>
      </c>
      <c r="Q154" s="1">
        <v>8527</v>
      </c>
      <c r="R154" s="1">
        <v>164</v>
      </c>
      <c r="S154" s="1">
        <v>75</v>
      </c>
      <c r="T154" s="1">
        <v>7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f t="shared" si="78"/>
        <v>32682</v>
      </c>
      <c r="AB154" s="1">
        <f t="shared" si="78"/>
        <v>87</v>
      </c>
      <c r="AC154" s="1">
        <f t="shared" si="79"/>
        <v>16427</v>
      </c>
      <c r="AD154" s="1">
        <f t="shared" si="80"/>
        <v>803</v>
      </c>
      <c r="AE154" s="1">
        <f t="shared" si="85"/>
        <v>-4</v>
      </c>
      <c r="AF154" s="1">
        <f t="shared" si="81"/>
        <v>6</v>
      </c>
      <c r="AG154" s="1">
        <f t="shared" si="81"/>
        <v>0</v>
      </c>
      <c r="AH154" s="1">
        <f t="shared" si="81"/>
        <v>1</v>
      </c>
      <c r="AI154" s="1">
        <f t="shared" si="86"/>
        <v>3</v>
      </c>
      <c r="AJ154" s="9">
        <f t="shared" si="67"/>
        <v>4.6370618467401974E-2</v>
      </c>
      <c r="AK154" s="9">
        <f t="shared" si="68"/>
        <v>0.34633999999999998</v>
      </c>
      <c r="AL154" s="9">
        <f t="shared" si="69"/>
        <v>1.74E-3</v>
      </c>
      <c r="AM154" s="9">
        <f t="shared" si="70"/>
        <v>0.32854</v>
      </c>
      <c r="AN154" s="9">
        <f t="shared" si="71"/>
        <v>1.6060000000000001E-2</v>
      </c>
      <c r="AO154" s="9">
        <f t="shared" si="72"/>
        <v>6.0000000000000002E-5</v>
      </c>
      <c r="AP154" s="1">
        <f t="shared" si="82"/>
        <v>0</v>
      </c>
      <c r="AQ154" s="1">
        <f t="shared" si="82"/>
        <v>0</v>
      </c>
      <c r="AS154" s="1">
        <f t="shared" si="83"/>
        <v>0</v>
      </c>
      <c r="AT154" s="1">
        <f t="shared" si="87"/>
        <v>0</v>
      </c>
      <c r="AU154" s="1">
        <f t="shared" si="73"/>
        <v>0</v>
      </c>
      <c r="AV154" s="9">
        <f t="shared" si="84"/>
        <v>0</v>
      </c>
      <c r="AW154" s="9">
        <f t="shared" si="74"/>
        <v>0</v>
      </c>
      <c r="AX154" s="9">
        <f t="shared" si="75"/>
        <v>0</v>
      </c>
      <c r="AY154" s="9">
        <f t="shared" si="76"/>
        <v>0</v>
      </c>
      <c r="AZ154" s="9">
        <f t="shared" si="77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156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17319</v>
      </c>
      <c r="C155" s="1">
        <v>142</v>
      </c>
      <c r="D155" s="1">
        <v>32680</v>
      </c>
      <c r="E155" s="1">
        <v>84</v>
      </c>
      <c r="F155" s="1">
        <v>0</v>
      </c>
      <c r="G155" s="1">
        <v>16432</v>
      </c>
      <c r="H155" s="1">
        <v>0</v>
      </c>
      <c r="I155" s="1">
        <v>803</v>
      </c>
      <c r="J155" s="1">
        <v>56.73</v>
      </c>
      <c r="K155" s="1">
        <v>1.61</v>
      </c>
      <c r="L155" s="1">
        <v>25.9</v>
      </c>
      <c r="M155" s="1">
        <v>1</v>
      </c>
      <c r="N155" s="1">
        <v>8588</v>
      </c>
      <c r="O155" s="1">
        <v>8721</v>
      </c>
      <c r="P155" s="1">
        <v>28</v>
      </c>
      <c r="Q155" s="1">
        <v>8528</v>
      </c>
      <c r="R155" s="1">
        <v>164</v>
      </c>
      <c r="S155" s="1">
        <v>72</v>
      </c>
      <c r="T155" s="1">
        <v>6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f t="shared" si="78"/>
        <v>32680</v>
      </c>
      <c r="AB155" s="1">
        <f t="shared" si="78"/>
        <v>84</v>
      </c>
      <c r="AC155" s="1">
        <f t="shared" si="79"/>
        <v>16432</v>
      </c>
      <c r="AD155" s="1">
        <f t="shared" si="80"/>
        <v>803</v>
      </c>
      <c r="AE155" s="1">
        <f t="shared" si="85"/>
        <v>-3</v>
      </c>
      <c r="AF155" s="1">
        <f t="shared" si="81"/>
        <v>5</v>
      </c>
      <c r="AG155" s="1">
        <f t="shared" si="81"/>
        <v>0</v>
      </c>
      <c r="AH155" s="1">
        <f t="shared" si="81"/>
        <v>0</v>
      </c>
      <c r="AI155" s="1">
        <f t="shared" si="86"/>
        <v>2</v>
      </c>
      <c r="AJ155" s="9">
        <f t="shared" si="67"/>
        <v>4.636526358334777E-2</v>
      </c>
      <c r="AK155" s="9">
        <f t="shared" si="68"/>
        <v>0.34638000000000002</v>
      </c>
      <c r="AL155" s="9">
        <f t="shared" si="69"/>
        <v>1.6800000000000001E-3</v>
      </c>
      <c r="AM155" s="9">
        <f t="shared" si="70"/>
        <v>0.32863999999999999</v>
      </c>
      <c r="AN155" s="9">
        <f t="shared" si="71"/>
        <v>1.6060000000000001E-2</v>
      </c>
      <c r="AO155" s="9">
        <f t="shared" si="72"/>
        <v>4.0000000000000003E-5</v>
      </c>
      <c r="AP155" s="1">
        <f t="shared" si="82"/>
        <v>0</v>
      </c>
      <c r="AQ155" s="1">
        <f t="shared" si="82"/>
        <v>0</v>
      </c>
      <c r="AS155" s="1">
        <f t="shared" si="83"/>
        <v>0</v>
      </c>
      <c r="AT155" s="1">
        <f t="shared" si="87"/>
        <v>0</v>
      </c>
      <c r="AU155" s="1">
        <f t="shared" si="73"/>
        <v>0</v>
      </c>
      <c r="AV155" s="9">
        <f t="shared" si="84"/>
        <v>0</v>
      </c>
      <c r="AW155" s="9">
        <f t="shared" si="74"/>
        <v>0</v>
      </c>
      <c r="AX155" s="9">
        <f t="shared" si="75"/>
        <v>0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157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17320</v>
      </c>
      <c r="C156" s="1">
        <v>143</v>
      </c>
      <c r="D156" s="1">
        <v>32678</v>
      </c>
      <c r="E156" s="1">
        <v>80</v>
      </c>
      <c r="F156" s="1">
        <v>0</v>
      </c>
      <c r="G156" s="1">
        <v>16437</v>
      </c>
      <c r="H156" s="1">
        <v>0</v>
      </c>
      <c r="I156" s="1">
        <v>803</v>
      </c>
      <c r="J156" s="1">
        <v>56.73</v>
      </c>
      <c r="K156" s="1">
        <v>1.61</v>
      </c>
      <c r="L156" s="1">
        <v>25.9</v>
      </c>
      <c r="M156" s="1">
        <v>1</v>
      </c>
      <c r="N156" s="1">
        <v>8589</v>
      </c>
      <c r="O156" s="1">
        <v>8721</v>
      </c>
      <c r="P156" s="1">
        <v>27</v>
      </c>
      <c r="Q156" s="1">
        <v>8529</v>
      </c>
      <c r="R156" s="1">
        <v>164</v>
      </c>
      <c r="S156" s="1">
        <v>69</v>
      </c>
      <c r="T156" s="1">
        <v>6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78"/>
        <v>32678</v>
      </c>
      <c r="AB156" s="1">
        <f t="shared" si="78"/>
        <v>80</v>
      </c>
      <c r="AC156" s="1">
        <f t="shared" si="79"/>
        <v>16437</v>
      </c>
      <c r="AD156" s="1">
        <f t="shared" si="80"/>
        <v>803</v>
      </c>
      <c r="AE156" s="1">
        <f t="shared" si="85"/>
        <v>-4</v>
      </c>
      <c r="AF156" s="1">
        <f t="shared" si="81"/>
        <v>5</v>
      </c>
      <c r="AG156" s="1">
        <f t="shared" si="81"/>
        <v>0</v>
      </c>
      <c r="AH156" s="1">
        <f t="shared" si="81"/>
        <v>0</v>
      </c>
      <c r="AI156" s="1">
        <f t="shared" si="86"/>
        <v>1</v>
      </c>
      <c r="AJ156" s="9">
        <f t="shared" si="67"/>
        <v>4.636258660508083E-2</v>
      </c>
      <c r="AK156" s="9">
        <f t="shared" si="68"/>
        <v>0.34639999999999999</v>
      </c>
      <c r="AL156" s="9">
        <f t="shared" si="69"/>
        <v>1.6000000000000001E-3</v>
      </c>
      <c r="AM156" s="9">
        <f t="shared" si="70"/>
        <v>0.32873999999999998</v>
      </c>
      <c r="AN156" s="9">
        <f t="shared" si="71"/>
        <v>1.6060000000000001E-2</v>
      </c>
      <c r="AO156" s="9">
        <f t="shared" si="72"/>
        <v>2.0000000000000002E-5</v>
      </c>
      <c r="AP156" s="1">
        <f t="shared" si="82"/>
        <v>0</v>
      </c>
      <c r="AQ156" s="1">
        <f t="shared" si="82"/>
        <v>0</v>
      </c>
      <c r="AS156" s="1">
        <f t="shared" si="83"/>
        <v>0</v>
      </c>
      <c r="AT156" s="1">
        <f t="shared" si="87"/>
        <v>0</v>
      </c>
      <c r="AU156" s="1">
        <f t="shared" si="73"/>
        <v>0</v>
      </c>
      <c r="AV156" s="9">
        <f t="shared" si="84"/>
        <v>0</v>
      </c>
      <c r="AW156" s="9">
        <f t="shared" si="74"/>
        <v>0</v>
      </c>
      <c r="AX156" s="9">
        <f t="shared" si="75"/>
        <v>0</v>
      </c>
      <c r="AY156" s="9">
        <f t="shared" si="76"/>
        <v>0</v>
      </c>
      <c r="AZ156" s="9">
        <f t="shared" si="77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158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17322</v>
      </c>
      <c r="C157" s="1">
        <v>144</v>
      </c>
      <c r="D157" s="1">
        <v>32676</v>
      </c>
      <c r="E157" s="1">
        <v>77</v>
      </c>
      <c r="F157" s="1">
        <v>0</v>
      </c>
      <c r="G157" s="1">
        <v>16442</v>
      </c>
      <c r="H157" s="1">
        <v>0</v>
      </c>
      <c r="I157" s="1">
        <v>803</v>
      </c>
      <c r="J157" s="1">
        <v>56.74</v>
      </c>
      <c r="K157" s="1">
        <v>1.61</v>
      </c>
      <c r="L157" s="1">
        <v>25.9</v>
      </c>
      <c r="M157" s="1">
        <v>1</v>
      </c>
      <c r="N157" s="1">
        <v>8590</v>
      </c>
      <c r="O157" s="1">
        <v>8722</v>
      </c>
      <c r="P157" s="1">
        <v>27</v>
      </c>
      <c r="Q157" s="1">
        <v>8531</v>
      </c>
      <c r="R157" s="1">
        <v>164</v>
      </c>
      <c r="S157" s="1">
        <v>66</v>
      </c>
      <c r="T157" s="1">
        <v>6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f t="shared" si="78"/>
        <v>32676</v>
      </c>
      <c r="AB157" s="1">
        <f t="shared" si="78"/>
        <v>77</v>
      </c>
      <c r="AC157" s="1">
        <f t="shared" si="79"/>
        <v>16442</v>
      </c>
      <c r="AD157" s="1">
        <f t="shared" si="80"/>
        <v>803</v>
      </c>
      <c r="AE157" s="1">
        <f t="shared" si="85"/>
        <v>-3</v>
      </c>
      <c r="AF157" s="1">
        <f t="shared" si="81"/>
        <v>5</v>
      </c>
      <c r="AG157" s="1">
        <f t="shared" si="81"/>
        <v>0</v>
      </c>
      <c r="AH157" s="1">
        <f t="shared" si="81"/>
        <v>0</v>
      </c>
      <c r="AI157" s="1">
        <f t="shared" si="86"/>
        <v>2</v>
      </c>
      <c r="AJ157" s="9">
        <f t="shared" si="67"/>
        <v>4.6357233575799559E-2</v>
      </c>
      <c r="AK157" s="9">
        <f t="shared" si="68"/>
        <v>0.34644000000000003</v>
      </c>
      <c r="AL157" s="9">
        <f t="shared" si="69"/>
        <v>1.5399999999999999E-3</v>
      </c>
      <c r="AM157" s="9">
        <f t="shared" si="70"/>
        <v>0.32884000000000002</v>
      </c>
      <c r="AN157" s="9">
        <f t="shared" si="71"/>
        <v>1.6060000000000001E-2</v>
      </c>
      <c r="AO157" s="9">
        <f t="shared" si="72"/>
        <v>4.0000000000000003E-5</v>
      </c>
      <c r="AP157" s="1">
        <f t="shared" si="82"/>
        <v>0</v>
      </c>
      <c r="AQ157" s="1">
        <f t="shared" si="82"/>
        <v>0</v>
      </c>
      <c r="AS157" s="1">
        <f t="shared" si="83"/>
        <v>0</v>
      </c>
      <c r="AT157" s="1">
        <f t="shared" si="87"/>
        <v>0</v>
      </c>
      <c r="AU157" s="1">
        <f t="shared" si="73"/>
        <v>0</v>
      </c>
      <c r="AV157" s="9">
        <f t="shared" si="84"/>
        <v>0</v>
      </c>
      <c r="AW157" s="9">
        <f t="shared" si="74"/>
        <v>0</v>
      </c>
      <c r="AX157" s="9">
        <f t="shared" si="75"/>
        <v>0</v>
      </c>
      <c r="AY157" s="9">
        <f t="shared" si="76"/>
        <v>0</v>
      </c>
      <c r="AZ157" s="9">
        <f t="shared" si="77"/>
        <v>0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159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17323</v>
      </c>
      <c r="C158" s="1">
        <v>145</v>
      </c>
      <c r="D158" s="1">
        <v>32675</v>
      </c>
      <c r="E158" s="1">
        <v>73</v>
      </c>
      <c r="F158" s="1">
        <v>0</v>
      </c>
      <c r="G158" s="1">
        <v>16446</v>
      </c>
      <c r="H158" s="1">
        <v>0</v>
      </c>
      <c r="I158" s="1">
        <v>804</v>
      </c>
      <c r="J158" s="1">
        <v>56.74</v>
      </c>
      <c r="K158" s="1">
        <v>1.61</v>
      </c>
      <c r="L158" s="1">
        <v>25.9</v>
      </c>
      <c r="M158" s="1">
        <v>1</v>
      </c>
      <c r="N158" s="1">
        <v>8591</v>
      </c>
      <c r="O158" s="1">
        <v>8723</v>
      </c>
      <c r="P158" s="1">
        <v>26</v>
      </c>
      <c r="Q158" s="1">
        <v>8532</v>
      </c>
      <c r="R158" s="1">
        <v>164</v>
      </c>
      <c r="S158" s="1">
        <v>62</v>
      </c>
      <c r="T158" s="1">
        <v>5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f t="shared" si="78"/>
        <v>32675</v>
      </c>
      <c r="AB158" s="1">
        <f t="shared" si="78"/>
        <v>73</v>
      </c>
      <c r="AC158" s="1">
        <f t="shared" si="79"/>
        <v>16446</v>
      </c>
      <c r="AD158" s="1">
        <f t="shared" si="80"/>
        <v>804</v>
      </c>
      <c r="AE158" s="1">
        <f t="shared" si="85"/>
        <v>-4</v>
      </c>
      <c r="AF158" s="1">
        <f t="shared" si="81"/>
        <v>4</v>
      </c>
      <c r="AG158" s="1">
        <f t="shared" si="81"/>
        <v>0</v>
      </c>
      <c r="AH158" s="1">
        <f t="shared" si="81"/>
        <v>1</v>
      </c>
      <c r="AI158" s="1">
        <f t="shared" si="86"/>
        <v>1</v>
      </c>
      <c r="AJ158" s="9">
        <f t="shared" si="67"/>
        <v>4.6412284246377646E-2</v>
      </c>
      <c r="AK158" s="9">
        <f t="shared" si="68"/>
        <v>0.34645999999999999</v>
      </c>
      <c r="AL158" s="9">
        <f t="shared" si="69"/>
        <v>1.4599999999999999E-3</v>
      </c>
      <c r="AM158" s="9">
        <f t="shared" si="70"/>
        <v>0.32891999999999999</v>
      </c>
      <c r="AN158" s="9">
        <f t="shared" si="71"/>
        <v>1.6080000000000001E-2</v>
      </c>
      <c r="AO158" s="9">
        <f t="shared" si="72"/>
        <v>2.0000000000000002E-5</v>
      </c>
      <c r="AP158" s="1">
        <f t="shared" si="82"/>
        <v>0</v>
      </c>
      <c r="AQ158" s="1">
        <f t="shared" si="82"/>
        <v>0</v>
      </c>
      <c r="AS158" s="1">
        <f t="shared" si="83"/>
        <v>0</v>
      </c>
      <c r="AT158" s="1">
        <f t="shared" si="87"/>
        <v>0</v>
      </c>
      <c r="AU158" s="1">
        <f t="shared" si="73"/>
        <v>0</v>
      </c>
      <c r="AV158" s="9">
        <f t="shared" si="84"/>
        <v>0</v>
      </c>
      <c r="AW158" s="9">
        <f t="shared" si="74"/>
        <v>0</v>
      </c>
      <c r="AX158" s="9">
        <f t="shared" si="75"/>
        <v>0</v>
      </c>
      <c r="AY158" s="9">
        <f t="shared" si="76"/>
        <v>0</v>
      </c>
      <c r="AZ158" s="9">
        <f t="shared" si="77"/>
        <v>0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160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17325</v>
      </c>
      <c r="C159" s="1">
        <v>146</v>
      </c>
      <c r="D159" s="1">
        <v>32673</v>
      </c>
      <c r="E159" s="1">
        <v>70</v>
      </c>
      <c r="F159" s="1">
        <v>0</v>
      </c>
      <c r="G159" s="1">
        <v>16451</v>
      </c>
      <c r="H159" s="1">
        <v>0</v>
      </c>
      <c r="I159" s="1">
        <v>804</v>
      </c>
      <c r="J159" s="1">
        <v>56.75</v>
      </c>
      <c r="K159" s="1">
        <v>1.61</v>
      </c>
      <c r="L159" s="1">
        <v>25.9</v>
      </c>
      <c r="M159" s="1">
        <v>1</v>
      </c>
      <c r="N159" s="1">
        <v>8592</v>
      </c>
      <c r="O159" s="1">
        <v>8723</v>
      </c>
      <c r="P159" s="1">
        <v>25</v>
      </c>
      <c r="Q159" s="1">
        <v>8533</v>
      </c>
      <c r="R159" s="1">
        <v>164</v>
      </c>
      <c r="S159" s="1">
        <v>59</v>
      </c>
      <c r="T159" s="1">
        <v>5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f t="shared" si="78"/>
        <v>32673</v>
      </c>
      <c r="AB159" s="1">
        <f t="shared" si="78"/>
        <v>70</v>
      </c>
      <c r="AC159" s="1">
        <f t="shared" si="79"/>
        <v>16451</v>
      </c>
      <c r="AD159" s="1">
        <f t="shared" si="80"/>
        <v>804</v>
      </c>
      <c r="AE159" s="1">
        <f t="shared" si="85"/>
        <v>-3</v>
      </c>
      <c r="AF159" s="1">
        <f t="shared" si="81"/>
        <v>5</v>
      </c>
      <c r="AG159" s="1">
        <f t="shared" si="81"/>
        <v>0</v>
      </c>
      <c r="AH159" s="1">
        <f t="shared" si="81"/>
        <v>0</v>
      </c>
      <c r="AI159" s="1">
        <f t="shared" si="86"/>
        <v>2</v>
      </c>
      <c r="AJ159" s="9">
        <f t="shared" si="67"/>
        <v>4.640692640692641E-2</v>
      </c>
      <c r="AK159" s="9">
        <f t="shared" si="68"/>
        <v>0.34649999999999997</v>
      </c>
      <c r="AL159" s="9">
        <f t="shared" si="69"/>
        <v>1.4E-3</v>
      </c>
      <c r="AM159" s="9">
        <f t="shared" si="70"/>
        <v>0.32901999999999998</v>
      </c>
      <c r="AN159" s="9">
        <f t="shared" si="71"/>
        <v>1.6080000000000001E-2</v>
      </c>
      <c r="AO159" s="9">
        <f t="shared" si="72"/>
        <v>4.0000000000000003E-5</v>
      </c>
      <c r="AP159" s="1">
        <f t="shared" si="82"/>
        <v>0</v>
      </c>
      <c r="AQ159" s="1">
        <f t="shared" si="82"/>
        <v>0</v>
      </c>
      <c r="AS159" s="1">
        <f t="shared" si="83"/>
        <v>0</v>
      </c>
      <c r="AT159" s="1">
        <f t="shared" si="87"/>
        <v>0</v>
      </c>
      <c r="AU159" s="1">
        <f t="shared" si="73"/>
        <v>0</v>
      </c>
      <c r="AV159" s="9">
        <f t="shared" si="84"/>
        <v>0</v>
      </c>
      <c r="AW159" s="9">
        <f t="shared" si="74"/>
        <v>0</v>
      </c>
      <c r="AX159" s="9">
        <f t="shared" si="75"/>
        <v>0</v>
      </c>
      <c r="AY159" s="9">
        <f t="shared" si="76"/>
        <v>0</v>
      </c>
      <c r="AZ159" s="9">
        <f t="shared" si="77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161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17327</v>
      </c>
      <c r="C160" s="1">
        <v>147</v>
      </c>
      <c r="D160" s="1">
        <v>32672</v>
      </c>
      <c r="E160" s="1">
        <v>68</v>
      </c>
      <c r="F160" s="1">
        <v>0</v>
      </c>
      <c r="G160" s="1">
        <v>16455</v>
      </c>
      <c r="H160" s="1">
        <v>0</v>
      </c>
      <c r="I160" s="1">
        <v>804</v>
      </c>
      <c r="J160" s="1">
        <v>56.75</v>
      </c>
      <c r="K160" s="1">
        <v>1.61</v>
      </c>
      <c r="L160" s="1">
        <v>25.9</v>
      </c>
      <c r="M160" s="1">
        <v>1</v>
      </c>
      <c r="N160" s="1">
        <v>8593</v>
      </c>
      <c r="O160" s="1">
        <v>8724</v>
      </c>
      <c r="P160" s="1">
        <v>25</v>
      </c>
      <c r="Q160" s="1">
        <v>8535</v>
      </c>
      <c r="R160" s="1">
        <v>164</v>
      </c>
      <c r="S160" s="1">
        <v>58</v>
      </c>
      <c r="T160" s="1">
        <v>5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f t="shared" si="78"/>
        <v>32672</v>
      </c>
      <c r="AB160" s="1">
        <f t="shared" si="78"/>
        <v>68</v>
      </c>
      <c r="AC160" s="1">
        <f t="shared" si="79"/>
        <v>16455</v>
      </c>
      <c r="AD160" s="1">
        <f t="shared" si="80"/>
        <v>804</v>
      </c>
      <c r="AE160" s="1">
        <f t="shared" si="85"/>
        <v>-2</v>
      </c>
      <c r="AF160" s="1">
        <f t="shared" si="81"/>
        <v>4</v>
      </c>
      <c r="AG160" s="1">
        <f t="shared" si="81"/>
        <v>0</v>
      </c>
      <c r="AH160" s="1">
        <f t="shared" si="81"/>
        <v>0</v>
      </c>
      <c r="AI160" s="1">
        <f t="shared" si="86"/>
        <v>2</v>
      </c>
      <c r="AJ160" s="9">
        <f t="shared" si="67"/>
        <v>4.6401569804351589E-2</v>
      </c>
      <c r="AK160" s="9">
        <f t="shared" si="68"/>
        <v>0.34654000000000001</v>
      </c>
      <c r="AL160" s="9">
        <f t="shared" si="69"/>
        <v>1.3600000000000001E-3</v>
      </c>
      <c r="AM160" s="9">
        <f t="shared" si="70"/>
        <v>0.3291</v>
      </c>
      <c r="AN160" s="9">
        <f t="shared" si="71"/>
        <v>1.6080000000000001E-2</v>
      </c>
      <c r="AO160" s="9">
        <f t="shared" si="72"/>
        <v>4.0000000000000003E-5</v>
      </c>
      <c r="AP160" s="1">
        <f t="shared" si="82"/>
        <v>0</v>
      </c>
      <c r="AQ160" s="1">
        <f t="shared" si="82"/>
        <v>0</v>
      </c>
      <c r="AS160" s="1">
        <f t="shared" si="83"/>
        <v>0</v>
      </c>
      <c r="AT160" s="1">
        <f t="shared" si="87"/>
        <v>0</v>
      </c>
      <c r="AU160" s="1">
        <f t="shared" si="73"/>
        <v>0</v>
      </c>
      <c r="AV160" s="9">
        <f t="shared" si="84"/>
        <v>0</v>
      </c>
      <c r="AW160" s="9">
        <f t="shared" si="74"/>
        <v>0</v>
      </c>
      <c r="AX160" s="9">
        <f t="shared" si="75"/>
        <v>0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162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17327</v>
      </c>
      <c r="C161" s="1">
        <v>148</v>
      </c>
      <c r="D161" s="1">
        <v>32670</v>
      </c>
      <c r="E161" s="1">
        <v>65</v>
      </c>
      <c r="F161" s="1">
        <v>0</v>
      </c>
      <c r="G161" s="1">
        <v>16458</v>
      </c>
      <c r="H161" s="1">
        <v>0</v>
      </c>
      <c r="I161" s="1">
        <v>804</v>
      </c>
      <c r="J161" s="1">
        <v>56.75</v>
      </c>
      <c r="K161" s="1">
        <v>1.61</v>
      </c>
      <c r="L161" s="1">
        <v>25.9</v>
      </c>
      <c r="M161" s="1">
        <v>1</v>
      </c>
      <c r="N161" s="1">
        <v>8593</v>
      </c>
      <c r="O161" s="1">
        <v>8725</v>
      </c>
      <c r="P161" s="1">
        <v>24</v>
      </c>
      <c r="Q161" s="1">
        <v>8536</v>
      </c>
      <c r="R161" s="1">
        <v>164</v>
      </c>
      <c r="S161" s="1">
        <v>56</v>
      </c>
      <c r="T161" s="1">
        <v>5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f t="shared" si="78"/>
        <v>32670</v>
      </c>
      <c r="AB161" s="1">
        <f t="shared" si="78"/>
        <v>65</v>
      </c>
      <c r="AC161" s="1">
        <f t="shared" si="79"/>
        <v>16458</v>
      </c>
      <c r="AD161" s="1">
        <f t="shared" si="80"/>
        <v>804</v>
      </c>
      <c r="AE161" s="1">
        <f t="shared" si="85"/>
        <v>-3</v>
      </c>
      <c r="AF161" s="1">
        <f t="shared" si="81"/>
        <v>3</v>
      </c>
      <c r="AG161" s="1">
        <f t="shared" si="81"/>
        <v>0</v>
      </c>
      <c r="AH161" s="1">
        <f t="shared" si="81"/>
        <v>0</v>
      </c>
      <c r="AI161" s="1">
        <f t="shared" si="86"/>
        <v>0</v>
      </c>
      <c r="AJ161" s="9">
        <f t="shared" si="67"/>
        <v>4.6401569804351589E-2</v>
      </c>
      <c r="AK161" s="9">
        <f t="shared" si="68"/>
        <v>0.34654000000000001</v>
      </c>
      <c r="AL161" s="9">
        <f t="shared" si="69"/>
        <v>1.2999999999999999E-3</v>
      </c>
      <c r="AM161" s="9">
        <f t="shared" si="70"/>
        <v>0.32916000000000001</v>
      </c>
      <c r="AN161" s="9">
        <f t="shared" si="71"/>
        <v>1.6080000000000001E-2</v>
      </c>
      <c r="AO161" s="9">
        <f t="shared" si="72"/>
        <v>0</v>
      </c>
      <c r="AP161" s="1">
        <f t="shared" si="82"/>
        <v>0</v>
      </c>
      <c r="AQ161" s="1">
        <f t="shared" si="82"/>
        <v>0</v>
      </c>
      <c r="AS161" s="1">
        <f t="shared" si="83"/>
        <v>0</v>
      </c>
      <c r="AT161" s="1">
        <f t="shared" si="87"/>
        <v>0</v>
      </c>
      <c r="AU161" s="1">
        <f t="shared" si="73"/>
        <v>0</v>
      </c>
      <c r="AV161" s="9">
        <f t="shared" si="84"/>
        <v>0</v>
      </c>
      <c r="AW161" s="9">
        <f t="shared" si="74"/>
        <v>0</v>
      </c>
      <c r="AX161" s="9">
        <f t="shared" si="75"/>
        <v>0</v>
      </c>
      <c r="AY161" s="9">
        <f t="shared" si="76"/>
        <v>0</v>
      </c>
      <c r="AZ161" s="9">
        <f t="shared" si="77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163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17329</v>
      </c>
      <c r="C162" s="1">
        <v>149</v>
      </c>
      <c r="D162" s="1">
        <v>32669</v>
      </c>
      <c r="E162" s="1">
        <v>62</v>
      </c>
      <c r="F162" s="1">
        <v>0</v>
      </c>
      <c r="G162" s="1">
        <v>16463</v>
      </c>
      <c r="H162" s="1">
        <v>0</v>
      </c>
      <c r="I162" s="1">
        <v>804</v>
      </c>
      <c r="J162" s="1">
        <v>56.76</v>
      </c>
      <c r="K162" s="1">
        <v>1.61</v>
      </c>
      <c r="L162" s="1">
        <v>25.9</v>
      </c>
      <c r="M162" s="1">
        <v>1</v>
      </c>
      <c r="N162" s="1">
        <v>8594</v>
      </c>
      <c r="O162" s="1">
        <v>8725</v>
      </c>
      <c r="P162" s="1">
        <v>23</v>
      </c>
      <c r="Q162" s="1">
        <v>8537</v>
      </c>
      <c r="R162" s="1">
        <v>164</v>
      </c>
      <c r="S162" s="1">
        <v>53</v>
      </c>
      <c r="T162" s="1">
        <v>5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f t="shared" si="78"/>
        <v>32669</v>
      </c>
      <c r="AB162" s="1">
        <f t="shared" si="78"/>
        <v>62</v>
      </c>
      <c r="AC162" s="1">
        <f t="shared" si="79"/>
        <v>16463</v>
      </c>
      <c r="AD162" s="1">
        <f t="shared" si="80"/>
        <v>804</v>
      </c>
      <c r="AE162" s="1">
        <f t="shared" si="85"/>
        <v>-3</v>
      </c>
      <c r="AF162" s="1">
        <f t="shared" si="81"/>
        <v>5</v>
      </c>
      <c r="AG162" s="1">
        <f t="shared" si="81"/>
        <v>0</v>
      </c>
      <c r="AH162" s="1">
        <f t="shared" si="81"/>
        <v>0</v>
      </c>
      <c r="AI162" s="1">
        <f t="shared" si="86"/>
        <v>2</v>
      </c>
      <c r="AJ162" s="9">
        <f t="shared" si="67"/>
        <v>4.6396214438224941E-2</v>
      </c>
      <c r="AK162" s="9">
        <f t="shared" si="68"/>
        <v>0.34658</v>
      </c>
      <c r="AL162" s="9">
        <f t="shared" si="69"/>
        <v>1.24E-3</v>
      </c>
      <c r="AM162" s="9">
        <f t="shared" si="70"/>
        <v>0.32926</v>
      </c>
      <c r="AN162" s="9">
        <f t="shared" si="71"/>
        <v>1.6080000000000001E-2</v>
      </c>
      <c r="AO162" s="9">
        <f t="shared" si="72"/>
        <v>4.0000000000000003E-5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0</v>
      </c>
      <c r="AV162" s="9">
        <f t="shared" si="84"/>
        <v>0</v>
      </c>
      <c r="AW162" s="9">
        <f t="shared" si="74"/>
        <v>0</v>
      </c>
      <c r="AX162" s="9">
        <f t="shared" si="75"/>
        <v>0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164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17329</v>
      </c>
      <c r="C163" s="1">
        <v>150</v>
      </c>
      <c r="D163" s="1">
        <v>32668</v>
      </c>
      <c r="E163" s="1">
        <v>59</v>
      </c>
      <c r="F163" s="1">
        <v>0</v>
      </c>
      <c r="G163" s="1">
        <v>16466</v>
      </c>
      <c r="H163" s="1">
        <v>0</v>
      </c>
      <c r="I163" s="1">
        <v>804</v>
      </c>
      <c r="J163" s="1">
        <v>56.76</v>
      </c>
      <c r="K163" s="1">
        <v>1.61</v>
      </c>
      <c r="L163" s="1">
        <v>25.9</v>
      </c>
      <c r="M163" s="1">
        <v>1</v>
      </c>
      <c r="N163" s="1">
        <v>8595</v>
      </c>
      <c r="O163" s="1">
        <v>8726</v>
      </c>
      <c r="P163" s="1">
        <v>23</v>
      </c>
      <c r="Q163" s="1">
        <v>8539</v>
      </c>
      <c r="R163" s="1">
        <v>164</v>
      </c>
      <c r="S163" s="1">
        <v>51</v>
      </c>
      <c r="T163" s="1">
        <v>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f t="shared" si="78"/>
        <v>32668</v>
      </c>
      <c r="AB163" s="1">
        <f t="shared" si="78"/>
        <v>59</v>
      </c>
      <c r="AC163" s="1">
        <f t="shared" si="79"/>
        <v>16466</v>
      </c>
      <c r="AD163" s="1">
        <f t="shared" si="80"/>
        <v>804</v>
      </c>
      <c r="AE163" s="1">
        <f t="shared" si="85"/>
        <v>-3</v>
      </c>
      <c r="AF163" s="1">
        <f t="shared" si="81"/>
        <v>3</v>
      </c>
      <c r="AG163" s="1">
        <f t="shared" si="81"/>
        <v>0</v>
      </c>
      <c r="AH163" s="1">
        <f t="shared" si="81"/>
        <v>0</v>
      </c>
      <c r="AI163" s="1">
        <f t="shared" si="86"/>
        <v>0</v>
      </c>
      <c r="AJ163" s="9">
        <f t="shared" si="67"/>
        <v>4.6396214438224941E-2</v>
      </c>
      <c r="AK163" s="9">
        <f t="shared" si="68"/>
        <v>0.34658</v>
      </c>
      <c r="AL163" s="9">
        <f t="shared" si="69"/>
        <v>1.1800000000000001E-3</v>
      </c>
      <c r="AM163" s="9">
        <f t="shared" si="70"/>
        <v>0.32932</v>
      </c>
      <c r="AN163" s="9">
        <f t="shared" si="71"/>
        <v>1.6080000000000001E-2</v>
      </c>
      <c r="AO163" s="9">
        <f t="shared" si="72"/>
        <v>0</v>
      </c>
      <c r="AP163" s="1">
        <f t="shared" si="82"/>
        <v>0</v>
      </c>
      <c r="AQ163" s="1">
        <f t="shared" si="82"/>
        <v>0</v>
      </c>
      <c r="AS163" s="1">
        <f t="shared" si="83"/>
        <v>0</v>
      </c>
      <c r="AT163" s="1">
        <f t="shared" si="87"/>
        <v>0</v>
      </c>
      <c r="AU163" s="1">
        <f t="shared" si="73"/>
        <v>0</v>
      </c>
      <c r="AV163" s="9">
        <f t="shared" si="84"/>
        <v>0</v>
      </c>
      <c r="AW163" s="9">
        <f t="shared" si="74"/>
        <v>0</v>
      </c>
      <c r="AX163" s="9">
        <f t="shared" si="75"/>
        <v>0</v>
      </c>
      <c r="AY163" s="9">
        <f t="shared" si="76"/>
        <v>0</v>
      </c>
      <c r="AZ163" s="9">
        <f t="shared" si="77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165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166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167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168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169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170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171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172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173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174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175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176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177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178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179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180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181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182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183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184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185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186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187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188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189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190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191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192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193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194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195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196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197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198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Y12:Z12"/>
    <mergeCell ref="AK11:AO11"/>
    <mergeCell ref="AU11:AZ11"/>
    <mergeCell ref="AU12:AZ12"/>
    <mergeCell ref="N12:O12"/>
    <mergeCell ref="P12:R12"/>
    <mergeCell ref="AE12:AH12"/>
    <mergeCell ref="AK12:AO12"/>
    <mergeCell ref="AP12:AS12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0DF4-167E-4D23-8F84-43D5FBEACA57}">
  <dimension ref="A1:CI649"/>
  <sheetViews>
    <sheetView workbookViewId="0"/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18</v>
      </c>
      <c r="BV3" s="82">
        <v>119.92577845391503</v>
      </c>
      <c r="BW3" s="1">
        <v>55625475.969402015</v>
      </c>
      <c r="BX3" s="7">
        <v>17</v>
      </c>
      <c r="BY3" s="1">
        <v>3272086.8217295301</v>
      </c>
      <c r="BZ3" s="49">
        <v>900042.96729663224</v>
      </c>
      <c r="CA3" s="49">
        <v>1284525.0130198838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49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>
        <v>16</v>
      </c>
      <c r="BV7" s="82">
        <v>90.59011330500411</v>
      </c>
      <c r="BW7" s="1">
        <v>82267182.329832897</v>
      </c>
      <c r="BX7" s="7">
        <v>19</v>
      </c>
      <c r="BY7" s="1">
        <v>4329851.7015701523</v>
      </c>
      <c r="BZ7" s="49">
        <v>679878.80035405583</v>
      </c>
      <c r="CA7" s="49">
        <v>970310.70360989904</v>
      </c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17</v>
      </c>
      <c r="BV8" s="82">
        <v>103.89047264180687</v>
      </c>
      <c r="BW8" s="1">
        <v>59303035.262122691</v>
      </c>
      <c r="BX8" s="7">
        <v>18</v>
      </c>
      <c r="BY8" s="1">
        <v>3294613.0701179272</v>
      </c>
      <c r="BZ8" s="49">
        <v>779697.99717676057</v>
      </c>
      <c r="CA8" s="49">
        <v>1112770.8524663933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18</v>
      </c>
      <c r="BV9" s="82">
        <v>119.92577845391503</v>
      </c>
      <c r="BW9" s="1">
        <v>55625475.969402015</v>
      </c>
      <c r="BX9" s="7">
        <v>17</v>
      </c>
      <c r="BY9" s="1">
        <v>3272086.8217295301</v>
      </c>
      <c r="BZ9" s="49">
        <v>900042.96729663224</v>
      </c>
      <c r="CA9" s="49">
        <v>1284525.0130198838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12" t="s">
        <v>132</v>
      </c>
      <c r="BU10" s="68">
        <v>19</v>
      </c>
      <c r="BV10" s="82">
        <v>138.39189042297858</v>
      </c>
      <c r="BW10" s="1">
        <v>65384937.284696057</v>
      </c>
      <c r="BX10" s="7">
        <v>16</v>
      </c>
      <c r="BY10" s="1">
        <v>4086558.5802935036</v>
      </c>
      <c r="BZ10" s="49">
        <v>1038631.1376244542</v>
      </c>
      <c r="CA10" s="49">
        <v>1482315.5383205235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138.39189042297858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11"/>
      <c r="T12" s="111"/>
      <c r="U12" s="111"/>
      <c r="V12" s="111"/>
      <c r="W12" s="111"/>
      <c r="X12" s="111"/>
      <c r="Y12" s="121" t="s">
        <v>169</v>
      </c>
      <c r="Z12" s="121"/>
      <c r="AA12" s="111"/>
      <c r="AB12" s="111"/>
      <c r="AC12" s="111"/>
      <c r="AD12" s="111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11" t="s">
        <v>5</v>
      </c>
      <c r="D13" s="111" t="s">
        <v>6</v>
      </c>
      <c r="E13" s="111" t="s">
        <v>29</v>
      </c>
      <c r="F13" s="111" t="s">
        <v>18</v>
      </c>
      <c r="G13" s="111" t="s">
        <v>7</v>
      </c>
      <c r="H13" s="111" t="s">
        <v>17</v>
      </c>
      <c r="I13" s="111" t="s">
        <v>8</v>
      </c>
      <c r="J13" s="111" t="s">
        <v>9</v>
      </c>
      <c r="K13" s="111" t="s">
        <v>10</v>
      </c>
      <c r="L13" s="111" t="s">
        <v>12</v>
      </c>
      <c r="M13" s="79" t="s">
        <v>13</v>
      </c>
      <c r="N13" s="111" t="s">
        <v>102</v>
      </c>
      <c r="O13" s="111" t="s">
        <v>28</v>
      </c>
      <c r="P13" s="111" t="s">
        <v>29</v>
      </c>
      <c r="Q13" s="111" t="s">
        <v>7</v>
      </c>
      <c r="R13" s="111" t="s">
        <v>8</v>
      </c>
      <c r="S13" s="111" t="s">
        <v>103</v>
      </c>
      <c r="T13" s="111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11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12" t="s">
        <v>50</v>
      </c>
      <c r="AF13" s="112" t="s">
        <v>15</v>
      </c>
      <c r="AG13" s="112" t="s">
        <v>49</v>
      </c>
      <c r="AH13" s="112" t="s">
        <v>16</v>
      </c>
      <c r="AI13" s="112" t="s">
        <v>69</v>
      </c>
      <c r="AJ13" s="112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12" t="s">
        <v>50</v>
      </c>
      <c r="AQ13" s="112" t="s">
        <v>15</v>
      </c>
      <c r="AR13" s="112"/>
      <c r="AS13" s="112" t="s">
        <v>16</v>
      </c>
      <c r="AT13" s="112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39.49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7498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57488</v>
      </c>
      <c r="AB14" s="1">
        <f>+E14+V14</f>
        <v>11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1</v>
      </c>
      <c r="AV14" s="9">
        <f>IF(OR(ISNA(B14),B14=0),NA(),AU14/$AK$11)</f>
        <v>2.0000000000000002E-5</v>
      </c>
      <c r="AW14" s="9">
        <f t="shared" ref="AW14:AW77" si="8">IF(OR(ISNA(B14),B14=0),NA(),V14/$AK$11)</f>
        <v>2.0000000000000002E-5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19</v>
      </c>
      <c r="BK14" s="7">
        <v>1</v>
      </c>
      <c r="BL14" s="1">
        <f t="shared" ref="BL14:BL77" si="12">IF(OR(BJ14&lt;$BU$12,BJ14&gt;$BW$12),0,$BU$14*B14)</f>
        <v>1383.9189042297858</v>
      </c>
      <c r="BM14" s="74">
        <f>+EvolOf!H3</f>
        <v>2</v>
      </c>
      <c r="BN14" s="1">
        <f t="shared" ref="BN14:BN77" si="13">IF(OR(BJ14&lt;$BU$12,BJ14&gt;$BW$12),0,IF(BJ14&gt;$BW$12,0,VLOOKUP(BJ14,$BK$14:$BM$87,3)))</f>
        <v>1606</v>
      </c>
      <c r="BO14" s="1">
        <f>+BL14-BN14</f>
        <v>-222.08109577021423</v>
      </c>
      <c r="BP14" s="36">
        <f>IF(BN14=0,0,BL14/BN14-1)</f>
        <v>-0.13828212688058172</v>
      </c>
      <c r="BQ14" s="1">
        <f t="shared" ref="BQ14:BQ77" si="14">+BO14*BO14</f>
        <v>49320.013098499068</v>
      </c>
      <c r="BR14" s="1">
        <f t="shared" ref="BR14:BR77" si="15">+$BU$14*B14</f>
        <v>1383.9189042297858</v>
      </c>
      <c r="BS14" s="1">
        <f t="shared" ref="BS14:BS77" si="16">+$BU$14*E14</f>
        <v>1383.9189042297858</v>
      </c>
      <c r="BT14" s="68">
        <v>19</v>
      </c>
      <c r="BU14" s="82">
        <v>138.39189042297858</v>
      </c>
      <c r="BV14" s="1">
        <f>SUM(BQ14:BQ71)</f>
        <v>65384937.284696057</v>
      </c>
      <c r="BW14" s="7">
        <f>COUNTIF(BQ14:BQ52,"&gt;0")</f>
        <v>16</v>
      </c>
      <c r="BX14" s="1">
        <f>+BV14/BW14</f>
        <v>4086558.5802935036</v>
      </c>
      <c r="BY14" s="49">
        <f>MAX(BS14:BS91)</f>
        <v>1038631.1376244542</v>
      </c>
      <c r="BZ14" s="49">
        <f>INDEX(BR14:BR88,MATCH(BY14,BS14:BS88,0),1)</f>
        <v>1482315.5383205235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39.479999999999997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7498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57488</v>
      </c>
      <c r="AB15" s="1">
        <f t="shared" si="17"/>
        <v>11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1</v>
      </c>
      <c r="AV15" s="9">
        <f t="shared" ref="AV15:AV78" si="23">IF(OR(ISNA(B15),B15=0),NA(),AU15/$AK$11)</f>
        <v>2.0000000000000002E-5</v>
      </c>
      <c r="AW15" s="9">
        <f t="shared" si="8"/>
        <v>2.0000000000000002E-5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20</v>
      </c>
      <c r="BK15" s="7">
        <f>+BK14+1</f>
        <v>2</v>
      </c>
      <c r="BL15" s="1">
        <f t="shared" si="12"/>
        <v>1383.9189042297858</v>
      </c>
      <c r="BM15" s="74">
        <f>+EvolOf!H4</f>
        <v>2</v>
      </c>
      <c r="BN15" s="1">
        <f t="shared" si="13"/>
        <v>2117</v>
      </c>
      <c r="BO15" s="1">
        <f t="shared" ref="BO15:BO78" si="24">+BL15-BN15</f>
        <v>-733.08109577021423</v>
      </c>
      <c r="BP15" s="36">
        <f t="shared" ref="BP15:BP78" si="25">IF(BN15=0,0,BL15/BN15-1)</f>
        <v>-0.34628299280595853</v>
      </c>
      <c r="BQ15" s="1">
        <f t="shared" si="14"/>
        <v>537407.89297565806</v>
      </c>
      <c r="BR15" s="1">
        <f t="shared" si="15"/>
        <v>1383.9189042297858</v>
      </c>
      <c r="BS15" s="1">
        <f t="shared" si="16"/>
        <v>1383.9189042297858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39.49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7498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57488</v>
      </c>
      <c r="AB16" s="1">
        <f t="shared" si="17"/>
        <v>11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1</v>
      </c>
      <c r="AV16" s="9">
        <f t="shared" si="23"/>
        <v>2.0000000000000002E-5</v>
      </c>
      <c r="AW16" s="9">
        <f t="shared" si="8"/>
        <v>2.0000000000000002E-5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21</v>
      </c>
      <c r="BK16" s="7">
        <f t="shared" si="29"/>
        <v>3</v>
      </c>
      <c r="BL16" s="1">
        <f t="shared" si="12"/>
        <v>1383.9189042297858</v>
      </c>
      <c r="BM16" s="74">
        <f>+EvolOf!H5</f>
        <v>2</v>
      </c>
      <c r="BN16" s="1">
        <f t="shared" si="13"/>
        <v>2929</v>
      </c>
      <c r="BO16" s="1">
        <f t="shared" si="24"/>
        <v>-1545.0810957702142</v>
      </c>
      <c r="BP16" s="36">
        <f t="shared" si="25"/>
        <v>-0.52751147004787102</v>
      </c>
      <c r="BQ16" s="1">
        <f t="shared" si="14"/>
        <v>2387275.592506486</v>
      </c>
      <c r="BR16" s="1">
        <f t="shared" si="15"/>
        <v>1383.9189042297858</v>
      </c>
      <c r="BS16" s="1">
        <f t="shared" si="16"/>
        <v>1383.9189042297858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19</v>
      </c>
      <c r="C17" s="1">
        <v>4</v>
      </c>
      <c r="D17" s="1">
        <v>49980</v>
      </c>
      <c r="E17" s="1">
        <v>19</v>
      </c>
      <c r="F17" s="1">
        <v>0</v>
      </c>
      <c r="G17" s="1">
        <v>0</v>
      </c>
      <c r="H17" s="1">
        <v>0</v>
      </c>
      <c r="I17" s="1">
        <v>0</v>
      </c>
      <c r="J17" s="1">
        <v>39.479999999999997</v>
      </c>
      <c r="K17" s="1">
        <v>1.7</v>
      </c>
      <c r="L17" s="1">
        <v>0</v>
      </c>
      <c r="M17" s="1">
        <v>0</v>
      </c>
      <c r="N17" s="1">
        <v>0</v>
      </c>
      <c r="O17" s="1">
        <v>8</v>
      </c>
      <c r="P17" s="1">
        <v>8</v>
      </c>
      <c r="Q17" s="1">
        <v>0</v>
      </c>
      <c r="R17" s="1">
        <v>0</v>
      </c>
      <c r="S17" s="1">
        <v>0</v>
      </c>
      <c r="T17" s="1">
        <v>0</v>
      </c>
      <c r="U17" s="1">
        <v>7498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57478</v>
      </c>
      <c r="AB17" s="1">
        <f t="shared" si="17"/>
        <v>20</v>
      </c>
      <c r="AC17" s="1">
        <f t="shared" si="18"/>
        <v>0</v>
      </c>
      <c r="AD17" s="1">
        <f t="shared" si="19"/>
        <v>0</v>
      </c>
      <c r="AE17" s="1">
        <f t="shared" si="26"/>
        <v>9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9</v>
      </c>
      <c r="AJ17" s="9">
        <f t="shared" si="1"/>
        <v>0</v>
      </c>
      <c r="AK17" s="9">
        <f t="shared" si="2"/>
        <v>3.8000000000000002E-4</v>
      </c>
      <c r="AL17" s="9">
        <f t="shared" si="3"/>
        <v>3.8000000000000002E-4</v>
      </c>
      <c r="AM17" s="9">
        <f t="shared" si="4"/>
        <v>0</v>
      </c>
      <c r="AN17" s="9">
        <f t="shared" si="5"/>
        <v>0</v>
      </c>
      <c r="AO17" s="9">
        <f t="shared" si="6"/>
        <v>1.8000000000000001E-4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1</v>
      </c>
      <c r="AV17" s="9">
        <f t="shared" si="23"/>
        <v>2.0000000000000002E-5</v>
      </c>
      <c r="AW17" s="9">
        <f t="shared" si="8"/>
        <v>2.0000000000000002E-5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22</v>
      </c>
      <c r="BK17" s="7">
        <f t="shared" si="29"/>
        <v>4</v>
      </c>
      <c r="BL17" s="1">
        <f t="shared" si="12"/>
        <v>2629.445918036593</v>
      </c>
      <c r="BM17" s="74">
        <f>+EvolOf!H6</f>
        <v>2</v>
      </c>
      <c r="BN17" s="1">
        <f t="shared" si="13"/>
        <v>4130</v>
      </c>
      <c r="BO17" s="1">
        <f t="shared" si="24"/>
        <v>-1500.554081963407</v>
      </c>
      <c r="BP17" s="36">
        <f t="shared" si="25"/>
        <v>-0.36333028618968699</v>
      </c>
      <c r="BQ17" s="1">
        <f t="shared" si="14"/>
        <v>2251662.5528970435</v>
      </c>
      <c r="BR17" s="1">
        <f t="shared" si="15"/>
        <v>2629.445918036593</v>
      </c>
      <c r="BS17" s="1">
        <f t="shared" si="16"/>
        <v>2629.445918036593</v>
      </c>
      <c r="CC17" s="1"/>
      <c r="CD17" s="1"/>
      <c r="CE17" s="1"/>
      <c r="CF17" s="1"/>
    </row>
    <row r="18" spans="2:85" x14ac:dyDescent="0.3">
      <c r="B18" s="1">
        <f t="shared" si="0"/>
        <v>26</v>
      </c>
      <c r="C18" s="1">
        <v>5</v>
      </c>
      <c r="D18" s="1">
        <v>49973</v>
      </c>
      <c r="E18" s="1">
        <v>26</v>
      </c>
      <c r="F18" s="1">
        <v>0</v>
      </c>
      <c r="G18" s="1">
        <v>0</v>
      </c>
      <c r="H18" s="1">
        <v>0</v>
      </c>
      <c r="I18" s="1">
        <v>0</v>
      </c>
      <c r="J18" s="1">
        <v>39.47</v>
      </c>
      <c r="K18" s="1">
        <v>2.94</v>
      </c>
      <c r="L18" s="1">
        <v>0</v>
      </c>
      <c r="M18" s="1">
        <v>0</v>
      </c>
      <c r="N18" s="1">
        <v>1</v>
      </c>
      <c r="O18" s="1">
        <v>15</v>
      </c>
      <c r="P18" s="1">
        <v>15</v>
      </c>
      <c r="Q18" s="1">
        <v>0</v>
      </c>
      <c r="R18" s="1">
        <v>0</v>
      </c>
      <c r="S18" s="1">
        <v>0</v>
      </c>
      <c r="T18" s="1">
        <v>0</v>
      </c>
      <c r="U18" s="1">
        <v>7498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57471</v>
      </c>
      <c r="AB18" s="1">
        <f t="shared" si="17"/>
        <v>27</v>
      </c>
      <c r="AC18" s="1">
        <f t="shared" si="18"/>
        <v>0</v>
      </c>
      <c r="AD18" s="1">
        <f t="shared" si="19"/>
        <v>0</v>
      </c>
      <c r="AE18" s="1">
        <f t="shared" si="26"/>
        <v>7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7</v>
      </c>
      <c r="AJ18" s="9">
        <f t="shared" si="1"/>
        <v>0</v>
      </c>
      <c r="AK18" s="9">
        <f t="shared" si="2"/>
        <v>5.1999999999999995E-4</v>
      </c>
      <c r="AL18" s="9">
        <f t="shared" si="3"/>
        <v>5.1999999999999995E-4</v>
      </c>
      <c r="AM18" s="9">
        <f t="shared" si="4"/>
        <v>0</v>
      </c>
      <c r="AN18" s="9">
        <f t="shared" si="5"/>
        <v>0</v>
      </c>
      <c r="AO18" s="9">
        <f t="shared" si="6"/>
        <v>1.3999999999999999E-4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1</v>
      </c>
      <c r="AV18" s="9">
        <f t="shared" si="23"/>
        <v>2.0000000000000002E-5</v>
      </c>
      <c r="AW18" s="9">
        <f t="shared" si="8"/>
        <v>2.0000000000000002E-5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23</v>
      </c>
      <c r="BK18" s="7">
        <f t="shared" si="29"/>
        <v>5</v>
      </c>
      <c r="BL18" s="1">
        <f t="shared" si="12"/>
        <v>3598.189150997443</v>
      </c>
      <c r="BM18" s="74">
        <f>+EvolOf!H7</f>
        <v>3</v>
      </c>
      <c r="BN18" s="1">
        <f t="shared" si="13"/>
        <v>5844</v>
      </c>
      <c r="BO18" s="1">
        <f t="shared" si="24"/>
        <v>-2245.810849002557</v>
      </c>
      <c r="BP18" s="36">
        <f t="shared" si="25"/>
        <v>-0.38429343754321643</v>
      </c>
      <c r="BQ18" s="1">
        <f t="shared" si="14"/>
        <v>5043666.369497586</v>
      </c>
      <c r="BR18" s="1">
        <f t="shared" si="15"/>
        <v>3598.189150997443</v>
      </c>
      <c r="BS18" s="1">
        <f t="shared" si="16"/>
        <v>3598.189150997443</v>
      </c>
    </row>
    <row r="19" spans="2:85" x14ac:dyDescent="0.3">
      <c r="B19" s="1">
        <f t="shared" si="0"/>
        <v>33</v>
      </c>
      <c r="C19" s="1">
        <v>6</v>
      </c>
      <c r="D19" s="1">
        <v>49966</v>
      </c>
      <c r="E19" s="1">
        <v>33</v>
      </c>
      <c r="F19" s="1">
        <v>0</v>
      </c>
      <c r="G19" s="1">
        <v>0</v>
      </c>
      <c r="H19" s="1">
        <v>0</v>
      </c>
      <c r="I19" s="1">
        <v>0</v>
      </c>
      <c r="J19" s="1">
        <v>39.479999999999997</v>
      </c>
      <c r="K19" s="1">
        <v>3.57</v>
      </c>
      <c r="L19" s="1">
        <v>0</v>
      </c>
      <c r="M19" s="1">
        <v>0</v>
      </c>
      <c r="N19" s="1">
        <v>2</v>
      </c>
      <c r="O19" s="1">
        <v>21</v>
      </c>
      <c r="P19" s="1">
        <v>21</v>
      </c>
      <c r="Q19" s="1">
        <v>0</v>
      </c>
      <c r="R19" s="1">
        <v>0</v>
      </c>
      <c r="S19" s="1">
        <v>0</v>
      </c>
      <c r="T19" s="1">
        <v>0</v>
      </c>
      <c r="U19" s="1">
        <v>7498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57464</v>
      </c>
      <c r="AB19" s="1">
        <f t="shared" si="17"/>
        <v>34</v>
      </c>
      <c r="AC19" s="1">
        <f t="shared" si="18"/>
        <v>0</v>
      </c>
      <c r="AD19" s="1">
        <f t="shared" si="19"/>
        <v>0</v>
      </c>
      <c r="AE19" s="1">
        <f t="shared" si="26"/>
        <v>7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7</v>
      </c>
      <c r="AJ19" s="9">
        <f t="shared" si="1"/>
        <v>0</v>
      </c>
      <c r="AK19" s="9">
        <f t="shared" si="2"/>
        <v>6.6E-4</v>
      </c>
      <c r="AL19" s="9">
        <f t="shared" si="3"/>
        <v>6.6E-4</v>
      </c>
      <c r="AM19" s="9">
        <f t="shared" si="4"/>
        <v>0</v>
      </c>
      <c r="AN19" s="9">
        <f t="shared" si="5"/>
        <v>0</v>
      </c>
      <c r="AO19" s="9">
        <f t="shared" si="6"/>
        <v>1.3999999999999999E-4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1</v>
      </c>
      <c r="AV19" s="9">
        <f t="shared" si="23"/>
        <v>2.0000000000000002E-5</v>
      </c>
      <c r="AW19" s="9">
        <f t="shared" si="8"/>
        <v>2.0000000000000002E-5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24</v>
      </c>
      <c r="BK19" s="7">
        <f t="shared" si="29"/>
        <v>6</v>
      </c>
      <c r="BL19" s="1">
        <f t="shared" si="12"/>
        <v>4566.932383958293</v>
      </c>
      <c r="BM19" s="74">
        <f>+EvolOf!H8</f>
        <v>10</v>
      </c>
      <c r="BN19" s="1">
        <f t="shared" si="13"/>
        <v>7698</v>
      </c>
      <c r="BO19" s="1">
        <f t="shared" si="24"/>
        <v>-3131.067616041707</v>
      </c>
      <c r="BP19" s="36">
        <f t="shared" si="25"/>
        <v>-0.40673780411038019</v>
      </c>
      <c r="BQ19" s="1">
        <f t="shared" si="14"/>
        <v>9803584.4162250981</v>
      </c>
      <c r="BR19" s="1">
        <f t="shared" si="15"/>
        <v>4566.932383958293</v>
      </c>
      <c r="BS19" s="1">
        <f t="shared" si="16"/>
        <v>4566.932383958293</v>
      </c>
    </row>
    <row r="20" spans="2:85" x14ac:dyDescent="0.3">
      <c r="B20" s="1">
        <f t="shared" si="0"/>
        <v>47</v>
      </c>
      <c r="C20" s="1">
        <v>7</v>
      </c>
      <c r="D20" s="1">
        <v>49952</v>
      </c>
      <c r="E20" s="1">
        <v>47</v>
      </c>
      <c r="F20" s="1">
        <v>0</v>
      </c>
      <c r="G20" s="1">
        <v>0</v>
      </c>
      <c r="H20" s="1">
        <v>0</v>
      </c>
      <c r="I20" s="1">
        <v>0</v>
      </c>
      <c r="J20" s="1">
        <v>39.479999999999997</v>
      </c>
      <c r="K20" s="1">
        <v>5.15</v>
      </c>
      <c r="L20" s="1">
        <v>0</v>
      </c>
      <c r="M20" s="1">
        <v>0</v>
      </c>
      <c r="N20" s="1">
        <v>3</v>
      </c>
      <c r="O20" s="1">
        <v>33</v>
      </c>
      <c r="P20" s="1">
        <v>33</v>
      </c>
      <c r="Q20" s="1">
        <v>0</v>
      </c>
      <c r="R20" s="1">
        <v>0</v>
      </c>
      <c r="S20" s="1">
        <v>10</v>
      </c>
      <c r="T20" s="1">
        <v>0</v>
      </c>
      <c r="U20" s="1">
        <v>7498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57450</v>
      </c>
      <c r="AB20" s="1">
        <f t="shared" si="17"/>
        <v>48</v>
      </c>
      <c r="AC20" s="1">
        <f t="shared" si="18"/>
        <v>0</v>
      </c>
      <c r="AD20" s="1">
        <f t="shared" si="19"/>
        <v>0</v>
      </c>
      <c r="AE20" s="1">
        <f t="shared" si="26"/>
        <v>14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14</v>
      </c>
      <c r="AJ20" s="9">
        <f t="shared" si="1"/>
        <v>0</v>
      </c>
      <c r="AK20" s="9">
        <f t="shared" si="2"/>
        <v>9.3999999999999997E-4</v>
      </c>
      <c r="AL20" s="9">
        <f t="shared" si="3"/>
        <v>9.3999999999999997E-4</v>
      </c>
      <c r="AM20" s="9">
        <f t="shared" si="4"/>
        <v>0</v>
      </c>
      <c r="AN20" s="9">
        <f t="shared" si="5"/>
        <v>0</v>
      </c>
      <c r="AO20" s="9">
        <f t="shared" si="6"/>
        <v>2.7999999999999998E-4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1</v>
      </c>
      <c r="AV20" s="9">
        <f t="shared" si="23"/>
        <v>2.0000000000000002E-5</v>
      </c>
      <c r="AW20" s="9">
        <f t="shared" si="8"/>
        <v>2.0000000000000002E-5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25</v>
      </c>
      <c r="BK20" s="7">
        <f t="shared" si="29"/>
        <v>7</v>
      </c>
      <c r="BL20" s="1">
        <f t="shared" si="12"/>
        <v>6504.4188498799931</v>
      </c>
      <c r="BM20" s="74">
        <f>+EvolOf!H9</f>
        <v>16</v>
      </c>
      <c r="BN20" s="1">
        <f t="shared" si="13"/>
        <v>9149</v>
      </c>
      <c r="BO20" s="1">
        <f t="shared" si="24"/>
        <v>-2644.5811501200069</v>
      </c>
      <c r="BP20" s="36">
        <f t="shared" si="25"/>
        <v>-0.28905685322111785</v>
      </c>
      <c r="BQ20" s="1">
        <f t="shared" si="14"/>
        <v>6993809.4595700586</v>
      </c>
      <c r="BR20" s="1">
        <f t="shared" si="15"/>
        <v>6504.4188498799931</v>
      </c>
      <c r="BS20" s="1">
        <f t="shared" si="16"/>
        <v>6504.4188498799931</v>
      </c>
    </row>
    <row r="21" spans="2:85" x14ac:dyDescent="0.3">
      <c r="B21" s="1">
        <f t="shared" si="0"/>
        <v>64</v>
      </c>
      <c r="C21" s="1">
        <v>8</v>
      </c>
      <c r="D21" s="1">
        <v>49936</v>
      </c>
      <c r="E21" s="1">
        <v>64</v>
      </c>
      <c r="F21" s="1">
        <v>0</v>
      </c>
      <c r="G21" s="1">
        <v>0</v>
      </c>
      <c r="H21" s="1">
        <v>0</v>
      </c>
      <c r="I21" s="1">
        <v>0</v>
      </c>
      <c r="J21" s="1">
        <v>39.47</v>
      </c>
      <c r="K21" s="1">
        <v>7.33</v>
      </c>
      <c r="L21" s="1">
        <v>0</v>
      </c>
      <c r="M21" s="1">
        <v>0</v>
      </c>
      <c r="N21" s="1">
        <v>5</v>
      </c>
      <c r="O21" s="1">
        <v>49</v>
      </c>
      <c r="P21" s="1">
        <v>49</v>
      </c>
      <c r="Q21" s="1">
        <v>0</v>
      </c>
      <c r="R21" s="1">
        <v>0</v>
      </c>
      <c r="S21" s="1">
        <v>10</v>
      </c>
      <c r="T21" s="1">
        <v>0</v>
      </c>
      <c r="U21" s="1">
        <v>7498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57434</v>
      </c>
      <c r="AB21" s="1">
        <f t="shared" si="17"/>
        <v>65</v>
      </c>
      <c r="AC21" s="1">
        <f t="shared" si="18"/>
        <v>0</v>
      </c>
      <c r="AD21" s="1">
        <f t="shared" si="19"/>
        <v>0</v>
      </c>
      <c r="AE21" s="1">
        <f t="shared" si="26"/>
        <v>17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17</v>
      </c>
      <c r="AJ21" s="9">
        <f t="shared" si="1"/>
        <v>0</v>
      </c>
      <c r="AK21" s="9">
        <f t="shared" si="2"/>
        <v>1.2800000000000001E-3</v>
      </c>
      <c r="AL21" s="9">
        <f t="shared" si="3"/>
        <v>1.2800000000000001E-3</v>
      </c>
      <c r="AM21" s="9">
        <f t="shared" si="4"/>
        <v>0</v>
      </c>
      <c r="AN21" s="9">
        <f t="shared" si="5"/>
        <v>0</v>
      </c>
      <c r="AO21" s="9">
        <f t="shared" si="6"/>
        <v>3.4000000000000002E-4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1</v>
      </c>
      <c r="AV21" s="9">
        <f t="shared" si="23"/>
        <v>2.0000000000000002E-5</v>
      </c>
      <c r="AW21" s="9">
        <f t="shared" si="8"/>
        <v>2.0000000000000002E-5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26</v>
      </c>
      <c r="BK21" s="7">
        <f t="shared" si="29"/>
        <v>8</v>
      </c>
      <c r="BL21" s="1">
        <f t="shared" si="12"/>
        <v>8857.0809870706289</v>
      </c>
      <c r="BM21" s="74">
        <f>+EvolOf!H10</f>
        <v>29</v>
      </c>
      <c r="BN21" s="1">
        <f t="shared" si="13"/>
        <v>11178</v>
      </c>
      <c r="BO21" s="1">
        <f t="shared" si="24"/>
        <v>-2320.9190129293711</v>
      </c>
      <c r="BP21" s="36">
        <f t="shared" si="25"/>
        <v>-0.20763276193678393</v>
      </c>
      <c r="BQ21" s="1">
        <f t="shared" si="14"/>
        <v>5386665.0645770459</v>
      </c>
      <c r="BR21" s="1">
        <f t="shared" si="15"/>
        <v>8857.0809870706289</v>
      </c>
      <c r="BS21" s="1">
        <f t="shared" si="16"/>
        <v>8857.0809870706289</v>
      </c>
    </row>
    <row r="22" spans="2:85" x14ac:dyDescent="0.3">
      <c r="B22" s="1">
        <f t="shared" si="0"/>
        <v>86</v>
      </c>
      <c r="C22" s="1">
        <v>9</v>
      </c>
      <c r="D22" s="1">
        <v>49913</v>
      </c>
      <c r="E22" s="1">
        <v>86</v>
      </c>
      <c r="F22" s="1">
        <v>0</v>
      </c>
      <c r="G22" s="1">
        <v>0</v>
      </c>
      <c r="H22" s="1">
        <v>0</v>
      </c>
      <c r="I22" s="1">
        <v>0</v>
      </c>
      <c r="J22" s="1">
        <v>39.47</v>
      </c>
      <c r="K22" s="1">
        <v>9.33</v>
      </c>
      <c r="L22" s="1">
        <v>0</v>
      </c>
      <c r="M22" s="1">
        <v>0</v>
      </c>
      <c r="N22" s="1">
        <v>7</v>
      </c>
      <c r="O22" s="1">
        <v>69</v>
      </c>
      <c r="P22" s="1">
        <v>69</v>
      </c>
      <c r="Q22" s="1">
        <v>0</v>
      </c>
      <c r="R22" s="1">
        <v>0</v>
      </c>
      <c r="S22" s="1">
        <v>9</v>
      </c>
      <c r="T22" s="1">
        <v>0</v>
      </c>
      <c r="U22" s="1">
        <v>7498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57411</v>
      </c>
      <c r="AB22" s="1">
        <f t="shared" si="17"/>
        <v>87</v>
      </c>
      <c r="AC22" s="1">
        <f t="shared" si="18"/>
        <v>0</v>
      </c>
      <c r="AD22" s="1">
        <f t="shared" si="19"/>
        <v>0</v>
      </c>
      <c r="AE22" s="1">
        <f t="shared" si="26"/>
        <v>22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22</v>
      </c>
      <c r="AJ22" s="9">
        <f t="shared" si="1"/>
        <v>0</v>
      </c>
      <c r="AK22" s="9">
        <f t="shared" si="2"/>
        <v>1.72E-3</v>
      </c>
      <c r="AL22" s="9">
        <f t="shared" si="3"/>
        <v>1.72E-3</v>
      </c>
      <c r="AM22" s="9">
        <f t="shared" si="4"/>
        <v>0</v>
      </c>
      <c r="AN22" s="9">
        <f t="shared" si="5"/>
        <v>0</v>
      </c>
      <c r="AO22" s="9">
        <f t="shared" si="6"/>
        <v>4.4000000000000002E-4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1</v>
      </c>
      <c r="AV22" s="9">
        <f t="shared" si="23"/>
        <v>2.0000000000000002E-5</v>
      </c>
      <c r="AW22" s="9">
        <f t="shared" si="8"/>
        <v>2.0000000000000002E-5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27</v>
      </c>
      <c r="BK22" s="7">
        <f t="shared" si="29"/>
        <v>9</v>
      </c>
      <c r="BL22" s="1">
        <f t="shared" si="12"/>
        <v>11901.702576376158</v>
      </c>
      <c r="BM22" s="74">
        <f>+EvolOf!H11</f>
        <v>43</v>
      </c>
      <c r="BN22" s="1">
        <f t="shared" si="13"/>
        <v>13716</v>
      </c>
      <c r="BO22" s="1">
        <f t="shared" si="24"/>
        <v>-1814.2974236238424</v>
      </c>
      <c r="BP22" s="36">
        <f t="shared" si="25"/>
        <v>-0.13227598597432511</v>
      </c>
      <c r="BQ22" s="1">
        <f t="shared" si="14"/>
        <v>3291675.1413681121</v>
      </c>
      <c r="BR22" s="1">
        <f t="shared" si="15"/>
        <v>11901.702576376158</v>
      </c>
      <c r="BS22" s="1">
        <f t="shared" si="16"/>
        <v>11901.702576376158</v>
      </c>
    </row>
    <row r="23" spans="2:85" x14ac:dyDescent="0.3">
      <c r="B23" s="1">
        <f t="shared" si="0"/>
        <v>121</v>
      </c>
      <c r="C23" s="1">
        <v>10</v>
      </c>
      <c r="D23" s="1">
        <v>49878</v>
      </c>
      <c r="E23" s="1">
        <v>121</v>
      </c>
      <c r="F23" s="1">
        <v>0</v>
      </c>
      <c r="G23" s="1">
        <v>0</v>
      </c>
      <c r="H23" s="1">
        <v>0</v>
      </c>
      <c r="I23" s="1">
        <v>0</v>
      </c>
      <c r="J23" s="1">
        <v>39.47</v>
      </c>
      <c r="K23" s="1">
        <v>11.78</v>
      </c>
      <c r="L23" s="1">
        <v>0</v>
      </c>
      <c r="M23" s="1">
        <v>0.2</v>
      </c>
      <c r="N23" s="1">
        <v>9</v>
      </c>
      <c r="O23" s="1">
        <v>102</v>
      </c>
      <c r="P23" s="1">
        <v>102</v>
      </c>
      <c r="Q23" s="1">
        <v>0</v>
      </c>
      <c r="R23" s="1">
        <v>0</v>
      </c>
      <c r="S23" s="1">
        <v>19</v>
      </c>
      <c r="T23" s="1">
        <v>1</v>
      </c>
      <c r="U23" s="1">
        <v>7498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57376</v>
      </c>
      <c r="AB23" s="1">
        <f t="shared" si="17"/>
        <v>122</v>
      </c>
      <c r="AC23" s="1">
        <f t="shared" si="18"/>
        <v>0</v>
      </c>
      <c r="AD23" s="1">
        <f t="shared" si="19"/>
        <v>0</v>
      </c>
      <c r="AE23" s="1">
        <f t="shared" si="26"/>
        <v>35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35</v>
      </c>
      <c r="AJ23" s="9">
        <f t="shared" si="1"/>
        <v>0</v>
      </c>
      <c r="AK23" s="9">
        <f t="shared" si="2"/>
        <v>2.4199999999999998E-3</v>
      </c>
      <c r="AL23" s="9">
        <f t="shared" si="3"/>
        <v>2.4199999999999998E-3</v>
      </c>
      <c r="AM23" s="9">
        <f t="shared" si="4"/>
        <v>0</v>
      </c>
      <c r="AN23" s="9">
        <f t="shared" si="5"/>
        <v>0</v>
      </c>
      <c r="AO23" s="9">
        <f t="shared" si="6"/>
        <v>6.9999999999999999E-4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1</v>
      </c>
      <c r="AV23" s="9">
        <f t="shared" si="23"/>
        <v>2.0000000000000002E-5</v>
      </c>
      <c r="AW23" s="9">
        <f t="shared" si="8"/>
        <v>2.0000000000000002E-5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28</v>
      </c>
      <c r="BK23" s="7">
        <f t="shared" si="29"/>
        <v>10</v>
      </c>
      <c r="BL23" s="1">
        <f t="shared" si="12"/>
        <v>16745.418741180409</v>
      </c>
      <c r="BM23" s="74">
        <f>+EvolOf!H12</f>
        <v>65</v>
      </c>
      <c r="BN23" s="1">
        <f t="shared" si="13"/>
        <v>17147</v>
      </c>
      <c r="BO23" s="1">
        <f t="shared" si="24"/>
        <v>-401.58125881959131</v>
      </c>
      <c r="BP23" s="36">
        <f t="shared" si="25"/>
        <v>-2.3419913618685007E-2</v>
      </c>
      <c r="BQ23" s="1">
        <f t="shared" si="14"/>
        <v>161267.5074351276</v>
      </c>
      <c r="BR23" s="1">
        <f t="shared" si="15"/>
        <v>16745.418741180409</v>
      </c>
      <c r="BS23" s="1">
        <f t="shared" si="16"/>
        <v>16745.418741180409</v>
      </c>
    </row>
    <row r="24" spans="2:85" x14ac:dyDescent="0.3">
      <c r="B24" s="1">
        <f t="shared" si="0"/>
        <v>158</v>
      </c>
      <c r="C24" s="1">
        <v>11</v>
      </c>
      <c r="D24" s="1">
        <v>49841</v>
      </c>
      <c r="E24" s="1">
        <v>158</v>
      </c>
      <c r="F24" s="1">
        <v>0</v>
      </c>
      <c r="G24" s="1">
        <v>0</v>
      </c>
      <c r="H24" s="1">
        <v>0</v>
      </c>
      <c r="I24" s="1">
        <v>0</v>
      </c>
      <c r="J24" s="1">
        <v>39.479999999999997</v>
      </c>
      <c r="K24" s="1">
        <v>15.26</v>
      </c>
      <c r="L24" s="1">
        <v>0</v>
      </c>
      <c r="M24" s="1">
        <v>0.2</v>
      </c>
      <c r="N24" s="1">
        <v>13</v>
      </c>
      <c r="O24" s="1">
        <v>135</v>
      </c>
      <c r="P24" s="1">
        <v>135</v>
      </c>
      <c r="Q24" s="1">
        <v>0</v>
      </c>
      <c r="R24" s="1">
        <v>0</v>
      </c>
      <c r="S24" s="1">
        <v>26</v>
      </c>
      <c r="T24" s="1">
        <v>2</v>
      </c>
      <c r="U24" s="1">
        <v>7498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57339</v>
      </c>
      <c r="AB24" s="1">
        <f t="shared" si="17"/>
        <v>159</v>
      </c>
      <c r="AC24" s="1">
        <f t="shared" si="18"/>
        <v>0</v>
      </c>
      <c r="AD24" s="1">
        <f t="shared" si="19"/>
        <v>0</v>
      </c>
      <c r="AE24" s="1">
        <f t="shared" si="26"/>
        <v>37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37</v>
      </c>
      <c r="AJ24" s="9">
        <f t="shared" si="1"/>
        <v>0</v>
      </c>
      <c r="AK24" s="9">
        <f t="shared" si="2"/>
        <v>3.16E-3</v>
      </c>
      <c r="AL24" s="9">
        <f t="shared" si="3"/>
        <v>3.16E-3</v>
      </c>
      <c r="AM24" s="9">
        <f t="shared" si="4"/>
        <v>0</v>
      </c>
      <c r="AN24" s="9">
        <f t="shared" si="5"/>
        <v>0</v>
      </c>
      <c r="AO24" s="9">
        <f t="shared" si="6"/>
        <v>7.3999999999999999E-4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1</v>
      </c>
      <c r="AV24" s="9">
        <f t="shared" si="23"/>
        <v>2.0000000000000002E-5</v>
      </c>
      <c r="AW24" s="9">
        <f t="shared" si="8"/>
        <v>2.0000000000000002E-5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29</v>
      </c>
      <c r="BK24" s="7">
        <f t="shared" si="29"/>
        <v>11</v>
      </c>
      <c r="BL24" s="1">
        <f t="shared" si="12"/>
        <v>21865.918686830613</v>
      </c>
      <c r="BM24" s="74">
        <f>+EvolOf!H13</f>
        <v>113</v>
      </c>
      <c r="BN24" s="1">
        <f t="shared" si="13"/>
        <v>19980</v>
      </c>
      <c r="BO24" s="1">
        <f t="shared" si="24"/>
        <v>1885.9186868306133</v>
      </c>
      <c r="BP24" s="36">
        <f t="shared" si="25"/>
        <v>9.439032466619679E-2</v>
      </c>
      <c r="BQ24" s="1">
        <f t="shared" si="14"/>
        <v>3556689.2933369051</v>
      </c>
      <c r="BR24" s="1">
        <f t="shared" si="15"/>
        <v>21865.918686830613</v>
      </c>
      <c r="BS24" s="1">
        <f t="shared" si="16"/>
        <v>21865.918686830613</v>
      </c>
    </row>
    <row r="25" spans="2:85" x14ac:dyDescent="0.3">
      <c r="B25" s="1">
        <f t="shared" si="0"/>
        <v>192</v>
      </c>
      <c r="C25" s="1">
        <v>12</v>
      </c>
      <c r="D25" s="1">
        <v>49806</v>
      </c>
      <c r="E25" s="1">
        <v>192</v>
      </c>
      <c r="F25" s="1">
        <v>0</v>
      </c>
      <c r="G25" s="1">
        <v>0</v>
      </c>
      <c r="H25" s="1">
        <v>0</v>
      </c>
      <c r="I25" s="1">
        <v>0</v>
      </c>
      <c r="J25" s="1">
        <v>39.479999999999997</v>
      </c>
      <c r="K25" s="1">
        <v>19.809999999999999</v>
      </c>
      <c r="L25" s="1">
        <v>0</v>
      </c>
      <c r="M25" s="1">
        <v>0.4</v>
      </c>
      <c r="N25" s="1">
        <v>18</v>
      </c>
      <c r="O25" s="1">
        <v>165</v>
      </c>
      <c r="P25" s="1">
        <v>165</v>
      </c>
      <c r="Q25" s="1">
        <v>0</v>
      </c>
      <c r="R25" s="1">
        <v>0</v>
      </c>
      <c r="S25" s="1">
        <v>32</v>
      </c>
      <c r="T25" s="1">
        <v>3</v>
      </c>
      <c r="U25" s="1">
        <v>7498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57304</v>
      </c>
      <c r="AB25" s="1">
        <f t="shared" si="17"/>
        <v>193</v>
      </c>
      <c r="AC25" s="1">
        <f t="shared" si="18"/>
        <v>0</v>
      </c>
      <c r="AD25" s="1">
        <f t="shared" si="19"/>
        <v>0</v>
      </c>
      <c r="AE25" s="1">
        <f t="shared" si="26"/>
        <v>34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34</v>
      </c>
      <c r="AJ25" s="9">
        <f t="shared" si="1"/>
        <v>0</v>
      </c>
      <c r="AK25" s="9">
        <f t="shared" si="2"/>
        <v>3.8400000000000001E-3</v>
      </c>
      <c r="AL25" s="9">
        <f t="shared" si="3"/>
        <v>3.8400000000000001E-3</v>
      </c>
      <c r="AM25" s="9">
        <f t="shared" si="4"/>
        <v>0</v>
      </c>
      <c r="AN25" s="9">
        <f t="shared" si="5"/>
        <v>0</v>
      </c>
      <c r="AO25" s="9">
        <f t="shared" si="6"/>
        <v>6.8000000000000005E-4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1</v>
      </c>
      <c r="AV25" s="9">
        <f t="shared" si="23"/>
        <v>2.0000000000000002E-5</v>
      </c>
      <c r="AW25" s="9">
        <f t="shared" si="8"/>
        <v>2.0000000000000002E-5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30</v>
      </c>
      <c r="BK25" s="7">
        <f t="shared" si="29"/>
        <v>12</v>
      </c>
      <c r="BL25" s="1">
        <f t="shared" si="12"/>
        <v>26571.242961211887</v>
      </c>
      <c r="BM25" s="74">
        <f>+EvolOf!H14</f>
        <v>148</v>
      </c>
      <c r="BN25" s="1">
        <f t="shared" si="13"/>
        <v>24926</v>
      </c>
      <c r="BO25" s="1">
        <f t="shared" si="24"/>
        <v>1645.2429612118867</v>
      </c>
      <c r="BP25" s="36">
        <f t="shared" si="25"/>
        <v>6.6005093525310476E-2</v>
      </c>
      <c r="BQ25" s="1">
        <f t="shared" si="14"/>
        <v>2706824.4014172577</v>
      </c>
      <c r="BR25" s="1">
        <f t="shared" si="15"/>
        <v>26571.242961211887</v>
      </c>
      <c r="BS25" s="1">
        <f t="shared" si="16"/>
        <v>26571.242961211887</v>
      </c>
    </row>
    <row r="26" spans="2:85" x14ac:dyDescent="0.3">
      <c r="B26" s="1">
        <f t="shared" si="0"/>
        <v>227</v>
      </c>
      <c r="C26" s="1">
        <v>13</v>
      </c>
      <c r="D26" s="1">
        <v>49772</v>
      </c>
      <c r="E26" s="1">
        <v>227</v>
      </c>
      <c r="F26" s="1">
        <v>0</v>
      </c>
      <c r="G26" s="1">
        <v>0</v>
      </c>
      <c r="H26" s="1">
        <v>0</v>
      </c>
      <c r="I26" s="1">
        <v>0</v>
      </c>
      <c r="J26" s="1">
        <v>39.479999999999997</v>
      </c>
      <c r="K26" s="1">
        <v>25.01</v>
      </c>
      <c r="L26" s="1">
        <v>0.7</v>
      </c>
      <c r="M26" s="1">
        <v>0.72</v>
      </c>
      <c r="N26" s="1">
        <v>25</v>
      </c>
      <c r="O26" s="1">
        <v>192</v>
      </c>
      <c r="P26" s="1">
        <v>192</v>
      </c>
      <c r="Q26" s="1">
        <v>0</v>
      </c>
      <c r="R26" s="1">
        <v>0</v>
      </c>
      <c r="S26" s="1">
        <v>47</v>
      </c>
      <c r="T26" s="1">
        <v>4</v>
      </c>
      <c r="U26" s="1">
        <v>7498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57270</v>
      </c>
      <c r="AB26" s="1">
        <f t="shared" si="17"/>
        <v>228</v>
      </c>
      <c r="AC26" s="1">
        <f t="shared" si="18"/>
        <v>0</v>
      </c>
      <c r="AD26" s="1">
        <f t="shared" si="19"/>
        <v>0</v>
      </c>
      <c r="AE26" s="1">
        <f t="shared" si="26"/>
        <v>35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35</v>
      </c>
      <c r="AJ26" s="9">
        <f t="shared" si="1"/>
        <v>0</v>
      </c>
      <c r="AK26" s="9">
        <f t="shared" si="2"/>
        <v>4.5399999999999998E-3</v>
      </c>
      <c r="AL26" s="9">
        <f t="shared" si="3"/>
        <v>4.5399999999999998E-3</v>
      </c>
      <c r="AM26" s="9">
        <f t="shared" si="4"/>
        <v>0</v>
      </c>
      <c r="AN26" s="9">
        <f t="shared" si="5"/>
        <v>0</v>
      </c>
      <c r="AO26" s="9">
        <f t="shared" si="6"/>
        <v>6.9999999999999999E-4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1</v>
      </c>
      <c r="AV26" s="9">
        <f t="shared" si="23"/>
        <v>2.0000000000000002E-5</v>
      </c>
      <c r="AW26" s="9">
        <f t="shared" si="8"/>
        <v>2.0000000000000002E-5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31</v>
      </c>
      <c r="BK26" s="7">
        <f t="shared" si="29"/>
        <v>13</v>
      </c>
      <c r="BL26" s="1">
        <f t="shared" si="12"/>
        <v>31414.959126016136</v>
      </c>
      <c r="BM26" s="74">
        <f>+EvolOf!H15</f>
        <v>194</v>
      </c>
      <c r="BN26" s="1">
        <f t="shared" si="13"/>
        <v>28572</v>
      </c>
      <c r="BO26" s="1">
        <f t="shared" si="24"/>
        <v>2842.959126016136</v>
      </c>
      <c r="BP26" s="36">
        <f t="shared" si="25"/>
        <v>9.9501579378977079E-2</v>
      </c>
      <c r="BQ26" s="1">
        <f t="shared" si="14"/>
        <v>8082416.5921984315</v>
      </c>
      <c r="BR26" s="1">
        <f t="shared" si="15"/>
        <v>31414.959126016136</v>
      </c>
      <c r="BS26" s="1">
        <f t="shared" si="16"/>
        <v>31414.959126016136</v>
      </c>
    </row>
    <row r="27" spans="2:85" x14ac:dyDescent="0.3">
      <c r="B27" s="1">
        <f t="shared" si="0"/>
        <v>255</v>
      </c>
      <c r="C27" s="1">
        <v>14</v>
      </c>
      <c r="D27" s="1">
        <v>49744</v>
      </c>
      <c r="E27" s="1">
        <v>255</v>
      </c>
      <c r="F27" s="1">
        <v>0</v>
      </c>
      <c r="G27" s="1">
        <v>0</v>
      </c>
      <c r="H27" s="1">
        <v>0</v>
      </c>
      <c r="I27" s="1">
        <v>0</v>
      </c>
      <c r="J27" s="1">
        <v>39.479999999999997</v>
      </c>
      <c r="K27" s="1">
        <v>32.04</v>
      </c>
      <c r="L27" s="1">
        <v>0.7</v>
      </c>
      <c r="M27" s="1">
        <v>1</v>
      </c>
      <c r="N27" s="1">
        <v>34</v>
      </c>
      <c r="O27" s="1">
        <v>211</v>
      </c>
      <c r="P27" s="1">
        <v>211</v>
      </c>
      <c r="Q27" s="1">
        <v>0</v>
      </c>
      <c r="R27" s="1">
        <v>0</v>
      </c>
      <c r="S27" s="1">
        <v>63</v>
      </c>
      <c r="T27" s="1">
        <v>6</v>
      </c>
      <c r="U27" s="1">
        <v>7498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57242</v>
      </c>
      <c r="AB27" s="1">
        <f t="shared" si="17"/>
        <v>256</v>
      </c>
      <c r="AC27" s="1">
        <f t="shared" si="18"/>
        <v>0</v>
      </c>
      <c r="AD27" s="1">
        <f t="shared" si="19"/>
        <v>0</v>
      </c>
      <c r="AE27" s="1">
        <f t="shared" si="26"/>
        <v>28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28</v>
      </c>
      <c r="AJ27" s="9">
        <f t="shared" si="1"/>
        <v>0</v>
      </c>
      <c r="AK27" s="9">
        <f t="shared" si="2"/>
        <v>5.1000000000000004E-3</v>
      </c>
      <c r="AL27" s="9">
        <f t="shared" si="3"/>
        <v>5.1000000000000004E-3</v>
      </c>
      <c r="AM27" s="9">
        <f t="shared" si="4"/>
        <v>0</v>
      </c>
      <c r="AN27" s="9">
        <f t="shared" si="5"/>
        <v>0</v>
      </c>
      <c r="AO27" s="9">
        <f t="shared" si="6"/>
        <v>5.5999999999999995E-4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1</v>
      </c>
      <c r="AV27" s="9">
        <f t="shared" si="23"/>
        <v>2.0000000000000002E-5</v>
      </c>
      <c r="AW27" s="9">
        <f t="shared" si="8"/>
        <v>2.0000000000000002E-5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32</v>
      </c>
      <c r="BK27" s="7">
        <f t="shared" si="29"/>
        <v>14</v>
      </c>
      <c r="BL27" s="1">
        <f t="shared" si="12"/>
        <v>35289.932057859536</v>
      </c>
      <c r="BM27" s="74">
        <f>+EvolOf!H16</f>
        <v>238</v>
      </c>
      <c r="BN27" s="1">
        <f t="shared" si="13"/>
        <v>33089</v>
      </c>
      <c r="BO27" s="1">
        <f t="shared" si="24"/>
        <v>2200.9320578595361</v>
      </c>
      <c r="BP27" s="36">
        <f t="shared" si="25"/>
        <v>6.65155205010588E-2</v>
      </c>
      <c r="BQ27" s="1">
        <f t="shared" si="14"/>
        <v>4844101.9233138124</v>
      </c>
      <c r="BR27" s="1">
        <f t="shared" si="15"/>
        <v>35289.932057859536</v>
      </c>
      <c r="BS27" s="1">
        <f t="shared" si="16"/>
        <v>35289.932057859536</v>
      </c>
      <c r="CD27" s="1"/>
      <c r="CE27" s="1"/>
      <c r="CF27" s="1"/>
      <c r="CG27" s="1"/>
    </row>
    <row r="28" spans="2:85" x14ac:dyDescent="0.3">
      <c r="B28" s="1">
        <f t="shared" si="0"/>
        <v>284</v>
      </c>
      <c r="C28" s="1">
        <v>15</v>
      </c>
      <c r="D28" s="1">
        <v>49714</v>
      </c>
      <c r="E28" s="1">
        <v>284</v>
      </c>
      <c r="F28" s="1">
        <v>0</v>
      </c>
      <c r="G28" s="1">
        <v>0</v>
      </c>
      <c r="H28" s="1">
        <v>0</v>
      </c>
      <c r="I28" s="1">
        <v>0</v>
      </c>
      <c r="J28" s="1">
        <v>39.479999999999997</v>
      </c>
      <c r="K28" s="1">
        <v>39.65</v>
      </c>
      <c r="L28" s="1">
        <v>1.3</v>
      </c>
      <c r="M28" s="1">
        <v>1.85</v>
      </c>
      <c r="N28" s="1">
        <v>44</v>
      </c>
      <c r="O28" s="1">
        <v>230</v>
      </c>
      <c r="P28" s="1">
        <v>230</v>
      </c>
      <c r="Q28" s="1">
        <v>0</v>
      </c>
      <c r="R28" s="1">
        <v>0</v>
      </c>
      <c r="S28" s="1">
        <v>86</v>
      </c>
      <c r="T28" s="1">
        <v>7</v>
      </c>
      <c r="U28" s="1">
        <v>7498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57212</v>
      </c>
      <c r="AB28" s="1">
        <f t="shared" si="17"/>
        <v>285</v>
      </c>
      <c r="AC28" s="1">
        <f t="shared" si="18"/>
        <v>0</v>
      </c>
      <c r="AD28" s="1">
        <f t="shared" si="19"/>
        <v>0</v>
      </c>
      <c r="AE28" s="1">
        <f t="shared" si="26"/>
        <v>29</v>
      </c>
      <c r="AF28" s="1">
        <f t="shared" si="20"/>
        <v>0</v>
      </c>
      <c r="AG28" s="1">
        <f t="shared" si="20"/>
        <v>0</v>
      </c>
      <c r="AH28" s="1">
        <f t="shared" si="20"/>
        <v>0</v>
      </c>
      <c r="AI28" s="1">
        <f t="shared" si="27"/>
        <v>29</v>
      </c>
      <c r="AJ28" s="9">
        <f t="shared" si="1"/>
        <v>0</v>
      </c>
      <c r="AK28" s="9">
        <f t="shared" si="2"/>
        <v>5.6800000000000002E-3</v>
      </c>
      <c r="AL28" s="9">
        <f t="shared" si="3"/>
        <v>5.6800000000000002E-3</v>
      </c>
      <c r="AM28" s="9">
        <f t="shared" si="4"/>
        <v>0</v>
      </c>
      <c r="AN28" s="9">
        <f t="shared" si="5"/>
        <v>0</v>
      </c>
      <c r="AO28" s="9">
        <f t="shared" si="6"/>
        <v>5.8E-4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1</v>
      </c>
      <c r="AV28" s="9">
        <f t="shared" si="23"/>
        <v>2.0000000000000002E-5</v>
      </c>
      <c r="AW28" s="9">
        <f t="shared" si="8"/>
        <v>2.0000000000000002E-5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33</v>
      </c>
      <c r="BK28" s="7">
        <f t="shared" si="29"/>
        <v>15</v>
      </c>
      <c r="BL28" s="1">
        <f t="shared" si="12"/>
        <v>39303.296880125912</v>
      </c>
      <c r="BM28" s="74">
        <f>+EvolOf!H17</f>
        <v>364</v>
      </c>
      <c r="BN28" s="1">
        <f t="shared" si="13"/>
        <v>39673</v>
      </c>
      <c r="BO28" s="1">
        <f t="shared" si="24"/>
        <v>-369.70311987408786</v>
      </c>
      <c r="BP28" s="36">
        <f t="shared" si="25"/>
        <v>-9.3187588504546337E-3</v>
      </c>
      <c r="BQ28" s="1">
        <f t="shared" si="14"/>
        <v>136680.39684463418</v>
      </c>
      <c r="BR28" s="1">
        <f t="shared" si="15"/>
        <v>39303.296880125912</v>
      </c>
      <c r="BS28" s="1">
        <f t="shared" si="16"/>
        <v>39303.296880125912</v>
      </c>
      <c r="CD28" s="1"/>
      <c r="CE28" s="1"/>
      <c r="CF28" s="1"/>
      <c r="CG28" s="1"/>
    </row>
    <row r="29" spans="2:85" x14ac:dyDescent="0.3">
      <c r="B29" s="1">
        <f t="shared" si="0"/>
        <v>321</v>
      </c>
      <c r="C29" s="1">
        <v>16</v>
      </c>
      <c r="D29" s="1">
        <v>49677</v>
      </c>
      <c r="E29" s="1">
        <v>320</v>
      </c>
      <c r="F29" s="1">
        <v>0</v>
      </c>
      <c r="G29" s="1">
        <v>1</v>
      </c>
      <c r="H29" s="1">
        <v>0</v>
      </c>
      <c r="I29" s="1">
        <v>0</v>
      </c>
      <c r="J29" s="1">
        <v>39.479999999999997</v>
      </c>
      <c r="K29" s="1">
        <v>47.56</v>
      </c>
      <c r="L29" s="1">
        <v>2.7</v>
      </c>
      <c r="M29" s="1">
        <v>1.83</v>
      </c>
      <c r="N29" s="1">
        <v>55</v>
      </c>
      <c r="O29" s="1">
        <v>256</v>
      </c>
      <c r="P29" s="1">
        <v>255</v>
      </c>
      <c r="Q29" s="1">
        <v>0</v>
      </c>
      <c r="R29" s="1">
        <v>0</v>
      </c>
      <c r="S29" s="1">
        <v>120</v>
      </c>
      <c r="T29" s="1">
        <v>11</v>
      </c>
      <c r="U29" s="1">
        <v>7498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57175</v>
      </c>
      <c r="AB29" s="1">
        <f t="shared" si="17"/>
        <v>321</v>
      </c>
      <c r="AC29" s="1">
        <f t="shared" si="18"/>
        <v>1</v>
      </c>
      <c r="AD29" s="1">
        <f t="shared" si="19"/>
        <v>0</v>
      </c>
      <c r="AE29" s="1">
        <f t="shared" si="26"/>
        <v>36</v>
      </c>
      <c r="AF29" s="1">
        <f t="shared" si="20"/>
        <v>1</v>
      </c>
      <c r="AG29" s="1">
        <f t="shared" si="20"/>
        <v>0</v>
      </c>
      <c r="AH29" s="1">
        <f t="shared" si="20"/>
        <v>0</v>
      </c>
      <c r="AI29" s="1">
        <f t="shared" si="27"/>
        <v>37</v>
      </c>
      <c r="AJ29" s="9">
        <f t="shared" si="1"/>
        <v>0</v>
      </c>
      <c r="AK29" s="9">
        <f t="shared" si="2"/>
        <v>6.4200000000000004E-3</v>
      </c>
      <c r="AL29" s="9">
        <f t="shared" si="3"/>
        <v>6.4000000000000003E-3</v>
      </c>
      <c r="AM29" s="9">
        <f t="shared" si="4"/>
        <v>2.0000000000000002E-5</v>
      </c>
      <c r="AN29" s="9">
        <f t="shared" si="5"/>
        <v>0</v>
      </c>
      <c r="AO29" s="9">
        <f t="shared" si="6"/>
        <v>7.3999999999999999E-4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1</v>
      </c>
      <c r="AV29" s="9">
        <f t="shared" si="23"/>
        <v>2.0000000000000002E-5</v>
      </c>
      <c r="AW29" s="9">
        <f t="shared" si="8"/>
        <v>2.0000000000000002E-5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34</v>
      </c>
      <c r="BK29" s="7">
        <f t="shared" si="29"/>
        <v>16</v>
      </c>
      <c r="BL29" s="1">
        <f t="shared" si="12"/>
        <v>44423.796825776124</v>
      </c>
      <c r="BM29" s="74">
        <f>+EvolOf!H18</f>
        <v>386</v>
      </c>
      <c r="BN29" s="1">
        <f t="shared" si="13"/>
        <v>47610</v>
      </c>
      <c r="BO29" s="1">
        <f t="shared" si="24"/>
        <v>-3186.203174223876</v>
      </c>
      <c r="BP29" s="36">
        <f t="shared" si="25"/>
        <v>-6.6922982025286237E-2</v>
      </c>
      <c r="BQ29" s="1">
        <f t="shared" si="14"/>
        <v>10151890.667434303</v>
      </c>
      <c r="BR29" s="1">
        <f t="shared" si="15"/>
        <v>44423.796825776124</v>
      </c>
      <c r="BS29" s="1">
        <f t="shared" si="16"/>
        <v>44285.404935353145</v>
      </c>
      <c r="CD29" s="1"/>
      <c r="CE29" s="1"/>
      <c r="CF29" s="1"/>
      <c r="CG29" s="1"/>
    </row>
    <row r="30" spans="2:85" x14ac:dyDescent="0.3">
      <c r="B30" s="1">
        <f t="shared" si="0"/>
        <v>362</v>
      </c>
      <c r="C30" s="1">
        <v>17</v>
      </c>
      <c r="D30" s="1">
        <v>49636</v>
      </c>
      <c r="E30" s="1">
        <v>361</v>
      </c>
      <c r="F30" s="1">
        <v>0</v>
      </c>
      <c r="G30" s="1">
        <v>1</v>
      </c>
      <c r="H30" s="1">
        <v>0</v>
      </c>
      <c r="I30" s="1">
        <v>0</v>
      </c>
      <c r="J30" s="1">
        <v>39.479999999999997</v>
      </c>
      <c r="K30" s="1">
        <v>150.22</v>
      </c>
      <c r="L30" s="1">
        <v>3.8</v>
      </c>
      <c r="M30" s="1">
        <v>2.02</v>
      </c>
      <c r="N30" s="1">
        <v>67</v>
      </c>
      <c r="O30" s="1">
        <v>285</v>
      </c>
      <c r="P30" s="1">
        <v>284</v>
      </c>
      <c r="Q30" s="1">
        <v>1</v>
      </c>
      <c r="R30" s="1">
        <v>0</v>
      </c>
      <c r="S30" s="1">
        <v>156</v>
      </c>
      <c r="T30" s="1">
        <v>15</v>
      </c>
      <c r="U30" s="1">
        <v>7498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57134</v>
      </c>
      <c r="AB30" s="1">
        <f t="shared" si="17"/>
        <v>362</v>
      </c>
      <c r="AC30" s="1">
        <f t="shared" si="18"/>
        <v>1</v>
      </c>
      <c r="AD30" s="1">
        <f t="shared" si="19"/>
        <v>0</v>
      </c>
      <c r="AE30" s="1">
        <f t="shared" si="26"/>
        <v>41</v>
      </c>
      <c r="AF30" s="1">
        <f t="shared" si="20"/>
        <v>0</v>
      </c>
      <c r="AG30" s="1">
        <f t="shared" si="20"/>
        <v>0</v>
      </c>
      <c r="AH30" s="1">
        <f t="shared" si="20"/>
        <v>0</v>
      </c>
      <c r="AI30" s="1">
        <f t="shared" si="27"/>
        <v>41</v>
      </c>
      <c r="AJ30" s="9">
        <f t="shared" si="1"/>
        <v>0</v>
      </c>
      <c r="AK30" s="9">
        <f t="shared" si="2"/>
        <v>7.2399999999999999E-3</v>
      </c>
      <c r="AL30" s="9">
        <f t="shared" si="3"/>
        <v>7.2199999999999999E-3</v>
      </c>
      <c r="AM30" s="9">
        <f t="shared" si="4"/>
        <v>2.0000000000000002E-5</v>
      </c>
      <c r="AN30" s="9">
        <f t="shared" si="5"/>
        <v>0</v>
      </c>
      <c r="AO30" s="9">
        <f t="shared" si="6"/>
        <v>8.1999999999999998E-4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1</v>
      </c>
      <c r="AV30" s="9">
        <f t="shared" si="23"/>
        <v>2.0000000000000002E-5</v>
      </c>
      <c r="AW30" s="9">
        <f t="shared" si="8"/>
        <v>2.0000000000000002E-5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35</v>
      </c>
      <c r="BK30" s="7">
        <f t="shared" si="29"/>
        <v>17</v>
      </c>
      <c r="BL30" s="1">
        <f t="shared" si="12"/>
        <v>0</v>
      </c>
      <c r="BM30" s="74">
        <f>+EvolOf!H19</f>
        <v>526</v>
      </c>
      <c r="BN30" s="1">
        <f t="shared" si="13"/>
        <v>0</v>
      </c>
      <c r="BO30" s="1">
        <f t="shared" si="24"/>
        <v>0</v>
      </c>
      <c r="BP30" s="36">
        <f t="shared" si="25"/>
        <v>0</v>
      </c>
      <c r="BQ30" s="1">
        <f t="shared" si="14"/>
        <v>0</v>
      </c>
      <c r="BR30" s="1">
        <f t="shared" si="15"/>
        <v>50097.864333118247</v>
      </c>
      <c r="BS30" s="1">
        <f t="shared" si="16"/>
        <v>49959.472442695267</v>
      </c>
    </row>
    <row r="31" spans="2:85" x14ac:dyDescent="0.3">
      <c r="B31" s="1">
        <f t="shared" si="0"/>
        <v>417</v>
      </c>
      <c r="C31" s="1">
        <v>18</v>
      </c>
      <c r="D31" s="1">
        <v>49582</v>
      </c>
      <c r="E31" s="1">
        <v>415</v>
      </c>
      <c r="F31" s="1">
        <v>0</v>
      </c>
      <c r="G31" s="1">
        <v>2</v>
      </c>
      <c r="H31" s="1">
        <v>0</v>
      </c>
      <c r="I31" s="1">
        <v>0</v>
      </c>
      <c r="J31" s="1">
        <v>39.479999999999997</v>
      </c>
      <c r="K31" s="1">
        <v>122.79</v>
      </c>
      <c r="L31" s="1">
        <v>10.4</v>
      </c>
      <c r="M31" s="1">
        <v>2.0699999999999998</v>
      </c>
      <c r="N31" s="1">
        <v>79</v>
      </c>
      <c r="O31" s="1">
        <v>328</v>
      </c>
      <c r="P31" s="1">
        <v>326</v>
      </c>
      <c r="Q31" s="1">
        <v>1</v>
      </c>
      <c r="R31" s="1">
        <v>0</v>
      </c>
      <c r="S31" s="1">
        <v>190</v>
      </c>
      <c r="T31" s="1">
        <v>18</v>
      </c>
      <c r="U31" s="1">
        <v>7498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57080</v>
      </c>
      <c r="AB31" s="1">
        <f t="shared" si="17"/>
        <v>416</v>
      </c>
      <c r="AC31" s="1">
        <f t="shared" si="18"/>
        <v>2</v>
      </c>
      <c r="AD31" s="1">
        <f t="shared" si="19"/>
        <v>0</v>
      </c>
      <c r="AE31" s="1">
        <f t="shared" si="26"/>
        <v>54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55</v>
      </c>
      <c r="AJ31" s="9">
        <f t="shared" si="1"/>
        <v>0</v>
      </c>
      <c r="AK31" s="9">
        <f t="shared" si="2"/>
        <v>8.3400000000000002E-3</v>
      </c>
      <c r="AL31" s="9">
        <f t="shared" si="3"/>
        <v>8.3000000000000001E-3</v>
      </c>
      <c r="AM31" s="9">
        <f t="shared" si="4"/>
        <v>4.0000000000000003E-5</v>
      </c>
      <c r="AN31" s="9">
        <f t="shared" si="5"/>
        <v>0</v>
      </c>
      <c r="AO31" s="9">
        <f t="shared" si="6"/>
        <v>1.1000000000000001E-3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1</v>
      </c>
      <c r="AV31" s="9">
        <f t="shared" si="23"/>
        <v>2.0000000000000002E-5</v>
      </c>
      <c r="AW31" s="9">
        <f t="shared" si="8"/>
        <v>2.0000000000000002E-5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36</v>
      </c>
      <c r="BK31" s="7">
        <f t="shared" si="29"/>
        <v>18</v>
      </c>
      <c r="BL31" s="1">
        <f t="shared" si="12"/>
        <v>0</v>
      </c>
      <c r="BM31" s="74">
        <f>+EvolOf!H20</f>
        <v>1006</v>
      </c>
      <c r="BN31" s="1">
        <f t="shared" si="13"/>
        <v>0</v>
      </c>
      <c r="BO31" s="1">
        <f t="shared" si="24"/>
        <v>0</v>
      </c>
      <c r="BP31" s="36">
        <f t="shared" si="25"/>
        <v>0</v>
      </c>
      <c r="BQ31" s="1">
        <f t="shared" si="14"/>
        <v>0</v>
      </c>
      <c r="BR31" s="1">
        <f t="shared" si="15"/>
        <v>57709.418306382067</v>
      </c>
      <c r="BS31" s="1">
        <f t="shared" si="16"/>
        <v>57432.634525536108</v>
      </c>
    </row>
    <row r="32" spans="2:85" x14ac:dyDescent="0.3">
      <c r="B32" s="1">
        <f t="shared" si="0"/>
        <v>466</v>
      </c>
      <c r="C32" s="1">
        <v>19</v>
      </c>
      <c r="D32" s="1">
        <v>49533</v>
      </c>
      <c r="E32" s="1">
        <v>462</v>
      </c>
      <c r="F32" s="1">
        <v>0</v>
      </c>
      <c r="G32" s="1">
        <v>4</v>
      </c>
      <c r="H32" s="1">
        <v>0</v>
      </c>
      <c r="I32" s="1">
        <v>0</v>
      </c>
      <c r="J32" s="1">
        <v>39.49</v>
      </c>
      <c r="K32" s="1">
        <v>120.89</v>
      </c>
      <c r="L32" s="1">
        <v>21.5</v>
      </c>
      <c r="M32" s="1">
        <v>2.09</v>
      </c>
      <c r="N32" s="1">
        <v>91</v>
      </c>
      <c r="O32" s="1">
        <v>365</v>
      </c>
      <c r="P32" s="1">
        <v>362</v>
      </c>
      <c r="Q32" s="1">
        <v>2</v>
      </c>
      <c r="R32" s="1">
        <v>0</v>
      </c>
      <c r="S32" s="1">
        <v>223</v>
      </c>
      <c r="T32" s="1">
        <v>21</v>
      </c>
      <c r="U32" s="1">
        <v>7498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57031</v>
      </c>
      <c r="AB32" s="1">
        <f t="shared" si="17"/>
        <v>463</v>
      </c>
      <c r="AC32" s="1">
        <f t="shared" si="18"/>
        <v>4</v>
      </c>
      <c r="AD32" s="1">
        <f t="shared" si="19"/>
        <v>0</v>
      </c>
      <c r="AE32" s="1">
        <f t="shared" si="26"/>
        <v>47</v>
      </c>
      <c r="AF32" s="1">
        <f t="shared" si="20"/>
        <v>2</v>
      </c>
      <c r="AG32" s="1">
        <f t="shared" si="20"/>
        <v>0</v>
      </c>
      <c r="AH32" s="1">
        <f t="shared" si="20"/>
        <v>0</v>
      </c>
      <c r="AI32" s="1">
        <f t="shared" si="27"/>
        <v>49</v>
      </c>
      <c r="AJ32" s="9">
        <f t="shared" si="1"/>
        <v>0</v>
      </c>
      <c r="AK32" s="9">
        <f t="shared" si="2"/>
        <v>9.3200000000000002E-3</v>
      </c>
      <c r="AL32" s="9">
        <f t="shared" si="3"/>
        <v>9.2399999999999999E-3</v>
      </c>
      <c r="AM32" s="9">
        <f t="shared" si="4"/>
        <v>8.0000000000000007E-5</v>
      </c>
      <c r="AN32" s="9">
        <f t="shared" si="5"/>
        <v>0</v>
      </c>
      <c r="AO32" s="9">
        <f t="shared" si="6"/>
        <v>9.7999999999999997E-4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1</v>
      </c>
      <c r="AV32" s="9">
        <f t="shared" si="23"/>
        <v>2.0000000000000002E-5</v>
      </c>
      <c r="AW32" s="9">
        <f t="shared" si="8"/>
        <v>2.0000000000000002E-5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37</v>
      </c>
      <c r="BK32" s="7">
        <f t="shared" si="30"/>
        <v>19</v>
      </c>
      <c r="BL32" s="1">
        <f t="shared" si="12"/>
        <v>0</v>
      </c>
      <c r="BM32" s="74">
        <f>+EvolOf!H21</f>
        <v>1606</v>
      </c>
      <c r="BN32" s="1">
        <f t="shared" si="13"/>
        <v>0</v>
      </c>
      <c r="BO32" s="1">
        <f t="shared" si="24"/>
        <v>0</v>
      </c>
      <c r="BP32" s="36">
        <f t="shared" si="25"/>
        <v>0</v>
      </c>
      <c r="BQ32" s="1">
        <f t="shared" si="14"/>
        <v>0</v>
      </c>
      <c r="BR32" s="1">
        <f t="shared" si="15"/>
        <v>64490.620937108019</v>
      </c>
      <c r="BS32" s="1">
        <f t="shared" si="16"/>
        <v>63937.053375416101</v>
      </c>
    </row>
    <row r="33" spans="1:85" x14ac:dyDescent="0.3">
      <c r="B33" s="1">
        <f t="shared" si="0"/>
        <v>520</v>
      </c>
      <c r="C33" s="1">
        <v>20</v>
      </c>
      <c r="D33" s="1">
        <v>49478</v>
      </c>
      <c r="E33" s="1">
        <v>515</v>
      </c>
      <c r="F33" s="1">
        <v>0</v>
      </c>
      <c r="G33" s="1">
        <v>5</v>
      </c>
      <c r="H33" s="1">
        <v>0</v>
      </c>
      <c r="I33" s="1">
        <v>0</v>
      </c>
      <c r="J33" s="1">
        <v>39.49</v>
      </c>
      <c r="K33" s="1">
        <v>127.45</v>
      </c>
      <c r="L33" s="1">
        <v>24</v>
      </c>
      <c r="M33" s="1">
        <v>2.21</v>
      </c>
      <c r="N33" s="1">
        <v>104</v>
      </c>
      <c r="O33" s="1">
        <v>406</v>
      </c>
      <c r="P33" s="1">
        <v>402</v>
      </c>
      <c r="Q33" s="1">
        <v>3</v>
      </c>
      <c r="R33" s="1">
        <v>0</v>
      </c>
      <c r="S33" s="1">
        <v>250</v>
      </c>
      <c r="T33" s="1">
        <v>24</v>
      </c>
      <c r="U33" s="1">
        <v>7498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56976</v>
      </c>
      <c r="AB33" s="1">
        <f t="shared" si="17"/>
        <v>516</v>
      </c>
      <c r="AC33" s="1">
        <f t="shared" si="18"/>
        <v>5</v>
      </c>
      <c r="AD33" s="1">
        <f t="shared" si="19"/>
        <v>0</v>
      </c>
      <c r="AE33" s="1">
        <f t="shared" si="26"/>
        <v>53</v>
      </c>
      <c r="AF33" s="1">
        <f t="shared" si="20"/>
        <v>1</v>
      </c>
      <c r="AG33" s="1">
        <f t="shared" si="20"/>
        <v>0</v>
      </c>
      <c r="AH33" s="1">
        <f t="shared" si="20"/>
        <v>0</v>
      </c>
      <c r="AI33" s="1">
        <f t="shared" si="27"/>
        <v>54</v>
      </c>
      <c r="AJ33" s="9">
        <f t="shared" si="1"/>
        <v>0</v>
      </c>
      <c r="AK33" s="9">
        <f t="shared" si="2"/>
        <v>1.04E-2</v>
      </c>
      <c r="AL33" s="9">
        <f t="shared" si="3"/>
        <v>1.03E-2</v>
      </c>
      <c r="AM33" s="9">
        <f t="shared" si="4"/>
        <v>1E-4</v>
      </c>
      <c r="AN33" s="9">
        <f t="shared" si="5"/>
        <v>0</v>
      </c>
      <c r="AO33" s="9">
        <f t="shared" si="6"/>
        <v>1.08E-3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1</v>
      </c>
      <c r="AV33" s="9">
        <f t="shared" si="23"/>
        <v>2.0000000000000002E-5</v>
      </c>
      <c r="AW33" s="9">
        <f t="shared" si="8"/>
        <v>2.0000000000000002E-5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38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71963.783019948867</v>
      </c>
      <c r="BS33" s="1">
        <f t="shared" si="16"/>
        <v>71271.82356783397</v>
      </c>
    </row>
    <row r="34" spans="1:85" x14ac:dyDescent="0.3">
      <c r="B34" s="1">
        <f t="shared" si="0"/>
        <v>587</v>
      </c>
      <c r="C34" s="1">
        <v>21</v>
      </c>
      <c r="D34" s="1">
        <v>49412</v>
      </c>
      <c r="E34" s="1">
        <v>580</v>
      </c>
      <c r="F34" s="1">
        <v>0</v>
      </c>
      <c r="G34" s="1">
        <v>7</v>
      </c>
      <c r="H34" s="1">
        <v>0</v>
      </c>
      <c r="I34" s="1">
        <v>0</v>
      </c>
      <c r="J34" s="1">
        <v>39.479999999999997</v>
      </c>
      <c r="K34" s="1">
        <v>138.28</v>
      </c>
      <c r="L34" s="1">
        <v>30.4</v>
      </c>
      <c r="M34" s="1">
        <v>1.99</v>
      </c>
      <c r="N34" s="1">
        <v>120</v>
      </c>
      <c r="O34" s="1">
        <v>457</v>
      </c>
      <c r="P34" s="1">
        <v>452</v>
      </c>
      <c r="Q34" s="1">
        <v>4</v>
      </c>
      <c r="R34" s="1">
        <v>0</v>
      </c>
      <c r="S34" s="1">
        <v>278</v>
      </c>
      <c r="T34" s="1">
        <v>26</v>
      </c>
      <c r="U34" s="1">
        <v>7498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56910</v>
      </c>
      <c r="AB34" s="1">
        <f t="shared" si="17"/>
        <v>581</v>
      </c>
      <c r="AC34" s="1">
        <f t="shared" si="18"/>
        <v>7</v>
      </c>
      <c r="AD34" s="1">
        <f t="shared" si="19"/>
        <v>0</v>
      </c>
      <c r="AE34" s="1">
        <f t="shared" si="26"/>
        <v>65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67</v>
      </c>
      <c r="AJ34" s="9">
        <f t="shared" si="1"/>
        <v>0</v>
      </c>
      <c r="AK34" s="9">
        <f t="shared" si="2"/>
        <v>1.174E-2</v>
      </c>
      <c r="AL34" s="9">
        <f t="shared" si="3"/>
        <v>1.1599999999999999E-2</v>
      </c>
      <c r="AM34" s="9">
        <f t="shared" si="4"/>
        <v>1.3999999999999999E-4</v>
      </c>
      <c r="AN34" s="9">
        <f t="shared" si="5"/>
        <v>0</v>
      </c>
      <c r="AO34" s="9">
        <f t="shared" si="6"/>
        <v>1.34E-3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1</v>
      </c>
      <c r="AV34" s="9">
        <f t="shared" si="23"/>
        <v>2.0000000000000002E-5</v>
      </c>
      <c r="AW34" s="9">
        <f t="shared" si="8"/>
        <v>2.0000000000000002E-5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39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81236.03967828842</v>
      </c>
      <c r="BS34" s="1">
        <f t="shared" si="16"/>
        <v>80267.296445327578</v>
      </c>
    </row>
    <row r="35" spans="1:85" x14ac:dyDescent="0.3">
      <c r="B35" s="1">
        <f t="shared" si="0"/>
        <v>652</v>
      </c>
      <c r="C35" s="1">
        <v>22</v>
      </c>
      <c r="D35" s="1">
        <v>49346</v>
      </c>
      <c r="E35" s="1">
        <v>643</v>
      </c>
      <c r="F35" s="1">
        <v>0</v>
      </c>
      <c r="G35" s="1">
        <v>9</v>
      </c>
      <c r="H35" s="1">
        <v>0</v>
      </c>
      <c r="I35" s="1">
        <v>0</v>
      </c>
      <c r="J35" s="1">
        <v>39.49</v>
      </c>
      <c r="K35" s="1">
        <v>150.97999999999999</v>
      </c>
      <c r="L35" s="1">
        <v>41.3</v>
      </c>
      <c r="M35" s="1">
        <v>1.95</v>
      </c>
      <c r="N35" s="1">
        <v>135</v>
      </c>
      <c r="O35" s="1">
        <v>508</v>
      </c>
      <c r="P35" s="1">
        <v>501</v>
      </c>
      <c r="Q35" s="1">
        <v>6</v>
      </c>
      <c r="R35" s="1">
        <v>0</v>
      </c>
      <c r="S35" s="1">
        <v>312</v>
      </c>
      <c r="T35" s="1">
        <v>30</v>
      </c>
      <c r="U35" s="1">
        <v>7498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56844</v>
      </c>
      <c r="AB35" s="1">
        <f t="shared" si="17"/>
        <v>644</v>
      </c>
      <c r="AC35" s="1">
        <f t="shared" si="18"/>
        <v>9</v>
      </c>
      <c r="AD35" s="1">
        <f t="shared" si="19"/>
        <v>0</v>
      </c>
      <c r="AE35" s="1">
        <f t="shared" si="26"/>
        <v>63</v>
      </c>
      <c r="AF35" s="1">
        <f t="shared" si="20"/>
        <v>2</v>
      </c>
      <c r="AG35" s="1">
        <f t="shared" si="20"/>
        <v>0</v>
      </c>
      <c r="AH35" s="1">
        <f t="shared" si="20"/>
        <v>0</v>
      </c>
      <c r="AI35" s="1">
        <f t="shared" si="27"/>
        <v>65</v>
      </c>
      <c r="AJ35" s="9">
        <f t="shared" si="1"/>
        <v>0</v>
      </c>
      <c r="AK35" s="9">
        <f t="shared" si="2"/>
        <v>1.304E-2</v>
      </c>
      <c r="AL35" s="9">
        <f t="shared" si="3"/>
        <v>1.286E-2</v>
      </c>
      <c r="AM35" s="9">
        <f t="shared" si="4"/>
        <v>1.8000000000000001E-4</v>
      </c>
      <c r="AN35" s="9">
        <f t="shared" si="5"/>
        <v>0</v>
      </c>
      <c r="AO35" s="9">
        <f t="shared" si="6"/>
        <v>1.2999999999999999E-3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1</v>
      </c>
      <c r="AV35" s="9">
        <f t="shared" si="23"/>
        <v>2.0000000000000002E-5</v>
      </c>
      <c r="AW35" s="9">
        <f t="shared" si="8"/>
        <v>2.0000000000000002E-5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40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90231.512555782028</v>
      </c>
      <c r="BS35" s="1">
        <f t="shared" si="16"/>
        <v>88985.985541975228</v>
      </c>
    </row>
    <row r="36" spans="1:85" x14ac:dyDescent="0.3">
      <c r="B36" s="1">
        <f t="shared" si="0"/>
        <v>731</v>
      </c>
      <c r="C36" s="1">
        <v>23</v>
      </c>
      <c r="D36" s="1">
        <v>49267</v>
      </c>
      <c r="E36" s="1">
        <v>719</v>
      </c>
      <c r="F36" s="1">
        <v>0</v>
      </c>
      <c r="G36" s="1">
        <v>12</v>
      </c>
      <c r="H36" s="1">
        <v>0</v>
      </c>
      <c r="I36" s="1">
        <v>0</v>
      </c>
      <c r="J36" s="1">
        <v>39.49</v>
      </c>
      <c r="K36" s="1">
        <v>164.83</v>
      </c>
      <c r="L36" s="1">
        <v>56.4</v>
      </c>
      <c r="M36" s="1">
        <v>2.06</v>
      </c>
      <c r="N36" s="1">
        <v>153</v>
      </c>
      <c r="O36" s="1">
        <v>568</v>
      </c>
      <c r="P36" s="1">
        <v>559</v>
      </c>
      <c r="Q36" s="1">
        <v>9</v>
      </c>
      <c r="R36" s="1">
        <v>0</v>
      </c>
      <c r="S36" s="1">
        <v>350</v>
      </c>
      <c r="T36" s="1">
        <v>34</v>
      </c>
      <c r="U36" s="1">
        <v>7498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56765</v>
      </c>
      <c r="AB36" s="1">
        <f t="shared" si="17"/>
        <v>720</v>
      </c>
      <c r="AC36" s="1">
        <f t="shared" si="18"/>
        <v>12</v>
      </c>
      <c r="AD36" s="1">
        <f t="shared" si="19"/>
        <v>0</v>
      </c>
      <c r="AE36" s="1">
        <f t="shared" si="26"/>
        <v>76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79</v>
      </c>
      <c r="AJ36" s="9">
        <f t="shared" si="1"/>
        <v>0</v>
      </c>
      <c r="AK36" s="9">
        <f t="shared" si="2"/>
        <v>1.4619999999999999E-2</v>
      </c>
      <c r="AL36" s="9">
        <f t="shared" si="3"/>
        <v>1.438E-2</v>
      </c>
      <c r="AM36" s="9">
        <f t="shared" si="4"/>
        <v>2.4000000000000001E-4</v>
      </c>
      <c r="AN36" s="9">
        <f t="shared" si="5"/>
        <v>0</v>
      </c>
      <c r="AO36" s="9">
        <f t="shared" si="6"/>
        <v>1.58E-3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1</v>
      </c>
      <c r="AV36" s="9">
        <f t="shared" si="23"/>
        <v>2.0000000000000002E-5</v>
      </c>
      <c r="AW36" s="9">
        <f t="shared" si="8"/>
        <v>2.0000000000000002E-5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41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101164.47189919734</v>
      </c>
      <c r="BS36" s="1">
        <f t="shared" si="16"/>
        <v>99503.769214121596</v>
      </c>
      <c r="CD36" s="1"/>
      <c r="CE36" s="1"/>
      <c r="CF36" s="1"/>
      <c r="CG36" s="1"/>
    </row>
    <row r="37" spans="1:85" x14ac:dyDescent="0.3">
      <c r="B37" s="1">
        <f t="shared" si="0"/>
        <v>827</v>
      </c>
      <c r="C37" s="1">
        <v>24</v>
      </c>
      <c r="D37" s="1">
        <v>49171</v>
      </c>
      <c r="E37" s="1">
        <v>811</v>
      </c>
      <c r="F37" s="1">
        <v>0</v>
      </c>
      <c r="G37" s="1">
        <v>16</v>
      </c>
      <c r="H37" s="1">
        <v>0</v>
      </c>
      <c r="I37" s="1">
        <v>0</v>
      </c>
      <c r="J37" s="1">
        <v>39.49</v>
      </c>
      <c r="K37" s="1">
        <v>178.76</v>
      </c>
      <c r="L37" s="1">
        <v>67.3</v>
      </c>
      <c r="M37" s="1">
        <v>1.94</v>
      </c>
      <c r="N37" s="1">
        <v>176</v>
      </c>
      <c r="O37" s="1">
        <v>642</v>
      </c>
      <c r="P37" s="1">
        <v>629</v>
      </c>
      <c r="Q37" s="1">
        <v>12</v>
      </c>
      <c r="R37" s="1">
        <v>0</v>
      </c>
      <c r="S37" s="1">
        <v>401</v>
      </c>
      <c r="T37" s="1">
        <v>39</v>
      </c>
      <c r="U37" s="1">
        <v>7498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56669</v>
      </c>
      <c r="AB37" s="1">
        <f t="shared" si="17"/>
        <v>812</v>
      </c>
      <c r="AC37" s="1">
        <f t="shared" si="18"/>
        <v>16</v>
      </c>
      <c r="AD37" s="1">
        <f t="shared" si="19"/>
        <v>0</v>
      </c>
      <c r="AE37" s="1">
        <f t="shared" si="26"/>
        <v>92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96</v>
      </c>
      <c r="AJ37" s="9">
        <f t="shared" si="1"/>
        <v>0</v>
      </c>
      <c r="AK37" s="9">
        <f t="shared" si="2"/>
        <v>1.6539999999999999E-2</v>
      </c>
      <c r="AL37" s="9">
        <f t="shared" si="3"/>
        <v>1.6219999999999998E-2</v>
      </c>
      <c r="AM37" s="9">
        <f t="shared" si="4"/>
        <v>3.2000000000000003E-4</v>
      </c>
      <c r="AN37" s="9">
        <f t="shared" si="5"/>
        <v>0</v>
      </c>
      <c r="AO37" s="9">
        <f t="shared" si="6"/>
        <v>1.92E-3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1</v>
      </c>
      <c r="AV37" s="9">
        <f t="shared" si="23"/>
        <v>2.0000000000000002E-5</v>
      </c>
      <c r="AW37" s="9">
        <f t="shared" si="8"/>
        <v>2.0000000000000002E-5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42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114450.09337980328</v>
      </c>
      <c r="BS37" s="1">
        <f t="shared" si="16"/>
        <v>112235.82313303562</v>
      </c>
      <c r="CD37" s="1"/>
      <c r="CE37" s="1"/>
      <c r="CF37" s="1"/>
      <c r="CG37" s="1"/>
    </row>
    <row r="38" spans="1:85" x14ac:dyDescent="0.3">
      <c r="B38" s="1">
        <f t="shared" si="0"/>
        <v>935</v>
      </c>
      <c r="C38" s="1">
        <v>25</v>
      </c>
      <c r="D38" s="1">
        <v>49063</v>
      </c>
      <c r="E38" s="1">
        <v>915</v>
      </c>
      <c r="F38" s="1">
        <v>0</v>
      </c>
      <c r="G38" s="1">
        <v>20</v>
      </c>
      <c r="H38" s="1">
        <v>0</v>
      </c>
      <c r="I38" s="1">
        <v>0</v>
      </c>
      <c r="J38" s="1">
        <v>39.49</v>
      </c>
      <c r="K38" s="1">
        <v>193.01</v>
      </c>
      <c r="L38" s="1">
        <v>147.4</v>
      </c>
      <c r="M38" s="1">
        <v>1.84</v>
      </c>
      <c r="N38" s="1">
        <v>198</v>
      </c>
      <c r="O38" s="1">
        <v>728</v>
      </c>
      <c r="P38" s="1">
        <v>712</v>
      </c>
      <c r="Q38" s="1">
        <v>15</v>
      </c>
      <c r="R38" s="1">
        <v>0</v>
      </c>
      <c r="S38" s="1">
        <v>445</v>
      </c>
      <c r="T38" s="1">
        <v>44</v>
      </c>
      <c r="U38" s="1">
        <v>7498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56561</v>
      </c>
      <c r="AB38" s="1">
        <f t="shared" si="17"/>
        <v>916</v>
      </c>
      <c r="AC38" s="1">
        <f t="shared" si="18"/>
        <v>20</v>
      </c>
      <c r="AD38" s="1">
        <f t="shared" si="19"/>
        <v>0</v>
      </c>
      <c r="AE38" s="1">
        <f t="shared" si="26"/>
        <v>104</v>
      </c>
      <c r="AF38" s="1">
        <f t="shared" si="20"/>
        <v>4</v>
      </c>
      <c r="AG38" s="1">
        <f t="shared" si="20"/>
        <v>0</v>
      </c>
      <c r="AH38" s="1">
        <f t="shared" si="20"/>
        <v>0</v>
      </c>
      <c r="AI38" s="1">
        <f t="shared" si="27"/>
        <v>108</v>
      </c>
      <c r="AJ38" s="9">
        <f t="shared" si="1"/>
        <v>0</v>
      </c>
      <c r="AK38" s="9">
        <f t="shared" si="2"/>
        <v>1.8700000000000001E-2</v>
      </c>
      <c r="AL38" s="9">
        <f t="shared" si="3"/>
        <v>1.83E-2</v>
      </c>
      <c r="AM38" s="9">
        <f t="shared" si="4"/>
        <v>4.0000000000000002E-4</v>
      </c>
      <c r="AN38" s="9">
        <f t="shared" si="5"/>
        <v>0</v>
      </c>
      <c r="AO38" s="9">
        <f t="shared" si="6"/>
        <v>2.16E-3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1</v>
      </c>
      <c r="AV38" s="9">
        <f t="shared" si="23"/>
        <v>2.0000000000000002E-5</v>
      </c>
      <c r="AW38" s="9">
        <f t="shared" si="8"/>
        <v>2.0000000000000002E-5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43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129396.41754548498</v>
      </c>
      <c r="BS38" s="1">
        <f t="shared" si="16"/>
        <v>126628.5797370254</v>
      </c>
      <c r="CD38" s="1"/>
      <c r="CE38" s="1"/>
      <c r="CF38" s="1"/>
      <c r="CG38" s="1"/>
    </row>
    <row r="39" spans="1:85" x14ac:dyDescent="0.3">
      <c r="B39" s="1">
        <f t="shared" si="0"/>
        <v>1045</v>
      </c>
      <c r="C39" s="1">
        <v>26</v>
      </c>
      <c r="D39" s="1">
        <v>48952</v>
      </c>
      <c r="E39" s="1">
        <v>1020</v>
      </c>
      <c r="F39" s="1">
        <v>0</v>
      </c>
      <c r="G39" s="1">
        <v>25</v>
      </c>
      <c r="H39" s="1">
        <v>0</v>
      </c>
      <c r="I39" s="1">
        <v>0</v>
      </c>
      <c r="J39" s="1">
        <v>39.49</v>
      </c>
      <c r="K39" s="1">
        <v>208.32</v>
      </c>
      <c r="L39" s="1">
        <v>215.1</v>
      </c>
      <c r="M39" s="1">
        <v>1.85</v>
      </c>
      <c r="N39" s="1">
        <v>222</v>
      </c>
      <c r="O39" s="1">
        <v>814</v>
      </c>
      <c r="P39" s="1">
        <v>794</v>
      </c>
      <c r="Q39" s="1">
        <v>19</v>
      </c>
      <c r="R39" s="1">
        <v>0</v>
      </c>
      <c r="S39" s="1">
        <v>495</v>
      </c>
      <c r="T39" s="1">
        <v>49</v>
      </c>
      <c r="U39" s="1">
        <v>7498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56450</v>
      </c>
      <c r="AB39" s="1">
        <f t="shared" si="17"/>
        <v>1021</v>
      </c>
      <c r="AC39" s="1">
        <f t="shared" si="18"/>
        <v>25</v>
      </c>
      <c r="AD39" s="1">
        <f t="shared" si="19"/>
        <v>0</v>
      </c>
      <c r="AE39" s="1">
        <f t="shared" si="26"/>
        <v>105</v>
      </c>
      <c r="AF39" s="1">
        <f t="shared" si="20"/>
        <v>5</v>
      </c>
      <c r="AG39" s="1">
        <f t="shared" si="20"/>
        <v>0</v>
      </c>
      <c r="AH39" s="1">
        <f t="shared" si="20"/>
        <v>0</v>
      </c>
      <c r="AI39" s="1">
        <f t="shared" si="27"/>
        <v>110</v>
      </c>
      <c r="AJ39" s="9">
        <f t="shared" si="1"/>
        <v>0</v>
      </c>
      <c r="AK39" s="9">
        <f t="shared" si="2"/>
        <v>2.0899999999999998E-2</v>
      </c>
      <c r="AL39" s="9">
        <f t="shared" si="3"/>
        <v>2.0400000000000001E-2</v>
      </c>
      <c r="AM39" s="9">
        <f t="shared" si="4"/>
        <v>5.0000000000000001E-4</v>
      </c>
      <c r="AN39" s="9">
        <f t="shared" si="5"/>
        <v>0</v>
      </c>
      <c r="AO39" s="9">
        <f t="shared" si="6"/>
        <v>2.2000000000000001E-3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1</v>
      </c>
      <c r="AV39" s="9">
        <f t="shared" si="23"/>
        <v>2.0000000000000002E-5</v>
      </c>
      <c r="AW39" s="9">
        <f t="shared" si="8"/>
        <v>2.0000000000000002E-5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44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144619.52549201262</v>
      </c>
      <c r="BS39" s="1">
        <f t="shared" si="16"/>
        <v>141159.72823143814</v>
      </c>
      <c r="CD39" s="1"/>
      <c r="CE39" s="1"/>
      <c r="CF39" s="1"/>
      <c r="CG39" s="1"/>
    </row>
    <row r="40" spans="1:85" x14ac:dyDescent="0.3">
      <c r="B40" s="1">
        <f t="shared" si="0"/>
        <v>1169</v>
      </c>
      <c r="C40" s="1">
        <v>27</v>
      </c>
      <c r="D40" s="1">
        <v>48829</v>
      </c>
      <c r="E40" s="1">
        <v>1136</v>
      </c>
      <c r="F40" s="1">
        <v>0</v>
      </c>
      <c r="G40" s="1">
        <v>32</v>
      </c>
      <c r="H40" s="1">
        <v>0</v>
      </c>
      <c r="I40" s="1">
        <v>1</v>
      </c>
      <c r="J40" s="1">
        <v>39.49</v>
      </c>
      <c r="K40" s="1">
        <v>225.53</v>
      </c>
      <c r="L40" s="1">
        <v>245.1</v>
      </c>
      <c r="M40" s="1">
        <v>1.72</v>
      </c>
      <c r="N40" s="1">
        <v>253</v>
      </c>
      <c r="O40" s="1">
        <v>907</v>
      </c>
      <c r="P40" s="1">
        <v>882</v>
      </c>
      <c r="Q40" s="1">
        <v>24</v>
      </c>
      <c r="R40" s="1">
        <v>0</v>
      </c>
      <c r="S40" s="1">
        <v>554</v>
      </c>
      <c r="T40" s="1">
        <v>55</v>
      </c>
      <c r="U40" s="1">
        <v>7498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56327</v>
      </c>
      <c r="AB40" s="1">
        <f t="shared" si="17"/>
        <v>1137</v>
      </c>
      <c r="AC40" s="1">
        <f t="shared" si="18"/>
        <v>32</v>
      </c>
      <c r="AD40" s="1">
        <f t="shared" si="19"/>
        <v>1</v>
      </c>
      <c r="AE40" s="1">
        <f t="shared" si="26"/>
        <v>116</v>
      </c>
      <c r="AF40" s="1">
        <f t="shared" si="20"/>
        <v>7</v>
      </c>
      <c r="AG40" s="1">
        <f t="shared" si="20"/>
        <v>0</v>
      </c>
      <c r="AH40" s="1">
        <f t="shared" si="20"/>
        <v>1</v>
      </c>
      <c r="AI40" s="1">
        <f t="shared" si="27"/>
        <v>124</v>
      </c>
      <c r="AJ40" s="9">
        <f t="shared" si="1"/>
        <v>8.5543199315654401E-4</v>
      </c>
      <c r="AK40" s="9">
        <f t="shared" si="2"/>
        <v>2.3380000000000001E-2</v>
      </c>
      <c r="AL40" s="9">
        <f t="shared" si="3"/>
        <v>2.2720000000000001E-2</v>
      </c>
      <c r="AM40" s="9">
        <f t="shared" si="4"/>
        <v>6.4000000000000005E-4</v>
      </c>
      <c r="AN40" s="9">
        <f t="shared" si="5"/>
        <v>2.0000000000000002E-5</v>
      </c>
      <c r="AO40" s="9">
        <f t="shared" si="6"/>
        <v>2.48E-3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1</v>
      </c>
      <c r="AV40" s="9">
        <f t="shared" si="23"/>
        <v>2.0000000000000002E-5</v>
      </c>
      <c r="AW40" s="9">
        <f t="shared" si="8"/>
        <v>2.0000000000000002E-5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45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161780.11990446196</v>
      </c>
      <c r="BS40" s="1">
        <f t="shared" si="16"/>
        <v>157213.18752050365</v>
      </c>
      <c r="CD40" s="1"/>
      <c r="CE40" s="1"/>
      <c r="CF40" s="1"/>
      <c r="CG40" s="1"/>
    </row>
    <row r="41" spans="1:85" x14ac:dyDescent="0.3">
      <c r="B41" s="1">
        <f t="shared" si="0"/>
        <v>1290</v>
      </c>
      <c r="C41" s="1">
        <v>28</v>
      </c>
      <c r="D41" s="1">
        <v>48708</v>
      </c>
      <c r="E41" s="1">
        <v>1250</v>
      </c>
      <c r="F41" s="1">
        <v>0</v>
      </c>
      <c r="G41" s="1">
        <v>39</v>
      </c>
      <c r="H41" s="1">
        <v>0</v>
      </c>
      <c r="I41" s="1">
        <v>1</v>
      </c>
      <c r="J41" s="1">
        <v>39.49</v>
      </c>
      <c r="K41" s="1">
        <v>245.48</v>
      </c>
      <c r="L41" s="1">
        <v>299.89999999999998</v>
      </c>
      <c r="M41" s="1">
        <v>1.8</v>
      </c>
      <c r="N41" s="1">
        <v>285</v>
      </c>
      <c r="O41" s="1">
        <v>996</v>
      </c>
      <c r="P41" s="1">
        <v>965</v>
      </c>
      <c r="Q41" s="1">
        <v>30</v>
      </c>
      <c r="R41" s="1">
        <v>0</v>
      </c>
      <c r="S41" s="1">
        <v>612</v>
      </c>
      <c r="T41" s="1">
        <v>61</v>
      </c>
      <c r="U41" s="1">
        <v>7498</v>
      </c>
      <c r="V41" s="1">
        <v>1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56206</v>
      </c>
      <c r="AB41" s="1">
        <f t="shared" si="17"/>
        <v>1251</v>
      </c>
      <c r="AC41" s="1">
        <f t="shared" si="18"/>
        <v>39</v>
      </c>
      <c r="AD41" s="1">
        <f t="shared" si="19"/>
        <v>1</v>
      </c>
      <c r="AE41" s="1">
        <f t="shared" si="26"/>
        <v>114</v>
      </c>
      <c r="AF41" s="1">
        <f t="shared" si="20"/>
        <v>7</v>
      </c>
      <c r="AG41" s="1">
        <f t="shared" si="20"/>
        <v>0</v>
      </c>
      <c r="AH41" s="1">
        <f t="shared" si="20"/>
        <v>0</v>
      </c>
      <c r="AI41" s="1">
        <f t="shared" si="27"/>
        <v>121</v>
      </c>
      <c r="AJ41" s="9">
        <f t="shared" si="1"/>
        <v>7.7519379844961239E-4</v>
      </c>
      <c r="AK41" s="9">
        <f t="shared" si="2"/>
        <v>2.58E-2</v>
      </c>
      <c r="AL41" s="9">
        <f t="shared" si="3"/>
        <v>2.5000000000000001E-2</v>
      </c>
      <c r="AM41" s="9">
        <f t="shared" si="4"/>
        <v>7.7999999999999999E-4</v>
      </c>
      <c r="AN41" s="9">
        <f t="shared" si="5"/>
        <v>2.0000000000000002E-5</v>
      </c>
      <c r="AO41" s="9">
        <f t="shared" si="6"/>
        <v>2.4199999999999998E-3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1</v>
      </c>
      <c r="AV41" s="9">
        <f t="shared" si="23"/>
        <v>2.0000000000000002E-5</v>
      </c>
      <c r="AW41" s="9">
        <f t="shared" si="8"/>
        <v>2.0000000000000002E-5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46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178525.53864564237</v>
      </c>
      <c r="BS41" s="1">
        <f t="shared" si="16"/>
        <v>172989.86302872322</v>
      </c>
      <c r="CD41" s="1"/>
      <c r="CE41" s="1"/>
      <c r="CF41" s="1"/>
      <c r="CG41" s="1"/>
    </row>
    <row r="42" spans="1:85" x14ac:dyDescent="0.3">
      <c r="B42" s="1">
        <f t="shared" si="0"/>
        <v>1420</v>
      </c>
      <c r="C42" s="1">
        <v>29</v>
      </c>
      <c r="D42" s="1">
        <v>48578</v>
      </c>
      <c r="E42" s="1">
        <v>1371</v>
      </c>
      <c r="F42" s="1">
        <v>0</v>
      </c>
      <c r="G42" s="1">
        <v>47</v>
      </c>
      <c r="H42" s="1">
        <v>0</v>
      </c>
      <c r="I42" s="1">
        <v>2</v>
      </c>
      <c r="J42" s="1">
        <v>39.49</v>
      </c>
      <c r="K42" s="1">
        <v>266.26</v>
      </c>
      <c r="L42" s="1">
        <v>378.5</v>
      </c>
      <c r="M42" s="1">
        <v>1.78</v>
      </c>
      <c r="N42" s="1">
        <v>318</v>
      </c>
      <c r="O42" s="1">
        <v>1092</v>
      </c>
      <c r="P42" s="1">
        <v>1053</v>
      </c>
      <c r="Q42" s="1">
        <v>37</v>
      </c>
      <c r="R42" s="1">
        <v>1</v>
      </c>
      <c r="S42" s="1">
        <v>682</v>
      </c>
      <c r="T42" s="1">
        <v>69</v>
      </c>
      <c r="U42" s="1">
        <v>7497</v>
      </c>
      <c r="V42" s="1">
        <v>1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56075</v>
      </c>
      <c r="AB42" s="1">
        <f t="shared" si="17"/>
        <v>1372</v>
      </c>
      <c r="AC42" s="1">
        <f t="shared" si="18"/>
        <v>47</v>
      </c>
      <c r="AD42" s="1">
        <f t="shared" si="19"/>
        <v>2</v>
      </c>
      <c r="AE42" s="1">
        <f t="shared" si="26"/>
        <v>121</v>
      </c>
      <c r="AF42" s="1">
        <f t="shared" si="20"/>
        <v>8</v>
      </c>
      <c r="AG42" s="1">
        <f t="shared" si="20"/>
        <v>0</v>
      </c>
      <c r="AH42" s="1">
        <f t="shared" si="20"/>
        <v>1</v>
      </c>
      <c r="AI42" s="1">
        <f t="shared" si="27"/>
        <v>130</v>
      </c>
      <c r="AJ42" s="9">
        <f t="shared" si="1"/>
        <v>1.4084507042253522E-3</v>
      </c>
      <c r="AK42" s="9">
        <f t="shared" si="2"/>
        <v>2.8400000000000002E-2</v>
      </c>
      <c r="AL42" s="9">
        <f t="shared" si="3"/>
        <v>2.742E-2</v>
      </c>
      <c r="AM42" s="9">
        <f t="shared" si="4"/>
        <v>9.3999999999999997E-4</v>
      </c>
      <c r="AN42" s="9">
        <f t="shared" si="5"/>
        <v>4.0000000000000003E-5</v>
      </c>
      <c r="AO42" s="9">
        <f t="shared" si="6"/>
        <v>2.5999999999999999E-3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1</v>
      </c>
      <c r="AV42" s="9">
        <f t="shared" si="23"/>
        <v>2.0000000000000002E-5</v>
      </c>
      <c r="AW42" s="9">
        <f t="shared" si="8"/>
        <v>2.0000000000000002E-5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47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196516.48440062959</v>
      </c>
      <c r="BS42" s="1">
        <f t="shared" si="16"/>
        <v>189735.28176990364</v>
      </c>
      <c r="CD42" s="1"/>
      <c r="CE42" s="1"/>
      <c r="CF42" s="1"/>
      <c r="CG42" s="1"/>
    </row>
    <row r="43" spans="1:85" x14ac:dyDescent="0.3">
      <c r="B43" s="1">
        <f t="shared" si="0"/>
        <v>1562</v>
      </c>
      <c r="C43" s="1">
        <v>30</v>
      </c>
      <c r="D43" s="1">
        <v>48436</v>
      </c>
      <c r="E43" s="1">
        <v>1503</v>
      </c>
      <c r="F43" s="1">
        <v>0</v>
      </c>
      <c r="G43" s="1">
        <v>57</v>
      </c>
      <c r="H43" s="1">
        <v>0</v>
      </c>
      <c r="I43" s="1">
        <v>2</v>
      </c>
      <c r="J43" s="1">
        <v>39.49</v>
      </c>
      <c r="K43" s="1">
        <v>289.72000000000003</v>
      </c>
      <c r="L43" s="1">
        <v>436.5</v>
      </c>
      <c r="M43" s="1">
        <v>1.77</v>
      </c>
      <c r="N43" s="1">
        <v>356</v>
      </c>
      <c r="O43" s="1">
        <v>1196</v>
      </c>
      <c r="P43" s="1">
        <v>1150</v>
      </c>
      <c r="Q43" s="1">
        <v>45</v>
      </c>
      <c r="R43" s="1">
        <v>1</v>
      </c>
      <c r="S43" s="1">
        <v>768</v>
      </c>
      <c r="T43" s="1">
        <v>77</v>
      </c>
      <c r="U43" s="1">
        <v>7497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55933</v>
      </c>
      <c r="AB43" s="1">
        <f t="shared" si="17"/>
        <v>1504</v>
      </c>
      <c r="AC43" s="1">
        <f t="shared" si="18"/>
        <v>57</v>
      </c>
      <c r="AD43" s="1">
        <f t="shared" si="19"/>
        <v>2</v>
      </c>
      <c r="AE43" s="1">
        <f t="shared" si="26"/>
        <v>132</v>
      </c>
      <c r="AF43" s="1">
        <f t="shared" si="20"/>
        <v>10</v>
      </c>
      <c r="AG43" s="1">
        <f t="shared" si="20"/>
        <v>0</v>
      </c>
      <c r="AH43" s="1">
        <f t="shared" si="20"/>
        <v>0</v>
      </c>
      <c r="AI43" s="1">
        <f t="shared" si="27"/>
        <v>142</v>
      </c>
      <c r="AJ43" s="9">
        <f t="shared" si="1"/>
        <v>1.2804097311139564E-3</v>
      </c>
      <c r="AK43" s="9">
        <f t="shared" si="2"/>
        <v>3.124E-2</v>
      </c>
      <c r="AL43" s="9">
        <f t="shared" si="3"/>
        <v>3.006E-2</v>
      </c>
      <c r="AM43" s="9">
        <f t="shared" si="4"/>
        <v>1.14E-3</v>
      </c>
      <c r="AN43" s="9">
        <f t="shared" si="5"/>
        <v>4.0000000000000003E-5</v>
      </c>
      <c r="AO43" s="9">
        <f t="shared" si="6"/>
        <v>2.8400000000000001E-3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1</v>
      </c>
      <c r="AV43" s="9">
        <f t="shared" si="23"/>
        <v>2.0000000000000002E-5</v>
      </c>
      <c r="AW43" s="9">
        <f t="shared" si="8"/>
        <v>2.0000000000000002E-5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48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216168.13284069253</v>
      </c>
      <c r="BS43" s="1">
        <f t="shared" si="16"/>
        <v>208003.01130573681</v>
      </c>
      <c r="CD43" s="1"/>
      <c r="CE43" s="1"/>
      <c r="CF43" s="1"/>
      <c r="CG43" s="1"/>
    </row>
    <row r="44" spans="1:85" x14ac:dyDescent="0.3">
      <c r="B44" s="1">
        <f t="shared" si="0"/>
        <v>1711</v>
      </c>
      <c r="C44" s="1">
        <v>31</v>
      </c>
      <c r="D44" s="1">
        <v>48288</v>
      </c>
      <c r="E44" s="1">
        <v>1639</v>
      </c>
      <c r="F44" s="1">
        <v>0</v>
      </c>
      <c r="G44" s="1">
        <v>69</v>
      </c>
      <c r="H44" s="1">
        <v>0</v>
      </c>
      <c r="I44" s="1">
        <v>3</v>
      </c>
      <c r="J44" s="1">
        <v>39.49</v>
      </c>
      <c r="K44" s="1">
        <v>313.72000000000003</v>
      </c>
      <c r="L44" s="1">
        <v>625.6</v>
      </c>
      <c r="M44" s="1">
        <v>1.76</v>
      </c>
      <c r="N44" s="1">
        <v>397</v>
      </c>
      <c r="O44" s="1">
        <v>1304</v>
      </c>
      <c r="P44" s="1">
        <v>1248</v>
      </c>
      <c r="Q44" s="1">
        <v>54</v>
      </c>
      <c r="R44" s="1">
        <v>1</v>
      </c>
      <c r="S44" s="1">
        <v>864</v>
      </c>
      <c r="T44" s="1">
        <v>87</v>
      </c>
      <c r="U44" s="1">
        <v>7497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55785</v>
      </c>
      <c r="AB44" s="1">
        <f t="shared" si="17"/>
        <v>1640</v>
      </c>
      <c r="AC44" s="1">
        <f t="shared" si="18"/>
        <v>69</v>
      </c>
      <c r="AD44" s="1">
        <f t="shared" si="19"/>
        <v>3</v>
      </c>
      <c r="AE44" s="1">
        <f t="shared" si="26"/>
        <v>136</v>
      </c>
      <c r="AF44" s="1">
        <f t="shared" si="20"/>
        <v>12</v>
      </c>
      <c r="AG44" s="1">
        <f t="shared" si="20"/>
        <v>0</v>
      </c>
      <c r="AH44" s="1">
        <f t="shared" si="20"/>
        <v>1</v>
      </c>
      <c r="AI44" s="1">
        <f t="shared" si="27"/>
        <v>149</v>
      </c>
      <c r="AJ44" s="9">
        <f t="shared" si="1"/>
        <v>1.7533606078316774E-3</v>
      </c>
      <c r="AK44" s="9">
        <f t="shared" si="2"/>
        <v>3.422E-2</v>
      </c>
      <c r="AL44" s="9">
        <f t="shared" si="3"/>
        <v>3.2779999999999997E-2</v>
      </c>
      <c r="AM44" s="9">
        <f t="shared" si="4"/>
        <v>1.3799999999999999E-3</v>
      </c>
      <c r="AN44" s="9">
        <f t="shared" si="5"/>
        <v>6.0000000000000002E-5</v>
      </c>
      <c r="AO44" s="9">
        <f t="shared" si="6"/>
        <v>2.98E-3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1</v>
      </c>
      <c r="AV44" s="9">
        <f t="shared" si="23"/>
        <v>2.0000000000000002E-5</v>
      </c>
      <c r="AW44" s="9">
        <f t="shared" si="8"/>
        <v>2.0000000000000002E-5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49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236788.52451371634</v>
      </c>
      <c r="BS44" s="1">
        <f t="shared" si="16"/>
        <v>226824.30840326188</v>
      </c>
      <c r="CD44" s="1"/>
      <c r="CE44" s="1"/>
      <c r="CF44" s="1"/>
      <c r="CG44" s="1"/>
    </row>
    <row r="45" spans="1:85" x14ac:dyDescent="0.3">
      <c r="B45" s="1">
        <f t="shared" si="0"/>
        <v>1880</v>
      </c>
      <c r="C45" s="1">
        <v>32</v>
      </c>
      <c r="D45" s="1">
        <v>48118</v>
      </c>
      <c r="E45" s="1">
        <v>1790</v>
      </c>
      <c r="F45" s="1">
        <v>0</v>
      </c>
      <c r="G45" s="1">
        <v>87</v>
      </c>
      <c r="H45" s="1">
        <v>0</v>
      </c>
      <c r="I45" s="1">
        <v>3</v>
      </c>
      <c r="J45" s="1">
        <v>39.49</v>
      </c>
      <c r="K45" s="1">
        <v>343.9</v>
      </c>
      <c r="L45" s="1">
        <v>794.5</v>
      </c>
      <c r="M45" s="1">
        <v>1.84</v>
      </c>
      <c r="N45" s="1">
        <v>442</v>
      </c>
      <c r="O45" s="1">
        <v>1429</v>
      </c>
      <c r="P45" s="1">
        <v>1360</v>
      </c>
      <c r="Q45" s="1">
        <v>66</v>
      </c>
      <c r="R45" s="1">
        <v>2</v>
      </c>
      <c r="S45" s="1">
        <v>956</v>
      </c>
      <c r="T45" s="1">
        <v>96</v>
      </c>
      <c r="U45" s="1">
        <v>7497</v>
      </c>
      <c r="V45" s="1">
        <v>0</v>
      </c>
      <c r="W45" s="1">
        <v>1</v>
      </c>
      <c r="X45" s="1">
        <v>0</v>
      </c>
      <c r="Y45" s="1">
        <v>0</v>
      </c>
      <c r="Z45" s="1">
        <v>0</v>
      </c>
      <c r="AA45" s="1">
        <f t="shared" si="17"/>
        <v>55615</v>
      </c>
      <c r="AB45" s="1">
        <f t="shared" si="17"/>
        <v>1790</v>
      </c>
      <c r="AC45" s="1">
        <f t="shared" si="18"/>
        <v>88</v>
      </c>
      <c r="AD45" s="1">
        <f t="shared" si="19"/>
        <v>3</v>
      </c>
      <c r="AE45" s="1">
        <f t="shared" si="26"/>
        <v>151</v>
      </c>
      <c r="AF45" s="1">
        <f t="shared" si="20"/>
        <v>18</v>
      </c>
      <c r="AG45" s="1">
        <f t="shared" si="20"/>
        <v>0</v>
      </c>
      <c r="AH45" s="1">
        <f t="shared" si="20"/>
        <v>0</v>
      </c>
      <c r="AI45" s="1">
        <f t="shared" si="27"/>
        <v>169</v>
      </c>
      <c r="AJ45" s="9">
        <f t="shared" si="1"/>
        <v>1.5957446808510637E-3</v>
      </c>
      <c r="AK45" s="9">
        <f t="shared" si="2"/>
        <v>3.7600000000000001E-2</v>
      </c>
      <c r="AL45" s="9">
        <f t="shared" si="3"/>
        <v>3.5799999999999998E-2</v>
      </c>
      <c r="AM45" s="9">
        <f t="shared" si="4"/>
        <v>1.74E-3</v>
      </c>
      <c r="AN45" s="9">
        <f t="shared" si="5"/>
        <v>6.0000000000000002E-5</v>
      </c>
      <c r="AO45" s="9">
        <f t="shared" si="6"/>
        <v>3.3800000000000002E-3</v>
      </c>
      <c r="AP45" s="1">
        <f t="shared" si="21"/>
        <v>-1</v>
      </c>
      <c r="AQ45" s="1">
        <f t="shared" si="21"/>
        <v>1</v>
      </c>
      <c r="AR45" s="1"/>
      <c r="AS45" s="1">
        <f t="shared" si="22"/>
        <v>0</v>
      </c>
      <c r="AT45" s="1">
        <f t="shared" si="28"/>
        <v>0</v>
      </c>
      <c r="AU45" s="1">
        <f t="shared" si="7"/>
        <v>1</v>
      </c>
      <c r="AV45" s="9">
        <f t="shared" si="23"/>
        <v>2.0000000000000002E-5</v>
      </c>
      <c r="AW45" s="9">
        <f t="shared" si="8"/>
        <v>0</v>
      </c>
      <c r="AX45" s="9">
        <f t="shared" si="9"/>
        <v>2.0000000000000002E-5</v>
      </c>
      <c r="AY45" s="9">
        <f t="shared" si="10"/>
        <v>0</v>
      </c>
      <c r="AZ45" s="9">
        <f t="shared" si="11"/>
        <v>0</v>
      </c>
      <c r="BJ45" s="7">
        <f t="shared" si="30"/>
        <v>50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260176.75399519972</v>
      </c>
      <c r="BS45" s="1">
        <f t="shared" si="16"/>
        <v>247721.48385713165</v>
      </c>
      <c r="CD45" s="1"/>
      <c r="CE45" s="1"/>
      <c r="CF45" s="1"/>
      <c r="CG45" s="1"/>
    </row>
    <row r="46" spans="1:85" x14ac:dyDescent="0.3">
      <c r="B46" s="1">
        <f t="shared" si="0"/>
        <v>2065</v>
      </c>
      <c r="C46" s="1">
        <v>33</v>
      </c>
      <c r="D46" s="1">
        <v>47933</v>
      </c>
      <c r="E46" s="1">
        <v>1958</v>
      </c>
      <c r="F46" s="1">
        <v>0</v>
      </c>
      <c r="G46" s="1">
        <v>103</v>
      </c>
      <c r="H46" s="1">
        <v>0</v>
      </c>
      <c r="I46" s="1">
        <v>4</v>
      </c>
      <c r="J46" s="1">
        <v>39.49</v>
      </c>
      <c r="K46" s="1">
        <v>373.12</v>
      </c>
      <c r="L46" s="1">
        <v>957.7</v>
      </c>
      <c r="M46" s="1">
        <v>1.85</v>
      </c>
      <c r="N46" s="1">
        <v>490</v>
      </c>
      <c r="O46" s="1">
        <v>1566</v>
      </c>
      <c r="P46" s="1">
        <v>1483</v>
      </c>
      <c r="Q46" s="1">
        <v>80</v>
      </c>
      <c r="R46" s="1">
        <v>2</v>
      </c>
      <c r="S46" s="1">
        <v>1062</v>
      </c>
      <c r="T46" s="1">
        <v>106</v>
      </c>
      <c r="U46" s="1">
        <v>7497</v>
      </c>
      <c r="V46" s="1">
        <v>0</v>
      </c>
      <c r="W46" s="1">
        <v>1</v>
      </c>
      <c r="X46" s="1">
        <v>0</v>
      </c>
      <c r="Y46" s="1">
        <v>0</v>
      </c>
      <c r="Z46" s="1">
        <v>0</v>
      </c>
      <c r="AA46" s="1">
        <f t="shared" si="17"/>
        <v>55430</v>
      </c>
      <c r="AB46" s="1">
        <f t="shared" si="17"/>
        <v>1958</v>
      </c>
      <c r="AC46" s="1">
        <f t="shared" si="18"/>
        <v>104</v>
      </c>
      <c r="AD46" s="1">
        <f t="shared" si="19"/>
        <v>4</v>
      </c>
      <c r="AE46" s="1">
        <f t="shared" si="26"/>
        <v>168</v>
      </c>
      <c r="AF46" s="1">
        <f t="shared" si="20"/>
        <v>16</v>
      </c>
      <c r="AG46" s="1">
        <f t="shared" si="20"/>
        <v>0</v>
      </c>
      <c r="AH46" s="1">
        <f t="shared" si="20"/>
        <v>1</v>
      </c>
      <c r="AI46" s="1">
        <f t="shared" si="27"/>
        <v>185</v>
      </c>
      <c r="AJ46" s="9">
        <f t="shared" si="1"/>
        <v>1.937046004842615E-3</v>
      </c>
      <c r="AK46" s="9">
        <f t="shared" si="2"/>
        <v>4.1300000000000003E-2</v>
      </c>
      <c r="AL46" s="9">
        <f t="shared" si="3"/>
        <v>3.916E-2</v>
      </c>
      <c r="AM46" s="9">
        <f t="shared" si="4"/>
        <v>2.0600000000000002E-3</v>
      </c>
      <c r="AN46" s="9">
        <f t="shared" si="5"/>
        <v>8.0000000000000007E-5</v>
      </c>
      <c r="AO46" s="9">
        <f t="shared" si="6"/>
        <v>3.7000000000000002E-3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1</v>
      </c>
      <c r="AV46" s="9">
        <f t="shared" si="23"/>
        <v>2.0000000000000002E-5</v>
      </c>
      <c r="AW46" s="9">
        <f t="shared" si="8"/>
        <v>0</v>
      </c>
      <c r="AX46" s="9">
        <f t="shared" si="9"/>
        <v>2.0000000000000002E-5</v>
      </c>
      <c r="AY46" s="9">
        <f t="shared" si="10"/>
        <v>0</v>
      </c>
      <c r="AZ46" s="9">
        <f t="shared" si="11"/>
        <v>0</v>
      </c>
      <c r="BJ46" s="7">
        <f t="shared" si="30"/>
        <v>51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285779.25372345076</v>
      </c>
      <c r="BS46" s="1">
        <f t="shared" si="16"/>
        <v>270971.32144819206</v>
      </c>
      <c r="CD46" s="1"/>
      <c r="CE46" s="1"/>
      <c r="CF46" s="1"/>
      <c r="CG46" s="1"/>
    </row>
    <row r="47" spans="1:85" x14ac:dyDescent="0.3">
      <c r="A47" s="4"/>
      <c r="B47" s="1">
        <f t="shared" si="0"/>
        <v>2255</v>
      </c>
      <c r="C47" s="1">
        <v>34</v>
      </c>
      <c r="D47" s="1">
        <v>47743</v>
      </c>
      <c r="E47" s="1">
        <v>2129</v>
      </c>
      <c r="F47" s="1">
        <v>0</v>
      </c>
      <c r="G47" s="1">
        <v>121</v>
      </c>
      <c r="H47" s="1">
        <v>0</v>
      </c>
      <c r="I47" s="1">
        <v>5</v>
      </c>
      <c r="J47" s="1">
        <v>39.49</v>
      </c>
      <c r="K47" s="1">
        <v>404.28</v>
      </c>
      <c r="L47" s="1">
        <v>1145.3</v>
      </c>
      <c r="M47" s="1">
        <v>1.81</v>
      </c>
      <c r="N47" s="1">
        <v>542</v>
      </c>
      <c r="O47" s="1">
        <v>1703</v>
      </c>
      <c r="P47" s="1">
        <v>1605</v>
      </c>
      <c r="Q47" s="1">
        <v>94</v>
      </c>
      <c r="R47" s="1">
        <v>3</v>
      </c>
      <c r="S47" s="1">
        <v>1164</v>
      </c>
      <c r="T47" s="1">
        <v>116</v>
      </c>
      <c r="U47" s="1">
        <v>7497</v>
      </c>
      <c r="V47" s="1">
        <v>0</v>
      </c>
      <c r="W47" s="1">
        <v>1</v>
      </c>
      <c r="X47" s="1">
        <v>0</v>
      </c>
      <c r="Y47" s="1">
        <v>0</v>
      </c>
      <c r="Z47" s="1">
        <v>0</v>
      </c>
      <c r="AA47" s="1">
        <f t="shared" si="17"/>
        <v>55240</v>
      </c>
      <c r="AB47" s="1">
        <f t="shared" si="17"/>
        <v>2129</v>
      </c>
      <c r="AC47" s="1">
        <f t="shared" si="18"/>
        <v>122</v>
      </c>
      <c r="AD47" s="1">
        <f t="shared" si="19"/>
        <v>5</v>
      </c>
      <c r="AE47" s="1">
        <f t="shared" si="26"/>
        <v>171</v>
      </c>
      <c r="AF47" s="1">
        <f t="shared" si="20"/>
        <v>18</v>
      </c>
      <c r="AG47" s="1">
        <f t="shared" si="20"/>
        <v>0</v>
      </c>
      <c r="AH47" s="1">
        <f t="shared" si="20"/>
        <v>1</v>
      </c>
      <c r="AI47" s="1">
        <f t="shared" si="27"/>
        <v>190</v>
      </c>
      <c r="AJ47" s="9">
        <f t="shared" si="1"/>
        <v>2.2172949002217295E-3</v>
      </c>
      <c r="AK47" s="9">
        <f t="shared" si="2"/>
        <v>4.5100000000000001E-2</v>
      </c>
      <c r="AL47" s="9">
        <f t="shared" si="3"/>
        <v>4.258E-2</v>
      </c>
      <c r="AM47" s="9">
        <f t="shared" si="4"/>
        <v>2.4199999999999998E-3</v>
      </c>
      <c r="AN47" s="9">
        <f t="shared" si="5"/>
        <v>1E-4</v>
      </c>
      <c r="AO47" s="9">
        <f t="shared" si="6"/>
        <v>3.8E-3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1</v>
      </c>
      <c r="AV47" s="9">
        <f t="shared" si="23"/>
        <v>2.0000000000000002E-5</v>
      </c>
      <c r="AW47" s="9">
        <f t="shared" si="8"/>
        <v>0</v>
      </c>
      <c r="AX47" s="9">
        <f t="shared" si="9"/>
        <v>2.0000000000000002E-5</v>
      </c>
      <c r="AY47" s="9">
        <f t="shared" si="10"/>
        <v>0</v>
      </c>
      <c r="AZ47" s="9">
        <f t="shared" si="11"/>
        <v>0</v>
      </c>
      <c r="BJ47" s="7">
        <f t="shared" si="30"/>
        <v>52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312073.71290381672</v>
      </c>
      <c r="BS47" s="1">
        <f t="shared" si="16"/>
        <v>294636.33471052139</v>
      </c>
    </row>
    <row r="48" spans="1:85" x14ac:dyDescent="0.3">
      <c r="B48" s="1">
        <f t="shared" si="0"/>
        <v>2457</v>
      </c>
      <c r="C48" s="1">
        <v>35</v>
      </c>
      <c r="D48" s="1">
        <v>47542</v>
      </c>
      <c r="E48" s="1">
        <v>2306</v>
      </c>
      <c r="F48" s="1">
        <v>0</v>
      </c>
      <c r="G48" s="1">
        <v>145</v>
      </c>
      <c r="H48" s="1">
        <v>0</v>
      </c>
      <c r="I48" s="1">
        <v>6</v>
      </c>
      <c r="J48" s="1">
        <v>39.49</v>
      </c>
      <c r="K48" s="1">
        <v>436.03</v>
      </c>
      <c r="L48" s="1">
        <v>1402.6</v>
      </c>
      <c r="M48" s="1">
        <v>1.85</v>
      </c>
      <c r="N48" s="1">
        <v>595</v>
      </c>
      <c r="O48" s="1">
        <v>1852</v>
      </c>
      <c r="P48" s="1">
        <v>1734</v>
      </c>
      <c r="Q48" s="1">
        <v>114</v>
      </c>
      <c r="R48" s="1">
        <v>3</v>
      </c>
      <c r="S48" s="1">
        <v>1269</v>
      </c>
      <c r="T48" s="1">
        <v>127</v>
      </c>
      <c r="U48" s="1">
        <v>7497</v>
      </c>
      <c r="V48" s="1">
        <v>1</v>
      </c>
      <c r="W48" s="1">
        <v>1</v>
      </c>
      <c r="X48" s="1">
        <v>0</v>
      </c>
      <c r="Y48" s="1">
        <v>0</v>
      </c>
      <c r="Z48" s="1">
        <v>0</v>
      </c>
      <c r="AA48" s="1">
        <f t="shared" si="17"/>
        <v>55039</v>
      </c>
      <c r="AB48" s="1">
        <f t="shared" si="17"/>
        <v>2307</v>
      </c>
      <c r="AC48" s="1">
        <f t="shared" si="18"/>
        <v>146</v>
      </c>
      <c r="AD48" s="1">
        <f t="shared" si="19"/>
        <v>6</v>
      </c>
      <c r="AE48" s="1">
        <f t="shared" si="26"/>
        <v>177</v>
      </c>
      <c r="AF48" s="1">
        <f t="shared" si="20"/>
        <v>24</v>
      </c>
      <c r="AG48" s="1">
        <f t="shared" si="20"/>
        <v>0</v>
      </c>
      <c r="AH48" s="1">
        <f t="shared" si="20"/>
        <v>1</v>
      </c>
      <c r="AI48" s="1">
        <f t="shared" si="27"/>
        <v>202</v>
      </c>
      <c r="AJ48" s="9">
        <f t="shared" si="1"/>
        <v>2.442002442002442E-3</v>
      </c>
      <c r="AK48" s="9">
        <f t="shared" si="2"/>
        <v>4.9140000000000003E-2</v>
      </c>
      <c r="AL48" s="9">
        <f t="shared" si="3"/>
        <v>4.6120000000000001E-2</v>
      </c>
      <c r="AM48" s="9">
        <f t="shared" si="4"/>
        <v>2.8999999999999998E-3</v>
      </c>
      <c r="AN48" s="9">
        <f t="shared" si="5"/>
        <v>1.2E-4</v>
      </c>
      <c r="AO48" s="9">
        <f t="shared" si="6"/>
        <v>4.0400000000000002E-3</v>
      </c>
      <c r="AP48" s="1">
        <f t="shared" si="21"/>
        <v>1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1</v>
      </c>
      <c r="AU48" s="1">
        <f t="shared" si="7"/>
        <v>2</v>
      </c>
      <c r="AV48" s="9">
        <f t="shared" si="23"/>
        <v>4.0000000000000003E-5</v>
      </c>
      <c r="AW48" s="9">
        <f t="shared" si="8"/>
        <v>2.0000000000000002E-5</v>
      </c>
      <c r="AX48" s="9">
        <f t="shared" si="9"/>
        <v>2.0000000000000002E-5</v>
      </c>
      <c r="AY48" s="9">
        <f t="shared" si="10"/>
        <v>0</v>
      </c>
      <c r="AZ48" s="9">
        <f t="shared" si="11"/>
        <v>2.0000000000000002E-5</v>
      </c>
      <c r="BJ48" s="7">
        <f t="shared" ref="BJ48:BK63" si="31">+BJ47+1</f>
        <v>53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340028.87476925837</v>
      </c>
      <c r="BS48" s="1">
        <f t="shared" si="16"/>
        <v>319131.69931538857</v>
      </c>
    </row>
    <row r="49" spans="2:71" x14ac:dyDescent="0.3">
      <c r="B49" s="1">
        <f t="shared" si="0"/>
        <v>2666</v>
      </c>
      <c r="C49" s="1">
        <v>36</v>
      </c>
      <c r="D49" s="1">
        <v>47332</v>
      </c>
      <c r="E49" s="1">
        <v>2490</v>
      </c>
      <c r="F49" s="1">
        <v>0</v>
      </c>
      <c r="G49" s="1">
        <v>169</v>
      </c>
      <c r="H49" s="1">
        <v>0</v>
      </c>
      <c r="I49" s="1">
        <v>7</v>
      </c>
      <c r="J49" s="1">
        <v>39.49</v>
      </c>
      <c r="K49" s="1">
        <v>466.77</v>
      </c>
      <c r="L49" s="1">
        <v>1678.7</v>
      </c>
      <c r="M49" s="1">
        <v>1.86</v>
      </c>
      <c r="N49" s="1">
        <v>654</v>
      </c>
      <c r="O49" s="1">
        <v>2002</v>
      </c>
      <c r="P49" s="1">
        <v>1863</v>
      </c>
      <c r="Q49" s="1">
        <v>134</v>
      </c>
      <c r="R49" s="1">
        <v>4</v>
      </c>
      <c r="S49" s="1">
        <v>1386</v>
      </c>
      <c r="T49" s="1">
        <v>139</v>
      </c>
      <c r="U49" s="1">
        <v>7497</v>
      </c>
      <c r="V49" s="1">
        <v>1</v>
      </c>
      <c r="W49" s="1">
        <v>1</v>
      </c>
      <c r="X49" s="1">
        <v>0</v>
      </c>
      <c r="Y49" s="1">
        <v>0</v>
      </c>
      <c r="Z49" s="1">
        <v>0</v>
      </c>
      <c r="AA49" s="1">
        <f t="shared" si="17"/>
        <v>54829</v>
      </c>
      <c r="AB49" s="1">
        <f t="shared" si="17"/>
        <v>2491</v>
      </c>
      <c r="AC49" s="1">
        <f t="shared" si="18"/>
        <v>170</v>
      </c>
      <c r="AD49" s="1">
        <f t="shared" si="19"/>
        <v>7</v>
      </c>
      <c r="AE49" s="1">
        <f t="shared" si="26"/>
        <v>184</v>
      </c>
      <c r="AF49" s="1">
        <f t="shared" si="20"/>
        <v>24</v>
      </c>
      <c r="AG49" s="1">
        <f t="shared" si="20"/>
        <v>0</v>
      </c>
      <c r="AH49" s="1">
        <f t="shared" si="20"/>
        <v>1</v>
      </c>
      <c r="AI49" s="1">
        <f t="shared" si="27"/>
        <v>209</v>
      </c>
      <c r="AJ49" s="9">
        <f t="shared" si="1"/>
        <v>2.6256564141035259E-3</v>
      </c>
      <c r="AK49" s="9">
        <f t="shared" si="2"/>
        <v>5.3319999999999999E-2</v>
      </c>
      <c r="AL49" s="9">
        <f t="shared" si="3"/>
        <v>4.9799999999999997E-2</v>
      </c>
      <c r="AM49" s="9">
        <f t="shared" si="4"/>
        <v>3.3800000000000002E-3</v>
      </c>
      <c r="AN49" s="9">
        <f t="shared" si="5"/>
        <v>1.3999999999999999E-4</v>
      </c>
      <c r="AO49" s="9">
        <f t="shared" si="6"/>
        <v>4.1799999999999997E-3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2</v>
      </c>
      <c r="AV49" s="9">
        <f t="shared" si="23"/>
        <v>4.0000000000000003E-5</v>
      </c>
      <c r="AW49" s="9">
        <f t="shared" si="8"/>
        <v>2.0000000000000002E-5</v>
      </c>
      <c r="AX49" s="9">
        <f t="shared" si="9"/>
        <v>2.0000000000000002E-5</v>
      </c>
      <c r="AY49" s="9">
        <f t="shared" si="10"/>
        <v>0</v>
      </c>
      <c r="AZ49" s="9">
        <f t="shared" si="11"/>
        <v>0</v>
      </c>
      <c r="BJ49" s="7">
        <f t="shared" si="31"/>
        <v>54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368952.77986766089</v>
      </c>
      <c r="BS49" s="1">
        <f t="shared" si="16"/>
        <v>344595.80715321668</v>
      </c>
    </row>
    <row r="50" spans="2:71" x14ac:dyDescent="0.3">
      <c r="B50" s="1">
        <f t="shared" si="0"/>
        <v>2880</v>
      </c>
      <c r="C50" s="1">
        <v>37</v>
      </c>
      <c r="D50" s="1">
        <v>47118</v>
      </c>
      <c r="E50" s="1">
        <v>2675</v>
      </c>
      <c r="F50" s="1">
        <v>0</v>
      </c>
      <c r="G50" s="1">
        <v>196</v>
      </c>
      <c r="H50" s="1">
        <v>0</v>
      </c>
      <c r="I50" s="1">
        <v>9</v>
      </c>
      <c r="J50" s="1">
        <v>39.49</v>
      </c>
      <c r="K50" s="1">
        <v>497.79</v>
      </c>
      <c r="L50" s="1">
        <v>1994.6</v>
      </c>
      <c r="M50" s="1">
        <v>1.93</v>
      </c>
      <c r="N50" s="1">
        <v>716</v>
      </c>
      <c r="O50" s="1">
        <v>2154</v>
      </c>
      <c r="P50" s="1">
        <v>1992</v>
      </c>
      <c r="Q50" s="1">
        <v>156</v>
      </c>
      <c r="R50" s="1">
        <v>5</v>
      </c>
      <c r="S50" s="1">
        <v>1506</v>
      </c>
      <c r="T50" s="1">
        <v>153</v>
      </c>
      <c r="U50" s="1">
        <v>7497</v>
      </c>
      <c r="V50" s="1">
        <v>1</v>
      </c>
      <c r="W50" s="1">
        <v>1</v>
      </c>
      <c r="X50" s="1">
        <v>0</v>
      </c>
      <c r="Y50" s="1">
        <v>0</v>
      </c>
      <c r="Z50" s="1">
        <v>0</v>
      </c>
      <c r="AA50" s="1">
        <f t="shared" si="17"/>
        <v>54615</v>
      </c>
      <c r="AB50" s="1">
        <f t="shared" si="17"/>
        <v>2676</v>
      </c>
      <c r="AC50" s="1">
        <f t="shared" si="18"/>
        <v>197</v>
      </c>
      <c r="AD50" s="1">
        <f t="shared" si="19"/>
        <v>9</v>
      </c>
      <c r="AE50" s="1">
        <f t="shared" si="26"/>
        <v>185</v>
      </c>
      <c r="AF50" s="1">
        <f t="shared" si="20"/>
        <v>27</v>
      </c>
      <c r="AG50" s="1">
        <f t="shared" si="20"/>
        <v>0</v>
      </c>
      <c r="AH50" s="1">
        <f t="shared" si="20"/>
        <v>2</v>
      </c>
      <c r="AI50" s="1">
        <f t="shared" si="27"/>
        <v>214</v>
      </c>
      <c r="AJ50" s="9">
        <f t="shared" si="1"/>
        <v>3.1250000000000002E-3</v>
      </c>
      <c r="AK50" s="9">
        <f t="shared" si="2"/>
        <v>5.7599999999999998E-2</v>
      </c>
      <c r="AL50" s="9">
        <f t="shared" si="3"/>
        <v>5.3499999999999999E-2</v>
      </c>
      <c r="AM50" s="9">
        <f t="shared" si="4"/>
        <v>3.9199999999999999E-3</v>
      </c>
      <c r="AN50" s="9">
        <f t="shared" si="5"/>
        <v>1.8000000000000001E-4</v>
      </c>
      <c r="AO50" s="9">
        <f t="shared" si="6"/>
        <v>4.28E-3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2</v>
      </c>
      <c r="AV50" s="9">
        <f t="shared" si="23"/>
        <v>4.0000000000000003E-5</v>
      </c>
      <c r="AW50" s="9">
        <f t="shared" si="8"/>
        <v>2.0000000000000002E-5</v>
      </c>
      <c r="AX50" s="9">
        <f t="shared" si="9"/>
        <v>2.0000000000000002E-5</v>
      </c>
      <c r="AY50" s="9">
        <f t="shared" si="10"/>
        <v>0</v>
      </c>
      <c r="AZ50" s="9">
        <f t="shared" si="11"/>
        <v>0</v>
      </c>
      <c r="BJ50" s="7">
        <f t="shared" si="31"/>
        <v>55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398568.6444181783</v>
      </c>
      <c r="BS50" s="1">
        <f t="shared" si="16"/>
        <v>370198.3068814677</v>
      </c>
    </row>
    <row r="51" spans="2:71" x14ac:dyDescent="0.3">
      <c r="B51" s="1">
        <f t="shared" si="0"/>
        <v>3117</v>
      </c>
      <c r="C51" s="1">
        <v>38</v>
      </c>
      <c r="D51" s="1">
        <v>46882</v>
      </c>
      <c r="E51" s="1">
        <v>2879</v>
      </c>
      <c r="F51" s="1">
        <v>0</v>
      </c>
      <c r="G51" s="1">
        <v>228</v>
      </c>
      <c r="H51" s="1">
        <v>0</v>
      </c>
      <c r="I51" s="1">
        <v>10</v>
      </c>
      <c r="J51" s="1">
        <v>39.49</v>
      </c>
      <c r="K51" s="1">
        <v>530.73</v>
      </c>
      <c r="L51" s="1">
        <v>2236.1999999999998</v>
      </c>
      <c r="M51" s="1">
        <v>1.91</v>
      </c>
      <c r="N51" s="1">
        <v>784</v>
      </c>
      <c r="O51" s="1">
        <v>2323</v>
      </c>
      <c r="P51" s="1">
        <v>2135</v>
      </c>
      <c r="Q51" s="1">
        <v>181</v>
      </c>
      <c r="R51" s="1">
        <v>6</v>
      </c>
      <c r="S51" s="1">
        <v>1643</v>
      </c>
      <c r="T51" s="1">
        <v>167</v>
      </c>
      <c r="U51" s="1">
        <v>7497</v>
      </c>
      <c r="V51" s="1">
        <v>1</v>
      </c>
      <c r="W51" s="1">
        <v>1</v>
      </c>
      <c r="X51" s="1">
        <v>0</v>
      </c>
      <c r="Y51" s="1">
        <v>0</v>
      </c>
      <c r="Z51" s="1">
        <v>0</v>
      </c>
      <c r="AA51" s="1">
        <f t="shared" si="17"/>
        <v>54379</v>
      </c>
      <c r="AB51" s="1">
        <f t="shared" si="17"/>
        <v>2880</v>
      </c>
      <c r="AC51" s="1">
        <f t="shared" si="18"/>
        <v>229</v>
      </c>
      <c r="AD51" s="1">
        <f t="shared" si="19"/>
        <v>10</v>
      </c>
      <c r="AE51" s="1">
        <f t="shared" si="26"/>
        <v>204</v>
      </c>
      <c r="AF51" s="1">
        <f t="shared" si="20"/>
        <v>32</v>
      </c>
      <c r="AG51" s="1">
        <f t="shared" si="20"/>
        <v>0</v>
      </c>
      <c r="AH51" s="1">
        <f t="shared" si="20"/>
        <v>1</v>
      </c>
      <c r="AI51" s="1">
        <f t="shared" si="27"/>
        <v>237</v>
      </c>
      <c r="AJ51" s="9">
        <f t="shared" si="1"/>
        <v>3.208213025344883E-3</v>
      </c>
      <c r="AK51" s="9">
        <f t="shared" si="2"/>
        <v>6.234E-2</v>
      </c>
      <c r="AL51" s="9">
        <f t="shared" si="3"/>
        <v>5.7579999999999999E-2</v>
      </c>
      <c r="AM51" s="9">
        <f t="shared" si="4"/>
        <v>4.5599999999999998E-3</v>
      </c>
      <c r="AN51" s="9">
        <f t="shared" si="5"/>
        <v>2.0000000000000001E-4</v>
      </c>
      <c r="AO51" s="9">
        <f t="shared" si="6"/>
        <v>4.7400000000000003E-3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2</v>
      </c>
      <c r="AV51" s="9">
        <f t="shared" si="23"/>
        <v>4.0000000000000003E-5</v>
      </c>
      <c r="AW51" s="9">
        <f t="shared" si="8"/>
        <v>2.0000000000000002E-5</v>
      </c>
      <c r="AX51" s="9">
        <f t="shared" si="9"/>
        <v>2.0000000000000002E-5</v>
      </c>
      <c r="AY51" s="9">
        <f t="shared" si="10"/>
        <v>0</v>
      </c>
      <c r="AZ51" s="9">
        <f t="shared" si="11"/>
        <v>0</v>
      </c>
      <c r="BJ51" s="7">
        <f t="shared" si="31"/>
        <v>56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431367.52244842425</v>
      </c>
      <c r="BS51" s="1">
        <f t="shared" si="16"/>
        <v>398430.25252775534</v>
      </c>
    </row>
    <row r="52" spans="2:71" x14ac:dyDescent="0.3">
      <c r="B52" s="1">
        <f t="shared" si="0"/>
        <v>3363</v>
      </c>
      <c r="C52" s="1">
        <v>39</v>
      </c>
      <c r="D52" s="1">
        <v>46635</v>
      </c>
      <c r="E52" s="1">
        <v>3087</v>
      </c>
      <c r="F52" s="1">
        <v>0</v>
      </c>
      <c r="G52" s="1">
        <v>264</v>
      </c>
      <c r="H52" s="1">
        <v>0</v>
      </c>
      <c r="I52" s="1">
        <v>12</v>
      </c>
      <c r="J52" s="1">
        <v>39.49</v>
      </c>
      <c r="K52" s="1">
        <v>565.16999999999996</v>
      </c>
      <c r="L52" s="1">
        <v>2623</v>
      </c>
      <c r="M52" s="1">
        <v>1.87</v>
      </c>
      <c r="N52" s="1">
        <v>853</v>
      </c>
      <c r="O52" s="1">
        <v>2501</v>
      </c>
      <c r="P52" s="1">
        <v>2281</v>
      </c>
      <c r="Q52" s="1">
        <v>211</v>
      </c>
      <c r="R52" s="1">
        <v>7</v>
      </c>
      <c r="S52" s="1">
        <v>1789</v>
      </c>
      <c r="T52" s="1">
        <v>183</v>
      </c>
      <c r="U52" s="1">
        <v>7497</v>
      </c>
      <c r="V52" s="1">
        <v>1</v>
      </c>
      <c r="W52" s="1">
        <v>1</v>
      </c>
      <c r="X52" s="1">
        <v>0</v>
      </c>
      <c r="Y52" s="1">
        <v>0</v>
      </c>
      <c r="Z52" s="1">
        <v>0</v>
      </c>
      <c r="AA52" s="1">
        <f t="shared" si="17"/>
        <v>54132</v>
      </c>
      <c r="AB52" s="1">
        <f t="shared" si="17"/>
        <v>3088</v>
      </c>
      <c r="AC52" s="1">
        <f t="shared" si="18"/>
        <v>265</v>
      </c>
      <c r="AD52" s="1">
        <f t="shared" si="19"/>
        <v>12</v>
      </c>
      <c r="AE52" s="1">
        <f t="shared" si="26"/>
        <v>208</v>
      </c>
      <c r="AF52" s="1">
        <f t="shared" si="20"/>
        <v>36</v>
      </c>
      <c r="AG52" s="1">
        <f t="shared" si="20"/>
        <v>0</v>
      </c>
      <c r="AH52" s="1">
        <f t="shared" si="20"/>
        <v>2</v>
      </c>
      <c r="AI52" s="1">
        <f t="shared" si="27"/>
        <v>246</v>
      </c>
      <c r="AJ52" s="9">
        <f t="shared" si="1"/>
        <v>3.5682426404995541E-3</v>
      </c>
      <c r="AK52" s="9">
        <f t="shared" si="2"/>
        <v>6.726E-2</v>
      </c>
      <c r="AL52" s="9">
        <f t="shared" si="3"/>
        <v>6.1740000000000003E-2</v>
      </c>
      <c r="AM52" s="9">
        <f t="shared" si="4"/>
        <v>5.28E-3</v>
      </c>
      <c r="AN52" s="9">
        <f t="shared" si="5"/>
        <v>2.4000000000000001E-4</v>
      </c>
      <c r="AO52" s="9">
        <f t="shared" si="6"/>
        <v>4.9199999999999999E-3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2</v>
      </c>
      <c r="AV52" s="9">
        <f t="shared" si="23"/>
        <v>4.0000000000000003E-5</v>
      </c>
      <c r="AW52" s="9">
        <f t="shared" si="8"/>
        <v>2.0000000000000002E-5</v>
      </c>
      <c r="AX52" s="9">
        <f t="shared" si="9"/>
        <v>2.0000000000000002E-5</v>
      </c>
      <c r="AY52" s="9">
        <f t="shared" si="10"/>
        <v>0</v>
      </c>
      <c r="AZ52" s="9">
        <f t="shared" si="11"/>
        <v>0</v>
      </c>
      <c r="BJ52" s="7">
        <f t="shared" si="31"/>
        <v>57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465411.92749247694</v>
      </c>
      <c r="BS52" s="1">
        <f t="shared" si="16"/>
        <v>427215.76573573489</v>
      </c>
    </row>
    <row r="53" spans="2:71" x14ac:dyDescent="0.3">
      <c r="B53" s="1">
        <f t="shared" si="0"/>
        <v>3616</v>
      </c>
      <c r="C53" s="1">
        <v>40</v>
      </c>
      <c r="D53" s="1">
        <v>46381</v>
      </c>
      <c r="E53" s="1">
        <v>3299</v>
      </c>
      <c r="F53" s="1">
        <v>0</v>
      </c>
      <c r="G53" s="1">
        <v>303</v>
      </c>
      <c r="H53" s="1">
        <v>0</v>
      </c>
      <c r="I53" s="1">
        <v>14</v>
      </c>
      <c r="J53" s="1">
        <v>39.49</v>
      </c>
      <c r="K53" s="1">
        <v>600.79</v>
      </c>
      <c r="L53" s="1">
        <v>3061.2</v>
      </c>
      <c r="M53" s="1">
        <v>1.81</v>
      </c>
      <c r="N53" s="1">
        <v>928</v>
      </c>
      <c r="O53" s="1">
        <v>2679</v>
      </c>
      <c r="P53" s="1">
        <v>2427</v>
      </c>
      <c r="Q53" s="1">
        <v>243</v>
      </c>
      <c r="R53" s="1">
        <v>9</v>
      </c>
      <c r="S53" s="1">
        <v>1938</v>
      </c>
      <c r="T53" s="1">
        <v>197</v>
      </c>
      <c r="U53" s="1">
        <v>7496</v>
      </c>
      <c r="V53" s="1">
        <v>1</v>
      </c>
      <c r="W53" s="1">
        <v>1</v>
      </c>
      <c r="X53" s="1">
        <v>0</v>
      </c>
      <c r="Y53" s="1">
        <v>0</v>
      </c>
      <c r="Z53" s="1">
        <v>0</v>
      </c>
      <c r="AA53" s="1">
        <f t="shared" si="17"/>
        <v>53877</v>
      </c>
      <c r="AB53" s="1">
        <f t="shared" si="17"/>
        <v>3300</v>
      </c>
      <c r="AC53" s="1">
        <f t="shared" si="18"/>
        <v>304</v>
      </c>
      <c r="AD53" s="1">
        <f t="shared" si="19"/>
        <v>14</v>
      </c>
      <c r="AE53" s="1">
        <f t="shared" si="26"/>
        <v>212</v>
      </c>
      <c r="AF53" s="1">
        <f t="shared" si="20"/>
        <v>39</v>
      </c>
      <c r="AG53" s="1">
        <f t="shared" si="20"/>
        <v>0</v>
      </c>
      <c r="AH53" s="1">
        <f t="shared" si="20"/>
        <v>2</v>
      </c>
      <c r="AI53" s="1">
        <f t="shared" si="27"/>
        <v>253</v>
      </c>
      <c r="AJ53" s="9">
        <f t="shared" si="1"/>
        <v>3.8716814159292035E-3</v>
      </c>
      <c r="AK53" s="9">
        <f t="shared" si="2"/>
        <v>7.2319999999999995E-2</v>
      </c>
      <c r="AL53" s="9">
        <f t="shared" si="3"/>
        <v>6.5979999999999997E-2</v>
      </c>
      <c r="AM53" s="9">
        <f t="shared" si="4"/>
        <v>6.0600000000000003E-3</v>
      </c>
      <c r="AN53" s="9">
        <f t="shared" si="5"/>
        <v>2.7999999999999998E-4</v>
      </c>
      <c r="AO53" s="9">
        <f t="shared" si="6"/>
        <v>5.0600000000000003E-3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2</v>
      </c>
      <c r="AV53" s="9">
        <f t="shared" si="23"/>
        <v>4.0000000000000003E-5</v>
      </c>
      <c r="AW53" s="9">
        <f t="shared" si="8"/>
        <v>2.0000000000000002E-5</v>
      </c>
      <c r="AX53" s="9">
        <f t="shared" si="9"/>
        <v>2.0000000000000002E-5</v>
      </c>
      <c r="AY53" s="9">
        <f t="shared" si="10"/>
        <v>0</v>
      </c>
      <c r="AZ53" s="9">
        <f t="shared" si="11"/>
        <v>0</v>
      </c>
      <c r="BJ53" s="7">
        <f t="shared" si="31"/>
        <v>58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500425.07576949056</v>
      </c>
      <c r="BS53" s="1">
        <f t="shared" si="16"/>
        <v>456554.84650540631</v>
      </c>
    </row>
    <row r="54" spans="2:71" x14ac:dyDescent="0.3">
      <c r="B54" s="1">
        <f t="shared" si="0"/>
        <v>3878</v>
      </c>
      <c r="C54" s="1">
        <v>41</v>
      </c>
      <c r="D54" s="1">
        <v>46120</v>
      </c>
      <c r="E54" s="1">
        <v>3514</v>
      </c>
      <c r="F54" s="1">
        <v>0</v>
      </c>
      <c r="G54" s="1">
        <v>348</v>
      </c>
      <c r="H54" s="1">
        <v>0</v>
      </c>
      <c r="I54" s="1">
        <v>16</v>
      </c>
      <c r="J54" s="1">
        <v>39.49</v>
      </c>
      <c r="K54" s="1">
        <v>636.07000000000005</v>
      </c>
      <c r="L54" s="1">
        <v>3960.9</v>
      </c>
      <c r="M54" s="1">
        <v>1.77</v>
      </c>
      <c r="N54" s="1">
        <v>1008</v>
      </c>
      <c r="O54" s="1">
        <v>2861</v>
      </c>
      <c r="P54" s="1">
        <v>2571</v>
      </c>
      <c r="Q54" s="1">
        <v>279</v>
      </c>
      <c r="R54" s="1">
        <v>10</v>
      </c>
      <c r="S54" s="1">
        <v>2093</v>
      </c>
      <c r="T54" s="1">
        <v>214</v>
      </c>
      <c r="U54" s="1">
        <v>7496</v>
      </c>
      <c r="V54" s="1">
        <v>1</v>
      </c>
      <c r="W54" s="1">
        <v>1</v>
      </c>
      <c r="X54" s="1">
        <v>0</v>
      </c>
      <c r="Y54" s="1">
        <v>0</v>
      </c>
      <c r="Z54" s="1">
        <v>0</v>
      </c>
      <c r="AA54" s="1">
        <f t="shared" si="17"/>
        <v>53616</v>
      </c>
      <c r="AB54" s="1">
        <f t="shared" si="17"/>
        <v>3515</v>
      </c>
      <c r="AC54" s="1">
        <f t="shared" si="18"/>
        <v>349</v>
      </c>
      <c r="AD54" s="1">
        <f t="shared" si="19"/>
        <v>16</v>
      </c>
      <c r="AE54" s="1">
        <f t="shared" si="26"/>
        <v>215</v>
      </c>
      <c r="AF54" s="1">
        <f t="shared" si="20"/>
        <v>45</v>
      </c>
      <c r="AG54" s="1">
        <f t="shared" si="20"/>
        <v>0</v>
      </c>
      <c r="AH54" s="1">
        <f t="shared" si="20"/>
        <v>2</v>
      </c>
      <c r="AI54" s="1">
        <f t="shared" si="27"/>
        <v>262</v>
      </c>
      <c r="AJ54" s="9">
        <f t="shared" si="1"/>
        <v>4.1258380608561115E-3</v>
      </c>
      <c r="AK54" s="9">
        <f t="shared" si="2"/>
        <v>7.7560000000000004E-2</v>
      </c>
      <c r="AL54" s="9">
        <f t="shared" si="3"/>
        <v>7.0279999999999995E-2</v>
      </c>
      <c r="AM54" s="9">
        <f t="shared" si="4"/>
        <v>6.96E-3</v>
      </c>
      <c r="AN54" s="9">
        <f t="shared" si="5"/>
        <v>3.2000000000000003E-4</v>
      </c>
      <c r="AO54" s="9">
        <f t="shared" si="6"/>
        <v>5.2399999999999999E-3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2</v>
      </c>
      <c r="AV54" s="9">
        <f t="shared" si="23"/>
        <v>4.0000000000000003E-5</v>
      </c>
      <c r="AW54" s="9">
        <f t="shared" si="8"/>
        <v>2.0000000000000002E-5</v>
      </c>
      <c r="AX54" s="9">
        <f t="shared" si="9"/>
        <v>2.0000000000000002E-5</v>
      </c>
      <c r="AY54" s="9">
        <f t="shared" si="10"/>
        <v>0</v>
      </c>
      <c r="AZ54" s="9">
        <f t="shared" si="11"/>
        <v>0</v>
      </c>
      <c r="BJ54" s="7">
        <f t="shared" si="31"/>
        <v>59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536683.75106031087</v>
      </c>
      <c r="BS54" s="1">
        <f t="shared" si="16"/>
        <v>486309.10294634674</v>
      </c>
    </row>
    <row r="55" spans="2:71" x14ac:dyDescent="0.3">
      <c r="B55" s="1">
        <f t="shared" si="0"/>
        <v>4156</v>
      </c>
      <c r="C55" s="1">
        <v>42</v>
      </c>
      <c r="D55" s="1">
        <v>45843</v>
      </c>
      <c r="E55" s="1">
        <v>3739</v>
      </c>
      <c r="F55" s="1">
        <v>0</v>
      </c>
      <c r="G55" s="1">
        <v>398</v>
      </c>
      <c r="H55" s="1">
        <v>0</v>
      </c>
      <c r="I55" s="1">
        <v>19</v>
      </c>
      <c r="J55" s="1">
        <v>39.49</v>
      </c>
      <c r="K55" s="1">
        <v>670.49</v>
      </c>
      <c r="L55" s="1">
        <v>4356</v>
      </c>
      <c r="M55" s="1">
        <v>1.74</v>
      </c>
      <c r="N55" s="1">
        <v>1093</v>
      </c>
      <c r="O55" s="1">
        <v>3053</v>
      </c>
      <c r="P55" s="1">
        <v>2722</v>
      </c>
      <c r="Q55" s="1">
        <v>318</v>
      </c>
      <c r="R55" s="1">
        <v>12</v>
      </c>
      <c r="S55" s="1">
        <v>2250</v>
      </c>
      <c r="T55" s="1">
        <v>230</v>
      </c>
      <c r="U55" s="1">
        <v>7496</v>
      </c>
      <c r="V55" s="1">
        <v>1</v>
      </c>
      <c r="W55" s="1">
        <v>1</v>
      </c>
      <c r="X55" s="1">
        <v>0</v>
      </c>
      <c r="Y55" s="1">
        <v>0</v>
      </c>
      <c r="Z55" s="1">
        <v>0</v>
      </c>
      <c r="AA55" s="1">
        <f t="shared" si="17"/>
        <v>53339</v>
      </c>
      <c r="AB55" s="1">
        <f t="shared" si="17"/>
        <v>3740</v>
      </c>
      <c r="AC55" s="1">
        <f t="shared" si="18"/>
        <v>399</v>
      </c>
      <c r="AD55" s="1">
        <f t="shared" si="19"/>
        <v>19</v>
      </c>
      <c r="AE55" s="1">
        <f t="shared" si="26"/>
        <v>225</v>
      </c>
      <c r="AF55" s="1">
        <f t="shared" si="20"/>
        <v>50</v>
      </c>
      <c r="AG55" s="1">
        <f t="shared" si="20"/>
        <v>0</v>
      </c>
      <c r="AH55" s="1">
        <f t="shared" si="20"/>
        <v>3</v>
      </c>
      <c r="AI55" s="1">
        <f t="shared" si="27"/>
        <v>278</v>
      </c>
      <c r="AJ55" s="9">
        <f t="shared" si="1"/>
        <v>4.5717035611164579E-3</v>
      </c>
      <c r="AK55" s="9">
        <f t="shared" si="2"/>
        <v>8.3119999999999999E-2</v>
      </c>
      <c r="AL55" s="9">
        <f t="shared" si="3"/>
        <v>7.4779999999999999E-2</v>
      </c>
      <c r="AM55" s="9">
        <f t="shared" si="4"/>
        <v>7.9600000000000001E-3</v>
      </c>
      <c r="AN55" s="9">
        <f t="shared" si="5"/>
        <v>3.8000000000000002E-4</v>
      </c>
      <c r="AO55" s="9">
        <f t="shared" si="6"/>
        <v>5.5599999999999998E-3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2</v>
      </c>
      <c r="AV55" s="9">
        <f t="shared" si="23"/>
        <v>4.0000000000000003E-5</v>
      </c>
      <c r="AW55" s="9">
        <f t="shared" si="8"/>
        <v>2.0000000000000002E-5</v>
      </c>
      <c r="AX55" s="9">
        <f t="shared" si="9"/>
        <v>2.0000000000000002E-5</v>
      </c>
      <c r="AY55" s="9">
        <f t="shared" si="10"/>
        <v>0</v>
      </c>
      <c r="AZ55" s="9">
        <f t="shared" si="11"/>
        <v>0</v>
      </c>
      <c r="BJ55" s="7">
        <f t="shared" si="31"/>
        <v>60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575156.69659789896</v>
      </c>
      <c r="BS55" s="1">
        <f t="shared" si="16"/>
        <v>517447.27829151688</v>
      </c>
    </row>
    <row r="56" spans="2:71" x14ac:dyDescent="0.3">
      <c r="B56" s="1">
        <f t="shared" si="0"/>
        <v>4435</v>
      </c>
      <c r="C56" s="1">
        <v>43</v>
      </c>
      <c r="D56" s="1">
        <v>45563</v>
      </c>
      <c r="E56" s="1">
        <v>3965</v>
      </c>
      <c r="F56" s="1">
        <v>0</v>
      </c>
      <c r="G56" s="1">
        <v>449</v>
      </c>
      <c r="H56" s="1">
        <v>0</v>
      </c>
      <c r="I56" s="1">
        <v>21</v>
      </c>
      <c r="J56" s="1">
        <v>39.49</v>
      </c>
      <c r="K56" s="1">
        <v>703.55</v>
      </c>
      <c r="L56" s="1">
        <v>4978</v>
      </c>
      <c r="M56" s="1">
        <v>1.71</v>
      </c>
      <c r="N56" s="1">
        <v>1185</v>
      </c>
      <c r="O56" s="1">
        <v>3241</v>
      </c>
      <c r="P56" s="1">
        <v>2869</v>
      </c>
      <c r="Q56" s="1">
        <v>358</v>
      </c>
      <c r="R56" s="1">
        <v>13</v>
      </c>
      <c r="S56" s="1">
        <v>2410</v>
      </c>
      <c r="T56" s="1">
        <v>245</v>
      </c>
      <c r="U56" s="1">
        <v>7496</v>
      </c>
      <c r="V56" s="1">
        <v>1</v>
      </c>
      <c r="W56" s="1">
        <v>1</v>
      </c>
      <c r="X56" s="1">
        <v>0</v>
      </c>
      <c r="Y56" s="1">
        <v>0</v>
      </c>
      <c r="Z56" s="1">
        <v>0</v>
      </c>
      <c r="AA56" s="1">
        <f t="shared" si="17"/>
        <v>53059</v>
      </c>
      <c r="AB56" s="1">
        <f t="shared" si="17"/>
        <v>3966</v>
      </c>
      <c r="AC56" s="1">
        <f t="shared" si="18"/>
        <v>450</v>
      </c>
      <c r="AD56" s="1">
        <f t="shared" si="19"/>
        <v>21</v>
      </c>
      <c r="AE56" s="1">
        <f t="shared" si="26"/>
        <v>226</v>
      </c>
      <c r="AF56" s="1">
        <f t="shared" si="20"/>
        <v>51</v>
      </c>
      <c r="AG56" s="1">
        <f t="shared" si="20"/>
        <v>0</v>
      </c>
      <c r="AH56" s="1">
        <f t="shared" si="20"/>
        <v>2</v>
      </c>
      <c r="AI56" s="1">
        <f t="shared" si="27"/>
        <v>279</v>
      </c>
      <c r="AJ56" s="9">
        <f t="shared" si="1"/>
        <v>4.7350620067643746E-3</v>
      </c>
      <c r="AK56" s="9">
        <f t="shared" si="2"/>
        <v>8.8700000000000001E-2</v>
      </c>
      <c r="AL56" s="9">
        <f t="shared" si="3"/>
        <v>7.9299999999999995E-2</v>
      </c>
      <c r="AM56" s="9">
        <f t="shared" si="4"/>
        <v>8.9800000000000001E-3</v>
      </c>
      <c r="AN56" s="9">
        <f t="shared" si="5"/>
        <v>4.2000000000000002E-4</v>
      </c>
      <c r="AO56" s="9">
        <f t="shared" si="6"/>
        <v>5.5799999999999999E-3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2</v>
      </c>
      <c r="AV56" s="9">
        <f t="shared" si="23"/>
        <v>4.0000000000000003E-5</v>
      </c>
      <c r="AW56" s="9">
        <f t="shared" si="8"/>
        <v>2.0000000000000002E-5</v>
      </c>
      <c r="AX56" s="9">
        <f t="shared" si="9"/>
        <v>2.0000000000000002E-5</v>
      </c>
      <c r="AY56" s="9">
        <f t="shared" si="10"/>
        <v>0</v>
      </c>
      <c r="AZ56" s="9">
        <f t="shared" si="11"/>
        <v>0</v>
      </c>
      <c r="BJ56" s="7">
        <f t="shared" si="31"/>
        <v>61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613768.03402590996</v>
      </c>
      <c r="BS56" s="1">
        <f t="shared" si="16"/>
        <v>548723.84552711004</v>
      </c>
    </row>
    <row r="57" spans="2:71" x14ac:dyDescent="0.3">
      <c r="B57" s="1">
        <f t="shared" si="0"/>
        <v>4722</v>
      </c>
      <c r="C57" s="1">
        <v>44</v>
      </c>
      <c r="D57" s="1">
        <v>45276</v>
      </c>
      <c r="E57" s="1">
        <v>4191</v>
      </c>
      <c r="F57" s="1">
        <v>0</v>
      </c>
      <c r="G57" s="1">
        <v>507</v>
      </c>
      <c r="H57" s="1">
        <v>0</v>
      </c>
      <c r="I57" s="1">
        <v>24</v>
      </c>
      <c r="J57" s="1">
        <v>39.49</v>
      </c>
      <c r="K57" s="1">
        <v>735.34</v>
      </c>
      <c r="L57" s="1">
        <v>5578.4</v>
      </c>
      <c r="M57" s="1">
        <v>1.66</v>
      </c>
      <c r="N57" s="1">
        <v>1278</v>
      </c>
      <c r="O57" s="1">
        <v>3435</v>
      </c>
      <c r="P57" s="1">
        <v>3017</v>
      </c>
      <c r="Q57" s="1">
        <v>402</v>
      </c>
      <c r="R57" s="1">
        <v>15</v>
      </c>
      <c r="S57" s="1">
        <v>2586</v>
      </c>
      <c r="T57" s="1">
        <v>262</v>
      </c>
      <c r="U57" s="1">
        <v>7496</v>
      </c>
      <c r="V57" s="1">
        <v>1</v>
      </c>
      <c r="W57" s="1">
        <v>1</v>
      </c>
      <c r="X57" s="1">
        <v>0</v>
      </c>
      <c r="Y57" s="1">
        <v>0</v>
      </c>
      <c r="Z57" s="1">
        <v>0</v>
      </c>
      <c r="AA57" s="1">
        <f t="shared" si="17"/>
        <v>52772</v>
      </c>
      <c r="AB57" s="1">
        <f t="shared" si="17"/>
        <v>4192</v>
      </c>
      <c r="AC57" s="1">
        <f t="shared" si="18"/>
        <v>508</v>
      </c>
      <c r="AD57" s="1">
        <f t="shared" si="19"/>
        <v>24</v>
      </c>
      <c r="AE57" s="1">
        <f t="shared" si="26"/>
        <v>226</v>
      </c>
      <c r="AF57" s="1">
        <f t="shared" si="20"/>
        <v>58</v>
      </c>
      <c r="AG57" s="1">
        <f t="shared" si="20"/>
        <v>0</v>
      </c>
      <c r="AH57" s="1">
        <f t="shared" si="20"/>
        <v>3</v>
      </c>
      <c r="AI57" s="1">
        <f t="shared" si="27"/>
        <v>287</v>
      </c>
      <c r="AJ57" s="9">
        <f t="shared" si="1"/>
        <v>5.0825921219822112E-3</v>
      </c>
      <c r="AK57" s="9">
        <f t="shared" si="2"/>
        <v>9.4439999999999996E-2</v>
      </c>
      <c r="AL57" s="9">
        <f t="shared" si="3"/>
        <v>8.3820000000000006E-2</v>
      </c>
      <c r="AM57" s="9">
        <f t="shared" si="4"/>
        <v>1.014E-2</v>
      </c>
      <c r="AN57" s="9">
        <f t="shared" si="5"/>
        <v>4.8000000000000001E-4</v>
      </c>
      <c r="AO57" s="9">
        <f t="shared" si="6"/>
        <v>5.7400000000000003E-3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2</v>
      </c>
      <c r="AV57" s="9">
        <f t="shared" si="23"/>
        <v>4.0000000000000003E-5</v>
      </c>
      <c r="AW57" s="9">
        <f t="shared" si="8"/>
        <v>2.0000000000000002E-5</v>
      </c>
      <c r="AX57" s="9">
        <f t="shared" si="9"/>
        <v>2.0000000000000002E-5</v>
      </c>
      <c r="AY57" s="9">
        <f t="shared" si="10"/>
        <v>0</v>
      </c>
      <c r="AZ57" s="9">
        <f t="shared" si="11"/>
        <v>0</v>
      </c>
      <c r="BJ57" s="7">
        <f t="shared" si="31"/>
        <v>62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653486.5065773048</v>
      </c>
      <c r="BS57" s="1">
        <f t="shared" si="16"/>
        <v>580000.41276270326</v>
      </c>
    </row>
    <row r="58" spans="2:71" x14ac:dyDescent="0.3">
      <c r="B58" s="1">
        <f t="shared" si="0"/>
        <v>5020</v>
      </c>
      <c r="C58" s="1">
        <v>45</v>
      </c>
      <c r="D58" s="1">
        <v>44979</v>
      </c>
      <c r="E58" s="1">
        <v>4427</v>
      </c>
      <c r="F58" s="1">
        <v>0</v>
      </c>
      <c r="G58" s="1">
        <v>565</v>
      </c>
      <c r="H58" s="1">
        <v>0</v>
      </c>
      <c r="I58" s="1">
        <v>28</v>
      </c>
      <c r="J58" s="1">
        <v>39.49</v>
      </c>
      <c r="K58" s="1">
        <v>767.74</v>
      </c>
      <c r="L58" s="1">
        <v>6259.5</v>
      </c>
      <c r="M58" s="1">
        <v>1.66</v>
      </c>
      <c r="N58" s="1">
        <v>1373</v>
      </c>
      <c r="O58" s="1">
        <v>3637</v>
      </c>
      <c r="P58" s="1">
        <v>3174</v>
      </c>
      <c r="Q58" s="1">
        <v>445</v>
      </c>
      <c r="R58" s="1">
        <v>17</v>
      </c>
      <c r="S58" s="1">
        <v>2772</v>
      </c>
      <c r="T58" s="1">
        <v>281</v>
      </c>
      <c r="U58" s="1">
        <v>7496</v>
      </c>
      <c r="V58" s="1">
        <v>2</v>
      </c>
      <c r="W58" s="1">
        <v>1</v>
      </c>
      <c r="X58" s="1">
        <v>0</v>
      </c>
      <c r="Y58" s="1">
        <v>0</v>
      </c>
      <c r="Z58" s="1">
        <v>0</v>
      </c>
      <c r="AA58" s="1">
        <f t="shared" si="17"/>
        <v>52475</v>
      </c>
      <c r="AB58" s="1">
        <f t="shared" si="17"/>
        <v>4429</v>
      </c>
      <c r="AC58" s="1">
        <f t="shared" si="18"/>
        <v>566</v>
      </c>
      <c r="AD58" s="1">
        <f t="shared" si="19"/>
        <v>28</v>
      </c>
      <c r="AE58" s="1">
        <f t="shared" si="26"/>
        <v>236</v>
      </c>
      <c r="AF58" s="1">
        <f t="shared" si="20"/>
        <v>58</v>
      </c>
      <c r="AG58" s="1">
        <f t="shared" si="20"/>
        <v>0</v>
      </c>
      <c r="AH58" s="1">
        <f t="shared" si="20"/>
        <v>4</v>
      </c>
      <c r="AI58" s="1">
        <f t="shared" si="27"/>
        <v>298</v>
      </c>
      <c r="AJ58" s="9">
        <f t="shared" si="1"/>
        <v>5.5776892430278889E-3</v>
      </c>
      <c r="AK58" s="9">
        <f t="shared" si="2"/>
        <v>0.1004</v>
      </c>
      <c r="AL58" s="9">
        <f t="shared" si="3"/>
        <v>8.8539999999999994E-2</v>
      </c>
      <c r="AM58" s="9">
        <f t="shared" si="4"/>
        <v>1.1299999999999999E-2</v>
      </c>
      <c r="AN58" s="9">
        <f t="shared" si="5"/>
        <v>5.5999999999999995E-4</v>
      </c>
      <c r="AO58" s="9">
        <f t="shared" si="6"/>
        <v>5.96E-3</v>
      </c>
      <c r="AP58" s="1">
        <f t="shared" si="21"/>
        <v>1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1</v>
      </c>
      <c r="AU58" s="1">
        <f t="shared" si="7"/>
        <v>3</v>
      </c>
      <c r="AV58" s="9">
        <f t="shared" si="23"/>
        <v>6.0000000000000002E-5</v>
      </c>
      <c r="AW58" s="9">
        <f t="shared" si="8"/>
        <v>4.0000000000000003E-5</v>
      </c>
      <c r="AX58" s="9">
        <f t="shared" si="9"/>
        <v>2.0000000000000002E-5</v>
      </c>
      <c r="AY58" s="9">
        <f t="shared" si="10"/>
        <v>0</v>
      </c>
      <c r="AZ58" s="9">
        <f t="shared" si="11"/>
        <v>2.0000000000000002E-5</v>
      </c>
      <c r="BJ58" s="7">
        <f t="shared" si="31"/>
        <v>63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694727.28992335242</v>
      </c>
      <c r="BS58" s="1">
        <f t="shared" si="16"/>
        <v>612660.89890252613</v>
      </c>
    </row>
    <row r="59" spans="2:71" x14ac:dyDescent="0.3">
      <c r="B59" s="1">
        <f t="shared" si="0"/>
        <v>5322</v>
      </c>
      <c r="C59" s="1">
        <v>46</v>
      </c>
      <c r="D59" s="1">
        <v>44677</v>
      </c>
      <c r="E59" s="1">
        <v>4663</v>
      </c>
      <c r="F59" s="1">
        <v>0</v>
      </c>
      <c r="G59" s="1">
        <v>628</v>
      </c>
      <c r="H59" s="1">
        <v>0</v>
      </c>
      <c r="I59" s="1">
        <v>31</v>
      </c>
      <c r="J59" s="1">
        <v>39.49</v>
      </c>
      <c r="K59" s="1">
        <v>798.97</v>
      </c>
      <c r="L59" s="1">
        <v>6982.8</v>
      </c>
      <c r="M59" s="1">
        <v>1.64</v>
      </c>
      <c r="N59" s="1">
        <v>1474</v>
      </c>
      <c r="O59" s="1">
        <v>3838</v>
      </c>
      <c r="P59" s="1">
        <v>3328</v>
      </c>
      <c r="Q59" s="1">
        <v>490</v>
      </c>
      <c r="R59" s="1">
        <v>19</v>
      </c>
      <c r="S59" s="1">
        <v>2958</v>
      </c>
      <c r="T59" s="1">
        <v>301</v>
      </c>
      <c r="U59" s="1">
        <v>7495</v>
      </c>
      <c r="V59" s="1">
        <v>2</v>
      </c>
      <c r="W59" s="1">
        <v>1</v>
      </c>
      <c r="X59" s="1">
        <v>0</v>
      </c>
      <c r="Y59" s="1">
        <v>0</v>
      </c>
      <c r="Z59" s="1">
        <v>0</v>
      </c>
      <c r="AA59" s="1">
        <f t="shared" si="17"/>
        <v>52172</v>
      </c>
      <c r="AB59" s="1">
        <f t="shared" si="17"/>
        <v>4665</v>
      </c>
      <c r="AC59" s="1">
        <f t="shared" si="18"/>
        <v>629</v>
      </c>
      <c r="AD59" s="1">
        <f t="shared" si="19"/>
        <v>31</v>
      </c>
      <c r="AE59" s="1">
        <f t="shared" si="26"/>
        <v>236</v>
      </c>
      <c r="AF59" s="1">
        <f t="shared" si="20"/>
        <v>63</v>
      </c>
      <c r="AG59" s="1">
        <f t="shared" si="20"/>
        <v>0</v>
      </c>
      <c r="AH59" s="1">
        <f t="shared" si="20"/>
        <v>3</v>
      </c>
      <c r="AI59" s="1">
        <f t="shared" si="27"/>
        <v>302</v>
      </c>
      <c r="AJ59" s="9">
        <f t="shared" si="1"/>
        <v>5.824877865464111E-3</v>
      </c>
      <c r="AK59" s="9">
        <f t="shared" si="2"/>
        <v>0.10644000000000001</v>
      </c>
      <c r="AL59" s="9">
        <f t="shared" si="3"/>
        <v>9.3259999999999996E-2</v>
      </c>
      <c r="AM59" s="9">
        <f t="shared" si="4"/>
        <v>1.256E-2</v>
      </c>
      <c r="AN59" s="9">
        <f t="shared" si="5"/>
        <v>6.2E-4</v>
      </c>
      <c r="AO59" s="9">
        <f t="shared" si="6"/>
        <v>6.0400000000000002E-3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3</v>
      </c>
      <c r="AV59" s="9">
        <f t="shared" si="23"/>
        <v>6.0000000000000002E-5</v>
      </c>
      <c r="AW59" s="9">
        <f t="shared" si="8"/>
        <v>4.0000000000000003E-5</v>
      </c>
      <c r="AX59" s="9">
        <f t="shared" si="9"/>
        <v>2.0000000000000002E-5</v>
      </c>
      <c r="AY59" s="9">
        <f t="shared" si="10"/>
        <v>0</v>
      </c>
      <c r="AZ59" s="9">
        <f t="shared" si="11"/>
        <v>0</v>
      </c>
      <c r="BJ59" s="7">
        <f t="shared" si="31"/>
        <v>64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736521.64083109202</v>
      </c>
      <c r="BS59" s="1">
        <f t="shared" si="16"/>
        <v>645321.38504234911</v>
      </c>
    </row>
    <row r="60" spans="2:71" x14ac:dyDescent="0.3">
      <c r="B60" s="1">
        <f t="shared" si="0"/>
        <v>5636</v>
      </c>
      <c r="C60" s="1">
        <v>47</v>
      </c>
      <c r="D60" s="1">
        <v>44363</v>
      </c>
      <c r="E60" s="1">
        <v>4903</v>
      </c>
      <c r="F60" s="1">
        <v>0</v>
      </c>
      <c r="G60" s="1">
        <v>698</v>
      </c>
      <c r="H60" s="1">
        <v>0</v>
      </c>
      <c r="I60" s="1">
        <v>35</v>
      </c>
      <c r="J60" s="1">
        <v>39.49</v>
      </c>
      <c r="K60" s="1">
        <v>828.72</v>
      </c>
      <c r="L60" s="1">
        <v>7803.7</v>
      </c>
      <c r="M60" s="1">
        <v>1.62</v>
      </c>
      <c r="N60" s="1">
        <v>1580</v>
      </c>
      <c r="O60" s="1">
        <v>4046</v>
      </c>
      <c r="P60" s="1">
        <v>3480</v>
      </c>
      <c r="Q60" s="1">
        <v>543</v>
      </c>
      <c r="R60" s="1">
        <v>22</v>
      </c>
      <c r="S60" s="1">
        <v>3146</v>
      </c>
      <c r="T60" s="1">
        <v>318</v>
      </c>
      <c r="U60" s="1">
        <v>7495</v>
      </c>
      <c r="V60" s="1">
        <v>2</v>
      </c>
      <c r="W60" s="1">
        <v>1</v>
      </c>
      <c r="X60" s="1">
        <v>0</v>
      </c>
      <c r="Y60" s="1">
        <v>0</v>
      </c>
      <c r="Z60" s="1">
        <v>0</v>
      </c>
      <c r="AA60" s="1">
        <f t="shared" si="17"/>
        <v>51858</v>
      </c>
      <c r="AB60" s="1">
        <f t="shared" si="17"/>
        <v>4905</v>
      </c>
      <c r="AC60" s="1">
        <f t="shared" si="18"/>
        <v>699</v>
      </c>
      <c r="AD60" s="1">
        <f t="shared" si="19"/>
        <v>35</v>
      </c>
      <c r="AE60" s="1">
        <f t="shared" si="26"/>
        <v>240</v>
      </c>
      <c r="AF60" s="1">
        <f t="shared" si="20"/>
        <v>70</v>
      </c>
      <c r="AG60" s="1">
        <f t="shared" si="20"/>
        <v>0</v>
      </c>
      <c r="AH60" s="1">
        <f t="shared" si="20"/>
        <v>4</v>
      </c>
      <c r="AI60" s="1">
        <f t="shared" si="27"/>
        <v>314</v>
      </c>
      <c r="AJ60" s="9">
        <f t="shared" si="1"/>
        <v>6.2100780695528747E-3</v>
      </c>
      <c r="AK60" s="9">
        <f t="shared" si="2"/>
        <v>0.11272</v>
      </c>
      <c r="AL60" s="9">
        <f t="shared" si="3"/>
        <v>9.8059999999999994E-2</v>
      </c>
      <c r="AM60" s="9">
        <f t="shared" si="4"/>
        <v>1.396E-2</v>
      </c>
      <c r="AN60" s="9">
        <f t="shared" si="5"/>
        <v>6.9999999999999999E-4</v>
      </c>
      <c r="AO60" s="9">
        <f t="shared" si="6"/>
        <v>6.28E-3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3</v>
      </c>
      <c r="AV60" s="9">
        <f t="shared" si="23"/>
        <v>6.0000000000000002E-5</v>
      </c>
      <c r="AW60" s="9">
        <f t="shared" si="8"/>
        <v>4.0000000000000003E-5</v>
      </c>
      <c r="AX60" s="9">
        <f t="shared" si="9"/>
        <v>2.0000000000000002E-5</v>
      </c>
      <c r="AY60" s="9">
        <f t="shared" si="10"/>
        <v>0</v>
      </c>
      <c r="AZ60" s="9">
        <f t="shared" si="11"/>
        <v>0</v>
      </c>
      <c r="BJ60" s="7">
        <f t="shared" si="31"/>
        <v>65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779976.6944239072</v>
      </c>
      <c r="BS60" s="1">
        <f t="shared" si="16"/>
        <v>678535.43874386395</v>
      </c>
    </row>
    <row r="61" spans="2:71" x14ac:dyDescent="0.3">
      <c r="B61" s="1">
        <f t="shared" si="0"/>
        <v>5962</v>
      </c>
      <c r="C61" s="1">
        <v>48</v>
      </c>
      <c r="D61" s="1">
        <v>44036</v>
      </c>
      <c r="E61" s="1">
        <v>5150</v>
      </c>
      <c r="F61" s="1">
        <v>0</v>
      </c>
      <c r="G61" s="1">
        <v>773</v>
      </c>
      <c r="H61" s="1">
        <v>0</v>
      </c>
      <c r="I61" s="1">
        <v>39</v>
      </c>
      <c r="J61" s="1">
        <v>39.479999999999997</v>
      </c>
      <c r="K61" s="1">
        <v>855.63</v>
      </c>
      <c r="L61" s="1">
        <v>7554.5</v>
      </c>
      <c r="M61" s="1">
        <v>1.6</v>
      </c>
      <c r="N61" s="1">
        <v>1691</v>
      </c>
      <c r="O61" s="1">
        <v>4261</v>
      </c>
      <c r="P61" s="1">
        <v>3635</v>
      </c>
      <c r="Q61" s="1">
        <v>601</v>
      </c>
      <c r="R61" s="1">
        <v>24</v>
      </c>
      <c r="S61" s="1">
        <v>3343</v>
      </c>
      <c r="T61" s="1">
        <v>338</v>
      </c>
      <c r="U61" s="1">
        <v>7495</v>
      </c>
      <c r="V61" s="1">
        <v>2</v>
      </c>
      <c r="W61" s="1">
        <v>1</v>
      </c>
      <c r="X61" s="1">
        <v>0</v>
      </c>
      <c r="Y61" s="1">
        <v>0</v>
      </c>
      <c r="Z61" s="1">
        <v>0</v>
      </c>
      <c r="AA61" s="1">
        <f t="shared" si="17"/>
        <v>51531</v>
      </c>
      <c r="AB61" s="1">
        <f t="shared" si="17"/>
        <v>5152</v>
      </c>
      <c r="AC61" s="1">
        <f t="shared" si="18"/>
        <v>774</v>
      </c>
      <c r="AD61" s="1">
        <f t="shared" si="19"/>
        <v>39</v>
      </c>
      <c r="AE61" s="1">
        <f t="shared" si="26"/>
        <v>247</v>
      </c>
      <c r="AF61" s="1">
        <f t="shared" si="20"/>
        <v>75</v>
      </c>
      <c r="AG61" s="1">
        <f t="shared" si="20"/>
        <v>0</v>
      </c>
      <c r="AH61" s="1">
        <f t="shared" si="20"/>
        <v>4</v>
      </c>
      <c r="AI61" s="1">
        <f t="shared" si="27"/>
        <v>326</v>
      </c>
      <c r="AJ61" s="9">
        <f t="shared" si="1"/>
        <v>6.5414290506541429E-3</v>
      </c>
      <c r="AK61" s="9">
        <f t="shared" si="2"/>
        <v>0.11924</v>
      </c>
      <c r="AL61" s="9">
        <f t="shared" si="3"/>
        <v>0.10299999999999999</v>
      </c>
      <c r="AM61" s="9">
        <f t="shared" si="4"/>
        <v>1.546E-2</v>
      </c>
      <c r="AN61" s="9">
        <f t="shared" si="5"/>
        <v>7.7999999999999999E-4</v>
      </c>
      <c r="AO61" s="9">
        <f t="shared" si="6"/>
        <v>6.5199999999999998E-3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3</v>
      </c>
      <c r="AV61" s="9">
        <f t="shared" si="23"/>
        <v>6.0000000000000002E-5</v>
      </c>
      <c r="AW61" s="9">
        <f t="shared" si="8"/>
        <v>4.0000000000000003E-5</v>
      </c>
      <c r="AX61" s="9">
        <f t="shared" si="9"/>
        <v>2.0000000000000002E-5</v>
      </c>
      <c r="AY61" s="9">
        <f t="shared" si="10"/>
        <v>0</v>
      </c>
      <c r="AZ61" s="9">
        <f t="shared" si="11"/>
        <v>0</v>
      </c>
      <c r="BJ61" s="7">
        <f t="shared" si="31"/>
        <v>66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825092.45070179831</v>
      </c>
      <c r="BS61" s="1">
        <f t="shared" si="16"/>
        <v>712718.23567833973</v>
      </c>
    </row>
    <row r="62" spans="2:71" x14ac:dyDescent="0.3">
      <c r="B62" s="1">
        <f t="shared" si="0"/>
        <v>6294</v>
      </c>
      <c r="C62" s="1">
        <v>49</v>
      </c>
      <c r="D62" s="1">
        <v>43704</v>
      </c>
      <c r="E62" s="1">
        <v>5394</v>
      </c>
      <c r="F62" s="1">
        <v>0</v>
      </c>
      <c r="G62" s="1">
        <v>857</v>
      </c>
      <c r="H62" s="1">
        <v>0</v>
      </c>
      <c r="I62" s="1">
        <v>43</v>
      </c>
      <c r="J62" s="1">
        <v>39.479999999999997</v>
      </c>
      <c r="K62" s="1">
        <v>877.95</v>
      </c>
      <c r="L62" s="1">
        <v>8429.9</v>
      </c>
      <c r="M62" s="1">
        <v>1.59</v>
      </c>
      <c r="N62" s="1">
        <v>1802</v>
      </c>
      <c r="O62" s="1">
        <v>4482</v>
      </c>
      <c r="P62" s="1">
        <v>3790</v>
      </c>
      <c r="Q62" s="1">
        <v>665</v>
      </c>
      <c r="R62" s="1">
        <v>27</v>
      </c>
      <c r="S62" s="1">
        <v>3536</v>
      </c>
      <c r="T62" s="1">
        <v>358</v>
      </c>
      <c r="U62" s="1">
        <v>7494</v>
      </c>
      <c r="V62" s="1">
        <v>3</v>
      </c>
      <c r="W62" s="1">
        <v>1</v>
      </c>
      <c r="X62" s="1">
        <v>0</v>
      </c>
      <c r="Y62" s="1">
        <v>0</v>
      </c>
      <c r="Z62" s="1">
        <v>0</v>
      </c>
      <c r="AA62" s="1">
        <f t="shared" si="17"/>
        <v>51198</v>
      </c>
      <c r="AB62" s="1">
        <f t="shared" si="17"/>
        <v>5397</v>
      </c>
      <c r="AC62" s="1">
        <f t="shared" si="18"/>
        <v>858</v>
      </c>
      <c r="AD62" s="1">
        <f t="shared" si="19"/>
        <v>43</v>
      </c>
      <c r="AE62" s="1">
        <f t="shared" si="26"/>
        <v>244</v>
      </c>
      <c r="AF62" s="1">
        <f t="shared" si="20"/>
        <v>84</v>
      </c>
      <c r="AG62" s="1">
        <f t="shared" si="20"/>
        <v>0</v>
      </c>
      <c r="AH62" s="1">
        <f t="shared" si="20"/>
        <v>4</v>
      </c>
      <c r="AI62" s="1">
        <f t="shared" si="27"/>
        <v>332</v>
      </c>
      <c r="AJ62" s="9">
        <f t="shared" si="1"/>
        <v>6.8319034000635529E-3</v>
      </c>
      <c r="AK62" s="9">
        <f t="shared" si="2"/>
        <v>0.12587999999999999</v>
      </c>
      <c r="AL62" s="9">
        <f t="shared" si="3"/>
        <v>0.10788</v>
      </c>
      <c r="AM62" s="9">
        <f t="shared" si="4"/>
        <v>1.7139999999999999E-2</v>
      </c>
      <c r="AN62" s="9">
        <f t="shared" si="5"/>
        <v>8.5999999999999998E-4</v>
      </c>
      <c r="AO62" s="9">
        <f t="shared" si="6"/>
        <v>6.6400000000000001E-3</v>
      </c>
      <c r="AP62" s="1">
        <f t="shared" si="21"/>
        <v>1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1</v>
      </c>
      <c r="AU62" s="1">
        <f t="shared" si="7"/>
        <v>4</v>
      </c>
      <c r="AV62" s="9">
        <f t="shared" si="23"/>
        <v>8.0000000000000007E-5</v>
      </c>
      <c r="AW62" s="9">
        <f t="shared" si="8"/>
        <v>6.0000000000000002E-5</v>
      </c>
      <c r="AX62" s="9">
        <f t="shared" si="9"/>
        <v>2.0000000000000002E-5</v>
      </c>
      <c r="AY62" s="9">
        <f t="shared" si="10"/>
        <v>0</v>
      </c>
      <c r="AZ62" s="9">
        <f t="shared" si="11"/>
        <v>2.0000000000000002E-5</v>
      </c>
      <c r="BJ62" s="7">
        <f t="shared" si="31"/>
        <v>67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871038.55832222721</v>
      </c>
      <c r="BS62" s="1">
        <f t="shared" si="16"/>
        <v>746485.85694154643</v>
      </c>
    </row>
    <row r="63" spans="2:71" x14ac:dyDescent="0.3">
      <c r="B63" s="1">
        <f t="shared" si="0"/>
        <v>6892</v>
      </c>
      <c r="C63" s="1">
        <v>50</v>
      </c>
      <c r="D63" s="1">
        <v>43106</v>
      </c>
      <c r="E63" s="1">
        <v>5855</v>
      </c>
      <c r="F63" s="1">
        <v>0</v>
      </c>
      <c r="G63" s="1">
        <v>987</v>
      </c>
      <c r="H63" s="1">
        <v>0</v>
      </c>
      <c r="I63" s="1">
        <v>50</v>
      </c>
      <c r="J63" s="1">
        <v>39.49</v>
      </c>
      <c r="K63" s="1">
        <v>938.58</v>
      </c>
      <c r="L63" s="1">
        <v>9061.1</v>
      </c>
      <c r="M63" s="1">
        <v>1.63</v>
      </c>
      <c r="N63" s="1">
        <v>1994</v>
      </c>
      <c r="O63" s="1">
        <v>4889</v>
      </c>
      <c r="P63" s="1">
        <v>4094</v>
      </c>
      <c r="Q63" s="1">
        <v>764</v>
      </c>
      <c r="R63" s="1">
        <v>31</v>
      </c>
      <c r="S63" s="1">
        <v>3881</v>
      </c>
      <c r="T63" s="1">
        <v>390</v>
      </c>
      <c r="U63" s="1">
        <v>7494</v>
      </c>
      <c r="V63" s="1">
        <v>3</v>
      </c>
      <c r="W63" s="1">
        <v>1</v>
      </c>
      <c r="X63" s="1">
        <v>0</v>
      </c>
      <c r="Y63" s="1">
        <v>0</v>
      </c>
      <c r="Z63" s="1">
        <v>0</v>
      </c>
      <c r="AA63" s="1">
        <f t="shared" si="17"/>
        <v>50600</v>
      </c>
      <c r="AB63" s="1">
        <f t="shared" si="17"/>
        <v>5858</v>
      </c>
      <c r="AC63" s="1">
        <f t="shared" si="18"/>
        <v>988</v>
      </c>
      <c r="AD63" s="1">
        <f t="shared" si="19"/>
        <v>50</v>
      </c>
      <c r="AE63" s="1">
        <f t="shared" si="26"/>
        <v>461</v>
      </c>
      <c r="AF63" s="1">
        <f t="shared" si="20"/>
        <v>130</v>
      </c>
      <c r="AG63" s="1">
        <f t="shared" si="20"/>
        <v>0</v>
      </c>
      <c r="AH63" s="1">
        <f t="shared" si="20"/>
        <v>7</v>
      </c>
      <c r="AI63" s="1">
        <f t="shared" si="27"/>
        <v>598</v>
      </c>
      <c r="AJ63" s="9">
        <f t="shared" si="1"/>
        <v>7.2547881601857222E-3</v>
      </c>
      <c r="AK63" s="9">
        <f t="shared" si="2"/>
        <v>0.13783999999999999</v>
      </c>
      <c r="AL63" s="9">
        <f t="shared" si="3"/>
        <v>0.1171</v>
      </c>
      <c r="AM63" s="9">
        <f t="shared" si="4"/>
        <v>1.9740000000000001E-2</v>
      </c>
      <c r="AN63" s="9">
        <f t="shared" si="5"/>
        <v>1E-3</v>
      </c>
      <c r="AO63" s="9">
        <f t="shared" si="6"/>
        <v>1.196E-2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4</v>
      </c>
      <c r="AV63" s="9">
        <f t="shared" si="23"/>
        <v>8.0000000000000007E-5</v>
      </c>
      <c r="AW63" s="9">
        <f t="shared" si="8"/>
        <v>6.0000000000000002E-5</v>
      </c>
      <c r="AX63" s="9">
        <f t="shared" si="9"/>
        <v>2.0000000000000002E-5</v>
      </c>
      <c r="AY63" s="9">
        <f t="shared" si="10"/>
        <v>0</v>
      </c>
      <c r="AZ63" s="9">
        <f t="shared" si="11"/>
        <v>0</v>
      </c>
      <c r="BJ63" s="7">
        <f t="shared" si="31"/>
        <v>68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953796.90879516839</v>
      </c>
      <c r="BS63" s="1">
        <f t="shared" si="16"/>
        <v>810284.51842653961</v>
      </c>
    </row>
    <row r="64" spans="2:71" x14ac:dyDescent="0.3">
      <c r="B64" s="1">
        <f t="shared" si="0"/>
        <v>7232</v>
      </c>
      <c r="C64" s="1">
        <v>51</v>
      </c>
      <c r="D64" s="1">
        <v>42765</v>
      </c>
      <c r="E64" s="1">
        <v>6091</v>
      </c>
      <c r="F64" s="1">
        <v>0</v>
      </c>
      <c r="G64" s="1">
        <v>1086</v>
      </c>
      <c r="H64" s="1">
        <v>0</v>
      </c>
      <c r="I64" s="1">
        <v>55</v>
      </c>
      <c r="J64" s="1">
        <v>39.49</v>
      </c>
      <c r="K64" s="1">
        <v>961.92</v>
      </c>
      <c r="L64" s="1">
        <v>9950.9</v>
      </c>
      <c r="M64" s="1">
        <v>1.62</v>
      </c>
      <c r="N64" s="1">
        <v>2116</v>
      </c>
      <c r="O64" s="1">
        <v>5107</v>
      </c>
      <c r="P64" s="1">
        <v>4233</v>
      </c>
      <c r="Q64" s="1">
        <v>839</v>
      </c>
      <c r="R64" s="1">
        <v>34</v>
      </c>
      <c r="S64" s="1">
        <v>4087</v>
      </c>
      <c r="T64" s="1">
        <v>411</v>
      </c>
      <c r="U64" s="1">
        <v>7494</v>
      </c>
      <c r="V64" s="1">
        <v>3</v>
      </c>
      <c r="W64" s="1">
        <v>2</v>
      </c>
      <c r="X64" s="1">
        <v>0</v>
      </c>
      <c r="Y64" s="1">
        <v>0</v>
      </c>
      <c r="Z64" s="1">
        <v>0</v>
      </c>
      <c r="AA64" s="1">
        <f t="shared" si="17"/>
        <v>50259</v>
      </c>
      <c r="AB64" s="1">
        <f t="shared" si="17"/>
        <v>6094</v>
      </c>
      <c r="AC64" s="1">
        <f t="shared" si="18"/>
        <v>1088</v>
      </c>
      <c r="AD64" s="1">
        <f t="shared" si="19"/>
        <v>55</v>
      </c>
      <c r="AE64" s="1">
        <f t="shared" si="26"/>
        <v>236</v>
      </c>
      <c r="AF64" s="1">
        <f t="shared" si="20"/>
        <v>99</v>
      </c>
      <c r="AG64" s="1">
        <f t="shared" si="20"/>
        <v>0</v>
      </c>
      <c r="AH64" s="1">
        <f t="shared" si="20"/>
        <v>5</v>
      </c>
      <c r="AI64" s="1">
        <f t="shared" si="27"/>
        <v>340</v>
      </c>
      <c r="AJ64" s="9">
        <f t="shared" si="1"/>
        <v>7.6050884955752209E-3</v>
      </c>
      <c r="AK64" s="9">
        <f t="shared" si="2"/>
        <v>0.14463999999999999</v>
      </c>
      <c r="AL64" s="9">
        <f t="shared" si="3"/>
        <v>0.12182</v>
      </c>
      <c r="AM64" s="9">
        <f t="shared" si="4"/>
        <v>2.172E-2</v>
      </c>
      <c r="AN64" s="9">
        <f t="shared" si="5"/>
        <v>1.1000000000000001E-3</v>
      </c>
      <c r="AO64" s="9">
        <f t="shared" si="6"/>
        <v>6.7999999999999996E-3</v>
      </c>
      <c r="AP64" s="1">
        <f t="shared" si="21"/>
        <v>0</v>
      </c>
      <c r="AQ64" s="1">
        <f t="shared" si="21"/>
        <v>1</v>
      </c>
      <c r="AR64" s="1"/>
      <c r="AS64" s="1">
        <f t="shared" si="22"/>
        <v>0</v>
      </c>
      <c r="AT64" s="1">
        <f t="shared" si="28"/>
        <v>1</v>
      </c>
      <c r="AU64" s="1">
        <f t="shared" si="7"/>
        <v>5</v>
      </c>
      <c r="AV64" s="9">
        <f t="shared" si="23"/>
        <v>1E-4</v>
      </c>
      <c r="AW64" s="9">
        <f t="shared" si="8"/>
        <v>6.0000000000000002E-5</v>
      </c>
      <c r="AX64" s="9">
        <f t="shared" si="9"/>
        <v>4.0000000000000003E-5</v>
      </c>
      <c r="AY64" s="9">
        <f t="shared" si="10"/>
        <v>0</v>
      </c>
      <c r="AZ64" s="9">
        <f t="shared" si="11"/>
        <v>2.0000000000000002E-5</v>
      </c>
      <c r="BJ64" s="7">
        <f t="shared" ref="BJ64:BK79" si="32">+BJ63+1</f>
        <v>69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1000850.1515389811</v>
      </c>
      <c r="BS64" s="1">
        <f t="shared" si="16"/>
        <v>842945.00456636248</v>
      </c>
    </row>
    <row r="65" spans="2:71" x14ac:dyDescent="0.3">
      <c r="B65" s="1">
        <f t="shared" si="0"/>
        <v>7575</v>
      </c>
      <c r="C65" s="1">
        <v>52</v>
      </c>
      <c r="D65" s="1">
        <v>42423</v>
      </c>
      <c r="E65" s="1">
        <v>6313</v>
      </c>
      <c r="F65" s="1">
        <v>0</v>
      </c>
      <c r="G65" s="1">
        <v>1201</v>
      </c>
      <c r="H65" s="1">
        <v>0</v>
      </c>
      <c r="I65" s="1">
        <v>61</v>
      </c>
      <c r="J65" s="1">
        <v>39.49</v>
      </c>
      <c r="K65" s="1">
        <v>974.49</v>
      </c>
      <c r="L65" s="1">
        <v>10703.2</v>
      </c>
      <c r="M65" s="1">
        <v>1.61</v>
      </c>
      <c r="N65" s="1">
        <v>2239</v>
      </c>
      <c r="O65" s="1">
        <v>5327</v>
      </c>
      <c r="P65" s="1">
        <v>4363</v>
      </c>
      <c r="Q65" s="1">
        <v>926</v>
      </c>
      <c r="R65" s="1">
        <v>37</v>
      </c>
      <c r="S65" s="1">
        <v>4280</v>
      </c>
      <c r="T65" s="1">
        <v>429</v>
      </c>
      <c r="U65" s="1">
        <v>7494</v>
      </c>
      <c r="V65" s="1">
        <v>3</v>
      </c>
      <c r="W65" s="1">
        <v>2</v>
      </c>
      <c r="X65" s="1">
        <v>0</v>
      </c>
      <c r="Y65" s="1">
        <v>0</v>
      </c>
      <c r="Z65" s="1">
        <v>0</v>
      </c>
      <c r="AA65" s="1">
        <f t="shared" si="17"/>
        <v>49917</v>
      </c>
      <c r="AB65" s="1">
        <f t="shared" si="17"/>
        <v>6316</v>
      </c>
      <c r="AC65" s="1">
        <f t="shared" si="18"/>
        <v>1203</v>
      </c>
      <c r="AD65" s="1">
        <f t="shared" si="19"/>
        <v>61</v>
      </c>
      <c r="AE65" s="1">
        <f t="shared" si="26"/>
        <v>222</v>
      </c>
      <c r="AF65" s="1">
        <f t="shared" si="20"/>
        <v>115</v>
      </c>
      <c r="AG65" s="1">
        <f t="shared" si="20"/>
        <v>0</v>
      </c>
      <c r="AH65" s="1">
        <f t="shared" si="20"/>
        <v>6</v>
      </c>
      <c r="AI65" s="1">
        <f t="shared" si="27"/>
        <v>343</v>
      </c>
      <c r="AJ65" s="9">
        <f t="shared" si="1"/>
        <v>8.0528052805280536E-3</v>
      </c>
      <c r="AK65" s="9">
        <f t="shared" si="2"/>
        <v>0.1515</v>
      </c>
      <c r="AL65" s="9">
        <f t="shared" si="3"/>
        <v>0.12626000000000001</v>
      </c>
      <c r="AM65" s="9">
        <f t="shared" si="4"/>
        <v>2.402E-2</v>
      </c>
      <c r="AN65" s="9">
        <f t="shared" si="5"/>
        <v>1.2199999999999999E-3</v>
      </c>
      <c r="AO65" s="9">
        <f t="shared" si="6"/>
        <v>6.8599999999999998E-3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5</v>
      </c>
      <c r="AV65" s="9">
        <f t="shared" si="23"/>
        <v>1E-4</v>
      </c>
      <c r="AW65" s="9">
        <f t="shared" si="8"/>
        <v>6.0000000000000002E-5</v>
      </c>
      <c r="AX65" s="9">
        <f t="shared" si="9"/>
        <v>4.0000000000000003E-5</v>
      </c>
      <c r="AY65" s="9">
        <f t="shared" si="10"/>
        <v>0</v>
      </c>
      <c r="AZ65" s="9">
        <f t="shared" si="11"/>
        <v>0</v>
      </c>
      <c r="BJ65" s="7">
        <f t="shared" si="32"/>
        <v>70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1048318.5699540627</v>
      </c>
      <c r="BS65" s="1">
        <f t="shared" si="16"/>
        <v>873668.00424026372</v>
      </c>
    </row>
    <row r="66" spans="2:71" x14ac:dyDescent="0.3">
      <c r="B66" s="1">
        <f t="shared" si="0"/>
        <v>7907</v>
      </c>
      <c r="C66" s="1">
        <v>53</v>
      </c>
      <c r="D66" s="1">
        <v>42091</v>
      </c>
      <c r="E66" s="1">
        <v>6518</v>
      </c>
      <c r="F66" s="1">
        <v>0</v>
      </c>
      <c r="G66" s="1">
        <v>1322</v>
      </c>
      <c r="H66" s="1">
        <v>0</v>
      </c>
      <c r="I66" s="1">
        <v>67</v>
      </c>
      <c r="J66" s="1">
        <v>39.49</v>
      </c>
      <c r="K66" s="1">
        <v>985.97</v>
      </c>
      <c r="L66" s="1">
        <v>11828.5</v>
      </c>
      <c r="M66" s="1">
        <v>1.6</v>
      </c>
      <c r="N66" s="1">
        <v>2366</v>
      </c>
      <c r="O66" s="1">
        <v>5531</v>
      </c>
      <c r="P66" s="1">
        <v>4476</v>
      </c>
      <c r="Q66" s="1">
        <v>1014</v>
      </c>
      <c r="R66" s="1">
        <v>41</v>
      </c>
      <c r="S66" s="1">
        <v>4481</v>
      </c>
      <c r="T66" s="1">
        <v>448</v>
      </c>
      <c r="U66" s="1">
        <v>7494</v>
      </c>
      <c r="V66" s="1">
        <v>3</v>
      </c>
      <c r="W66" s="1">
        <v>2</v>
      </c>
      <c r="X66" s="1">
        <v>0</v>
      </c>
      <c r="Y66" s="1">
        <v>0</v>
      </c>
      <c r="Z66" s="1">
        <v>0</v>
      </c>
      <c r="AA66" s="1">
        <f t="shared" si="17"/>
        <v>49585</v>
      </c>
      <c r="AB66" s="1">
        <f t="shared" si="17"/>
        <v>6521</v>
      </c>
      <c r="AC66" s="1">
        <f t="shared" si="18"/>
        <v>1324</v>
      </c>
      <c r="AD66" s="1">
        <f t="shared" si="19"/>
        <v>67</v>
      </c>
      <c r="AE66" s="1">
        <f t="shared" si="26"/>
        <v>205</v>
      </c>
      <c r="AF66" s="1">
        <f t="shared" si="20"/>
        <v>121</v>
      </c>
      <c r="AG66" s="1">
        <f t="shared" si="20"/>
        <v>0</v>
      </c>
      <c r="AH66" s="1">
        <f t="shared" si="20"/>
        <v>6</v>
      </c>
      <c r="AI66" s="1">
        <f t="shared" si="27"/>
        <v>332</v>
      </c>
      <c r="AJ66" s="9">
        <f t="shared" si="1"/>
        <v>8.4735044896926768E-3</v>
      </c>
      <c r="AK66" s="9">
        <f t="shared" si="2"/>
        <v>0.15814</v>
      </c>
      <c r="AL66" s="9">
        <f t="shared" si="3"/>
        <v>0.13036</v>
      </c>
      <c r="AM66" s="9">
        <f t="shared" si="4"/>
        <v>2.6440000000000002E-2</v>
      </c>
      <c r="AN66" s="9">
        <f t="shared" si="5"/>
        <v>1.34E-3</v>
      </c>
      <c r="AO66" s="9">
        <f t="shared" si="6"/>
        <v>6.6400000000000001E-3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5</v>
      </c>
      <c r="AV66" s="9">
        <f t="shared" si="23"/>
        <v>1E-4</v>
      </c>
      <c r="AW66" s="9">
        <f t="shared" si="8"/>
        <v>6.0000000000000002E-5</v>
      </c>
      <c r="AX66" s="9">
        <f t="shared" si="9"/>
        <v>4.0000000000000003E-5</v>
      </c>
      <c r="AY66" s="9">
        <f t="shared" si="10"/>
        <v>0</v>
      </c>
      <c r="AZ66" s="9">
        <f t="shared" si="11"/>
        <v>0</v>
      </c>
      <c r="BJ66" s="7">
        <f t="shared" si="32"/>
        <v>71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1094264.6775744916</v>
      </c>
      <c r="BS66" s="1">
        <f t="shared" si="16"/>
        <v>902038.34177697438</v>
      </c>
    </row>
    <row r="67" spans="2:71" x14ac:dyDescent="0.3">
      <c r="B67" s="1">
        <f t="shared" si="0"/>
        <v>8238</v>
      </c>
      <c r="C67" s="1">
        <v>54</v>
      </c>
      <c r="D67" s="1">
        <v>41760</v>
      </c>
      <c r="E67" s="1">
        <v>6709</v>
      </c>
      <c r="F67" s="1">
        <v>0</v>
      </c>
      <c r="G67" s="1">
        <v>1455</v>
      </c>
      <c r="H67" s="1">
        <v>0</v>
      </c>
      <c r="I67" s="1">
        <v>74</v>
      </c>
      <c r="J67" s="1">
        <v>39.49</v>
      </c>
      <c r="K67" s="1">
        <v>997.46</v>
      </c>
      <c r="L67" s="1">
        <v>12754</v>
      </c>
      <c r="M67" s="1">
        <v>1.58</v>
      </c>
      <c r="N67" s="1">
        <v>2499</v>
      </c>
      <c r="O67" s="1">
        <v>5729</v>
      </c>
      <c r="P67" s="1">
        <v>4569</v>
      </c>
      <c r="Q67" s="1">
        <v>1115</v>
      </c>
      <c r="R67" s="1">
        <v>44</v>
      </c>
      <c r="S67" s="1">
        <v>4682</v>
      </c>
      <c r="T67" s="1">
        <v>467</v>
      </c>
      <c r="U67" s="1">
        <v>7494</v>
      </c>
      <c r="V67" s="1">
        <v>3</v>
      </c>
      <c r="W67" s="1">
        <v>2</v>
      </c>
      <c r="X67" s="1">
        <v>0</v>
      </c>
      <c r="Y67" s="1">
        <v>0</v>
      </c>
      <c r="Z67" s="1">
        <v>0</v>
      </c>
      <c r="AA67" s="1">
        <f t="shared" si="17"/>
        <v>49254</v>
      </c>
      <c r="AB67" s="1">
        <f t="shared" si="17"/>
        <v>6712</v>
      </c>
      <c r="AC67" s="1">
        <f t="shared" si="18"/>
        <v>1457</v>
      </c>
      <c r="AD67" s="1">
        <f t="shared" si="19"/>
        <v>74</v>
      </c>
      <c r="AE67" s="1">
        <f t="shared" si="26"/>
        <v>191</v>
      </c>
      <c r="AF67" s="1">
        <f t="shared" si="20"/>
        <v>133</v>
      </c>
      <c r="AG67" s="1">
        <f t="shared" si="20"/>
        <v>0</v>
      </c>
      <c r="AH67" s="1">
        <f t="shared" si="20"/>
        <v>7</v>
      </c>
      <c r="AI67" s="1">
        <f t="shared" si="27"/>
        <v>331</v>
      </c>
      <c r="AJ67" s="9">
        <f t="shared" si="1"/>
        <v>8.9827628065064329E-3</v>
      </c>
      <c r="AK67" s="9">
        <f t="shared" si="2"/>
        <v>0.16475999999999999</v>
      </c>
      <c r="AL67" s="9">
        <f t="shared" si="3"/>
        <v>0.13417999999999999</v>
      </c>
      <c r="AM67" s="9">
        <f t="shared" si="4"/>
        <v>2.9100000000000001E-2</v>
      </c>
      <c r="AN67" s="9">
        <f t="shared" si="5"/>
        <v>1.48E-3</v>
      </c>
      <c r="AO67" s="9">
        <f t="shared" si="6"/>
        <v>6.62E-3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5</v>
      </c>
      <c r="AV67" s="9">
        <f t="shared" si="23"/>
        <v>1E-4</v>
      </c>
      <c r="AW67" s="9">
        <f t="shared" si="8"/>
        <v>6.0000000000000002E-5</v>
      </c>
      <c r="AX67" s="9">
        <f t="shared" si="9"/>
        <v>4.0000000000000003E-5</v>
      </c>
      <c r="AY67" s="9">
        <f t="shared" si="10"/>
        <v>0</v>
      </c>
      <c r="AZ67" s="9">
        <f t="shared" si="11"/>
        <v>0</v>
      </c>
      <c r="BJ67" s="7">
        <f t="shared" si="32"/>
        <v>72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1140072.3933044975</v>
      </c>
      <c r="BS67" s="1">
        <f t="shared" si="16"/>
        <v>928471.1928477633</v>
      </c>
    </row>
    <row r="68" spans="2:71" x14ac:dyDescent="0.3">
      <c r="B68" s="1">
        <f t="shared" si="0"/>
        <v>8559</v>
      </c>
      <c r="C68" s="1">
        <v>55</v>
      </c>
      <c r="D68" s="1">
        <v>41440</v>
      </c>
      <c r="E68" s="1">
        <v>6886</v>
      </c>
      <c r="F68" s="1">
        <v>0</v>
      </c>
      <c r="G68" s="1">
        <v>1592</v>
      </c>
      <c r="H68" s="1">
        <v>0</v>
      </c>
      <c r="I68" s="1">
        <v>81</v>
      </c>
      <c r="J68" s="1">
        <v>39.49</v>
      </c>
      <c r="K68" s="1">
        <v>1009.73</v>
      </c>
      <c r="L68" s="1">
        <v>13158.7</v>
      </c>
      <c r="M68" s="1">
        <v>1.56</v>
      </c>
      <c r="N68" s="1">
        <v>2631</v>
      </c>
      <c r="O68" s="1">
        <v>5917</v>
      </c>
      <c r="P68" s="1">
        <v>4653</v>
      </c>
      <c r="Q68" s="1">
        <v>1216</v>
      </c>
      <c r="R68" s="1">
        <v>48</v>
      </c>
      <c r="S68" s="1">
        <v>4884</v>
      </c>
      <c r="T68" s="1">
        <v>489</v>
      </c>
      <c r="U68" s="1">
        <v>7493</v>
      </c>
      <c r="V68" s="1">
        <v>3</v>
      </c>
      <c r="W68" s="1">
        <v>2</v>
      </c>
      <c r="X68" s="1">
        <v>0</v>
      </c>
      <c r="Y68" s="1">
        <v>0</v>
      </c>
      <c r="Z68" s="1">
        <v>0</v>
      </c>
      <c r="AA68" s="1">
        <f t="shared" si="17"/>
        <v>48933</v>
      </c>
      <c r="AB68" s="1">
        <f t="shared" si="17"/>
        <v>6889</v>
      </c>
      <c r="AC68" s="1">
        <f t="shared" si="18"/>
        <v>1594</v>
      </c>
      <c r="AD68" s="1">
        <f t="shared" si="19"/>
        <v>81</v>
      </c>
      <c r="AE68" s="1">
        <f t="shared" si="26"/>
        <v>177</v>
      </c>
      <c r="AF68" s="1">
        <f t="shared" si="20"/>
        <v>137</v>
      </c>
      <c r="AG68" s="1">
        <f t="shared" si="20"/>
        <v>0</v>
      </c>
      <c r="AH68" s="1">
        <f t="shared" si="20"/>
        <v>7</v>
      </c>
      <c r="AI68" s="1">
        <f t="shared" si="27"/>
        <v>321</v>
      </c>
      <c r="AJ68" s="9">
        <f t="shared" si="1"/>
        <v>9.4637223974763408E-3</v>
      </c>
      <c r="AK68" s="9">
        <f t="shared" si="2"/>
        <v>0.17118</v>
      </c>
      <c r="AL68" s="9">
        <f t="shared" si="3"/>
        <v>0.13772000000000001</v>
      </c>
      <c r="AM68" s="9">
        <f t="shared" si="4"/>
        <v>3.184E-2</v>
      </c>
      <c r="AN68" s="9">
        <f t="shared" si="5"/>
        <v>1.6199999999999999E-3</v>
      </c>
      <c r="AO68" s="9">
        <f t="shared" si="6"/>
        <v>6.4200000000000004E-3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5</v>
      </c>
      <c r="AV68" s="9">
        <f t="shared" si="23"/>
        <v>1E-4</v>
      </c>
      <c r="AW68" s="9">
        <f t="shared" si="8"/>
        <v>6.0000000000000002E-5</v>
      </c>
      <c r="AX68" s="9">
        <f t="shared" si="9"/>
        <v>4.0000000000000003E-5</v>
      </c>
      <c r="AY68" s="9">
        <f t="shared" si="10"/>
        <v>0</v>
      </c>
      <c r="AZ68" s="9">
        <f t="shared" si="11"/>
        <v>0</v>
      </c>
      <c r="BJ68" s="7">
        <f t="shared" si="32"/>
        <v>73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1184496.1901302736</v>
      </c>
      <c r="BS68" s="1">
        <f t="shared" si="16"/>
        <v>952966.55745263048</v>
      </c>
    </row>
    <row r="69" spans="2:71" x14ac:dyDescent="0.3">
      <c r="B69" s="1">
        <f t="shared" si="0"/>
        <v>8864</v>
      </c>
      <c r="C69" s="1">
        <v>56</v>
      </c>
      <c r="D69" s="1">
        <v>41134</v>
      </c>
      <c r="E69" s="1">
        <v>7032</v>
      </c>
      <c r="F69" s="1">
        <v>0</v>
      </c>
      <c r="G69" s="1">
        <v>1744</v>
      </c>
      <c r="H69" s="1">
        <v>0</v>
      </c>
      <c r="I69" s="1">
        <v>88</v>
      </c>
      <c r="J69" s="1">
        <v>39.49</v>
      </c>
      <c r="K69" s="1">
        <v>1019.83</v>
      </c>
      <c r="L69" s="1">
        <v>14509.8</v>
      </c>
      <c r="M69" s="1">
        <v>1.55</v>
      </c>
      <c r="N69" s="1">
        <v>2759</v>
      </c>
      <c r="O69" s="1">
        <v>6096</v>
      </c>
      <c r="P69" s="1">
        <v>4713</v>
      </c>
      <c r="Q69" s="1">
        <v>1330</v>
      </c>
      <c r="R69" s="1">
        <v>52</v>
      </c>
      <c r="S69" s="1">
        <v>5061</v>
      </c>
      <c r="T69" s="1">
        <v>506</v>
      </c>
      <c r="U69" s="1">
        <v>7493</v>
      </c>
      <c r="V69" s="1">
        <v>4</v>
      </c>
      <c r="W69" s="1">
        <v>2</v>
      </c>
      <c r="X69" s="1">
        <v>0</v>
      </c>
      <c r="Y69" s="1">
        <v>0</v>
      </c>
      <c r="Z69" s="1">
        <v>0</v>
      </c>
      <c r="AA69" s="1">
        <f t="shared" si="17"/>
        <v>48627</v>
      </c>
      <c r="AB69" s="1">
        <f t="shared" si="17"/>
        <v>7036</v>
      </c>
      <c r="AC69" s="1">
        <f t="shared" si="18"/>
        <v>1746</v>
      </c>
      <c r="AD69" s="1">
        <f t="shared" si="19"/>
        <v>88</v>
      </c>
      <c r="AE69" s="1">
        <f t="shared" si="26"/>
        <v>146</v>
      </c>
      <c r="AF69" s="1">
        <f t="shared" si="20"/>
        <v>152</v>
      </c>
      <c r="AG69" s="1">
        <f t="shared" si="20"/>
        <v>0</v>
      </c>
      <c r="AH69" s="1">
        <f t="shared" si="20"/>
        <v>7</v>
      </c>
      <c r="AI69" s="1">
        <f t="shared" si="27"/>
        <v>305</v>
      </c>
      <c r="AJ69" s="9">
        <f t="shared" si="1"/>
        <v>9.9277978339350186E-3</v>
      </c>
      <c r="AK69" s="9">
        <f t="shared" si="2"/>
        <v>0.17727999999999999</v>
      </c>
      <c r="AL69" s="9">
        <f t="shared" si="3"/>
        <v>0.14063999999999999</v>
      </c>
      <c r="AM69" s="9">
        <f t="shared" si="4"/>
        <v>3.4880000000000001E-2</v>
      </c>
      <c r="AN69" s="9">
        <f t="shared" si="5"/>
        <v>1.7600000000000001E-3</v>
      </c>
      <c r="AO69" s="9">
        <f t="shared" si="6"/>
        <v>6.1000000000000004E-3</v>
      </c>
      <c r="AP69" s="1">
        <f t="shared" si="21"/>
        <v>1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1</v>
      </c>
      <c r="AU69" s="1">
        <f t="shared" si="7"/>
        <v>6</v>
      </c>
      <c r="AV69" s="9">
        <f t="shared" si="23"/>
        <v>1.2E-4</v>
      </c>
      <c r="AW69" s="9">
        <f t="shared" si="8"/>
        <v>8.0000000000000007E-5</v>
      </c>
      <c r="AX69" s="9">
        <f t="shared" si="9"/>
        <v>4.0000000000000003E-5</v>
      </c>
      <c r="AY69" s="9">
        <f t="shared" si="10"/>
        <v>0</v>
      </c>
      <c r="AZ69" s="9">
        <f t="shared" si="11"/>
        <v>2.0000000000000002E-5</v>
      </c>
      <c r="BJ69" s="7">
        <f t="shared" si="32"/>
        <v>74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1226705.716709282</v>
      </c>
      <c r="BS69" s="1">
        <f t="shared" si="16"/>
        <v>973171.77345438534</v>
      </c>
    </row>
    <row r="70" spans="2:71" x14ac:dyDescent="0.3">
      <c r="B70" s="1">
        <f t="shared" si="0"/>
        <v>9164</v>
      </c>
      <c r="C70" s="1">
        <v>57</v>
      </c>
      <c r="D70" s="1">
        <v>40834</v>
      </c>
      <c r="E70" s="1">
        <v>7166</v>
      </c>
      <c r="F70" s="1">
        <v>0</v>
      </c>
      <c r="G70" s="1">
        <v>1902</v>
      </c>
      <c r="H70" s="1">
        <v>0</v>
      </c>
      <c r="I70" s="1">
        <v>96</v>
      </c>
      <c r="J70" s="1">
        <v>39.49</v>
      </c>
      <c r="K70" s="1">
        <v>1027.4100000000001</v>
      </c>
      <c r="L70" s="1">
        <v>15716.6</v>
      </c>
      <c r="M70" s="1">
        <v>1.55</v>
      </c>
      <c r="N70" s="1">
        <v>2895</v>
      </c>
      <c r="O70" s="1">
        <v>6259</v>
      </c>
      <c r="P70" s="1">
        <v>4755</v>
      </c>
      <c r="Q70" s="1">
        <v>1447</v>
      </c>
      <c r="R70" s="1">
        <v>56</v>
      </c>
      <c r="S70" s="1">
        <v>5236</v>
      </c>
      <c r="T70" s="1">
        <v>523</v>
      </c>
      <c r="U70" s="1">
        <v>7493</v>
      </c>
      <c r="V70" s="1">
        <v>4</v>
      </c>
      <c r="W70" s="1">
        <v>2</v>
      </c>
      <c r="X70" s="1">
        <v>0</v>
      </c>
      <c r="Y70" s="1">
        <v>0</v>
      </c>
      <c r="Z70" s="1">
        <v>0</v>
      </c>
      <c r="AA70" s="1">
        <f t="shared" si="17"/>
        <v>48327</v>
      </c>
      <c r="AB70" s="1">
        <f t="shared" si="17"/>
        <v>7170</v>
      </c>
      <c r="AC70" s="1">
        <f t="shared" si="18"/>
        <v>1904</v>
      </c>
      <c r="AD70" s="1">
        <f t="shared" si="19"/>
        <v>96</v>
      </c>
      <c r="AE70" s="1">
        <f t="shared" si="26"/>
        <v>134</v>
      </c>
      <c r="AF70" s="1">
        <f t="shared" si="20"/>
        <v>158</v>
      </c>
      <c r="AG70" s="1">
        <f t="shared" si="20"/>
        <v>0</v>
      </c>
      <c r="AH70" s="1">
        <f t="shared" si="20"/>
        <v>8</v>
      </c>
      <c r="AI70" s="1">
        <f t="shared" si="27"/>
        <v>300</v>
      </c>
      <c r="AJ70" s="9">
        <f t="shared" si="1"/>
        <v>1.0475774770842427E-2</v>
      </c>
      <c r="AK70" s="9">
        <f t="shared" si="2"/>
        <v>0.18328</v>
      </c>
      <c r="AL70" s="9">
        <f t="shared" si="3"/>
        <v>0.14332</v>
      </c>
      <c r="AM70" s="9">
        <f t="shared" si="4"/>
        <v>3.8039999999999997E-2</v>
      </c>
      <c r="AN70" s="9">
        <f t="shared" si="5"/>
        <v>1.92E-3</v>
      </c>
      <c r="AO70" s="9">
        <f t="shared" si="6"/>
        <v>6.0000000000000001E-3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6</v>
      </c>
      <c r="AV70" s="9">
        <f t="shared" si="23"/>
        <v>1.2E-4</v>
      </c>
      <c r="AW70" s="9">
        <f t="shared" si="8"/>
        <v>8.0000000000000007E-5</v>
      </c>
      <c r="AX70" s="9">
        <f t="shared" si="9"/>
        <v>4.0000000000000003E-5</v>
      </c>
      <c r="AY70" s="9">
        <f t="shared" si="10"/>
        <v>0</v>
      </c>
      <c r="AZ70" s="9">
        <f t="shared" si="11"/>
        <v>0</v>
      </c>
      <c r="BJ70" s="7">
        <f t="shared" si="32"/>
        <v>75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1268223.2838361757</v>
      </c>
      <c r="BS70" s="1">
        <f t="shared" si="16"/>
        <v>991716.28677106451</v>
      </c>
    </row>
    <row r="71" spans="2:71" x14ac:dyDescent="0.3">
      <c r="B71" s="1">
        <f t="shared" si="0"/>
        <v>9449</v>
      </c>
      <c r="C71" s="1">
        <v>58</v>
      </c>
      <c r="D71" s="1">
        <v>40549</v>
      </c>
      <c r="E71" s="1">
        <v>7273</v>
      </c>
      <c r="F71" s="1">
        <v>0</v>
      </c>
      <c r="G71" s="1">
        <v>2073</v>
      </c>
      <c r="H71" s="1">
        <v>0</v>
      </c>
      <c r="I71" s="1">
        <v>103</v>
      </c>
      <c r="J71" s="1">
        <v>39.49</v>
      </c>
      <c r="K71" s="1">
        <v>1032.19</v>
      </c>
      <c r="L71" s="1">
        <v>16550.599999999999</v>
      </c>
      <c r="M71" s="1">
        <v>1.53</v>
      </c>
      <c r="N71" s="1">
        <v>3027</v>
      </c>
      <c r="O71" s="1">
        <v>6413</v>
      </c>
      <c r="P71" s="1">
        <v>4777</v>
      </c>
      <c r="Q71" s="1">
        <v>1575</v>
      </c>
      <c r="R71" s="1">
        <v>59</v>
      </c>
      <c r="S71" s="1">
        <v>5400</v>
      </c>
      <c r="T71" s="1">
        <v>538</v>
      </c>
      <c r="U71" s="1">
        <v>7493</v>
      </c>
      <c r="V71" s="1">
        <v>4</v>
      </c>
      <c r="W71" s="1">
        <v>2</v>
      </c>
      <c r="X71" s="1">
        <v>0</v>
      </c>
      <c r="Y71" s="1">
        <v>0</v>
      </c>
      <c r="Z71" s="1">
        <v>0</v>
      </c>
      <c r="AA71" s="1">
        <f t="shared" si="17"/>
        <v>48042</v>
      </c>
      <c r="AB71" s="1">
        <f t="shared" si="17"/>
        <v>7277</v>
      </c>
      <c r="AC71" s="1">
        <f t="shared" si="18"/>
        <v>2075</v>
      </c>
      <c r="AD71" s="1">
        <f t="shared" si="19"/>
        <v>103</v>
      </c>
      <c r="AE71" s="1">
        <f t="shared" si="26"/>
        <v>107</v>
      </c>
      <c r="AF71" s="1">
        <f t="shared" si="20"/>
        <v>171</v>
      </c>
      <c r="AG71" s="1">
        <f t="shared" si="20"/>
        <v>0</v>
      </c>
      <c r="AH71" s="1">
        <f t="shared" si="20"/>
        <v>7</v>
      </c>
      <c r="AI71" s="1">
        <f t="shared" si="27"/>
        <v>285</v>
      </c>
      <c r="AJ71" s="9">
        <f t="shared" si="1"/>
        <v>1.0900624404698909E-2</v>
      </c>
      <c r="AK71" s="9">
        <f t="shared" si="2"/>
        <v>0.18898000000000001</v>
      </c>
      <c r="AL71" s="9">
        <f t="shared" si="3"/>
        <v>0.14546000000000001</v>
      </c>
      <c r="AM71" s="9">
        <f t="shared" si="4"/>
        <v>4.1459999999999997E-2</v>
      </c>
      <c r="AN71" s="9">
        <f t="shared" si="5"/>
        <v>2.0600000000000002E-3</v>
      </c>
      <c r="AO71" s="9">
        <f t="shared" si="6"/>
        <v>5.7000000000000002E-3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6</v>
      </c>
      <c r="AV71" s="9">
        <f t="shared" si="23"/>
        <v>1.2E-4</v>
      </c>
      <c r="AW71" s="9">
        <f t="shared" si="8"/>
        <v>8.0000000000000007E-5</v>
      </c>
      <c r="AX71" s="9">
        <f t="shared" si="9"/>
        <v>4.0000000000000003E-5</v>
      </c>
      <c r="AY71" s="9">
        <f t="shared" si="10"/>
        <v>0</v>
      </c>
      <c r="AZ71" s="9">
        <f t="shared" si="11"/>
        <v>0</v>
      </c>
      <c r="BJ71" s="7">
        <f t="shared" si="32"/>
        <v>76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1307664.9726067246</v>
      </c>
      <c r="BS71" s="1">
        <f t="shared" si="16"/>
        <v>1006524.2190463232</v>
      </c>
    </row>
    <row r="72" spans="2:71" x14ac:dyDescent="0.3">
      <c r="B72" s="1">
        <f t="shared" si="0"/>
        <v>9721</v>
      </c>
      <c r="C72" s="1">
        <v>59</v>
      </c>
      <c r="D72" s="1">
        <v>40278</v>
      </c>
      <c r="E72" s="1">
        <v>7357</v>
      </c>
      <c r="F72" s="1">
        <v>0</v>
      </c>
      <c r="G72" s="1">
        <v>2254</v>
      </c>
      <c r="H72" s="1">
        <v>0</v>
      </c>
      <c r="I72" s="1">
        <v>110</v>
      </c>
      <c r="J72" s="1">
        <v>39.49</v>
      </c>
      <c r="K72" s="1">
        <v>1036</v>
      </c>
      <c r="L72" s="1">
        <v>17843.8</v>
      </c>
      <c r="M72" s="1">
        <v>1.52</v>
      </c>
      <c r="N72" s="1">
        <v>3156</v>
      </c>
      <c r="O72" s="1">
        <v>6554</v>
      </c>
      <c r="P72" s="1">
        <v>4784</v>
      </c>
      <c r="Q72" s="1">
        <v>1707</v>
      </c>
      <c r="R72" s="1">
        <v>62</v>
      </c>
      <c r="S72" s="1">
        <v>5544</v>
      </c>
      <c r="T72" s="1">
        <v>552</v>
      </c>
      <c r="U72" s="1">
        <v>7492</v>
      </c>
      <c r="V72" s="1">
        <v>4</v>
      </c>
      <c r="W72" s="1">
        <v>2</v>
      </c>
      <c r="X72" s="1">
        <v>0</v>
      </c>
      <c r="Y72" s="1">
        <v>0</v>
      </c>
      <c r="Z72" s="1">
        <v>0</v>
      </c>
      <c r="AA72" s="1">
        <f t="shared" si="17"/>
        <v>47770</v>
      </c>
      <c r="AB72" s="1">
        <f t="shared" si="17"/>
        <v>7361</v>
      </c>
      <c r="AC72" s="1">
        <f t="shared" si="18"/>
        <v>2256</v>
      </c>
      <c r="AD72" s="1">
        <f t="shared" si="19"/>
        <v>110</v>
      </c>
      <c r="AE72" s="1">
        <f t="shared" si="26"/>
        <v>84</v>
      </c>
      <c r="AF72" s="1">
        <f t="shared" si="20"/>
        <v>181</v>
      </c>
      <c r="AG72" s="1">
        <f t="shared" si="20"/>
        <v>0</v>
      </c>
      <c r="AH72" s="1">
        <f t="shared" si="20"/>
        <v>7</v>
      </c>
      <c r="AI72" s="1">
        <f t="shared" si="27"/>
        <v>272</v>
      </c>
      <c r="AJ72" s="9">
        <f t="shared" si="1"/>
        <v>1.1315708260467031E-2</v>
      </c>
      <c r="AK72" s="9">
        <f t="shared" si="2"/>
        <v>0.19442000000000001</v>
      </c>
      <c r="AL72" s="9">
        <f t="shared" si="3"/>
        <v>0.14713999999999999</v>
      </c>
      <c r="AM72" s="9">
        <f t="shared" si="4"/>
        <v>4.5080000000000002E-2</v>
      </c>
      <c r="AN72" s="9">
        <f t="shared" si="5"/>
        <v>2.2000000000000001E-3</v>
      </c>
      <c r="AO72" s="9">
        <f t="shared" si="6"/>
        <v>5.4400000000000004E-3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6</v>
      </c>
      <c r="AV72" s="9">
        <f t="shared" si="23"/>
        <v>1.2E-4</v>
      </c>
      <c r="AW72" s="9">
        <f t="shared" si="8"/>
        <v>8.0000000000000007E-5</v>
      </c>
      <c r="AX72" s="9">
        <f t="shared" si="9"/>
        <v>4.0000000000000003E-5</v>
      </c>
      <c r="AY72" s="9">
        <f t="shared" si="10"/>
        <v>0</v>
      </c>
      <c r="AZ72" s="9">
        <f t="shared" si="11"/>
        <v>0</v>
      </c>
      <c r="BJ72" s="7">
        <f t="shared" si="32"/>
        <v>77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1345307.5668017748</v>
      </c>
      <c r="BS72" s="1">
        <f t="shared" si="16"/>
        <v>1018149.1378418534</v>
      </c>
    </row>
    <row r="73" spans="2:71" x14ac:dyDescent="0.3">
      <c r="B73" s="1">
        <f t="shared" si="0"/>
        <v>9978</v>
      </c>
      <c r="C73" s="1">
        <v>60</v>
      </c>
      <c r="D73" s="1">
        <v>40019</v>
      </c>
      <c r="E73" s="1">
        <v>7412</v>
      </c>
      <c r="F73" s="1">
        <v>0</v>
      </c>
      <c r="G73" s="1">
        <v>2448</v>
      </c>
      <c r="H73" s="1">
        <v>0</v>
      </c>
      <c r="I73" s="1">
        <v>118</v>
      </c>
      <c r="J73" s="1">
        <v>39.49</v>
      </c>
      <c r="K73" s="1">
        <v>1039.24</v>
      </c>
      <c r="L73" s="1">
        <v>18246.7</v>
      </c>
      <c r="M73" s="1">
        <v>1.51</v>
      </c>
      <c r="N73" s="1">
        <v>3284</v>
      </c>
      <c r="O73" s="1">
        <v>6685</v>
      </c>
      <c r="P73" s="1">
        <v>4769</v>
      </c>
      <c r="Q73" s="1">
        <v>1849</v>
      </c>
      <c r="R73" s="1">
        <v>66</v>
      </c>
      <c r="S73" s="1">
        <v>5672</v>
      </c>
      <c r="T73" s="1">
        <v>563</v>
      </c>
      <c r="U73" s="1">
        <v>7492</v>
      </c>
      <c r="V73" s="1">
        <v>4</v>
      </c>
      <c r="W73" s="1">
        <v>2</v>
      </c>
      <c r="X73" s="1">
        <v>0</v>
      </c>
      <c r="Y73" s="1">
        <v>0</v>
      </c>
      <c r="Z73" s="1">
        <v>0</v>
      </c>
      <c r="AA73" s="1">
        <f t="shared" si="17"/>
        <v>47511</v>
      </c>
      <c r="AB73" s="1">
        <f t="shared" si="17"/>
        <v>7416</v>
      </c>
      <c r="AC73" s="1">
        <f t="shared" si="18"/>
        <v>2450</v>
      </c>
      <c r="AD73" s="1">
        <f t="shared" si="19"/>
        <v>118</v>
      </c>
      <c r="AE73" s="1">
        <f t="shared" si="26"/>
        <v>55</v>
      </c>
      <c r="AF73" s="1">
        <f t="shared" si="20"/>
        <v>194</v>
      </c>
      <c r="AG73" s="1">
        <f t="shared" si="20"/>
        <v>0</v>
      </c>
      <c r="AH73" s="1">
        <f t="shared" si="20"/>
        <v>8</v>
      </c>
      <c r="AI73" s="1">
        <f t="shared" si="27"/>
        <v>257</v>
      </c>
      <c r="AJ73" s="9">
        <f t="shared" si="1"/>
        <v>1.1826017237923432E-2</v>
      </c>
      <c r="AK73" s="9">
        <f t="shared" si="2"/>
        <v>0.19955999999999999</v>
      </c>
      <c r="AL73" s="9">
        <f t="shared" si="3"/>
        <v>0.14824000000000001</v>
      </c>
      <c r="AM73" s="9">
        <f t="shared" si="4"/>
        <v>4.8959999999999997E-2</v>
      </c>
      <c r="AN73" s="9">
        <f t="shared" si="5"/>
        <v>2.3600000000000001E-3</v>
      </c>
      <c r="AO73" s="9">
        <f t="shared" si="6"/>
        <v>5.1399999999999996E-3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6</v>
      </c>
      <c r="AV73" s="9">
        <f t="shared" si="23"/>
        <v>1.2E-4</v>
      </c>
      <c r="AW73" s="9">
        <f t="shared" si="8"/>
        <v>8.0000000000000007E-5</v>
      </c>
      <c r="AX73" s="9">
        <f t="shared" si="9"/>
        <v>4.0000000000000003E-5</v>
      </c>
      <c r="AY73" s="9">
        <f t="shared" si="10"/>
        <v>0</v>
      </c>
      <c r="AZ73" s="9">
        <f t="shared" si="11"/>
        <v>0</v>
      </c>
      <c r="BJ73" s="7">
        <f t="shared" si="32"/>
        <v>78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1380874.2826404802</v>
      </c>
      <c r="BS73" s="1">
        <f t="shared" si="16"/>
        <v>1025760.6918151173</v>
      </c>
    </row>
    <row r="74" spans="2:71" x14ac:dyDescent="0.3">
      <c r="B74" s="1">
        <f t="shared" si="0"/>
        <v>10228</v>
      </c>
      <c r="C74" s="1">
        <v>61</v>
      </c>
      <c r="D74" s="1">
        <v>39769</v>
      </c>
      <c r="E74" s="1">
        <v>7459</v>
      </c>
      <c r="F74" s="1">
        <v>0</v>
      </c>
      <c r="G74" s="1">
        <v>2643</v>
      </c>
      <c r="H74" s="1">
        <v>0</v>
      </c>
      <c r="I74" s="1">
        <v>126</v>
      </c>
      <c r="J74" s="1">
        <v>39.49</v>
      </c>
      <c r="K74" s="1">
        <v>1038.97</v>
      </c>
      <c r="L74" s="1">
        <v>19474.400000000001</v>
      </c>
      <c r="M74" s="1">
        <v>1.5</v>
      </c>
      <c r="N74" s="1">
        <v>3409</v>
      </c>
      <c r="O74" s="1">
        <v>6810</v>
      </c>
      <c r="P74" s="1">
        <v>4750</v>
      </c>
      <c r="Q74" s="1">
        <v>1989</v>
      </c>
      <c r="R74" s="1">
        <v>70</v>
      </c>
      <c r="S74" s="1">
        <v>5789</v>
      </c>
      <c r="T74" s="1">
        <v>577</v>
      </c>
      <c r="U74" s="1">
        <v>7492</v>
      </c>
      <c r="V74" s="1">
        <v>4</v>
      </c>
      <c r="W74" s="1">
        <v>2</v>
      </c>
      <c r="X74" s="1">
        <v>0</v>
      </c>
      <c r="Y74" s="1">
        <v>0</v>
      </c>
      <c r="Z74" s="1">
        <v>0</v>
      </c>
      <c r="AA74" s="1">
        <f t="shared" si="17"/>
        <v>47261</v>
      </c>
      <c r="AB74" s="1">
        <f t="shared" si="17"/>
        <v>7463</v>
      </c>
      <c r="AC74" s="1">
        <f t="shared" si="18"/>
        <v>2645</v>
      </c>
      <c r="AD74" s="1">
        <f t="shared" si="19"/>
        <v>126</v>
      </c>
      <c r="AE74" s="1">
        <f t="shared" si="26"/>
        <v>47</v>
      </c>
      <c r="AF74" s="1">
        <f t="shared" si="20"/>
        <v>195</v>
      </c>
      <c r="AG74" s="1">
        <f t="shared" si="20"/>
        <v>0</v>
      </c>
      <c r="AH74" s="1">
        <f t="shared" si="20"/>
        <v>8</v>
      </c>
      <c r="AI74" s="1">
        <f t="shared" si="27"/>
        <v>250</v>
      </c>
      <c r="AJ74" s="9">
        <f t="shared" si="1"/>
        <v>1.2319123973406336E-2</v>
      </c>
      <c r="AK74" s="9">
        <f t="shared" si="2"/>
        <v>0.20455999999999999</v>
      </c>
      <c r="AL74" s="9">
        <f t="shared" si="3"/>
        <v>0.14918000000000001</v>
      </c>
      <c r="AM74" s="9">
        <f t="shared" si="4"/>
        <v>5.2859999999999997E-2</v>
      </c>
      <c r="AN74" s="9">
        <f t="shared" si="5"/>
        <v>2.5200000000000001E-3</v>
      </c>
      <c r="AO74" s="9">
        <f t="shared" si="6"/>
        <v>5.0000000000000001E-3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6</v>
      </c>
      <c r="AV74" s="9">
        <f t="shared" si="23"/>
        <v>1.2E-4</v>
      </c>
      <c r="AW74" s="9">
        <f t="shared" si="8"/>
        <v>8.0000000000000007E-5</v>
      </c>
      <c r="AX74" s="9">
        <f t="shared" si="9"/>
        <v>4.0000000000000003E-5</v>
      </c>
      <c r="AY74" s="9">
        <f t="shared" si="10"/>
        <v>0</v>
      </c>
      <c r="AZ74" s="9">
        <f t="shared" si="11"/>
        <v>0</v>
      </c>
      <c r="BJ74" s="7">
        <f t="shared" si="32"/>
        <v>79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1415472.2552462248</v>
      </c>
      <c r="BS74" s="1">
        <f t="shared" si="16"/>
        <v>1032265.1106649972</v>
      </c>
    </row>
    <row r="75" spans="2:71" x14ac:dyDescent="0.3">
      <c r="B75" s="1">
        <f t="shared" si="0"/>
        <v>10471</v>
      </c>
      <c r="C75" s="1">
        <v>62</v>
      </c>
      <c r="D75" s="1">
        <v>39527</v>
      </c>
      <c r="E75" s="1">
        <v>7485</v>
      </c>
      <c r="F75" s="1">
        <v>0</v>
      </c>
      <c r="G75" s="1">
        <v>2852</v>
      </c>
      <c r="H75" s="1">
        <v>0</v>
      </c>
      <c r="I75" s="1">
        <v>134</v>
      </c>
      <c r="J75" s="1">
        <v>39.49</v>
      </c>
      <c r="K75" s="1">
        <v>1038.04</v>
      </c>
      <c r="L75" s="1">
        <v>20803.900000000001</v>
      </c>
      <c r="M75" s="1">
        <v>1.48</v>
      </c>
      <c r="N75" s="1">
        <v>3534</v>
      </c>
      <c r="O75" s="1">
        <v>6927</v>
      </c>
      <c r="P75" s="1">
        <v>4715</v>
      </c>
      <c r="Q75" s="1">
        <v>2138</v>
      </c>
      <c r="R75" s="1">
        <v>73</v>
      </c>
      <c r="S75" s="1">
        <v>5879</v>
      </c>
      <c r="T75" s="1">
        <v>584</v>
      </c>
      <c r="U75" s="1">
        <v>7492</v>
      </c>
      <c r="V75" s="1">
        <v>5</v>
      </c>
      <c r="W75" s="1">
        <v>2</v>
      </c>
      <c r="X75" s="1">
        <v>0</v>
      </c>
      <c r="Y75" s="1">
        <v>0</v>
      </c>
      <c r="Z75" s="1">
        <v>0</v>
      </c>
      <c r="AA75" s="1">
        <f t="shared" si="17"/>
        <v>47019</v>
      </c>
      <c r="AB75" s="1">
        <f t="shared" si="17"/>
        <v>7490</v>
      </c>
      <c r="AC75" s="1">
        <f t="shared" si="18"/>
        <v>2854</v>
      </c>
      <c r="AD75" s="1">
        <f t="shared" si="19"/>
        <v>134</v>
      </c>
      <c r="AE75" s="1">
        <f t="shared" si="26"/>
        <v>26</v>
      </c>
      <c r="AF75" s="1">
        <f t="shared" si="20"/>
        <v>209</v>
      </c>
      <c r="AG75" s="1">
        <f t="shared" si="20"/>
        <v>0</v>
      </c>
      <c r="AH75" s="1">
        <f t="shared" si="20"/>
        <v>8</v>
      </c>
      <c r="AI75" s="1">
        <f t="shared" si="27"/>
        <v>243</v>
      </c>
      <c r="AJ75" s="9">
        <f t="shared" si="1"/>
        <v>1.2797249546366154E-2</v>
      </c>
      <c r="AK75" s="9">
        <f t="shared" si="2"/>
        <v>0.20942</v>
      </c>
      <c r="AL75" s="9">
        <f t="shared" si="3"/>
        <v>0.1497</v>
      </c>
      <c r="AM75" s="9">
        <f t="shared" si="4"/>
        <v>5.704E-2</v>
      </c>
      <c r="AN75" s="9">
        <f t="shared" si="5"/>
        <v>2.6800000000000001E-3</v>
      </c>
      <c r="AO75" s="9">
        <f t="shared" si="6"/>
        <v>4.8599999999999997E-3</v>
      </c>
      <c r="AP75" s="1">
        <f t="shared" si="21"/>
        <v>1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1</v>
      </c>
      <c r="AU75" s="1">
        <f t="shared" si="7"/>
        <v>7</v>
      </c>
      <c r="AV75" s="9">
        <f t="shared" si="23"/>
        <v>1.3999999999999999E-4</v>
      </c>
      <c r="AW75" s="9">
        <f t="shared" si="8"/>
        <v>1E-4</v>
      </c>
      <c r="AX75" s="9">
        <f t="shared" si="9"/>
        <v>4.0000000000000003E-5</v>
      </c>
      <c r="AY75" s="9">
        <f t="shared" si="10"/>
        <v>0</v>
      </c>
      <c r="AZ75" s="9">
        <f t="shared" si="11"/>
        <v>2.0000000000000002E-5</v>
      </c>
      <c r="BJ75" s="7">
        <f t="shared" si="32"/>
        <v>80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1449101.4846190086</v>
      </c>
      <c r="BS75" s="1">
        <f t="shared" si="16"/>
        <v>1035863.2998159947</v>
      </c>
    </row>
    <row r="76" spans="2:71" x14ac:dyDescent="0.3">
      <c r="B76" s="1">
        <f t="shared" si="0"/>
        <v>10711</v>
      </c>
      <c r="C76" s="1">
        <v>63</v>
      </c>
      <c r="D76" s="1">
        <v>39286</v>
      </c>
      <c r="E76" s="1">
        <v>7505</v>
      </c>
      <c r="F76" s="1">
        <v>0</v>
      </c>
      <c r="G76" s="1">
        <v>3064</v>
      </c>
      <c r="H76" s="1">
        <v>0</v>
      </c>
      <c r="I76" s="1">
        <v>142</v>
      </c>
      <c r="J76" s="1">
        <v>39.49</v>
      </c>
      <c r="K76" s="1">
        <v>1035.72</v>
      </c>
      <c r="L76" s="1">
        <v>22252.1</v>
      </c>
      <c r="M76" s="1">
        <v>1.47</v>
      </c>
      <c r="N76" s="1">
        <v>3659</v>
      </c>
      <c r="O76" s="1">
        <v>7044</v>
      </c>
      <c r="P76" s="1">
        <v>4673</v>
      </c>
      <c r="Q76" s="1">
        <v>2293</v>
      </c>
      <c r="R76" s="1">
        <v>77</v>
      </c>
      <c r="S76" s="1">
        <v>5957</v>
      </c>
      <c r="T76" s="1">
        <v>593</v>
      </c>
      <c r="U76" s="1">
        <v>7492</v>
      </c>
      <c r="V76" s="1">
        <v>5</v>
      </c>
      <c r="W76" s="1">
        <v>2</v>
      </c>
      <c r="X76" s="1">
        <v>0</v>
      </c>
      <c r="Y76" s="1">
        <v>0</v>
      </c>
      <c r="Z76" s="1">
        <v>0</v>
      </c>
      <c r="AA76" s="1">
        <f t="shared" si="17"/>
        <v>46778</v>
      </c>
      <c r="AB76" s="1">
        <f t="shared" si="17"/>
        <v>7510</v>
      </c>
      <c r="AC76" s="1">
        <f t="shared" si="18"/>
        <v>3066</v>
      </c>
      <c r="AD76" s="1">
        <f t="shared" si="19"/>
        <v>142</v>
      </c>
      <c r="AE76" s="1">
        <f t="shared" si="26"/>
        <v>20</v>
      </c>
      <c r="AF76" s="1">
        <f t="shared" si="20"/>
        <v>212</v>
      </c>
      <c r="AG76" s="1">
        <f t="shared" si="20"/>
        <v>0</v>
      </c>
      <c r="AH76" s="1">
        <f t="shared" si="20"/>
        <v>8</v>
      </c>
      <c r="AI76" s="1">
        <f t="shared" si="27"/>
        <v>240</v>
      </c>
      <c r="AJ76" s="9">
        <f t="shared" si="1"/>
        <v>1.3257398935673606E-2</v>
      </c>
      <c r="AK76" s="9">
        <f t="shared" si="2"/>
        <v>0.21421999999999999</v>
      </c>
      <c r="AL76" s="9">
        <f t="shared" si="3"/>
        <v>0.15010000000000001</v>
      </c>
      <c r="AM76" s="9">
        <f t="shared" si="4"/>
        <v>6.1280000000000001E-2</v>
      </c>
      <c r="AN76" s="9">
        <f t="shared" si="5"/>
        <v>2.8400000000000001E-3</v>
      </c>
      <c r="AO76" s="9">
        <f t="shared" si="6"/>
        <v>4.7999999999999996E-3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7</v>
      </c>
      <c r="AV76" s="9">
        <f t="shared" si="23"/>
        <v>1.3999999999999999E-4</v>
      </c>
      <c r="AW76" s="9">
        <f t="shared" si="8"/>
        <v>1E-4</v>
      </c>
      <c r="AX76" s="9">
        <f t="shared" si="9"/>
        <v>4.0000000000000003E-5</v>
      </c>
      <c r="AY76" s="9">
        <f t="shared" si="10"/>
        <v>0</v>
      </c>
      <c r="AZ76" s="9">
        <f t="shared" si="11"/>
        <v>0</v>
      </c>
      <c r="BJ76" s="7">
        <f t="shared" si="32"/>
        <v>81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1482315.5383205235</v>
      </c>
      <c r="BS76" s="1">
        <f t="shared" si="16"/>
        <v>1038631.1376244542</v>
      </c>
    </row>
    <row r="77" spans="2:71" x14ac:dyDescent="0.3">
      <c r="B77" s="1">
        <f t="shared" si="0"/>
        <v>10938</v>
      </c>
      <c r="C77" s="1">
        <v>64</v>
      </c>
      <c r="D77" s="1">
        <v>39060</v>
      </c>
      <c r="E77" s="1">
        <v>7488</v>
      </c>
      <c r="F77" s="1">
        <v>0</v>
      </c>
      <c r="G77" s="1">
        <v>3299</v>
      </c>
      <c r="H77" s="1">
        <v>0</v>
      </c>
      <c r="I77" s="1">
        <v>151</v>
      </c>
      <c r="J77" s="1">
        <v>39.49</v>
      </c>
      <c r="K77" s="1">
        <v>1032.54</v>
      </c>
      <c r="L77" s="1">
        <v>23552.799999999999</v>
      </c>
      <c r="M77" s="1">
        <v>1.46</v>
      </c>
      <c r="N77" s="1">
        <v>3779</v>
      </c>
      <c r="O77" s="1">
        <v>7149</v>
      </c>
      <c r="P77" s="1">
        <v>4607</v>
      </c>
      <c r="Q77" s="1">
        <v>2462</v>
      </c>
      <c r="R77" s="1">
        <v>80</v>
      </c>
      <c r="S77" s="1">
        <v>6000</v>
      </c>
      <c r="T77" s="1">
        <v>596</v>
      </c>
      <c r="U77" s="1">
        <v>7491</v>
      </c>
      <c r="V77" s="1">
        <v>5</v>
      </c>
      <c r="W77" s="1">
        <v>2</v>
      </c>
      <c r="X77" s="1">
        <v>0</v>
      </c>
      <c r="Y77" s="1">
        <v>0</v>
      </c>
      <c r="Z77" s="1">
        <v>0</v>
      </c>
      <c r="AA77" s="1">
        <f t="shared" si="17"/>
        <v>46551</v>
      </c>
      <c r="AB77" s="1">
        <f t="shared" si="17"/>
        <v>7493</v>
      </c>
      <c r="AC77" s="1">
        <f t="shared" si="18"/>
        <v>3301</v>
      </c>
      <c r="AD77" s="1">
        <f t="shared" si="19"/>
        <v>151</v>
      </c>
      <c r="AE77" s="1">
        <f t="shared" si="26"/>
        <v>-17</v>
      </c>
      <c r="AF77" s="1">
        <f t="shared" si="20"/>
        <v>235</v>
      </c>
      <c r="AG77" s="1">
        <f t="shared" si="20"/>
        <v>0</v>
      </c>
      <c r="AH77" s="1">
        <f t="shared" si="20"/>
        <v>9</v>
      </c>
      <c r="AI77" s="1">
        <f t="shared" si="27"/>
        <v>227</v>
      </c>
      <c r="AJ77" s="9">
        <f t="shared" si="1"/>
        <v>1.3805083196196746E-2</v>
      </c>
      <c r="AK77" s="9">
        <f t="shared" si="2"/>
        <v>0.21876000000000001</v>
      </c>
      <c r="AL77" s="9">
        <f t="shared" si="3"/>
        <v>0.14976</v>
      </c>
      <c r="AM77" s="9">
        <f t="shared" si="4"/>
        <v>6.5979999999999997E-2</v>
      </c>
      <c r="AN77" s="9">
        <f t="shared" si="5"/>
        <v>3.0200000000000001E-3</v>
      </c>
      <c r="AO77" s="9">
        <f t="shared" si="6"/>
        <v>4.5399999999999998E-3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7</v>
      </c>
      <c r="AV77" s="9">
        <f t="shared" si="23"/>
        <v>1.3999999999999999E-4</v>
      </c>
      <c r="AW77" s="9">
        <f t="shared" si="8"/>
        <v>1E-4</v>
      </c>
      <c r="AX77" s="9">
        <f t="shared" si="9"/>
        <v>4.0000000000000003E-5</v>
      </c>
      <c r="AY77" s="9">
        <f t="shared" si="10"/>
        <v>0</v>
      </c>
      <c r="AZ77" s="9">
        <f t="shared" si="11"/>
        <v>0</v>
      </c>
      <c r="BJ77" s="7">
        <f t="shared" si="32"/>
        <v>82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1513730.4974465396</v>
      </c>
      <c r="BS77" s="1">
        <f t="shared" si="16"/>
        <v>1036278.4754872636</v>
      </c>
    </row>
    <row r="78" spans="2:71" x14ac:dyDescent="0.3">
      <c r="B78" s="1">
        <f t="shared" ref="B78:B141" si="33">IF(C78="",NA(),E78+G78+H78+I78)</f>
        <v>11154</v>
      </c>
      <c r="C78" s="1">
        <v>65</v>
      </c>
      <c r="D78" s="1">
        <v>38845</v>
      </c>
      <c r="E78" s="1">
        <v>7458</v>
      </c>
      <c r="F78" s="1">
        <v>0</v>
      </c>
      <c r="G78" s="1">
        <v>3537</v>
      </c>
      <c r="H78" s="1">
        <v>0</v>
      </c>
      <c r="I78" s="1">
        <v>159</v>
      </c>
      <c r="J78" s="1">
        <v>39.49</v>
      </c>
      <c r="K78" s="1">
        <v>1027.03</v>
      </c>
      <c r="L78" s="1">
        <v>24623.1</v>
      </c>
      <c r="M78" s="1">
        <v>1.44</v>
      </c>
      <c r="N78" s="1">
        <v>3895</v>
      </c>
      <c r="O78" s="1">
        <v>7249</v>
      </c>
      <c r="P78" s="1">
        <v>4533</v>
      </c>
      <c r="Q78" s="1">
        <v>2633</v>
      </c>
      <c r="R78" s="1">
        <v>82</v>
      </c>
      <c r="S78" s="1">
        <v>6025</v>
      </c>
      <c r="T78" s="1">
        <v>598</v>
      </c>
      <c r="U78" s="1">
        <v>7491</v>
      </c>
      <c r="V78" s="1">
        <v>5</v>
      </c>
      <c r="W78" s="1">
        <v>3</v>
      </c>
      <c r="X78" s="1">
        <v>0</v>
      </c>
      <c r="Y78" s="1">
        <v>0</v>
      </c>
      <c r="Z78" s="1">
        <v>0</v>
      </c>
      <c r="AA78" s="1">
        <f t="shared" si="17"/>
        <v>46336</v>
      </c>
      <c r="AB78" s="1">
        <f t="shared" si="17"/>
        <v>7463</v>
      </c>
      <c r="AC78" s="1">
        <f t="shared" si="18"/>
        <v>3540</v>
      </c>
      <c r="AD78" s="1">
        <f t="shared" si="19"/>
        <v>159</v>
      </c>
      <c r="AE78" s="1">
        <f t="shared" si="26"/>
        <v>-30</v>
      </c>
      <c r="AF78" s="1">
        <f t="shared" si="20"/>
        <v>238</v>
      </c>
      <c r="AG78" s="1">
        <f t="shared" si="20"/>
        <v>0</v>
      </c>
      <c r="AH78" s="1">
        <f t="shared" si="20"/>
        <v>8</v>
      </c>
      <c r="AI78" s="1">
        <f t="shared" si="27"/>
        <v>216</v>
      </c>
      <c r="AJ78" s="9">
        <f t="shared" ref="AJ78:AJ141" si="34">IF(OR(ISNA(B78),B78=0),NA(),I78/B78)</f>
        <v>1.4254975793437331E-2</v>
      </c>
      <c r="AK78" s="9">
        <f t="shared" ref="AK78:AK141" si="35">IF(OR(ISNA(B78),B78=0),NA(),B78/$AK$11)</f>
        <v>0.22308</v>
      </c>
      <c r="AL78" s="9">
        <f t="shared" ref="AL78:AL141" si="36">IF(OR(ISNA(B78),B78=0),NA(),E78/$AK$11)</f>
        <v>0.14915999999999999</v>
      </c>
      <c r="AM78" s="9">
        <f t="shared" ref="AM78:AM141" si="37">IF(OR(ISNA(B78),B78=0),NA(),G78/$AK$11)</f>
        <v>7.0739999999999997E-2</v>
      </c>
      <c r="AN78" s="9">
        <f t="shared" ref="AN78:AN141" si="38">IF(OR(ISNA(B78),B78=0),NA(),I78/$AK$11)</f>
        <v>3.1800000000000001E-3</v>
      </c>
      <c r="AO78" s="9">
        <f t="shared" ref="AO78:AO141" si="39">+IF(OR(ISNA(B78),B78=0),NA(),AI78/$AK$11)</f>
        <v>4.3200000000000001E-3</v>
      </c>
      <c r="AP78" s="1">
        <f t="shared" si="21"/>
        <v>0</v>
      </c>
      <c r="AQ78" s="1">
        <f t="shared" si="21"/>
        <v>1</v>
      </c>
      <c r="AR78" s="1"/>
      <c r="AS78" s="1">
        <f t="shared" si="22"/>
        <v>0</v>
      </c>
      <c r="AT78" s="1">
        <f t="shared" si="28"/>
        <v>1</v>
      </c>
      <c r="AU78" s="1">
        <f t="shared" ref="AU78:AU141" si="40">IF(C78="",NA(),V78+W78+X78)</f>
        <v>8</v>
      </c>
      <c r="AV78" s="9">
        <f t="shared" si="23"/>
        <v>1.6000000000000001E-4</v>
      </c>
      <c r="AW78" s="9">
        <f t="shared" ref="AW78:AW141" si="41">IF(OR(ISNA(B78),B78=0),NA(),V78/$AK$11)</f>
        <v>1E-4</v>
      </c>
      <c r="AX78" s="9">
        <f t="shared" ref="AX78:AX141" si="42">IF(OR(ISNA(B78),B78=0),NA(),W78/$AK$11)</f>
        <v>6.0000000000000002E-5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2.0000000000000002E-5</v>
      </c>
      <c r="BJ78" s="7">
        <f t="shared" si="32"/>
        <v>83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1543623.145777903</v>
      </c>
      <c r="BS78" s="1">
        <f t="shared" ref="BS78:BS88" si="49">+$BU$14*E78</f>
        <v>1032126.7187745742</v>
      </c>
    </row>
    <row r="79" spans="2:71" x14ac:dyDescent="0.3">
      <c r="B79" s="1">
        <f t="shared" si="33"/>
        <v>11363</v>
      </c>
      <c r="C79" s="1">
        <v>66</v>
      </c>
      <c r="D79" s="1">
        <v>38635</v>
      </c>
      <c r="E79" s="1">
        <v>7414</v>
      </c>
      <c r="F79" s="1">
        <v>0</v>
      </c>
      <c r="G79" s="1">
        <v>3781</v>
      </c>
      <c r="H79" s="1">
        <v>0</v>
      </c>
      <c r="I79" s="1">
        <v>168</v>
      </c>
      <c r="J79" s="1">
        <v>39.49</v>
      </c>
      <c r="K79" s="1">
        <v>1021.73</v>
      </c>
      <c r="L79" s="1">
        <v>25101.1</v>
      </c>
      <c r="M79" s="1">
        <v>1.45</v>
      </c>
      <c r="N79" s="1">
        <v>4008</v>
      </c>
      <c r="O79" s="1">
        <v>7345</v>
      </c>
      <c r="P79" s="1">
        <v>4453</v>
      </c>
      <c r="Q79" s="1">
        <v>2807</v>
      </c>
      <c r="R79" s="1">
        <v>85</v>
      </c>
      <c r="S79" s="1">
        <v>6030</v>
      </c>
      <c r="T79" s="1">
        <v>598</v>
      </c>
      <c r="U79" s="1">
        <v>7490</v>
      </c>
      <c r="V79" s="1">
        <v>5</v>
      </c>
      <c r="W79" s="1">
        <v>3</v>
      </c>
      <c r="X79" s="1">
        <v>0</v>
      </c>
      <c r="Y79" s="1">
        <v>0</v>
      </c>
      <c r="Z79" s="1">
        <v>0</v>
      </c>
      <c r="AA79" s="1">
        <f t="shared" ref="AA79:AB142" si="50">+D79+U79</f>
        <v>46125</v>
      </c>
      <c r="AB79" s="1">
        <f t="shared" si="50"/>
        <v>7419</v>
      </c>
      <c r="AC79" s="1">
        <f t="shared" ref="AC79:AC142" si="51">+G79+W79</f>
        <v>3784</v>
      </c>
      <c r="AD79" s="1">
        <f t="shared" ref="AD79:AD142" si="52">+I79+X79</f>
        <v>168</v>
      </c>
      <c r="AE79" s="1">
        <f t="shared" si="26"/>
        <v>-44</v>
      </c>
      <c r="AF79" s="1">
        <f t="shared" ref="AF79:AH142" si="53">IF($C79="","",G79-G78)</f>
        <v>244</v>
      </c>
      <c r="AG79" s="1">
        <f t="shared" si="53"/>
        <v>0</v>
      </c>
      <c r="AH79" s="1">
        <f t="shared" si="53"/>
        <v>9</v>
      </c>
      <c r="AI79" s="1">
        <f t="shared" si="27"/>
        <v>209</v>
      </c>
      <c r="AJ79" s="9">
        <f t="shared" si="34"/>
        <v>1.4784827950365221E-2</v>
      </c>
      <c r="AK79" s="9">
        <f t="shared" si="35"/>
        <v>0.22725999999999999</v>
      </c>
      <c r="AL79" s="9">
        <f t="shared" si="36"/>
        <v>0.14828</v>
      </c>
      <c r="AM79" s="9">
        <f t="shared" si="37"/>
        <v>7.5620000000000007E-2</v>
      </c>
      <c r="AN79" s="9">
        <f t="shared" si="38"/>
        <v>3.3600000000000001E-3</v>
      </c>
      <c r="AO79" s="9">
        <f t="shared" si="39"/>
        <v>4.1799999999999997E-3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8</v>
      </c>
      <c r="AV79" s="9">
        <f t="shared" ref="AV79:AV142" si="56">IF(OR(ISNA(B79),B79=0),NA(),AU79/$AK$11)</f>
        <v>1.6000000000000001E-4</v>
      </c>
      <c r="AW79" s="9">
        <f t="shared" si="41"/>
        <v>1E-4</v>
      </c>
      <c r="AX79" s="9">
        <f t="shared" si="42"/>
        <v>6.0000000000000002E-5</v>
      </c>
      <c r="AY79" s="9">
        <f t="shared" si="43"/>
        <v>0</v>
      </c>
      <c r="AZ79" s="9">
        <f t="shared" si="44"/>
        <v>0</v>
      </c>
      <c r="BJ79" s="7">
        <f t="shared" si="32"/>
        <v>84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1572547.0508763057</v>
      </c>
      <c r="BS79" s="1">
        <f t="shared" si="49"/>
        <v>1026037.4755959632</v>
      </c>
    </row>
    <row r="80" spans="2:71" x14ac:dyDescent="0.3">
      <c r="B80" s="1">
        <f t="shared" si="33"/>
        <v>11558</v>
      </c>
      <c r="C80" s="1">
        <v>67</v>
      </c>
      <c r="D80" s="1">
        <v>38441</v>
      </c>
      <c r="E80" s="1">
        <v>7343</v>
      </c>
      <c r="F80" s="1">
        <v>0</v>
      </c>
      <c r="G80" s="1">
        <v>4038</v>
      </c>
      <c r="H80" s="1">
        <v>0</v>
      </c>
      <c r="I80" s="1">
        <v>177</v>
      </c>
      <c r="J80" s="1">
        <v>39.49</v>
      </c>
      <c r="K80" s="1">
        <v>1016.27</v>
      </c>
      <c r="L80" s="1">
        <v>25269.9</v>
      </c>
      <c r="M80" s="1">
        <v>1.44</v>
      </c>
      <c r="N80" s="1">
        <v>4118</v>
      </c>
      <c r="O80" s="1">
        <v>7430</v>
      </c>
      <c r="P80" s="1">
        <v>4355</v>
      </c>
      <c r="Q80" s="1">
        <v>2986</v>
      </c>
      <c r="R80" s="1">
        <v>88</v>
      </c>
      <c r="S80" s="1">
        <v>6015</v>
      </c>
      <c r="T80" s="1">
        <v>594</v>
      </c>
      <c r="U80" s="1">
        <v>7490</v>
      </c>
      <c r="V80" s="1">
        <v>5</v>
      </c>
      <c r="W80" s="1">
        <v>3</v>
      </c>
      <c r="X80" s="1">
        <v>0</v>
      </c>
      <c r="Y80" s="1">
        <v>0</v>
      </c>
      <c r="Z80" s="1">
        <v>0</v>
      </c>
      <c r="AA80" s="1">
        <f t="shared" si="50"/>
        <v>45931</v>
      </c>
      <c r="AB80" s="1">
        <f t="shared" si="50"/>
        <v>7348</v>
      </c>
      <c r="AC80" s="1">
        <f t="shared" si="51"/>
        <v>4041</v>
      </c>
      <c r="AD80" s="1">
        <f t="shared" si="52"/>
        <v>177</v>
      </c>
      <c r="AE80" s="1">
        <f t="shared" ref="AE80:AE143" si="59">IF($C80="","",E80-E79)</f>
        <v>-71</v>
      </c>
      <c r="AF80" s="1">
        <f t="shared" si="53"/>
        <v>257</v>
      </c>
      <c r="AG80" s="1">
        <f t="shared" si="53"/>
        <v>0</v>
      </c>
      <c r="AH80" s="1">
        <f t="shared" si="53"/>
        <v>9</v>
      </c>
      <c r="AI80" s="1">
        <f t="shared" ref="AI80:AI143" si="60">IF(OR($C80="",ISNA($C80)),NA(),AE80+AF80+AG80+AH80)</f>
        <v>195</v>
      </c>
      <c r="AJ80" s="9">
        <f t="shared" si="34"/>
        <v>1.5314068177885448E-2</v>
      </c>
      <c r="AK80" s="9">
        <f t="shared" si="35"/>
        <v>0.23116</v>
      </c>
      <c r="AL80" s="9">
        <f t="shared" si="36"/>
        <v>0.14685999999999999</v>
      </c>
      <c r="AM80" s="9">
        <f t="shared" si="37"/>
        <v>8.0759999999999998E-2</v>
      </c>
      <c r="AN80" s="9">
        <f t="shared" si="38"/>
        <v>3.5400000000000002E-3</v>
      </c>
      <c r="AO80" s="9">
        <f t="shared" si="39"/>
        <v>3.8999999999999998E-3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8</v>
      </c>
      <c r="AV80" s="9">
        <f t="shared" si="56"/>
        <v>1.6000000000000001E-4</v>
      </c>
      <c r="AW80" s="9">
        <f t="shared" si="41"/>
        <v>1E-4</v>
      </c>
      <c r="AX80" s="9">
        <f t="shared" si="42"/>
        <v>6.0000000000000002E-5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85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1599533.4695087865</v>
      </c>
      <c r="BS80" s="1">
        <f t="shared" si="49"/>
        <v>1016211.6513759317</v>
      </c>
    </row>
    <row r="81" spans="1:85" x14ac:dyDescent="0.3">
      <c r="B81" s="1">
        <f t="shared" si="33"/>
        <v>11749</v>
      </c>
      <c r="C81" s="1">
        <v>68</v>
      </c>
      <c r="D81" s="1">
        <v>38248</v>
      </c>
      <c r="E81" s="1">
        <v>7264</v>
      </c>
      <c r="F81" s="1">
        <v>0</v>
      </c>
      <c r="G81" s="1">
        <v>4299</v>
      </c>
      <c r="H81" s="1">
        <v>0</v>
      </c>
      <c r="I81" s="1">
        <v>186</v>
      </c>
      <c r="J81" s="1">
        <v>39.49</v>
      </c>
      <c r="K81" s="1">
        <v>1008.8</v>
      </c>
      <c r="L81" s="1">
        <v>26355.9</v>
      </c>
      <c r="M81" s="1">
        <v>1.42</v>
      </c>
      <c r="N81" s="1">
        <v>4223</v>
      </c>
      <c r="O81" s="1">
        <v>7517</v>
      </c>
      <c r="P81" s="1">
        <v>4259</v>
      </c>
      <c r="Q81" s="1">
        <v>3166</v>
      </c>
      <c r="R81" s="1">
        <v>91</v>
      </c>
      <c r="S81" s="1">
        <v>5986</v>
      </c>
      <c r="T81" s="1">
        <v>589</v>
      </c>
      <c r="U81" s="1">
        <v>7490</v>
      </c>
      <c r="V81" s="1">
        <v>5</v>
      </c>
      <c r="W81" s="1">
        <v>3</v>
      </c>
      <c r="X81" s="1">
        <v>0</v>
      </c>
      <c r="Y81" s="1">
        <v>0</v>
      </c>
      <c r="Z81" s="1">
        <v>0</v>
      </c>
      <c r="AA81" s="1">
        <f t="shared" si="50"/>
        <v>45738</v>
      </c>
      <c r="AB81" s="1">
        <f t="shared" si="50"/>
        <v>7269</v>
      </c>
      <c r="AC81" s="1">
        <f t="shared" si="51"/>
        <v>4302</v>
      </c>
      <c r="AD81" s="1">
        <f t="shared" si="52"/>
        <v>186</v>
      </c>
      <c r="AE81" s="1">
        <f t="shared" si="59"/>
        <v>-79</v>
      </c>
      <c r="AF81" s="1">
        <f t="shared" si="53"/>
        <v>261</v>
      </c>
      <c r="AG81" s="1">
        <f t="shared" si="53"/>
        <v>0</v>
      </c>
      <c r="AH81" s="1">
        <f t="shared" si="53"/>
        <v>9</v>
      </c>
      <c r="AI81" s="1">
        <f t="shared" si="60"/>
        <v>191</v>
      </c>
      <c r="AJ81" s="9">
        <f t="shared" si="34"/>
        <v>1.5831134564643801E-2</v>
      </c>
      <c r="AK81" s="9">
        <f t="shared" si="35"/>
        <v>0.23497999999999999</v>
      </c>
      <c r="AL81" s="9">
        <f t="shared" si="36"/>
        <v>0.14527999999999999</v>
      </c>
      <c r="AM81" s="9">
        <f t="shared" si="37"/>
        <v>8.5980000000000001E-2</v>
      </c>
      <c r="AN81" s="9">
        <f t="shared" si="38"/>
        <v>3.7200000000000002E-3</v>
      </c>
      <c r="AO81" s="9">
        <f t="shared" si="39"/>
        <v>3.82E-3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8</v>
      </c>
      <c r="AV81" s="9">
        <f t="shared" si="56"/>
        <v>1.6000000000000001E-4</v>
      </c>
      <c r="AW81" s="9">
        <f t="shared" si="41"/>
        <v>1E-4</v>
      </c>
      <c r="AX81" s="9">
        <f t="shared" si="42"/>
        <v>6.0000000000000002E-5</v>
      </c>
      <c r="AY81" s="9">
        <f t="shared" si="43"/>
        <v>0</v>
      </c>
      <c r="AZ81" s="9">
        <f t="shared" si="44"/>
        <v>0</v>
      </c>
      <c r="BJ81" s="7">
        <f t="shared" si="62"/>
        <v>86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1625966.3205795754</v>
      </c>
      <c r="BS81" s="1">
        <f t="shared" si="49"/>
        <v>1005278.6920325164</v>
      </c>
    </row>
    <row r="82" spans="1:85" x14ac:dyDescent="0.3">
      <c r="B82" s="1">
        <f t="shared" si="33"/>
        <v>11936</v>
      </c>
      <c r="C82" s="1">
        <v>69</v>
      </c>
      <c r="D82" s="1">
        <v>38062</v>
      </c>
      <c r="E82" s="1">
        <v>7167</v>
      </c>
      <c r="F82" s="1">
        <v>0</v>
      </c>
      <c r="G82" s="1">
        <v>4573</v>
      </c>
      <c r="H82" s="1">
        <v>0</v>
      </c>
      <c r="I82" s="1">
        <v>196</v>
      </c>
      <c r="J82" s="1">
        <v>39.49</v>
      </c>
      <c r="K82" s="1">
        <v>1001.12</v>
      </c>
      <c r="L82" s="1">
        <v>28003.599999999999</v>
      </c>
      <c r="M82" s="1">
        <v>1.4</v>
      </c>
      <c r="N82" s="1">
        <v>4327</v>
      </c>
      <c r="O82" s="1">
        <v>7599</v>
      </c>
      <c r="P82" s="1">
        <v>4152</v>
      </c>
      <c r="Q82" s="1">
        <v>3353</v>
      </c>
      <c r="R82" s="1">
        <v>93</v>
      </c>
      <c r="S82" s="1">
        <v>5944</v>
      </c>
      <c r="T82" s="1">
        <v>586</v>
      </c>
      <c r="U82" s="1">
        <v>7490</v>
      </c>
      <c r="V82" s="1">
        <v>5</v>
      </c>
      <c r="W82" s="1">
        <v>3</v>
      </c>
      <c r="X82" s="1">
        <v>0</v>
      </c>
      <c r="Y82" s="1">
        <v>0</v>
      </c>
      <c r="Z82" s="1">
        <v>0</v>
      </c>
      <c r="AA82" s="1">
        <f t="shared" si="50"/>
        <v>45552</v>
      </c>
      <c r="AB82" s="1">
        <f t="shared" si="50"/>
        <v>7172</v>
      </c>
      <c r="AC82" s="1">
        <f t="shared" si="51"/>
        <v>4576</v>
      </c>
      <c r="AD82" s="1">
        <f t="shared" si="52"/>
        <v>196</v>
      </c>
      <c r="AE82" s="1">
        <f t="shared" si="59"/>
        <v>-97</v>
      </c>
      <c r="AF82" s="1">
        <f t="shared" si="53"/>
        <v>274</v>
      </c>
      <c r="AG82" s="1">
        <f t="shared" si="53"/>
        <v>0</v>
      </c>
      <c r="AH82" s="1">
        <f t="shared" si="53"/>
        <v>10</v>
      </c>
      <c r="AI82" s="1">
        <f t="shared" si="60"/>
        <v>187</v>
      </c>
      <c r="AJ82" s="9">
        <f t="shared" si="34"/>
        <v>1.6420911528150135E-2</v>
      </c>
      <c r="AK82" s="9">
        <f t="shared" si="35"/>
        <v>0.23871999999999999</v>
      </c>
      <c r="AL82" s="9">
        <f t="shared" si="36"/>
        <v>0.14334</v>
      </c>
      <c r="AM82" s="9">
        <f t="shared" si="37"/>
        <v>9.146E-2</v>
      </c>
      <c r="AN82" s="9">
        <f t="shared" si="38"/>
        <v>3.9199999999999999E-3</v>
      </c>
      <c r="AO82" s="9">
        <f t="shared" si="39"/>
        <v>3.7399999999999998E-3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8</v>
      </c>
      <c r="AV82" s="9">
        <f t="shared" si="56"/>
        <v>1.6000000000000001E-4</v>
      </c>
      <c r="AW82" s="9">
        <f t="shared" si="41"/>
        <v>1E-4</v>
      </c>
      <c r="AX82" s="9">
        <f t="shared" si="42"/>
        <v>6.0000000000000002E-5</v>
      </c>
      <c r="AY82" s="9">
        <f t="shared" si="43"/>
        <v>0</v>
      </c>
      <c r="AZ82" s="9">
        <f t="shared" si="44"/>
        <v>0</v>
      </c>
      <c r="BJ82" s="7">
        <f t="shared" si="62"/>
        <v>87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1651845.6040886722</v>
      </c>
      <c r="BS82" s="1">
        <f t="shared" si="49"/>
        <v>991854.67866148741</v>
      </c>
    </row>
    <row r="83" spans="1:85" x14ac:dyDescent="0.3">
      <c r="B83" s="1">
        <f t="shared" si="33"/>
        <v>12104</v>
      </c>
      <c r="C83" s="1">
        <v>70</v>
      </c>
      <c r="D83" s="1">
        <v>37894</v>
      </c>
      <c r="E83" s="1">
        <v>7048</v>
      </c>
      <c r="F83" s="1">
        <v>0</v>
      </c>
      <c r="G83" s="1">
        <v>4851</v>
      </c>
      <c r="H83" s="1">
        <v>0</v>
      </c>
      <c r="I83" s="1">
        <v>205</v>
      </c>
      <c r="J83" s="1">
        <v>39.49</v>
      </c>
      <c r="K83" s="1">
        <v>993.82</v>
      </c>
      <c r="L83" s="1">
        <v>28936.400000000001</v>
      </c>
      <c r="M83" s="1">
        <v>1.39</v>
      </c>
      <c r="N83" s="1">
        <v>4427</v>
      </c>
      <c r="O83" s="1">
        <v>7668</v>
      </c>
      <c r="P83" s="1">
        <v>4022</v>
      </c>
      <c r="Q83" s="1">
        <v>3550</v>
      </c>
      <c r="R83" s="1">
        <v>95</v>
      </c>
      <c r="S83" s="1">
        <v>5882</v>
      </c>
      <c r="T83" s="1">
        <v>579</v>
      </c>
      <c r="U83" s="1">
        <v>7490</v>
      </c>
      <c r="V83" s="1">
        <v>6</v>
      </c>
      <c r="W83" s="1">
        <v>3</v>
      </c>
      <c r="X83" s="1">
        <v>0</v>
      </c>
      <c r="Y83" s="1">
        <v>0</v>
      </c>
      <c r="Z83" s="1">
        <v>0</v>
      </c>
      <c r="AA83" s="1">
        <f t="shared" si="50"/>
        <v>45384</v>
      </c>
      <c r="AB83" s="1">
        <f t="shared" si="50"/>
        <v>7054</v>
      </c>
      <c r="AC83" s="1">
        <f t="shared" si="51"/>
        <v>4854</v>
      </c>
      <c r="AD83" s="1">
        <f t="shared" si="52"/>
        <v>205</v>
      </c>
      <c r="AE83" s="1">
        <f t="shared" si="59"/>
        <v>-119</v>
      </c>
      <c r="AF83" s="1">
        <f t="shared" si="53"/>
        <v>278</v>
      </c>
      <c r="AG83" s="1">
        <f t="shared" si="53"/>
        <v>0</v>
      </c>
      <c r="AH83" s="1">
        <f t="shared" si="53"/>
        <v>9</v>
      </c>
      <c r="AI83" s="1">
        <f t="shared" si="60"/>
        <v>168</v>
      </c>
      <c r="AJ83" s="9">
        <f t="shared" si="34"/>
        <v>1.6936549900859219E-2</v>
      </c>
      <c r="AK83" s="9">
        <f t="shared" si="35"/>
        <v>0.24207999999999999</v>
      </c>
      <c r="AL83" s="9">
        <f t="shared" si="36"/>
        <v>0.14096</v>
      </c>
      <c r="AM83" s="9">
        <f t="shared" si="37"/>
        <v>9.7019999999999995E-2</v>
      </c>
      <c r="AN83" s="9">
        <f t="shared" si="38"/>
        <v>4.1000000000000003E-3</v>
      </c>
      <c r="AO83" s="9">
        <f t="shared" si="39"/>
        <v>3.3600000000000001E-3</v>
      </c>
      <c r="AP83" s="1">
        <f t="shared" si="54"/>
        <v>1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1</v>
      </c>
      <c r="AU83" s="1">
        <f t="shared" si="40"/>
        <v>9</v>
      </c>
      <c r="AV83" s="9">
        <f t="shared" si="56"/>
        <v>1.8000000000000001E-4</v>
      </c>
      <c r="AW83" s="9">
        <f t="shared" si="41"/>
        <v>1.2E-4</v>
      </c>
      <c r="AX83" s="9">
        <f t="shared" si="42"/>
        <v>6.0000000000000002E-5</v>
      </c>
      <c r="AY83" s="9">
        <f t="shared" si="43"/>
        <v>0</v>
      </c>
      <c r="AZ83" s="9">
        <f t="shared" si="44"/>
        <v>2.0000000000000002E-5</v>
      </c>
      <c r="BJ83" s="7">
        <f t="shared" si="62"/>
        <v>88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1675095.4416797326</v>
      </c>
      <c r="BS83" s="1">
        <f t="shared" si="49"/>
        <v>975386.04370115302</v>
      </c>
    </row>
    <row r="84" spans="1:85" x14ac:dyDescent="0.3">
      <c r="B84" s="1">
        <f t="shared" si="33"/>
        <v>12272</v>
      </c>
      <c r="C84" s="1">
        <v>71</v>
      </c>
      <c r="D84" s="1">
        <v>37727</v>
      </c>
      <c r="E84" s="1">
        <v>6921</v>
      </c>
      <c r="F84" s="1">
        <v>0</v>
      </c>
      <c r="G84" s="1">
        <v>5135</v>
      </c>
      <c r="H84" s="1">
        <v>0</v>
      </c>
      <c r="I84" s="1">
        <v>216</v>
      </c>
      <c r="J84" s="1">
        <v>39.49</v>
      </c>
      <c r="K84" s="1">
        <v>987.22</v>
      </c>
      <c r="L84" s="1">
        <v>27596.2</v>
      </c>
      <c r="M84" s="1">
        <v>1.37</v>
      </c>
      <c r="N84" s="1">
        <v>4526</v>
      </c>
      <c r="O84" s="1">
        <v>7736</v>
      </c>
      <c r="P84" s="1">
        <v>3895</v>
      </c>
      <c r="Q84" s="1">
        <v>3742</v>
      </c>
      <c r="R84" s="1">
        <v>97</v>
      </c>
      <c r="S84" s="1">
        <v>5803</v>
      </c>
      <c r="T84" s="1">
        <v>571</v>
      </c>
      <c r="U84" s="1">
        <v>7489</v>
      </c>
      <c r="V84" s="1">
        <v>5</v>
      </c>
      <c r="W84" s="1">
        <v>4</v>
      </c>
      <c r="X84" s="1">
        <v>0</v>
      </c>
      <c r="Y84" s="1">
        <v>0</v>
      </c>
      <c r="Z84" s="1">
        <v>0</v>
      </c>
      <c r="AA84" s="1">
        <f t="shared" si="50"/>
        <v>45216</v>
      </c>
      <c r="AB84" s="1">
        <f t="shared" si="50"/>
        <v>6926</v>
      </c>
      <c r="AC84" s="1">
        <f t="shared" si="51"/>
        <v>5139</v>
      </c>
      <c r="AD84" s="1">
        <f t="shared" si="52"/>
        <v>216</v>
      </c>
      <c r="AE84" s="1">
        <f t="shared" si="59"/>
        <v>-127</v>
      </c>
      <c r="AF84" s="1">
        <f t="shared" si="53"/>
        <v>284</v>
      </c>
      <c r="AG84" s="1">
        <f t="shared" si="53"/>
        <v>0</v>
      </c>
      <c r="AH84" s="1">
        <f t="shared" si="53"/>
        <v>11</v>
      </c>
      <c r="AI84" s="1">
        <f t="shared" si="60"/>
        <v>168</v>
      </c>
      <c r="AJ84" s="9">
        <f t="shared" si="34"/>
        <v>1.7601043024771838E-2</v>
      </c>
      <c r="AK84" s="9">
        <f t="shared" si="35"/>
        <v>0.24543999999999999</v>
      </c>
      <c r="AL84" s="9">
        <f t="shared" si="36"/>
        <v>0.13841999999999999</v>
      </c>
      <c r="AM84" s="9">
        <f t="shared" si="37"/>
        <v>0.1027</v>
      </c>
      <c r="AN84" s="9">
        <f t="shared" si="38"/>
        <v>4.3200000000000001E-3</v>
      </c>
      <c r="AO84" s="9">
        <f t="shared" si="39"/>
        <v>3.3600000000000001E-3</v>
      </c>
      <c r="AP84" s="1">
        <f t="shared" si="54"/>
        <v>-1</v>
      </c>
      <c r="AQ84" s="1">
        <f t="shared" si="54"/>
        <v>1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9</v>
      </c>
      <c r="AV84" s="9">
        <f t="shared" si="56"/>
        <v>1.8000000000000001E-4</v>
      </c>
      <c r="AW84" s="9">
        <f t="shared" si="41"/>
        <v>1E-4</v>
      </c>
      <c r="AX84" s="9">
        <f t="shared" si="42"/>
        <v>8.0000000000000007E-5</v>
      </c>
      <c r="AY84" s="9">
        <f t="shared" si="43"/>
        <v>0</v>
      </c>
      <c r="AZ84" s="9">
        <f t="shared" si="44"/>
        <v>0</v>
      </c>
      <c r="BJ84" s="7">
        <f t="shared" si="62"/>
        <v>89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1698345.2792707931</v>
      </c>
      <c r="BS84" s="1">
        <f t="shared" si="49"/>
        <v>957810.27361743478</v>
      </c>
    </row>
    <row r="85" spans="1:85" x14ac:dyDescent="0.3">
      <c r="B85" s="1">
        <f t="shared" si="33"/>
        <v>12426</v>
      </c>
      <c r="C85" s="1">
        <v>72</v>
      </c>
      <c r="D85" s="1">
        <v>37572</v>
      </c>
      <c r="E85" s="1">
        <v>6776</v>
      </c>
      <c r="F85" s="1">
        <v>0</v>
      </c>
      <c r="G85" s="1">
        <v>5424</v>
      </c>
      <c r="H85" s="1">
        <v>0</v>
      </c>
      <c r="I85" s="1">
        <v>226</v>
      </c>
      <c r="J85" s="1">
        <v>39.49</v>
      </c>
      <c r="K85" s="1">
        <v>980.61</v>
      </c>
      <c r="L85" s="1">
        <v>25644.6</v>
      </c>
      <c r="M85" s="1">
        <v>1.36</v>
      </c>
      <c r="N85" s="1">
        <v>4620</v>
      </c>
      <c r="O85" s="1">
        <v>7796</v>
      </c>
      <c r="P85" s="1">
        <v>3759</v>
      </c>
      <c r="Q85" s="1">
        <v>3937</v>
      </c>
      <c r="R85" s="1">
        <v>99</v>
      </c>
      <c r="S85" s="1">
        <v>5714</v>
      </c>
      <c r="T85" s="1">
        <v>564</v>
      </c>
      <c r="U85" s="1">
        <v>7489</v>
      </c>
      <c r="V85" s="1">
        <v>5</v>
      </c>
      <c r="W85" s="1">
        <v>4</v>
      </c>
      <c r="X85" s="1">
        <v>0</v>
      </c>
      <c r="Y85" s="1">
        <v>0</v>
      </c>
      <c r="Z85" s="1">
        <v>0</v>
      </c>
      <c r="AA85" s="1">
        <f t="shared" si="50"/>
        <v>45061</v>
      </c>
      <c r="AB85" s="1">
        <f t="shared" si="50"/>
        <v>6781</v>
      </c>
      <c r="AC85" s="1">
        <f t="shared" si="51"/>
        <v>5428</v>
      </c>
      <c r="AD85" s="1">
        <f t="shared" si="52"/>
        <v>226</v>
      </c>
      <c r="AE85" s="1">
        <f t="shared" si="59"/>
        <v>-145</v>
      </c>
      <c r="AF85" s="1">
        <f t="shared" si="53"/>
        <v>289</v>
      </c>
      <c r="AG85" s="1">
        <f t="shared" si="53"/>
        <v>0</v>
      </c>
      <c r="AH85" s="1">
        <f t="shared" si="53"/>
        <v>10</v>
      </c>
      <c r="AI85" s="1">
        <f t="shared" si="60"/>
        <v>154</v>
      </c>
      <c r="AJ85" s="9">
        <f t="shared" si="34"/>
        <v>1.818767101239337E-2</v>
      </c>
      <c r="AK85" s="9">
        <f t="shared" si="35"/>
        <v>0.24851999999999999</v>
      </c>
      <c r="AL85" s="9">
        <f t="shared" si="36"/>
        <v>0.13552</v>
      </c>
      <c r="AM85" s="9">
        <f t="shared" si="37"/>
        <v>0.10847999999999999</v>
      </c>
      <c r="AN85" s="9">
        <f t="shared" si="38"/>
        <v>4.5199999999999997E-3</v>
      </c>
      <c r="AO85" s="9">
        <f t="shared" si="39"/>
        <v>3.0799999999999998E-3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9</v>
      </c>
      <c r="AV85" s="9">
        <f t="shared" si="56"/>
        <v>1.8000000000000001E-4</v>
      </c>
      <c r="AW85" s="9">
        <f t="shared" si="41"/>
        <v>1E-4</v>
      </c>
      <c r="AX85" s="9">
        <f t="shared" si="42"/>
        <v>8.0000000000000007E-5</v>
      </c>
      <c r="AY85" s="9">
        <f t="shared" si="43"/>
        <v>0</v>
      </c>
      <c r="AZ85" s="9">
        <f t="shared" si="44"/>
        <v>0</v>
      </c>
      <c r="BJ85" s="7">
        <f t="shared" si="62"/>
        <v>90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1719657.6303959319</v>
      </c>
      <c r="BS85" s="1">
        <f t="shared" si="49"/>
        <v>937743.44950610283</v>
      </c>
    </row>
    <row r="86" spans="1:85" x14ac:dyDescent="0.3">
      <c r="B86" s="1">
        <f t="shared" si="33"/>
        <v>12570</v>
      </c>
      <c r="C86" s="1">
        <v>73</v>
      </c>
      <c r="D86" s="1">
        <v>37428</v>
      </c>
      <c r="E86" s="1">
        <v>6612</v>
      </c>
      <c r="F86" s="1">
        <v>0</v>
      </c>
      <c r="G86" s="1">
        <v>5722</v>
      </c>
      <c r="H86" s="1">
        <v>0</v>
      </c>
      <c r="I86" s="1">
        <v>236</v>
      </c>
      <c r="J86" s="1">
        <v>39.49</v>
      </c>
      <c r="K86" s="1">
        <v>974.88</v>
      </c>
      <c r="L86" s="1">
        <v>25697.1</v>
      </c>
      <c r="M86" s="1">
        <v>1.35</v>
      </c>
      <c r="N86" s="1">
        <v>4710</v>
      </c>
      <c r="O86" s="1">
        <v>7851</v>
      </c>
      <c r="P86" s="1">
        <v>3611</v>
      </c>
      <c r="Q86" s="1">
        <v>4138</v>
      </c>
      <c r="R86" s="1">
        <v>101</v>
      </c>
      <c r="S86" s="1">
        <v>5599</v>
      </c>
      <c r="T86" s="1">
        <v>552</v>
      </c>
      <c r="U86" s="1">
        <v>7489</v>
      </c>
      <c r="V86" s="1">
        <v>5</v>
      </c>
      <c r="W86" s="1">
        <v>4</v>
      </c>
      <c r="X86" s="1">
        <v>0</v>
      </c>
      <c r="Y86" s="1">
        <v>0</v>
      </c>
      <c r="Z86" s="1">
        <v>0</v>
      </c>
      <c r="AA86" s="1">
        <f t="shared" si="50"/>
        <v>44917</v>
      </c>
      <c r="AB86" s="1">
        <f t="shared" si="50"/>
        <v>6617</v>
      </c>
      <c r="AC86" s="1">
        <f t="shared" si="51"/>
        <v>5726</v>
      </c>
      <c r="AD86" s="1">
        <f t="shared" si="52"/>
        <v>236</v>
      </c>
      <c r="AE86" s="1">
        <f t="shared" si="59"/>
        <v>-164</v>
      </c>
      <c r="AF86" s="1">
        <f t="shared" si="53"/>
        <v>298</v>
      </c>
      <c r="AG86" s="1">
        <f t="shared" si="53"/>
        <v>0</v>
      </c>
      <c r="AH86" s="1">
        <f t="shared" si="53"/>
        <v>10</v>
      </c>
      <c r="AI86" s="1">
        <f t="shared" si="60"/>
        <v>144</v>
      </c>
      <c r="AJ86" s="9">
        <f t="shared" si="34"/>
        <v>1.8774860779634049E-2</v>
      </c>
      <c r="AK86" s="9">
        <f t="shared" si="35"/>
        <v>0.25140000000000001</v>
      </c>
      <c r="AL86" s="9">
        <f t="shared" si="36"/>
        <v>0.13224</v>
      </c>
      <c r="AM86" s="9">
        <f t="shared" si="37"/>
        <v>0.11444</v>
      </c>
      <c r="AN86" s="9">
        <f t="shared" si="38"/>
        <v>4.7200000000000002E-3</v>
      </c>
      <c r="AO86" s="9">
        <f t="shared" si="39"/>
        <v>2.8800000000000002E-3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9</v>
      </c>
      <c r="AV86" s="9">
        <f t="shared" si="56"/>
        <v>1.8000000000000001E-4</v>
      </c>
      <c r="AW86" s="9">
        <f t="shared" si="41"/>
        <v>1E-4</v>
      </c>
      <c r="AX86" s="9">
        <f t="shared" si="42"/>
        <v>8.0000000000000007E-5</v>
      </c>
      <c r="AY86" s="9">
        <f t="shared" si="43"/>
        <v>0</v>
      </c>
      <c r="AZ86" s="9">
        <f t="shared" si="44"/>
        <v>0</v>
      </c>
      <c r="BJ86" s="7">
        <f t="shared" si="62"/>
        <v>91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1739586.0626168407</v>
      </c>
      <c r="BS86" s="1">
        <f t="shared" si="49"/>
        <v>915047.17947673437</v>
      </c>
    </row>
    <row r="87" spans="1:85" s="1" customFormat="1" x14ac:dyDescent="0.3">
      <c r="A87" s="7"/>
      <c r="B87" s="1">
        <f t="shared" si="33"/>
        <v>12708</v>
      </c>
      <c r="C87" s="1">
        <v>74</v>
      </c>
      <c r="D87" s="1">
        <v>37290</v>
      </c>
      <c r="E87" s="1">
        <v>6442</v>
      </c>
      <c r="F87" s="1">
        <v>0</v>
      </c>
      <c r="G87" s="1">
        <v>6019</v>
      </c>
      <c r="H87" s="1">
        <v>0</v>
      </c>
      <c r="I87" s="1">
        <v>247</v>
      </c>
      <c r="J87" s="1">
        <v>39.49</v>
      </c>
      <c r="K87" s="1">
        <v>968.93</v>
      </c>
      <c r="L87" s="1">
        <v>24857.3</v>
      </c>
      <c r="M87" s="1">
        <v>1.34</v>
      </c>
      <c r="N87" s="1">
        <v>4798</v>
      </c>
      <c r="O87" s="1">
        <v>7900</v>
      </c>
      <c r="P87" s="1">
        <v>3461</v>
      </c>
      <c r="Q87" s="1">
        <v>4335</v>
      </c>
      <c r="R87" s="1">
        <v>103</v>
      </c>
      <c r="S87" s="1">
        <v>5485</v>
      </c>
      <c r="T87" s="1">
        <v>540</v>
      </c>
      <c r="U87" s="1">
        <v>7489</v>
      </c>
      <c r="V87" s="1">
        <v>5</v>
      </c>
      <c r="W87" s="1">
        <v>5</v>
      </c>
      <c r="X87" s="1">
        <v>0</v>
      </c>
      <c r="Y87" s="1">
        <v>0</v>
      </c>
      <c r="Z87" s="1">
        <v>0</v>
      </c>
      <c r="AA87" s="1">
        <f t="shared" si="50"/>
        <v>44779</v>
      </c>
      <c r="AB87" s="1">
        <f t="shared" si="50"/>
        <v>6447</v>
      </c>
      <c r="AC87" s="1">
        <f t="shared" si="51"/>
        <v>6024</v>
      </c>
      <c r="AD87" s="1">
        <f t="shared" si="52"/>
        <v>247</v>
      </c>
      <c r="AE87" s="1">
        <f t="shared" si="59"/>
        <v>-170</v>
      </c>
      <c r="AF87" s="1">
        <f t="shared" si="53"/>
        <v>297</v>
      </c>
      <c r="AG87" s="1">
        <f t="shared" si="53"/>
        <v>0</v>
      </c>
      <c r="AH87" s="1">
        <f t="shared" si="53"/>
        <v>11</v>
      </c>
      <c r="AI87" s="1">
        <f t="shared" si="60"/>
        <v>138</v>
      </c>
      <c r="AJ87" s="9">
        <f t="shared" si="34"/>
        <v>1.9436575385583885E-2</v>
      </c>
      <c r="AK87" s="9">
        <f t="shared" si="35"/>
        <v>0.25416</v>
      </c>
      <c r="AL87" s="9">
        <f t="shared" si="36"/>
        <v>0.12884000000000001</v>
      </c>
      <c r="AM87" s="9">
        <f t="shared" si="37"/>
        <v>0.12038</v>
      </c>
      <c r="AN87" s="9">
        <f t="shared" si="38"/>
        <v>4.9399999999999999E-3</v>
      </c>
      <c r="AO87" s="9">
        <f t="shared" si="39"/>
        <v>2.7599999999999999E-3</v>
      </c>
      <c r="AP87" s="1">
        <f t="shared" si="54"/>
        <v>0</v>
      </c>
      <c r="AQ87" s="1">
        <f t="shared" si="54"/>
        <v>1</v>
      </c>
      <c r="AS87" s="1">
        <f t="shared" si="55"/>
        <v>0</v>
      </c>
      <c r="AT87" s="1">
        <f t="shared" si="61"/>
        <v>1</v>
      </c>
      <c r="AU87" s="1">
        <f t="shared" si="40"/>
        <v>10</v>
      </c>
      <c r="AV87" s="9">
        <f t="shared" si="56"/>
        <v>2.0000000000000001E-4</v>
      </c>
      <c r="AW87" s="9">
        <f t="shared" si="41"/>
        <v>1E-4</v>
      </c>
      <c r="AX87" s="9">
        <f t="shared" si="42"/>
        <v>1E-4</v>
      </c>
      <c r="AY87" s="9">
        <f t="shared" si="43"/>
        <v>0</v>
      </c>
      <c r="AZ87" s="9">
        <f t="shared" si="44"/>
        <v>2.0000000000000002E-5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92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1758684.1434952118</v>
      </c>
      <c r="BS87" s="1">
        <f t="shared" si="49"/>
        <v>891520.558104828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12830</v>
      </c>
      <c r="C88" s="1">
        <v>75</v>
      </c>
      <c r="D88" s="1">
        <v>37167</v>
      </c>
      <c r="E88" s="1">
        <v>6257</v>
      </c>
      <c r="F88" s="1">
        <v>0</v>
      </c>
      <c r="G88" s="1">
        <v>6317</v>
      </c>
      <c r="H88" s="1">
        <v>0</v>
      </c>
      <c r="I88" s="1">
        <v>256</v>
      </c>
      <c r="J88" s="1">
        <v>39.49</v>
      </c>
      <c r="K88" s="1">
        <v>962.29</v>
      </c>
      <c r="L88" s="1">
        <v>25628.799999999999</v>
      </c>
      <c r="M88" s="1">
        <v>1.33</v>
      </c>
      <c r="N88" s="1">
        <v>4879</v>
      </c>
      <c r="O88" s="1">
        <v>7943</v>
      </c>
      <c r="P88" s="1">
        <v>3306</v>
      </c>
      <c r="Q88" s="1">
        <v>4531</v>
      </c>
      <c r="R88" s="1">
        <v>105</v>
      </c>
      <c r="S88" s="1">
        <v>5363</v>
      </c>
      <c r="T88" s="1">
        <v>527</v>
      </c>
      <c r="U88" s="1">
        <v>7489</v>
      </c>
      <c r="V88" s="1">
        <v>5</v>
      </c>
      <c r="W88" s="1">
        <v>5</v>
      </c>
      <c r="X88" s="1">
        <v>0</v>
      </c>
      <c r="Y88" s="1">
        <v>0</v>
      </c>
      <c r="Z88" s="1">
        <v>0</v>
      </c>
      <c r="AA88" s="1">
        <f t="shared" si="50"/>
        <v>44656</v>
      </c>
      <c r="AB88" s="1">
        <f t="shared" si="50"/>
        <v>6262</v>
      </c>
      <c r="AC88" s="1">
        <f t="shared" si="51"/>
        <v>6322</v>
      </c>
      <c r="AD88" s="1">
        <f t="shared" si="52"/>
        <v>256</v>
      </c>
      <c r="AE88" s="1">
        <f t="shared" si="59"/>
        <v>-185</v>
      </c>
      <c r="AF88" s="1">
        <f t="shared" si="53"/>
        <v>298</v>
      </c>
      <c r="AG88" s="1">
        <f t="shared" si="53"/>
        <v>0</v>
      </c>
      <c r="AH88" s="1">
        <f t="shared" si="53"/>
        <v>9</v>
      </c>
      <c r="AI88" s="1">
        <f t="shared" si="60"/>
        <v>122</v>
      </c>
      <c r="AJ88" s="9">
        <f t="shared" si="34"/>
        <v>1.9953234606391271E-2</v>
      </c>
      <c r="AK88" s="9">
        <f t="shared" si="35"/>
        <v>0.25659999999999999</v>
      </c>
      <c r="AL88" s="9">
        <f t="shared" si="36"/>
        <v>0.12514</v>
      </c>
      <c r="AM88" s="9">
        <f t="shared" si="37"/>
        <v>0.12634000000000001</v>
      </c>
      <c r="AN88" s="9">
        <f t="shared" si="38"/>
        <v>5.1200000000000004E-3</v>
      </c>
      <c r="AO88" s="9">
        <f t="shared" si="39"/>
        <v>2.4399999999999999E-3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10</v>
      </c>
      <c r="AV88" s="9">
        <f t="shared" si="56"/>
        <v>2.0000000000000001E-4</v>
      </c>
      <c r="AW88" s="9">
        <f t="shared" si="41"/>
        <v>1E-4</v>
      </c>
      <c r="AX88" s="9">
        <f t="shared" si="42"/>
        <v>1E-4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93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1775567.9541268151</v>
      </c>
      <c r="BS88" s="1">
        <f t="shared" si="49"/>
        <v>865918.05837657698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12957</v>
      </c>
      <c r="C89" s="1">
        <v>76</v>
      </c>
      <c r="D89" s="1">
        <v>37041</v>
      </c>
      <c r="E89" s="1">
        <v>6071</v>
      </c>
      <c r="F89" s="1">
        <v>0</v>
      </c>
      <c r="G89" s="1">
        <v>6618</v>
      </c>
      <c r="H89" s="1">
        <v>0</v>
      </c>
      <c r="I89" s="1">
        <v>268</v>
      </c>
      <c r="J89" s="1">
        <v>39.49</v>
      </c>
      <c r="K89" s="1">
        <v>956.61</v>
      </c>
      <c r="L89" s="1">
        <v>25408.5</v>
      </c>
      <c r="M89" s="1">
        <v>1.32</v>
      </c>
      <c r="N89" s="1">
        <v>4963</v>
      </c>
      <c r="O89" s="1">
        <v>7985</v>
      </c>
      <c r="P89" s="1">
        <v>3148</v>
      </c>
      <c r="Q89" s="1">
        <v>4729</v>
      </c>
      <c r="R89" s="1">
        <v>107</v>
      </c>
      <c r="S89" s="1">
        <v>5219</v>
      </c>
      <c r="T89" s="1">
        <v>514</v>
      </c>
      <c r="U89" s="1">
        <v>7488</v>
      </c>
      <c r="V89" s="1">
        <v>5</v>
      </c>
      <c r="W89" s="1">
        <v>5</v>
      </c>
      <c r="X89" s="1">
        <v>0</v>
      </c>
      <c r="Y89" s="1">
        <v>0</v>
      </c>
      <c r="Z89" s="1">
        <v>0</v>
      </c>
      <c r="AA89" s="1">
        <f t="shared" si="50"/>
        <v>44529</v>
      </c>
      <c r="AB89" s="1">
        <f t="shared" si="50"/>
        <v>6076</v>
      </c>
      <c r="AC89" s="1">
        <f t="shared" si="51"/>
        <v>6623</v>
      </c>
      <c r="AD89" s="1">
        <f t="shared" si="52"/>
        <v>268</v>
      </c>
      <c r="AE89" s="1">
        <f t="shared" si="59"/>
        <v>-186</v>
      </c>
      <c r="AF89" s="1">
        <f t="shared" si="53"/>
        <v>301</v>
      </c>
      <c r="AG89" s="1">
        <f t="shared" si="53"/>
        <v>0</v>
      </c>
      <c r="AH89" s="1">
        <f t="shared" si="53"/>
        <v>12</v>
      </c>
      <c r="AI89" s="1">
        <f t="shared" si="60"/>
        <v>127</v>
      </c>
      <c r="AJ89" s="9">
        <f t="shared" si="34"/>
        <v>2.0683800262406422E-2</v>
      </c>
      <c r="AK89" s="9">
        <f t="shared" si="35"/>
        <v>0.25913999999999998</v>
      </c>
      <c r="AL89" s="9">
        <f t="shared" si="36"/>
        <v>0.12142</v>
      </c>
      <c r="AM89" s="9">
        <f t="shared" si="37"/>
        <v>0.13236000000000001</v>
      </c>
      <c r="AN89" s="9">
        <f t="shared" si="38"/>
        <v>5.3600000000000002E-3</v>
      </c>
      <c r="AO89" s="9">
        <f t="shared" si="39"/>
        <v>2.5400000000000002E-3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10</v>
      </c>
      <c r="AV89" s="9">
        <f t="shared" si="56"/>
        <v>2.0000000000000001E-4</v>
      </c>
      <c r="AW89" s="9">
        <f t="shared" si="41"/>
        <v>1E-4</v>
      </c>
      <c r="AX89" s="9">
        <f t="shared" si="42"/>
        <v>1E-4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94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13068</v>
      </c>
      <c r="C90" s="1">
        <v>77</v>
      </c>
      <c r="D90" s="1">
        <v>36929</v>
      </c>
      <c r="E90" s="1">
        <v>5870</v>
      </c>
      <c r="F90" s="1">
        <v>0</v>
      </c>
      <c r="G90" s="1">
        <v>6919</v>
      </c>
      <c r="H90" s="1">
        <v>0</v>
      </c>
      <c r="I90" s="1">
        <v>279</v>
      </c>
      <c r="J90" s="1">
        <v>39.49</v>
      </c>
      <c r="K90" s="1">
        <v>951.37</v>
      </c>
      <c r="L90" s="1">
        <v>25621.5</v>
      </c>
      <c r="M90" s="1">
        <v>1.31</v>
      </c>
      <c r="N90" s="1">
        <v>5040</v>
      </c>
      <c r="O90" s="1">
        <v>8019</v>
      </c>
      <c r="P90" s="1">
        <v>2985</v>
      </c>
      <c r="Q90" s="1">
        <v>4925</v>
      </c>
      <c r="R90" s="1">
        <v>108</v>
      </c>
      <c r="S90" s="1">
        <v>5073</v>
      </c>
      <c r="T90" s="1">
        <v>502</v>
      </c>
      <c r="U90" s="1">
        <v>7488</v>
      </c>
      <c r="V90" s="1">
        <v>5</v>
      </c>
      <c r="W90" s="1">
        <v>5</v>
      </c>
      <c r="X90" s="1">
        <v>0</v>
      </c>
      <c r="Y90" s="1">
        <v>0</v>
      </c>
      <c r="Z90" s="1">
        <v>0</v>
      </c>
      <c r="AA90" s="1">
        <f t="shared" si="50"/>
        <v>44417</v>
      </c>
      <c r="AB90" s="1">
        <f t="shared" si="50"/>
        <v>5875</v>
      </c>
      <c r="AC90" s="1">
        <f t="shared" si="51"/>
        <v>6924</v>
      </c>
      <c r="AD90" s="1">
        <f t="shared" si="52"/>
        <v>279</v>
      </c>
      <c r="AE90" s="1">
        <f t="shared" si="59"/>
        <v>-201</v>
      </c>
      <c r="AF90" s="1">
        <f t="shared" si="53"/>
        <v>301</v>
      </c>
      <c r="AG90" s="1">
        <f t="shared" si="53"/>
        <v>0</v>
      </c>
      <c r="AH90" s="1">
        <f t="shared" si="53"/>
        <v>11</v>
      </c>
      <c r="AI90" s="1">
        <f t="shared" si="60"/>
        <v>111</v>
      </c>
      <c r="AJ90" s="9">
        <f t="shared" si="34"/>
        <v>2.1349862258953169E-2</v>
      </c>
      <c r="AK90" s="9">
        <f t="shared" si="35"/>
        <v>0.26135999999999998</v>
      </c>
      <c r="AL90" s="9">
        <f t="shared" si="36"/>
        <v>0.1174</v>
      </c>
      <c r="AM90" s="9">
        <f t="shared" si="37"/>
        <v>0.13838</v>
      </c>
      <c r="AN90" s="9">
        <f t="shared" si="38"/>
        <v>5.5799999999999999E-3</v>
      </c>
      <c r="AO90" s="9">
        <f t="shared" si="39"/>
        <v>2.2200000000000002E-3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10</v>
      </c>
      <c r="AV90" s="9">
        <f t="shared" si="56"/>
        <v>2.0000000000000001E-4</v>
      </c>
      <c r="AW90" s="9">
        <f t="shared" si="41"/>
        <v>1E-4</v>
      </c>
      <c r="AX90" s="9">
        <f t="shared" si="42"/>
        <v>1E-4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95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13170</v>
      </c>
      <c r="C91" s="1">
        <v>78</v>
      </c>
      <c r="D91" s="1">
        <v>36828</v>
      </c>
      <c r="E91" s="1">
        <v>5658</v>
      </c>
      <c r="F91" s="1">
        <v>0</v>
      </c>
      <c r="G91" s="1">
        <v>7222</v>
      </c>
      <c r="H91" s="1">
        <v>0</v>
      </c>
      <c r="I91" s="1">
        <v>290</v>
      </c>
      <c r="J91" s="1">
        <v>39.49</v>
      </c>
      <c r="K91" s="1">
        <v>946.61</v>
      </c>
      <c r="L91" s="1">
        <v>25768.6</v>
      </c>
      <c r="M91" s="1">
        <v>1.3</v>
      </c>
      <c r="N91" s="1">
        <v>5111</v>
      </c>
      <c r="O91" s="1">
        <v>8049</v>
      </c>
      <c r="P91" s="1">
        <v>2819</v>
      </c>
      <c r="Q91" s="1">
        <v>5120</v>
      </c>
      <c r="R91" s="1">
        <v>110</v>
      </c>
      <c r="S91" s="1">
        <v>4913</v>
      </c>
      <c r="T91" s="1">
        <v>486</v>
      </c>
      <c r="U91" s="1">
        <v>7488</v>
      </c>
      <c r="V91" s="1">
        <v>5</v>
      </c>
      <c r="W91" s="1">
        <v>6</v>
      </c>
      <c r="X91" s="1">
        <v>0</v>
      </c>
      <c r="Y91" s="1">
        <v>0</v>
      </c>
      <c r="Z91" s="1">
        <v>0</v>
      </c>
      <c r="AA91" s="1">
        <f t="shared" si="50"/>
        <v>44316</v>
      </c>
      <c r="AB91" s="1">
        <f t="shared" si="50"/>
        <v>5663</v>
      </c>
      <c r="AC91" s="1">
        <f t="shared" si="51"/>
        <v>7228</v>
      </c>
      <c r="AD91" s="1">
        <f t="shared" si="52"/>
        <v>290</v>
      </c>
      <c r="AE91" s="1">
        <f t="shared" si="59"/>
        <v>-212</v>
      </c>
      <c r="AF91" s="1">
        <f t="shared" si="53"/>
        <v>303</v>
      </c>
      <c r="AG91" s="1">
        <f t="shared" si="53"/>
        <v>0</v>
      </c>
      <c r="AH91" s="1">
        <f t="shared" si="53"/>
        <v>11</v>
      </c>
      <c r="AI91" s="1">
        <f t="shared" si="60"/>
        <v>102</v>
      </c>
      <c r="AJ91" s="9">
        <f t="shared" si="34"/>
        <v>2.2019741837509491E-2</v>
      </c>
      <c r="AK91" s="9">
        <f t="shared" si="35"/>
        <v>0.26340000000000002</v>
      </c>
      <c r="AL91" s="9">
        <f t="shared" si="36"/>
        <v>0.11316</v>
      </c>
      <c r="AM91" s="9">
        <f t="shared" si="37"/>
        <v>0.14444000000000001</v>
      </c>
      <c r="AN91" s="9">
        <f t="shared" si="38"/>
        <v>5.7999999999999996E-3</v>
      </c>
      <c r="AO91" s="9">
        <f t="shared" si="39"/>
        <v>2.0400000000000001E-3</v>
      </c>
      <c r="AP91" s="1">
        <f t="shared" si="54"/>
        <v>0</v>
      </c>
      <c r="AQ91" s="1">
        <f t="shared" si="54"/>
        <v>1</v>
      </c>
      <c r="AS91" s="1">
        <f t="shared" si="55"/>
        <v>0</v>
      </c>
      <c r="AT91" s="1">
        <f t="shared" si="61"/>
        <v>1</v>
      </c>
      <c r="AU91" s="1">
        <f t="shared" si="40"/>
        <v>11</v>
      </c>
      <c r="AV91" s="9">
        <f t="shared" si="56"/>
        <v>2.2000000000000001E-4</v>
      </c>
      <c r="AW91" s="9">
        <f t="shared" si="41"/>
        <v>1E-4</v>
      </c>
      <c r="AX91" s="9">
        <f t="shared" si="42"/>
        <v>1.2E-4</v>
      </c>
      <c r="AY91" s="9">
        <f t="shared" si="43"/>
        <v>0</v>
      </c>
      <c r="AZ91" s="9">
        <f t="shared" si="44"/>
        <v>2.0000000000000002E-5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96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13267</v>
      </c>
      <c r="C92" s="1">
        <v>79</v>
      </c>
      <c r="D92" s="1">
        <v>36731</v>
      </c>
      <c r="E92" s="1">
        <v>5443</v>
      </c>
      <c r="F92" s="1">
        <v>0</v>
      </c>
      <c r="G92" s="1">
        <v>7521</v>
      </c>
      <c r="H92" s="1">
        <v>0</v>
      </c>
      <c r="I92" s="1">
        <v>303</v>
      </c>
      <c r="J92" s="1">
        <v>39.49</v>
      </c>
      <c r="K92" s="1">
        <v>942.9</v>
      </c>
      <c r="L92" s="1">
        <v>22087.4</v>
      </c>
      <c r="M92" s="1">
        <v>1.29</v>
      </c>
      <c r="N92" s="1">
        <v>5181</v>
      </c>
      <c r="O92" s="1">
        <v>8077</v>
      </c>
      <c r="P92" s="1">
        <v>2656</v>
      </c>
      <c r="Q92" s="1">
        <v>5309</v>
      </c>
      <c r="R92" s="1">
        <v>112</v>
      </c>
      <c r="S92" s="1">
        <v>4746</v>
      </c>
      <c r="T92" s="1">
        <v>471</v>
      </c>
      <c r="U92" s="1">
        <v>7488</v>
      </c>
      <c r="V92" s="1">
        <v>5</v>
      </c>
      <c r="W92" s="1">
        <v>6</v>
      </c>
      <c r="X92" s="1">
        <v>0</v>
      </c>
      <c r="Y92" s="1">
        <v>0</v>
      </c>
      <c r="Z92" s="1">
        <v>0</v>
      </c>
      <c r="AA92" s="1">
        <f t="shared" si="50"/>
        <v>44219</v>
      </c>
      <c r="AB92" s="1">
        <f t="shared" si="50"/>
        <v>5448</v>
      </c>
      <c r="AC92" s="1">
        <f t="shared" si="51"/>
        <v>7527</v>
      </c>
      <c r="AD92" s="1">
        <f t="shared" si="52"/>
        <v>303</v>
      </c>
      <c r="AE92" s="1">
        <f t="shared" si="59"/>
        <v>-215</v>
      </c>
      <c r="AF92" s="1">
        <f t="shared" si="53"/>
        <v>299</v>
      </c>
      <c r="AG92" s="1">
        <f t="shared" si="53"/>
        <v>0</v>
      </c>
      <c r="AH92" s="1">
        <f t="shared" si="53"/>
        <v>13</v>
      </c>
      <c r="AI92" s="1">
        <f t="shared" si="60"/>
        <v>97</v>
      </c>
      <c r="AJ92" s="9">
        <f t="shared" si="34"/>
        <v>2.2838622145172231E-2</v>
      </c>
      <c r="AK92" s="9">
        <f t="shared" si="35"/>
        <v>0.26534000000000002</v>
      </c>
      <c r="AL92" s="9">
        <f t="shared" si="36"/>
        <v>0.10886</v>
      </c>
      <c r="AM92" s="9">
        <f t="shared" si="37"/>
        <v>0.15042</v>
      </c>
      <c r="AN92" s="9">
        <f t="shared" si="38"/>
        <v>6.0600000000000003E-3</v>
      </c>
      <c r="AO92" s="9">
        <f t="shared" si="39"/>
        <v>1.9400000000000001E-3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11</v>
      </c>
      <c r="AV92" s="9">
        <f t="shared" si="56"/>
        <v>2.2000000000000001E-4</v>
      </c>
      <c r="AW92" s="9">
        <f t="shared" si="41"/>
        <v>1E-4</v>
      </c>
      <c r="AX92" s="9">
        <f t="shared" si="42"/>
        <v>1.2E-4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97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13358</v>
      </c>
      <c r="C93" s="1">
        <v>80</v>
      </c>
      <c r="D93" s="1">
        <v>36640</v>
      </c>
      <c r="E93" s="1">
        <v>5225</v>
      </c>
      <c r="F93" s="1">
        <v>0</v>
      </c>
      <c r="G93" s="1">
        <v>7820</v>
      </c>
      <c r="H93" s="1">
        <v>0</v>
      </c>
      <c r="I93" s="1">
        <v>313</v>
      </c>
      <c r="J93" s="1">
        <v>39.49</v>
      </c>
      <c r="K93" s="1">
        <v>939.12</v>
      </c>
      <c r="L93" s="1">
        <v>22080.2</v>
      </c>
      <c r="M93" s="1">
        <v>1.27</v>
      </c>
      <c r="N93" s="1">
        <v>5248</v>
      </c>
      <c r="O93" s="1">
        <v>8100</v>
      </c>
      <c r="P93" s="1">
        <v>2491</v>
      </c>
      <c r="Q93" s="1">
        <v>5496</v>
      </c>
      <c r="R93" s="1">
        <v>113</v>
      </c>
      <c r="S93" s="1">
        <v>4574</v>
      </c>
      <c r="T93" s="1">
        <v>454</v>
      </c>
      <c r="U93" s="1">
        <v>7488</v>
      </c>
      <c r="V93" s="1">
        <v>5</v>
      </c>
      <c r="W93" s="1">
        <v>6</v>
      </c>
      <c r="X93" s="1">
        <v>0</v>
      </c>
      <c r="Y93" s="1">
        <v>0</v>
      </c>
      <c r="Z93" s="1">
        <v>0</v>
      </c>
      <c r="AA93" s="1">
        <f t="shared" si="50"/>
        <v>44128</v>
      </c>
      <c r="AB93" s="1">
        <f t="shared" si="50"/>
        <v>5230</v>
      </c>
      <c r="AC93" s="1">
        <f t="shared" si="51"/>
        <v>7826</v>
      </c>
      <c r="AD93" s="1">
        <f t="shared" si="52"/>
        <v>313</v>
      </c>
      <c r="AE93" s="1">
        <f t="shared" si="59"/>
        <v>-218</v>
      </c>
      <c r="AF93" s="1">
        <f t="shared" si="53"/>
        <v>299</v>
      </c>
      <c r="AG93" s="1">
        <f t="shared" si="53"/>
        <v>0</v>
      </c>
      <c r="AH93" s="1">
        <f t="shared" si="53"/>
        <v>10</v>
      </c>
      <c r="AI93" s="1">
        <f t="shared" si="60"/>
        <v>91</v>
      </c>
      <c r="AJ93" s="9">
        <f t="shared" si="34"/>
        <v>2.3431651444827069E-2</v>
      </c>
      <c r="AK93" s="9">
        <f t="shared" si="35"/>
        <v>0.26716000000000001</v>
      </c>
      <c r="AL93" s="9">
        <f t="shared" si="36"/>
        <v>0.1045</v>
      </c>
      <c r="AM93" s="9">
        <f t="shared" si="37"/>
        <v>0.15640000000000001</v>
      </c>
      <c r="AN93" s="9">
        <f t="shared" si="38"/>
        <v>6.2599999999999999E-3</v>
      </c>
      <c r="AO93" s="9">
        <f t="shared" si="39"/>
        <v>1.82E-3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11</v>
      </c>
      <c r="AV93" s="9">
        <f t="shared" si="56"/>
        <v>2.2000000000000001E-4</v>
      </c>
      <c r="AW93" s="9">
        <f t="shared" si="41"/>
        <v>1E-4</v>
      </c>
      <c r="AX93" s="9">
        <f t="shared" si="42"/>
        <v>1.2E-4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98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13440</v>
      </c>
      <c r="C94" s="1">
        <v>81</v>
      </c>
      <c r="D94" s="1">
        <v>36557</v>
      </c>
      <c r="E94" s="1">
        <v>5005</v>
      </c>
      <c r="F94" s="1">
        <v>0</v>
      </c>
      <c r="G94" s="1">
        <v>8111</v>
      </c>
      <c r="H94" s="1">
        <v>0</v>
      </c>
      <c r="I94" s="1">
        <v>324</v>
      </c>
      <c r="J94" s="1">
        <v>39.49</v>
      </c>
      <c r="K94" s="1">
        <v>934.57</v>
      </c>
      <c r="L94" s="1">
        <v>22408.3</v>
      </c>
      <c r="M94" s="1">
        <v>1.26</v>
      </c>
      <c r="N94" s="1">
        <v>5312</v>
      </c>
      <c r="O94" s="1">
        <v>8119</v>
      </c>
      <c r="P94" s="1">
        <v>2331</v>
      </c>
      <c r="Q94" s="1">
        <v>5674</v>
      </c>
      <c r="R94" s="1">
        <v>114</v>
      </c>
      <c r="S94" s="1">
        <v>4396</v>
      </c>
      <c r="T94" s="1">
        <v>437</v>
      </c>
      <c r="U94" s="1">
        <v>7488</v>
      </c>
      <c r="V94" s="1">
        <v>5</v>
      </c>
      <c r="W94" s="1">
        <v>6</v>
      </c>
      <c r="X94" s="1">
        <v>0</v>
      </c>
      <c r="Y94" s="1">
        <v>0</v>
      </c>
      <c r="Z94" s="1">
        <v>0</v>
      </c>
      <c r="AA94" s="1">
        <f t="shared" si="50"/>
        <v>44045</v>
      </c>
      <c r="AB94" s="1">
        <f t="shared" si="50"/>
        <v>5010</v>
      </c>
      <c r="AC94" s="1">
        <f t="shared" si="51"/>
        <v>8117</v>
      </c>
      <c r="AD94" s="1">
        <f t="shared" si="52"/>
        <v>324</v>
      </c>
      <c r="AE94" s="1">
        <f t="shared" si="59"/>
        <v>-220</v>
      </c>
      <c r="AF94" s="1">
        <f t="shared" si="53"/>
        <v>291</v>
      </c>
      <c r="AG94" s="1">
        <f t="shared" si="53"/>
        <v>0</v>
      </c>
      <c r="AH94" s="1">
        <f t="shared" si="53"/>
        <v>11</v>
      </c>
      <c r="AI94" s="1">
        <f t="shared" si="60"/>
        <v>82</v>
      </c>
      <c r="AJ94" s="9">
        <f t="shared" si="34"/>
        <v>2.4107142857142858E-2</v>
      </c>
      <c r="AK94" s="9">
        <f t="shared" si="35"/>
        <v>0.26879999999999998</v>
      </c>
      <c r="AL94" s="9">
        <f t="shared" si="36"/>
        <v>0.10009999999999999</v>
      </c>
      <c r="AM94" s="9">
        <f t="shared" si="37"/>
        <v>0.16222</v>
      </c>
      <c r="AN94" s="9">
        <f t="shared" si="38"/>
        <v>6.4799999999999996E-3</v>
      </c>
      <c r="AO94" s="9">
        <f t="shared" si="39"/>
        <v>1.64E-3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11</v>
      </c>
      <c r="AV94" s="9">
        <f t="shared" si="56"/>
        <v>2.2000000000000001E-4</v>
      </c>
      <c r="AW94" s="9">
        <f t="shared" si="41"/>
        <v>1E-4</v>
      </c>
      <c r="AX94" s="9">
        <f t="shared" si="42"/>
        <v>1.2E-4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99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13522</v>
      </c>
      <c r="C95" s="1">
        <v>82</v>
      </c>
      <c r="D95" s="1">
        <v>36476</v>
      </c>
      <c r="E95" s="1">
        <v>4785</v>
      </c>
      <c r="F95" s="1">
        <v>0</v>
      </c>
      <c r="G95" s="1">
        <v>8402</v>
      </c>
      <c r="H95" s="1">
        <v>0</v>
      </c>
      <c r="I95" s="1">
        <v>335</v>
      </c>
      <c r="J95" s="1">
        <v>39.49</v>
      </c>
      <c r="K95" s="1">
        <v>929.33</v>
      </c>
      <c r="L95" s="1">
        <v>22702.9</v>
      </c>
      <c r="M95" s="1">
        <v>1.25</v>
      </c>
      <c r="N95" s="1">
        <v>5373</v>
      </c>
      <c r="O95" s="1">
        <v>8140</v>
      </c>
      <c r="P95" s="1">
        <v>2178</v>
      </c>
      <c r="Q95" s="1">
        <v>5846</v>
      </c>
      <c r="R95" s="1">
        <v>115</v>
      </c>
      <c r="S95" s="1">
        <v>4221</v>
      </c>
      <c r="T95" s="1">
        <v>421</v>
      </c>
      <c r="U95" s="1">
        <v>7488</v>
      </c>
      <c r="V95" s="1">
        <v>5</v>
      </c>
      <c r="W95" s="1">
        <v>6</v>
      </c>
      <c r="X95" s="1">
        <v>0</v>
      </c>
      <c r="Y95" s="1">
        <v>0</v>
      </c>
      <c r="Z95" s="1">
        <v>0</v>
      </c>
      <c r="AA95" s="1">
        <f t="shared" si="50"/>
        <v>43964</v>
      </c>
      <c r="AB95" s="1">
        <f t="shared" si="50"/>
        <v>4790</v>
      </c>
      <c r="AC95" s="1">
        <f t="shared" si="51"/>
        <v>8408</v>
      </c>
      <c r="AD95" s="1">
        <f t="shared" si="52"/>
        <v>335</v>
      </c>
      <c r="AE95" s="1">
        <f t="shared" si="59"/>
        <v>-220</v>
      </c>
      <c r="AF95" s="1">
        <f t="shared" si="53"/>
        <v>291</v>
      </c>
      <c r="AG95" s="1">
        <f t="shared" si="53"/>
        <v>0</v>
      </c>
      <c r="AH95" s="1">
        <f t="shared" si="53"/>
        <v>11</v>
      </c>
      <c r="AI95" s="1">
        <f t="shared" si="60"/>
        <v>82</v>
      </c>
      <c r="AJ95" s="9">
        <f t="shared" si="34"/>
        <v>2.4774441650643395E-2</v>
      </c>
      <c r="AK95" s="9">
        <f t="shared" si="35"/>
        <v>0.27044000000000001</v>
      </c>
      <c r="AL95" s="9">
        <f t="shared" si="36"/>
        <v>9.5699999999999993E-2</v>
      </c>
      <c r="AM95" s="9">
        <f t="shared" si="37"/>
        <v>0.16803999999999999</v>
      </c>
      <c r="AN95" s="9">
        <f t="shared" si="38"/>
        <v>6.7000000000000002E-3</v>
      </c>
      <c r="AO95" s="9">
        <f t="shared" si="39"/>
        <v>1.64E-3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11</v>
      </c>
      <c r="AV95" s="9">
        <f t="shared" si="56"/>
        <v>2.2000000000000001E-4</v>
      </c>
      <c r="AW95" s="9">
        <f t="shared" si="41"/>
        <v>1E-4</v>
      </c>
      <c r="AX95" s="9">
        <f t="shared" si="42"/>
        <v>1.2E-4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100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13599</v>
      </c>
      <c r="C96" s="1">
        <v>83</v>
      </c>
      <c r="D96" s="1">
        <v>36399</v>
      </c>
      <c r="E96" s="1">
        <v>4570</v>
      </c>
      <c r="F96" s="1">
        <v>0</v>
      </c>
      <c r="G96" s="1">
        <v>8683</v>
      </c>
      <c r="H96" s="1">
        <v>0</v>
      </c>
      <c r="I96" s="1">
        <v>346</v>
      </c>
      <c r="J96" s="1">
        <v>39.49</v>
      </c>
      <c r="K96" s="1">
        <v>924.28</v>
      </c>
      <c r="L96" s="1">
        <v>22013.200000000001</v>
      </c>
      <c r="M96" s="1">
        <v>1.23</v>
      </c>
      <c r="N96" s="1">
        <v>5429</v>
      </c>
      <c r="O96" s="1">
        <v>8160</v>
      </c>
      <c r="P96" s="1">
        <v>2028</v>
      </c>
      <c r="Q96" s="1">
        <v>6015</v>
      </c>
      <c r="R96" s="1">
        <v>116</v>
      </c>
      <c r="S96" s="1">
        <v>4040</v>
      </c>
      <c r="T96" s="1">
        <v>404</v>
      </c>
      <c r="U96" s="1">
        <v>7487</v>
      </c>
      <c r="V96" s="1">
        <v>5</v>
      </c>
      <c r="W96" s="1">
        <v>6</v>
      </c>
      <c r="X96" s="1">
        <v>0</v>
      </c>
      <c r="Y96" s="1">
        <v>0</v>
      </c>
      <c r="Z96" s="1">
        <v>0</v>
      </c>
      <c r="AA96" s="1">
        <f t="shared" si="50"/>
        <v>43886</v>
      </c>
      <c r="AB96" s="1">
        <f t="shared" si="50"/>
        <v>4575</v>
      </c>
      <c r="AC96" s="1">
        <f t="shared" si="51"/>
        <v>8689</v>
      </c>
      <c r="AD96" s="1">
        <f t="shared" si="52"/>
        <v>346</v>
      </c>
      <c r="AE96" s="1">
        <f t="shared" si="59"/>
        <v>-215</v>
      </c>
      <c r="AF96" s="1">
        <f t="shared" si="53"/>
        <v>281</v>
      </c>
      <c r="AG96" s="1">
        <f t="shared" si="53"/>
        <v>0</v>
      </c>
      <c r="AH96" s="1">
        <f t="shared" si="53"/>
        <v>11</v>
      </c>
      <c r="AI96" s="1">
        <f t="shared" si="60"/>
        <v>77</v>
      </c>
      <c r="AJ96" s="9">
        <f t="shared" si="34"/>
        <v>2.5443047282888449E-2</v>
      </c>
      <c r="AK96" s="9">
        <f t="shared" si="35"/>
        <v>0.27198</v>
      </c>
      <c r="AL96" s="9">
        <f t="shared" si="36"/>
        <v>9.1399999999999995E-2</v>
      </c>
      <c r="AM96" s="9">
        <f t="shared" si="37"/>
        <v>0.17366000000000001</v>
      </c>
      <c r="AN96" s="9">
        <f t="shared" si="38"/>
        <v>6.9199999999999999E-3</v>
      </c>
      <c r="AO96" s="9">
        <f t="shared" si="39"/>
        <v>1.5399999999999999E-3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11</v>
      </c>
      <c r="AV96" s="9">
        <f t="shared" si="56"/>
        <v>2.2000000000000001E-4</v>
      </c>
      <c r="AW96" s="9">
        <f t="shared" si="41"/>
        <v>1E-4</v>
      </c>
      <c r="AX96" s="9">
        <f t="shared" si="42"/>
        <v>1.2E-4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101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13667</v>
      </c>
      <c r="C97" s="1">
        <v>84</v>
      </c>
      <c r="D97" s="1">
        <v>36330</v>
      </c>
      <c r="E97" s="1">
        <v>4359</v>
      </c>
      <c r="F97" s="1">
        <v>0</v>
      </c>
      <c r="G97" s="1">
        <v>8951</v>
      </c>
      <c r="H97" s="1">
        <v>0</v>
      </c>
      <c r="I97" s="1">
        <v>357</v>
      </c>
      <c r="J97" s="1">
        <v>39.49</v>
      </c>
      <c r="K97" s="1">
        <v>919.34</v>
      </c>
      <c r="L97" s="1">
        <v>22072.6</v>
      </c>
      <c r="M97" s="1">
        <v>1.22</v>
      </c>
      <c r="N97" s="1">
        <v>5481</v>
      </c>
      <c r="O97" s="1">
        <v>8177</v>
      </c>
      <c r="P97" s="1">
        <v>1890</v>
      </c>
      <c r="Q97" s="1">
        <v>6170</v>
      </c>
      <c r="R97" s="1">
        <v>117</v>
      </c>
      <c r="S97" s="1">
        <v>3861</v>
      </c>
      <c r="T97" s="1">
        <v>387</v>
      </c>
      <c r="U97" s="1">
        <v>7487</v>
      </c>
      <c r="V97" s="1">
        <v>5</v>
      </c>
      <c r="W97" s="1">
        <v>7</v>
      </c>
      <c r="X97" s="1">
        <v>0</v>
      </c>
      <c r="Y97" s="1">
        <v>0</v>
      </c>
      <c r="Z97" s="1">
        <v>0</v>
      </c>
      <c r="AA97" s="1">
        <f t="shared" si="50"/>
        <v>43817</v>
      </c>
      <c r="AB97" s="1">
        <f t="shared" si="50"/>
        <v>4364</v>
      </c>
      <c r="AC97" s="1">
        <f t="shared" si="51"/>
        <v>8958</v>
      </c>
      <c r="AD97" s="1">
        <f t="shared" si="52"/>
        <v>357</v>
      </c>
      <c r="AE97" s="1">
        <f t="shared" si="59"/>
        <v>-211</v>
      </c>
      <c r="AF97" s="1">
        <f t="shared" si="53"/>
        <v>268</v>
      </c>
      <c r="AG97" s="1">
        <f t="shared" si="53"/>
        <v>0</v>
      </c>
      <c r="AH97" s="1">
        <f t="shared" si="53"/>
        <v>11</v>
      </c>
      <c r="AI97" s="1">
        <f t="shared" si="60"/>
        <v>68</v>
      </c>
      <c r="AJ97" s="9">
        <f t="shared" si="34"/>
        <v>2.6121314114289897E-2</v>
      </c>
      <c r="AK97" s="9">
        <f t="shared" si="35"/>
        <v>0.27334000000000003</v>
      </c>
      <c r="AL97" s="9">
        <f t="shared" si="36"/>
        <v>8.7179999999999994E-2</v>
      </c>
      <c r="AM97" s="9">
        <f t="shared" si="37"/>
        <v>0.17902000000000001</v>
      </c>
      <c r="AN97" s="9">
        <f t="shared" si="38"/>
        <v>7.1399999999999996E-3</v>
      </c>
      <c r="AO97" s="9">
        <f t="shared" si="39"/>
        <v>1.3600000000000001E-3</v>
      </c>
      <c r="AP97" s="1">
        <f t="shared" si="54"/>
        <v>0</v>
      </c>
      <c r="AQ97" s="1">
        <f t="shared" si="54"/>
        <v>1</v>
      </c>
      <c r="AS97" s="1">
        <f t="shared" si="55"/>
        <v>0</v>
      </c>
      <c r="AT97" s="1">
        <f t="shared" si="61"/>
        <v>1</v>
      </c>
      <c r="AU97" s="1">
        <f t="shared" si="40"/>
        <v>12</v>
      </c>
      <c r="AV97" s="9">
        <f t="shared" si="56"/>
        <v>2.4000000000000001E-4</v>
      </c>
      <c r="AW97" s="9">
        <f t="shared" si="41"/>
        <v>1E-4</v>
      </c>
      <c r="AX97" s="9">
        <f t="shared" si="42"/>
        <v>1.3999999999999999E-4</v>
      </c>
      <c r="AY97" s="9">
        <f t="shared" si="43"/>
        <v>0</v>
      </c>
      <c r="AZ97" s="9">
        <f t="shared" si="44"/>
        <v>2.0000000000000002E-5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102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13740</v>
      </c>
      <c r="C98" s="1">
        <v>85</v>
      </c>
      <c r="D98" s="1">
        <v>36258</v>
      </c>
      <c r="E98" s="1">
        <v>4153</v>
      </c>
      <c r="F98" s="1">
        <v>0</v>
      </c>
      <c r="G98" s="1">
        <v>9220</v>
      </c>
      <c r="H98" s="1">
        <v>0</v>
      </c>
      <c r="I98" s="1">
        <v>367</v>
      </c>
      <c r="J98" s="1">
        <v>39.49</v>
      </c>
      <c r="K98" s="1">
        <v>913.91</v>
      </c>
      <c r="L98" s="1">
        <v>22145.1</v>
      </c>
      <c r="M98" s="1">
        <v>1.21</v>
      </c>
      <c r="N98" s="1">
        <v>5534</v>
      </c>
      <c r="O98" s="1">
        <v>8197</v>
      </c>
      <c r="P98" s="1">
        <v>1759</v>
      </c>
      <c r="Q98" s="1">
        <v>6319</v>
      </c>
      <c r="R98" s="1">
        <v>118</v>
      </c>
      <c r="S98" s="1">
        <v>3680</v>
      </c>
      <c r="T98" s="1">
        <v>368</v>
      </c>
      <c r="U98" s="1">
        <v>7487</v>
      </c>
      <c r="V98" s="1">
        <v>5</v>
      </c>
      <c r="W98" s="1">
        <v>7</v>
      </c>
      <c r="X98" s="1">
        <v>0</v>
      </c>
      <c r="Y98" s="1">
        <v>0</v>
      </c>
      <c r="Z98" s="1">
        <v>0</v>
      </c>
      <c r="AA98" s="1">
        <f t="shared" si="50"/>
        <v>43745</v>
      </c>
      <c r="AB98" s="1">
        <f t="shared" si="50"/>
        <v>4158</v>
      </c>
      <c r="AC98" s="1">
        <f t="shared" si="51"/>
        <v>9227</v>
      </c>
      <c r="AD98" s="1">
        <f t="shared" si="52"/>
        <v>367</v>
      </c>
      <c r="AE98" s="1">
        <f t="shared" si="59"/>
        <v>-206</v>
      </c>
      <c r="AF98" s="1">
        <f t="shared" si="53"/>
        <v>269</v>
      </c>
      <c r="AG98" s="1">
        <f t="shared" si="53"/>
        <v>0</v>
      </c>
      <c r="AH98" s="1">
        <f t="shared" si="53"/>
        <v>10</v>
      </c>
      <c r="AI98" s="1">
        <f t="shared" si="60"/>
        <v>73</v>
      </c>
      <c r="AJ98" s="9">
        <f t="shared" si="34"/>
        <v>2.6710334788937411E-2</v>
      </c>
      <c r="AK98" s="9">
        <f t="shared" si="35"/>
        <v>0.27479999999999999</v>
      </c>
      <c r="AL98" s="9">
        <f t="shared" si="36"/>
        <v>8.3059999999999995E-2</v>
      </c>
      <c r="AM98" s="9">
        <f t="shared" si="37"/>
        <v>0.18440000000000001</v>
      </c>
      <c r="AN98" s="9">
        <f t="shared" si="38"/>
        <v>7.3400000000000002E-3</v>
      </c>
      <c r="AO98" s="9">
        <f t="shared" si="39"/>
        <v>1.4599999999999999E-3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12</v>
      </c>
      <c r="AV98" s="9">
        <f t="shared" si="56"/>
        <v>2.4000000000000001E-4</v>
      </c>
      <c r="AW98" s="9">
        <f t="shared" si="41"/>
        <v>1E-4</v>
      </c>
      <c r="AX98" s="9">
        <f t="shared" si="42"/>
        <v>1.3999999999999999E-4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103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13807</v>
      </c>
      <c r="C99" s="1">
        <v>86</v>
      </c>
      <c r="D99" s="1">
        <v>36191</v>
      </c>
      <c r="E99" s="1">
        <v>3959</v>
      </c>
      <c r="F99" s="1">
        <v>0</v>
      </c>
      <c r="G99" s="1">
        <v>9471</v>
      </c>
      <c r="H99" s="1">
        <v>0</v>
      </c>
      <c r="I99" s="1">
        <v>377</v>
      </c>
      <c r="J99" s="1">
        <v>39.49</v>
      </c>
      <c r="K99" s="1">
        <v>907.36</v>
      </c>
      <c r="L99" s="1">
        <v>22416.5</v>
      </c>
      <c r="M99" s="1">
        <v>1.2</v>
      </c>
      <c r="N99" s="1">
        <v>5582</v>
      </c>
      <c r="O99" s="1">
        <v>8215</v>
      </c>
      <c r="P99" s="1">
        <v>1635</v>
      </c>
      <c r="Q99" s="1">
        <v>6461</v>
      </c>
      <c r="R99" s="1">
        <v>119</v>
      </c>
      <c r="S99" s="1">
        <v>3511</v>
      </c>
      <c r="T99" s="1">
        <v>348</v>
      </c>
      <c r="U99" s="1">
        <v>7487</v>
      </c>
      <c r="V99" s="1">
        <v>5</v>
      </c>
      <c r="W99" s="1">
        <v>7</v>
      </c>
      <c r="X99" s="1">
        <v>0</v>
      </c>
      <c r="Y99" s="1">
        <v>0</v>
      </c>
      <c r="Z99" s="1">
        <v>0</v>
      </c>
      <c r="AA99" s="1">
        <f t="shared" si="50"/>
        <v>43678</v>
      </c>
      <c r="AB99" s="1">
        <f t="shared" si="50"/>
        <v>3964</v>
      </c>
      <c r="AC99" s="1">
        <f t="shared" si="51"/>
        <v>9478</v>
      </c>
      <c r="AD99" s="1">
        <f t="shared" si="52"/>
        <v>377</v>
      </c>
      <c r="AE99" s="1">
        <f t="shared" si="59"/>
        <v>-194</v>
      </c>
      <c r="AF99" s="1">
        <f t="shared" si="53"/>
        <v>251</v>
      </c>
      <c r="AG99" s="1">
        <f t="shared" si="53"/>
        <v>0</v>
      </c>
      <c r="AH99" s="1">
        <f t="shared" si="53"/>
        <v>10</v>
      </c>
      <c r="AI99" s="1">
        <f t="shared" si="60"/>
        <v>67</v>
      </c>
      <c r="AJ99" s="9">
        <f t="shared" si="34"/>
        <v>2.7304990222350983E-2</v>
      </c>
      <c r="AK99" s="9">
        <f t="shared" si="35"/>
        <v>0.27614</v>
      </c>
      <c r="AL99" s="9">
        <f t="shared" si="36"/>
        <v>7.918E-2</v>
      </c>
      <c r="AM99" s="9">
        <f t="shared" si="37"/>
        <v>0.18942000000000001</v>
      </c>
      <c r="AN99" s="9">
        <f t="shared" si="38"/>
        <v>7.5399999999999998E-3</v>
      </c>
      <c r="AO99" s="9">
        <f t="shared" si="39"/>
        <v>1.34E-3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12</v>
      </c>
      <c r="AV99" s="9">
        <f t="shared" si="56"/>
        <v>2.4000000000000001E-4</v>
      </c>
      <c r="AW99" s="9">
        <f t="shared" si="41"/>
        <v>1E-4</v>
      </c>
      <c r="AX99" s="9">
        <f t="shared" si="42"/>
        <v>1.3999999999999999E-4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104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13870</v>
      </c>
      <c r="C100" s="1">
        <v>87</v>
      </c>
      <c r="D100" s="1">
        <v>36128</v>
      </c>
      <c r="E100" s="1">
        <v>3764</v>
      </c>
      <c r="F100" s="1">
        <v>0</v>
      </c>
      <c r="G100" s="1">
        <v>9719</v>
      </c>
      <c r="H100" s="1">
        <v>0</v>
      </c>
      <c r="I100" s="1">
        <v>387</v>
      </c>
      <c r="J100" s="1">
        <v>39.49</v>
      </c>
      <c r="K100" s="1">
        <v>900.96</v>
      </c>
      <c r="L100" s="1">
        <v>22064.799999999999</v>
      </c>
      <c r="M100" s="1">
        <v>1.19</v>
      </c>
      <c r="N100" s="1">
        <v>5628</v>
      </c>
      <c r="O100" s="1">
        <v>8232</v>
      </c>
      <c r="P100" s="1">
        <v>1516</v>
      </c>
      <c r="Q100" s="1">
        <v>6595</v>
      </c>
      <c r="R100" s="1">
        <v>119</v>
      </c>
      <c r="S100" s="1">
        <v>3335</v>
      </c>
      <c r="T100" s="1">
        <v>330</v>
      </c>
      <c r="U100" s="1">
        <v>7487</v>
      </c>
      <c r="V100" s="1">
        <v>4</v>
      </c>
      <c r="W100" s="1">
        <v>7</v>
      </c>
      <c r="X100" s="1">
        <v>0</v>
      </c>
      <c r="Y100" s="1">
        <v>0</v>
      </c>
      <c r="Z100" s="1">
        <v>0</v>
      </c>
      <c r="AA100" s="1">
        <f t="shared" si="50"/>
        <v>43615</v>
      </c>
      <c r="AB100" s="1">
        <f t="shared" si="50"/>
        <v>3768</v>
      </c>
      <c r="AC100" s="1">
        <f t="shared" si="51"/>
        <v>9726</v>
      </c>
      <c r="AD100" s="1">
        <f t="shared" si="52"/>
        <v>387</v>
      </c>
      <c r="AE100" s="1">
        <f t="shared" si="59"/>
        <v>-195</v>
      </c>
      <c r="AF100" s="1">
        <f t="shared" si="53"/>
        <v>248</v>
      </c>
      <c r="AG100" s="1">
        <f t="shared" si="53"/>
        <v>0</v>
      </c>
      <c r="AH100" s="1">
        <f t="shared" si="53"/>
        <v>10</v>
      </c>
      <c r="AI100" s="1">
        <f t="shared" si="60"/>
        <v>63</v>
      </c>
      <c r="AJ100" s="9">
        <f t="shared" si="34"/>
        <v>2.7901946647440518E-2</v>
      </c>
      <c r="AK100" s="9">
        <f t="shared" si="35"/>
        <v>0.27739999999999998</v>
      </c>
      <c r="AL100" s="9">
        <f t="shared" si="36"/>
        <v>7.528E-2</v>
      </c>
      <c r="AM100" s="9">
        <f t="shared" si="37"/>
        <v>0.19438</v>
      </c>
      <c r="AN100" s="9">
        <f t="shared" si="38"/>
        <v>7.7400000000000004E-3</v>
      </c>
      <c r="AO100" s="9">
        <f t="shared" si="39"/>
        <v>1.2600000000000001E-3</v>
      </c>
      <c r="AP100" s="1">
        <f t="shared" si="54"/>
        <v>-1</v>
      </c>
      <c r="AQ100" s="1">
        <f t="shared" si="54"/>
        <v>0</v>
      </c>
      <c r="AS100" s="1">
        <f t="shared" si="55"/>
        <v>0</v>
      </c>
      <c r="AT100" s="1">
        <f t="shared" si="61"/>
        <v>-1</v>
      </c>
      <c r="AU100" s="1">
        <f t="shared" si="40"/>
        <v>11</v>
      </c>
      <c r="AV100" s="9">
        <f t="shared" si="56"/>
        <v>2.2000000000000001E-4</v>
      </c>
      <c r="AW100" s="9">
        <f t="shared" si="41"/>
        <v>8.0000000000000007E-5</v>
      </c>
      <c r="AX100" s="9">
        <f t="shared" si="42"/>
        <v>1.3999999999999999E-4</v>
      </c>
      <c r="AY100" s="9">
        <f t="shared" si="43"/>
        <v>0</v>
      </c>
      <c r="AZ100" s="9">
        <f t="shared" si="44"/>
        <v>-2.0000000000000002E-5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105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13928</v>
      </c>
      <c r="C101" s="1">
        <v>88</v>
      </c>
      <c r="D101" s="1">
        <v>36069</v>
      </c>
      <c r="E101" s="1">
        <v>3579</v>
      </c>
      <c r="F101" s="1">
        <v>0</v>
      </c>
      <c r="G101" s="1">
        <v>9953</v>
      </c>
      <c r="H101" s="1">
        <v>0</v>
      </c>
      <c r="I101" s="1">
        <v>396</v>
      </c>
      <c r="J101" s="1">
        <v>39.49</v>
      </c>
      <c r="K101" s="1">
        <v>894.04</v>
      </c>
      <c r="L101" s="1">
        <v>21810.2</v>
      </c>
      <c r="M101" s="1">
        <v>1.18</v>
      </c>
      <c r="N101" s="1">
        <v>5671</v>
      </c>
      <c r="O101" s="1">
        <v>8248</v>
      </c>
      <c r="P101" s="1">
        <v>1410</v>
      </c>
      <c r="Q101" s="1">
        <v>6717</v>
      </c>
      <c r="R101" s="1">
        <v>120</v>
      </c>
      <c r="S101" s="1">
        <v>3172</v>
      </c>
      <c r="T101" s="1">
        <v>313</v>
      </c>
      <c r="U101" s="1">
        <v>7487</v>
      </c>
      <c r="V101" s="1">
        <v>4</v>
      </c>
      <c r="W101" s="1">
        <v>8</v>
      </c>
      <c r="X101" s="1">
        <v>0</v>
      </c>
      <c r="Y101" s="1">
        <v>0</v>
      </c>
      <c r="Z101" s="1">
        <v>0</v>
      </c>
      <c r="AA101" s="1">
        <f t="shared" si="50"/>
        <v>43556</v>
      </c>
      <c r="AB101" s="1">
        <f t="shared" si="50"/>
        <v>3583</v>
      </c>
      <c r="AC101" s="1">
        <f t="shared" si="51"/>
        <v>9961</v>
      </c>
      <c r="AD101" s="1">
        <f t="shared" si="52"/>
        <v>396</v>
      </c>
      <c r="AE101" s="1">
        <f t="shared" si="59"/>
        <v>-185</v>
      </c>
      <c r="AF101" s="1">
        <f t="shared" si="53"/>
        <v>234</v>
      </c>
      <c r="AG101" s="1">
        <f t="shared" si="53"/>
        <v>0</v>
      </c>
      <c r="AH101" s="1">
        <f t="shared" si="53"/>
        <v>9</v>
      </c>
      <c r="AI101" s="1">
        <f t="shared" si="60"/>
        <v>58</v>
      </c>
      <c r="AJ101" s="9">
        <f t="shared" si="34"/>
        <v>2.8431935669155656E-2</v>
      </c>
      <c r="AK101" s="9">
        <f t="shared" si="35"/>
        <v>0.27855999999999997</v>
      </c>
      <c r="AL101" s="9">
        <f t="shared" si="36"/>
        <v>7.1580000000000005E-2</v>
      </c>
      <c r="AM101" s="9">
        <f t="shared" si="37"/>
        <v>0.19905999999999999</v>
      </c>
      <c r="AN101" s="9">
        <f t="shared" si="38"/>
        <v>7.92E-3</v>
      </c>
      <c r="AO101" s="9">
        <f t="shared" si="39"/>
        <v>1.16E-3</v>
      </c>
      <c r="AP101" s="1">
        <f t="shared" si="54"/>
        <v>0</v>
      </c>
      <c r="AQ101" s="1">
        <f t="shared" si="54"/>
        <v>1</v>
      </c>
      <c r="AS101" s="1">
        <f t="shared" si="55"/>
        <v>0</v>
      </c>
      <c r="AT101" s="1">
        <f t="shared" si="61"/>
        <v>1</v>
      </c>
      <c r="AU101" s="1">
        <f t="shared" si="40"/>
        <v>12</v>
      </c>
      <c r="AV101" s="9">
        <f t="shared" si="56"/>
        <v>2.4000000000000001E-4</v>
      </c>
      <c r="AW101" s="9">
        <f t="shared" si="41"/>
        <v>8.0000000000000007E-5</v>
      </c>
      <c r="AX101" s="9">
        <f t="shared" si="42"/>
        <v>1.6000000000000001E-4</v>
      </c>
      <c r="AY101" s="9">
        <f t="shared" si="43"/>
        <v>0</v>
      </c>
      <c r="AZ101" s="9">
        <f t="shared" si="44"/>
        <v>2.0000000000000002E-5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106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13985</v>
      </c>
      <c r="C102" s="1">
        <v>89</v>
      </c>
      <c r="D102" s="1">
        <v>36013</v>
      </c>
      <c r="E102" s="1">
        <v>3396</v>
      </c>
      <c r="F102" s="1">
        <v>0</v>
      </c>
      <c r="G102" s="1">
        <v>10182</v>
      </c>
      <c r="H102" s="1">
        <v>0</v>
      </c>
      <c r="I102" s="1">
        <v>407</v>
      </c>
      <c r="J102" s="1">
        <v>39.49</v>
      </c>
      <c r="K102" s="1">
        <v>886.93</v>
      </c>
      <c r="L102" s="1">
        <v>22036.9</v>
      </c>
      <c r="M102" s="1">
        <v>1.17</v>
      </c>
      <c r="N102" s="1">
        <v>5713</v>
      </c>
      <c r="O102" s="1">
        <v>8263</v>
      </c>
      <c r="P102" s="1">
        <v>1307</v>
      </c>
      <c r="Q102" s="1">
        <v>6834</v>
      </c>
      <c r="R102" s="1">
        <v>121</v>
      </c>
      <c r="S102" s="1">
        <v>3010</v>
      </c>
      <c r="T102" s="1">
        <v>297</v>
      </c>
      <c r="U102" s="1">
        <v>7486</v>
      </c>
      <c r="V102" s="1">
        <v>4</v>
      </c>
      <c r="W102" s="1">
        <v>8</v>
      </c>
      <c r="X102" s="1">
        <v>0</v>
      </c>
      <c r="Y102" s="1">
        <v>0</v>
      </c>
      <c r="Z102" s="1">
        <v>0</v>
      </c>
      <c r="AA102" s="1">
        <f t="shared" si="50"/>
        <v>43499</v>
      </c>
      <c r="AB102" s="1">
        <f t="shared" si="50"/>
        <v>3400</v>
      </c>
      <c r="AC102" s="1">
        <f t="shared" si="51"/>
        <v>10190</v>
      </c>
      <c r="AD102" s="1">
        <f t="shared" si="52"/>
        <v>407</v>
      </c>
      <c r="AE102" s="1">
        <f t="shared" si="59"/>
        <v>-183</v>
      </c>
      <c r="AF102" s="1">
        <f t="shared" si="53"/>
        <v>229</v>
      </c>
      <c r="AG102" s="1">
        <f t="shared" si="53"/>
        <v>0</v>
      </c>
      <c r="AH102" s="1">
        <f t="shared" si="53"/>
        <v>11</v>
      </c>
      <c r="AI102" s="1">
        <f t="shared" si="60"/>
        <v>57</v>
      </c>
      <c r="AJ102" s="9">
        <f t="shared" si="34"/>
        <v>2.9102609939220595E-2</v>
      </c>
      <c r="AK102" s="9">
        <f t="shared" si="35"/>
        <v>0.2797</v>
      </c>
      <c r="AL102" s="9">
        <f t="shared" si="36"/>
        <v>6.7919999999999994E-2</v>
      </c>
      <c r="AM102" s="9">
        <f t="shared" si="37"/>
        <v>0.20363999999999999</v>
      </c>
      <c r="AN102" s="9">
        <f t="shared" si="38"/>
        <v>8.1399999999999997E-3</v>
      </c>
      <c r="AO102" s="9">
        <f t="shared" si="39"/>
        <v>1.14E-3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12</v>
      </c>
      <c r="AV102" s="9">
        <f t="shared" si="56"/>
        <v>2.4000000000000001E-4</v>
      </c>
      <c r="AW102" s="9">
        <f t="shared" si="41"/>
        <v>8.0000000000000007E-5</v>
      </c>
      <c r="AX102" s="9">
        <f t="shared" si="42"/>
        <v>1.6000000000000001E-4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107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14036</v>
      </c>
      <c r="C103" s="1">
        <v>90</v>
      </c>
      <c r="D103" s="1">
        <v>35963</v>
      </c>
      <c r="E103" s="1">
        <v>3219</v>
      </c>
      <c r="F103" s="1">
        <v>0</v>
      </c>
      <c r="G103" s="1">
        <v>10400</v>
      </c>
      <c r="H103" s="1">
        <v>0</v>
      </c>
      <c r="I103" s="1">
        <v>417</v>
      </c>
      <c r="J103" s="1">
        <v>39.49</v>
      </c>
      <c r="K103" s="1">
        <v>879.49</v>
      </c>
      <c r="L103" s="1">
        <v>22120.400000000001</v>
      </c>
      <c r="M103" s="1">
        <v>1.1599999999999999</v>
      </c>
      <c r="N103" s="1">
        <v>5751</v>
      </c>
      <c r="O103" s="1">
        <v>8275</v>
      </c>
      <c r="P103" s="1">
        <v>1210</v>
      </c>
      <c r="Q103" s="1">
        <v>6942</v>
      </c>
      <c r="R103" s="1">
        <v>121</v>
      </c>
      <c r="S103" s="1">
        <v>2851</v>
      </c>
      <c r="T103" s="1">
        <v>280</v>
      </c>
      <c r="U103" s="1">
        <v>7486</v>
      </c>
      <c r="V103" s="1">
        <v>4</v>
      </c>
      <c r="W103" s="1">
        <v>8</v>
      </c>
      <c r="X103" s="1">
        <v>0</v>
      </c>
      <c r="Y103" s="1">
        <v>0</v>
      </c>
      <c r="Z103" s="1">
        <v>0</v>
      </c>
      <c r="AA103" s="1">
        <f t="shared" si="50"/>
        <v>43449</v>
      </c>
      <c r="AB103" s="1">
        <f t="shared" si="50"/>
        <v>3223</v>
      </c>
      <c r="AC103" s="1">
        <f t="shared" si="51"/>
        <v>10408</v>
      </c>
      <c r="AD103" s="1">
        <f t="shared" si="52"/>
        <v>417</v>
      </c>
      <c r="AE103" s="1">
        <f t="shared" si="59"/>
        <v>-177</v>
      </c>
      <c r="AF103" s="1">
        <f t="shared" si="53"/>
        <v>218</v>
      </c>
      <c r="AG103" s="1">
        <f t="shared" si="53"/>
        <v>0</v>
      </c>
      <c r="AH103" s="1">
        <f t="shared" si="53"/>
        <v>10</v>
      </c>
      <c r="AI103" s="1">
        <f t="shared" si="60"/>
        <v>51</v>
      </c>
      <c r="AJ103" s="9">
        <f t="shared" si="34"/>
        <v>2.9709318894271874E-2</v>
      </c>
      <c r="AK103" s="9">
        <f t="shared" si="35"/>
        <v>0.28072000000000003</v>
      </c>
      <c r="AL103" s="9">
        <f t="shared" si="36"/>
        <v>6.4380000000000007E-2</v>
      </c>
      <c r="AM103" s="9">
        <f t="shared" si="37"/>
        <v>0.20799999999999999</v>
      </c>
      <c r="AN103" s="9">
        <f t="shared" si="38"/>
        <v>8.3400000000000002E-3</v>
      </c>
      <c r="AO103" s="9">
        <f t="shared" si="39"/>
        <v>1.0200000000000001E-3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12</v>
      </c>
      <c r="AV103" s="9">
        <f t="shared" si="56"/>
        <v>2.4000000000000001E-4</v>
      </c>
      <c r="AW103" s="9">
        <f t="shared" si="41"/>
        <v>8.0000000000000007E-5</v>
      </c>
      <c r="AX103" s="9">
        <f t="shared" si="42"/>
        <v>1.6000000000000001E-4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108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14083</v>
      </c>
      <c r="C104" s="1">
        <v>91</v>
      </c>
      <c r="D104" s="1">
        <v>35916</v>
      </c>
      <c r="E104" s="1">
        <v>3050</v>
      </c>
      <c r="F104" s="1">
        <v>0</v>
      </c>
      <c r="G104" s="1">
        <v>10607</v>
      </c>
      <c r="H104" s="1">
        <v>0</v>
      </c>
      <c r="I104" s="1">
        <v>426</v>
      </c>
      <c r="J104" s="1">
        <v>39.49</v>
      </c>
      <c r="K104" s="1">
        <v>872.37</v>
      </c>
      <c r="L104" s="1">
        <v>22108.799999999999</v>
      </c>
      <c r="M104" s="1">
        <v>1.1499999999999999</v>
      </c>
      <c r="N104" s="1">
        <v>5788</v>
      </c>
      <c r="O104" s="1">
        <v>8285</v>
      </c>
      <c r="P104" s="1">
        <v>1120</v>
      </c>
      <c r="Q104" s="1">
        <v>7043</v>
      </c>
      <c r="R104" s="1">
        <v>122</v>
      </c>
      <c r="S104" s="1">
        <v>2708</v>
      </c>
      <c r="T104" s="1">
        <v>267</v>
      </c>
      <c r="U104" s="1">
        <v>7486</v>
      </c>
      <c r="V104" s="1">
        <v>4</v>
      </c>
      <c r="W104" s="1">
        <v>8</v>
      </c>
      <c r="X104" s="1">
        <v>0</v>
      </c>
      <c r="Y104" s="1">
        <v>0</v>
      </c>
      <c r="Z104" s="1">
        <v>0</v>
      </c>
      <c r="AA104" s="1">
        <f t="shared" si="50"/>
        <v>43402</v>
      </c>
      <c r="AB104" s="1">
        <f t="shared" si="50"/>
        <v>3054</v>
      </c>
      <c r="AC104" s="1">
        <f t="shared" si="51"/>
        <v>10615</v>
      </c>
      <c r="AD104" s="1">
        <f t="shared" si="52"/>
        <v>426</v>
      </c>
      <c r="AE104" s="1">
        <f t="shared" si="59"/>
        <v>-169</v>
      </c>
      <c r="AF104" s="1">
        <f t="shared" si="53"/>
        <v>207</v>
      </c>
      <c r="AG104" s="1">
        <f t="shared" si="53"/>
        <v>0</v>
      </c>
      <c r="AH104" s="1">
        <f t="shared" si="53"/>
        <v>9</v>
      </c>
      <c r="AI104" s="1">
        <f t="shared" si="60"/>
        <v>47</v>
      </c>
      <c r="AJ104" s="9">
        <f t="shared" si="34"/>
        <v>3.024923666832351E-2</v>
      </c>
      <c r="AK104" s="9">
        <f t="shared" si="35"/>
        <v>0.28166000000000002</v>
      </c>
      <c r="AL104" s="9">
        <f t="shared" si="36"/>
        <v>6.0999999999999999E-2</v>
      </c>
      <c r="AM104" s="9">
        <f t="shared" si="37"/>
        <v>0.21214</v>
      </c>
      <c r="AN104" s="9">
        <f t="shared" si="38"/>
        <v>8.5199999999999998E-3</v>
      </c>
      <c r="AO104" s="9">
        <f t="shared" si="39"/>
        <v>9.3999999999999997E-4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12</v>
      </c>
      <c r="AV104" s="9">
        <f t="shared" si="56"/>
        <v>2.4000000000000001E-4</v>
      </c>
      <c r="AW104" s="9">
        <f t="shared" si="41"/>
        <v>8.0000000000000007E-5</v>
      </c>
      <c r="AX104" s="9">
        <f t="shared" si="42"/>
        <v>1.6000000000000001E-4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109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14126</v>
      </c>
      <c r="C105" s="1">
        <v>92</v>
      </c>
      <c r="D105" s="1">
        <v>35872</v>
      </c>
      <c r="E105" s="1">
        <v>2892</v>
      </c>
      <c r="F105" s="1">
        <v>0</v>
      </c>
      <c r="G105" s="1">
        <v>10799</v>
      </c>
      <c r="H105" s="1">
        <v>0</v>
      </c>
      <c r="I105" s="1">
        <v>435</v>
      </c>
      <c r="J105" s="1">
        <v>39.49</v>
      </c>
      <c r="K105" s="1">
        <v>865.56</v>
      </c>
      <c r="L105" s="1">
        <v>21905.5</v>
      </c>
      <c r="M105" s="1">
        <v>1.1399999999999999</v>
      </c>
      <c r="N105" s="1">
        <v>5822</v>
      </c>
      <c r="O105" s="1">
        <v>8295</v>
      </c>
      <c r="P105" s="1">
        <v>1033</v>
      </c>
      <c r="Q105" s="1">
        <v>7139</v>
      </c>
      <c r="R105" s="1">
        <v>122</v>
      </c>
      <c r="S105" s="1">
        <v>2573</v>
      </c>
      <c r="T105" s="1">
        <v>256</v>
      </c>
      <c r="U105" s="1">
        <v>7486</v>
      </c>
      <c r="V105" s="1">
        <v>4</v>
      </c>
      <c r="W105" s="1">
        <v>8</v>
      </c>
      <c r="X105" s="1">
        <v>0</v>
      </c>
      <c r="Y105" s="1">
        <v>0</v>
      </c>
      <c r="Z105" s="1">
        <v>0</v>
      </c>
      <c r="AA105" s="1">
        <f t="shared" si="50"/>
        <v>43358</v>
      </c>
      <c r="AB105" s="1">
        <f t="shared" si="50"/>
        <v>2896</v>
      </c>
      <c r="AC105" s="1">
        <f t="shared" si="51"/>
        <v>10807</v>
      </c>
      <c r="AD105" s="1">
        <f t="shared" si="52"/>
        <v>435</v>
      </c>
      <c r="AE105" s="1">
        <f t="shared" si="59"/>
        <v>-158</v>
      </c>
      <c r="AF105" s="1">
        <f t="shared" si="53"/>
        <v>192</v>
      </c>
      <c r="AG105" s="1">
        <f t="shared" si="53"/>
        <v>0</v>
      </c>
      <c r="AH105" s="1">
        <f t="shared" si="53"/>
        <v>9</v>
      </c>
      <c r="AI105" s="1">
        <f t="shared" si="60"/>
        <v>43</v>
      </c>
      <c r="AJ105" s="9">
        <f t="shared" si="34"/>
        <v>3.0794280050969843E-2</v>
      </c>
      <c r="AK105" s="9">
        <f t="shared" si="35"/>
        <v>0.28251999999999999</v>
      </c>
      <c r="AL105" s="9">
        <f t="shared" si="36"/>
        <v>5.7840000000000003E-2</v>
      </c>
      <c r="AM105" s="9">
        <f t="shared" si="37"/>
        <v>0.21598000000000001</v>
      </c>
      <c r="AN105" s="9">
        <f t="shared" si="38"/>
        <v>8.6999999999999994E-3</v>
      </c>
      <c r="AO105" s="9">
        <f t="shared" si="39"/>
        <v>8.5999999999999998E-4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12</v>
      </c>
      <c r="AV105" s="9">
        <f t="shared" si="56"/>
        <v>2.4000000000000001E-4</v>
      </c>
      <c r="AW105" s="9">
        <f t="shared" si="41"/>
        <v>8.0000000000000007E-5</v>
      </c>
      <c r="AX105" s="9">
        <f t="shared" si="42"/>
        <v>1.6000000000000001E-4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110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14165</v>
      </c>
      <c r="C106" s="1">
        <v>93</v>
      </c>
      <c r="D106" s="1">
        <v>35832</v>
      </c>
      <c r="E106" s="1">
        <v>2728</v>
      </c>
      <c r="F106" s="1">
        <v>0</v>
      </c>
      <c r="G106" s="1">
        <v>10993</v>
      </c>
      <c r="H106" s="1">
        <v>0</v>
      </c>
      <c r="I106" s="1">
        <v>444</v>
      </c>
      <c r="J106" s="1">
        <v>39.49</v>
      </c>
      <c r="K106" s="1">
        <v>858.78</v>
      </c>
      <c r="L106" s="1">
        <v>21804.799999999999</v>
      </c>
      <c r="M106" s="1">
        <v>1.1399999999999999</v>
      </c>
      <c r="N106" s="1">
        <v>5852</v>
      </c>
      <c r="O106" s="1">
        <v>8304</v>
      </c>
      <c r="P106" s="1">
        <v>948</v>
      </c>
      <c r="Q106" s="1">
        <v>7232</v>
      </c>
      <c r="R106" s="1">
        <v>123</v>
      </c>
      <c r="S106" s="1">
        <v>2433</v>
      </c>
      <c r="T106" s="1">
        <v>243</v>
      </c>
      <c r="U106" s="1">
        <v>7486</v>
      </c>
      <c r="V106" s="1">
        <v>4</v>
      </c>
      <c r="W106" s="1">
        <v>8</v>
      </c>
      <c r="X106" s="1">
        <v>0</v>
      </c>
      <c r="Y106" s="1">
        <v>0</v>
      </c>
      <c r="Z106" s="1">
        <v>0</v>
      </c>
      <c r="AA106" s="1">
        <f t="shared" si="50"/>
        <v>43318</v>
      </c>
      <c r="AB106" s="1">
        <f t="shared" si="50"/>
        <v>2732</v>
      </c>
      <c r="AC106" s="1">
        <f t="shared" si="51"/>
        <v>11001</v>
      </c>
      <c r="AD106" s="1">
        <f t="shared" si="52"/>
        <v>444</v>
      </c>
      <c r="AE106" s="1">
        <f t="shared" si="59"/>
        <v>-164</v>
      </c>
      <c r="AF106" s="1">
        <f t="shared" si="53"/>
        <v>194</v>
      </c>
      <c r="AG106" s="1">
        <f t="shared" si="53"/>
        <v>0</v>
      </c>
      <c r="AH106" s="1">
        <f t="shared" si="53"/>
        <v>9</v>
      </c>
      <c r="AI106" s="1">
        <f t="shared" si="60"/>
        <v>39</v>
      </c>
      <c r="AJ106" s="9">
        <f t="shared" si="34"/>
        <v>3.1344864101659022E-2</v>
      </c>
      <c r="AK106" s="9">
        <f t="shared" si="35"/>
        <v>0.2833</v>
      </c>
      <c r="AL106" s="9">
        <f t="shared" si="36"/>
        <v>5.4559999999999997E-2</v>
      </c>
      <c r="AM106" s="9">
        <f t="shared" si="37"/>
        <v>0.21986</v>
      </c>
      <c r="AN106" s="9">
        <f t="shared" si="38"/>
        <v>8.8800000000000007E-3</v>
      </c>
      <c r="AO106" s="9">
        <f t="shared" si="39"/>
        <v>7.7999999999999999E-4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12</v>
      </c>
      <c r="AV106" s="9">
        <f t="shared" si="56"/>
        <v>2.4000000000000001E-4</v>
      </c>
      <c r="AW106" s="9">
        <f t="shared" si="41"/>
        <v>8.0000000000000007E-5</v>
      </c>
      <c r="AX106" s="9">
        <f t="shared" si="42"/>
        <v>1.6000000000000001E-4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111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14205</v>
      </c>
      <c r="C107" s="1">
        <v>94</v>
      </c>
      <c r="D107" s="1">
        <v>35793</v>
      </c>
      <c r="E107" s="1">
        <v>2571</v>
      </c>
      <c r="F107" s="1">
        <v>0</v>
      </c>
      <c r="G107" s="1">
        <v>11180</v>
      </c>
      <c r="H107" s="1">
        <v>0</v>
      </c>
      <c r="I107" s="1">
        <v>454</v>
      </c>
      <c r="J107" s="1">
        <v>39.49</v>
      </c>
      <c r="K107" s="1">
        <v>852.52</v>
      </c>
      <c r="L107" s="1">
        <v>21200.9</v>
      </c>
      <c r="M107" s="1">
        <v>1.1299999999999999</v>
      </c>
      <c r="N107" s="1">
        <v>5882</v>
      </c>
      <c r="O107" s="1">
        <v>8313</v>
      </c>
      <c r="P107" s="1">
        <v>871</v>
      </c>
      <c r="Q107" s="1">
        <v>7318</v>
      </c>
      <c r="R107" s="1">
        <v>123</v>
      </c>
      <c r="S107" s="1">
        <v>2295</v>
      </c>
      <c r="T107" s="1">
        <v>230</v>
      </c>
      <c r="U107" s="1">
        <v>7486</v>
      </c>
      <c r="V107" s="1">
        <v>4</v>
      </c>
      <c r="W107" s="1">
        <v>9</v>
      </c>
      <c r="X107" s="1">
        <v>0</v>
      </c>
      <c r="Y107" s="1">
        <v>0</v>
      </c>
      <c r="Z107" s="1">
        <v>0</v>
      </c>
      <c r="AA107" s="1">
        <f t="shared" si="50"/>
        <v>43279</v>
      </c>
      <c r="AB107" s="1">
        <f t="shared" si="50"/>
        <v>2575</v>
      </c>
      <c r="AC107" s="1">
        <f t="shared" si="51"/>
        <v>11189</v>
      </c>
      <c r="AD107" s="1">
        <f t="shared" si="52"/>
        <v>454</v>
      </c>
      <c r="AE107" s="1">
        <f t="shared" si="59"/>
        <v>-157</v>
      </c>
      <c r="AF107" s="1">
        <f t="shared" si="53"/>
        <v>187</v>
      </c>
      <c r="AG107" s="1">
        <f t="shared" si="53"/>
        <v>0</v>
      </c>
      <c r="AH107" s="1">
        <f t="shared" si="53"/>
        <v>10</v>
      </c>
      <c r="AI107" s="1">
        <f t="shared" si="60"/>
        <v>40</v>
      </c>
      <c r="AJ107" s="9">
        <f t="shared" si="34"/>
        <v>3.196057726152763E-2</v>
      </c>
      <c r="AK107" s="9">
        <f t="shared" si="35"/>
        <v>0.28410000000000002</v>
      </c>
      <c r="AL107" s="9">
        <f t="shared" si="36"/>
        <v>5.142E-2</v>
      </c>
      <c r="AM107" s="9">
        <f t="shared" si="37"/>
        <v>0.22359999999999999</v>
      </c>
      <c r="AN107" s="9">
        <f t="shared" si="38"/>
        <v>9.0799999999999995E-3</v>
      </c>
      <c r="AO107" s="9">
        <f t="shared" si="39"/>
        <v>8.0000000000000004E-4</v>
      </c>
      <c r="AP107" s="1">
        <f t="shared" si="54"/>
        <v>0</v>
      </c>
      <c r="AQ107" s="1">
        <f t="shared" si="54"/>
        <v>1</v>
      </c>
      <c r="AS107" s="1">
        <f t="shared" si="55"/>
        <v>0</v>
      </c>
      <c r="AT107" s="1">
        <f t="shared" si="61"/>
        <v>1</v>
      </c>
      <c r="AU107" s="1">
        <f t="shared" si="40"/>
        <v>13</v>
      </c>
      <c r="AV107" s="9">
        <f t="shared" si="56"/>
        <v>2.5999999999999998E-4</v>
      </c>
      <c r="AW107" s="9">
        <f t="shared" si="41"/>
        <v>8.0000000000000007E-5</v>
      </c>
      <c r="AX107" s="9">
        <f t="shared" si="42"/>
        <v>1.8000000000000001E-4</v>
      </c>
      <c r="AY107" s="9">
        <f t="shared" si="43"/>
        <v>0</v>
      </c>
      <c r="AZ107" s="9">
        <f t="shared" si="44"/>
        <v>2.0000000000000002E-5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112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14245</v>
      </c>
      <c r="C108" s="1">
        <v>95</v>
      </c>
      <c r="D108" s="1">
        <v>35753</v>
      </c>
      <c r="E108" s="1">
        <v>2432</v>
      </c>
      <c r="F108" s="1">
        <v>0</v>
      </c>
      <c r="G108" s="1">
        <v>11351</v>
      </c>
      <c r="H108" s="1">
        <v>0</v>
      </c>
      <c r="I108" s="1">
        <v>462</v>
      </c>
      <c r="J108" s="1">
        <v>39.49</v>
      </c>
      <c r="K108" s="1">
        <v>846.39</v>
      </c>
      <c r="L108" s="1">
        <v>20992.9</v>
      </c>
      <c r="M108" s="1">
        <v>1.1200000000000001</v>
      </c>
      <c r="N108" s="1">
        <v>5913</v>
      </c>
      <c r="O108" s="1">
        <v>8323</v>
      </c>
      <c r="P108" s="1">
        <v>804</v>
      </c>
      <c r="Q108" s="1">
        <v>7394</v>
      </c>
      <c r="R108" s="1">
        <v>124</v>
      </c>
      <c r="S108" s="1">
        <v>2172</v>
      </c>
      <c r="T108" s="1">
        <v>219</v>
      </c>
      <c r="U108" s="1">
        <v>7486</v>
      </c>
      <c r="V108" s="1">
        <v>4</v>
      </c>
      <c r="W108" s="1">
        <v>9</v>
      </c>
      <c r="X108" s="1">
        <v>0</v>
      </c>
      <c r="Y108" s="1">
        <v>0</v>
      </c>
      <c r="Z108" s="1">
        <v>0</v>
      </c>
      <c r="AA108" s="1">
        <f t="shared" si="50"/>
        <v>43239</v>
      </c>
      <c r="AB108" s="1">
        <f t="shared" si="50"/>
        <v>2436</v>
      </c>
      <c r="AC108" s="1">
        <f t="shared" si="51"/>
        <v>11360</v>
      </c>
      <c r="AD108" s="1">
        <f t="shared" si="52"/>
        <v>462</v>
      </c>
      <c r="AE108" s="1">
        <f t="shared" si="59"/>
        <v>-139</v>
      </c>
      <c r="AF108" s="1">
        <f t="shared" si="53"/>
        <v>171</v>
      </c>
      <c r="AG108" s="1">
        <f t="shared" si="53"/>
        <v>0</v>
      </c>
      <c r="AH108" s="1">
        <f t="shared" si="53"/>
        <v>8</v>
      </c>
      <c r="AI108" s="1">
        <f t="shared" si="60"/>
        <v>40</v>
      </c>
      <c r="AJ108" s="9">
        <f t="shared" si="34"/>
        <v>3.2432432432432434E-2</v>
      </c>
      <c r="AK108" s="9">
        <f t="shared" si="35"/>
        <v>0.28489999999999999</v>
      </c>
      <c r="AL108" s="9">
        <f t="shared" si="36"/>
        <v>4.8640000000000003E-2</v>
      </c>
      <c r="AM108" s="9">
        <f t="shared" si="37"/>
        <v>0.22702</v>
      </c>
      <c r="AN108" s="9">
        <f t="shared" si="38"/>
        <v>9.2399999999999999E-3</v>
      </c>
      <c r="AO108" s="9">
        <f t="shared" si="39"/>
        <v>8.0000000000000004E-4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13</v>
      </c>
      <c r="AV108" s="9">
        <f t="shared" si="56"/>
        <v>2.5999999999999998E-4</v>
      </c>
      <c r="AW108" s="9">
        <f t="shared" si="41"/>
        <v>8.0000000000000007E-5</v>
      </c>
      <c r="AX108" s="9">
        <f t="shared" si="42"/>
        <v>1.8000000000000001E-4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113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14278</v>
      </c>
      <c r="C109" s="1">
        <v>96</v>
      </c>
      <c r="D109" s="1">
        <v>35720</v>
      </c>
      <c r="E109" s="1">
        <v>2289</v>
      </c>
      <c r="F109" s="1">
        <v>0</v>
      </c>
      <c r="G109" s="1">
        <v>11519</v>
      </c>
      <c r="H109" s="1">
        <v>0</v>
      </c>
      <c r="I109" s="1">
        <v>470</v>
      </c>
      <c r="J109" s="1">
        <v>39.49</v>
      </c>
      <c r="K109" s="1">
        <v>841.24</v>
      </c>
      <c r="L109" s="1">
        <v>20187.099999999999</v>
      </c>
      <c r="M109" s="1">
        <v>1.1100000000000001</v>
      </c>
      <c r="N109" s="1">
        <v>5938</v>
      </c>
      <c r="O109" s="1">
        <v>8330</v>
      </c>
      <c r="P109" s="1">
        <v>738</v>
      </c>
      <c r="Q109" s="1">
        <v>7468</v>
      </c>
      <c r="R109" s="1">
        <v>124</v>
      </c>
      <c r="S109" s="1">
        <v>2047</v>
      </c>
      <c r="T109" s="1">
        <v>207</v>
      </c>
      <c r="U109" s="1">
        <v>7486</v>
      </c>
      <c r="V109" s="1">
        <v>3</v>
      </c>
      <c r="W109" s="1">
        <v>10</v>
      </c>
      <c r="X109" s="1">
        <v>0</v>
      </c>
      <c r="Y109" s="1">
        <v>0</v>
      </c>
      <c r="Z109" s="1">
        <v>0</v>
      </c>
      <c r="AA109" s="1">
        <f t="shared" si="50"/>
        <v>43206</v>
      </c>
      <c r="AB109" s="1">
        <f t="shared" si="50"/>
        <v>2292</v>
      </c>
      <c r="AC109" s="1">
        <f t="shared" si="51"/>
        <v>11529</v>
      </c>
      <c r="AD109" s="1">
        <f t="shared" si="52"/>
        <v>470</v>
      </c>
      <c r="AE109" s="1">
        <f t="shared" si="59"/>
        <v>-143</v>
      </c>
      <c r="AF109" s="1">
        <f t="shared" si="53"/>
        <v>168</v>
      </c>
      <c r="AG109" s="1">
        <f t="shared" si="53"/>
        <v>0</v>
      </c>
      <c r="AH109" s="1">
        <f t="shared" si="53"/>
        <v>8</v>
      </c>
      <c r="AI109" s="1">
        <f t="shared" si="60"/>
        <v>33</v>
      </c>
      <c r="AJ109" s="9">
        <f t="shared" si="34"/>
        <v>3.2917775598823362E-2</v>
      </c>
      <c r="AK109" s="9">
        <f t="shared" si="35"/>
        <v>0.28555999999999998</v>
      </c>
      <c r="AL109" s="9">
        <f t="shared" si="36"/>
        <v>4.5780000000000001E-2</v>
      </c>
      <c r="AM109" s="9">
        <f t="shared" si="37"/>
        <v>0.23038</v>
      </c>
      <c r="AN109" s="9">
        <f t="shared" si="38"/>
        <v>9.4000000000000004E-3</v>
      </c>
      <c r="AO109" s="9">
        <f t="shared" si="39"/>
        <v>6.6E-4</v>
      </c>
      <c r="AP109" s="1">
        <f t="shared" si="54"/>
        <v>-1</v>
      </c>
      <c r="AQ109" s="1">
        <f t="shared" si="54"/>
        <v>1</v>
      </c>
      <c r="AS109" s="1">
        <f t="shared" si="55"/>
        <v>0</v>
      </c>
      <c r="AT109" s="1">
        <f t="shared" si="61"/>
        <v>0</v>
      </c>
      <c r="AU109" s="1">
        <f t="shared" si="40"/>
        <v>13</v>
      </c>
      <c r="AV109" s="9">
        <f t="shared" si="56"/>
        <v>2.5999999999999998E-4</v>
      </c>
      <c r="AW109" s="9">
        <f t="shared" si="41"/>
        <v>6.0000000000000002E-5</v>
      </c>
      <c r="AX109" s="9">
        <f t="shared" si="42"/>
        <v>2.0000000000000001E-4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114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14309</v>
      </c>
      <c r="C110" s="1">
        <v>97</v>
      </c>
      <c r="D110" s="1">
        <v>35688</v>
      </c>
      <c r="E110" s="1">
        <v>2155</v>
      </c>
      <c r="F110" s="1">
        <v>0</v>
      </c>
      <c r="G110" s="1">
        <v>11676</v>
      </c>
      <c r="H110" s="1">
        <v>0</v>
      </c>
      <c r="I110" s="1">
        <v>478</v>
      </c>
      <c r="J110" s="1">
        <v>39.49</v>
      </c>
      <c r="K110" s="1">
        <v>836.48</v>
      </c>
      <c r="L110" s="1">
        <v>20172.5</v>
      </c>
      <c r="M110" s="1">
        <v>1.1100000000000001</v>
      </c>
      <c r="N110" s="1">
        <v>5963</v>
      </c>
      <c r="O110" s="1">
        <v>8337</v>
      </c>
      <c r="P110" s="1">
        <v>674</v>
      </c>
      <c r="Q110" s="1">
        <v>7538</v>
      </c>
      <c r="R110" s="1">
        <v>125</v>
      </c>
      <c r="S110" s="1">
        <v>1928</v>
      </c>
      <c r="T110" s="1">
        <v>195</v>
      </c>
      <c r="U110" s="1">
        <v>7486</v>
      </c>
      <c r="V110" s="1">
        <v>3</v>
      </c>
      <c r="W110" s="1">
        <v>10</v>
      </c>
      <c r="X110" s="1">
        <v>0</v>
      </c>
      <c r="Y110" s="1">
        <v>0</v>
      </c>
      <c r="Z110" s="1">
        <v>0</v>
      </c>
      <c r="AA110" s="1">
        <f t="shared" si="50"/>
        <v>43174</v>
      </c>
      <c r="AB110" s="1">
        <f t="shared" si="50"/>
        <v>2158</v>
      </c>
      <c r="AC110" s="1">
        <f t="shared" si="51"/>
        <v>11686</v>
      </c>
      <c r="AD110" s="1">
        <f t="shared" si="52"/>
        <v>478</v>
      </c>
      <c r="AE110" s="1">
        <f t="shared" si="59"/>
        <v>-134</v>
      </c>
      <c r="AF110" s="1">
        <f t="shared" si="53"/>
        <v>157</v>
      </c>
      <c r="AG110" s="1">
        <f t="shared" si="53"/>
        <v>0</v>
      </c>
      <c r="AH110" s="1">
        <f t="shared" si="53"/>
        <v>8</v>
      </c>
      <c r="AI110" s="1">
        <f t="shared" si="60"/>
        <v>31</v>
      </c>
      <c r="AJ110" s="9">
        <f t="shared" si="34"/>
        <v>3.3405548955203021E-2</v>
      </c>
      <c r="AK110" s="9">
        <f t="shared" si="35"/>
        <v>0.28617999999999999</v>
      </c>
      <c r="AL110" s="9">
        <f t="shared" si="36"/>
        <v>4.3099999999999999E-2</v>
      </c>
      <c r="AM110" s="9">
        <f t="shared" si="37"/>
        <v>0.23352000000000001</v>
      </c>
      <c r="AN110" s="9">
        <f t="shared" si="38"/>
        <v>9.5600000000000008E-3</v>
      </c>
      <c r="AO110" s="9">
        <f t="shared" si="39"/>
        <v>6.2E-4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13</v>
      </c>
      <c r="AV110" s="9">
        <f t="shared" si="56"/>
        <v>2.5999999999999998E-4</v>
      </c>
      <c r="AW110" s="9">
        <f t="shared" si="41"/>
        <v>6.0000000000000002E-5</v>
      </c>
      <c r="AX110" s="9">
        <f t="shared" si="42"/>
        <v>2.0000000000000001E-4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115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14337</v>
      </c>
      <c r="C111" s="1">
        <v>98</v>
      </c>
      <c r="D111" s="1">
        <v>35661</v>
      </c>
      <c r="E111" s="1">
        <v>2024</v>
      </c>
      <c r="F111" s="1">
        <v>0</v>
      </c>
      <c r="G111" s="1">
        <v>11826</v>
      </c>
      <c r="H111" s="1">
        <v>0</v>
      </c>
      <c r="I111" s="1">
        <v>487</v>
      </c>
      <c r="J111" s="1">
        <v>39.49</v>
      </c>
      <c r="K111" s="1">
        <v>831.92</v>
      </c>
      <c r="L111" s="1">
        <v>20088.099999999999</v>
      </c>
      <c r="M111" s="1">
        <v>1.1000000000000001</v>
      </c>
      <c r="N111" s="1">
        <v>5986</v>
      </c>
      <c r="O111" s="1">
        <v>8342</v>
      </c>
      <c r="P111" s="1">
        <v>615</v>
      </c>
      <c r="Q111" s="1">
        <v>7601</v>
      </c>
      <c r="R111" s="1">
        <v>125</v>
      </c>
      <c r="S111" s="1">
        <v>1813</v>
      </c>
      <c r="T111" s="1">
        <v>183</v>
      </c>
      <c r="U111" s="1">
        <v>7486</v>
      </c>
      <c r="V111" s="1">
        <v>3</v>
      </c>
      <c r="W111" s="1">
        <v>10</v>
      </c>
      <c r="X111" s="1">
        <v>0</v>
      </c>
      <c r="Y111" s="1">
        <v>0</v>
      </c>
      <c r="Z111" s="1">
        <v>0</v>
      </c>
      <c r="AA111" s="1">
        <f t="shared" si="50"/>
        <v>43147</v>
      </c>
      <c r="AB111" s="1">
        <f t="shared" si="50"/>
        <v>2027</v>
      </c>
      <c r="AC111" s="1">
        <f t="shared" si="51"/>
        <v>11836</v>
      </c>
      <c r="AD111" s="1">
        <f t="shared" si="52"/>
        <v>487</v>
      </c>
      <c r="AE111" s="1">
        <f t="shared" si="59"/>
        <v>-131</v>
      </c>
      <c r="AF111" s="1">
        <f t="shared" si="53"/>
        <v>150</v>
      </c>
      <c r="AG111" s="1">
        <f t="shared" si="53"/>
        <v>0</v>
      </c>
      <c r="AH111" s="1">
        <f t="shared" si="53"/>
        <v>9</v>
      </c>
      <c r="AI111" s="1">
        <f t="shared" si="60"/>
        <v>28</v>
      </c>
      <c r="AJ111" s="9">
        <f t="shared" si="34"/>
        <v>3.3968054683685571E-2</v>
      </c>
      <c r="AK111" s="9">
        <f t="shared" si="35"/>
        <v>0.28673999999999999</v>
      </c>
      <c r="AL111" s="9">
        <f t="shared" si="36"/>
        <v>4.0480000000000002E-2</v>
      </c>
      <c r="AM111" s="9">
        <f t="shared" si="37"/>
        <v>0.23652000000000001</v>
      </c>
      <c r="AN111" s="9">
        <f t="shared" si="38"/>
        <v>9.7400000000000004E-3</v>
      </c>
      <c r="AO111" s="9">
        <f t="shared" si="39"/>
        <v>5.5999999999999995E-4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13</v>
      </c>
      <c r="AV111" s="9">
        <f t="shared" si="56"/>
        <v>2.5999999999999998E-4</v>
      </c>
      <c r="AW111" s="9">
        <f t="shared" si="41"/>
        <v>6.0000000000000002E-5</v>
      </c>
      <c r="AX111" s="9">
        <f t="shared" si="42"/>
        <v>2.0000000000000001E-4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116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14364</v>
      </c>
      <c r="C112" s="1">
        <v>99</v>
      </c>
      <c r="D112" s="1">
        <v>35634</v>
      </c>
      <c r="E112" s="1">
        <v>1904</v>
      </c>
      <c r="F112" s="1">
        <v>0</v>
      </c>
      <c r="G112" s="1">
        <v>11966</v>
      </c>
      <c r="H112" s="1">
        <v>0</v>
      </c>
      <c r="I112" s="1">
        <v>494</v>
      </c>
      <c r="J112" s="1">
        <v>39.49</v>
      </c>
      <c r="K112" s="1">
        <v>827.55</v>
      </c>
      <c r="L112" s="1">
        <v>19834.400000000001</v>
      </c>
      <c r="M112" s="1">
        <v>1.1000000000000001</v>
      </c>
      <c r="N112" s="1">
        <v>6007</v>
      </c>
      <c r="O112" s="1">
        <v>8347</v>
      </c>
      <c r="P112" s="1">
        <v>561</v>
      </c>
      <c r="Q112" s="1">
        <v>7659</v>
      </c>
      <c r="R112" s="1">
        <v>125</v>
      </c>
      <c r="S112" s="1">
        <v>1706</v>
      </c>
      <c r="T112" s="1">
        <v>173</v>
      </c>
      <c r="U112" s="1">
        <v>7486</v>
      </c>
      <c r="V112" s="1">
        <v>3</v>
      </c>
      <c r="W112" s="1">
        <v>10</v>
      </c>
      <c r="X112" s="1">
        <v>0</v>
      </c>
      <c r="Y112" s="1">
        <v>0</v>
      </c>
      <c r="Z112" s="1">
        <v>0</v>
      </c>
      <c r="AA112" s="1">
        <f t="shared" si="50"/>
        <v>43120</v>
      </c>
      <c r="AB112" s="1">
        <f t="shared" si="50"/>
        <v>1907</v>
      </c>
      <c r="AC112" s="1">
        <f t="shared" si="51"/>
        <v>11976</v>
      </c>
      <c r="AD112" s="1">
        <f t="shared" si="52"/>
        <v>494</v>
      </c>
      <c r="AE112" s="1">
        <f t="shared" si="59"/>
        <v>-120</v>
      </c>
      <c r="AF112" s="1">
        <f t="shared" si="53"/>
        <v>140</v>
      </c>
      <c r="AG112" s="1">
        <f t="shared" si="53"/>
        <v>0</v>
      </c>
      <c r="AH112" s="1">
        <f t="shared" si="53"/>
        <v>7</v>
      </c>
      <c r="AI112" s="1">
        <f t="shared" si="60"/>
        <v>27</v>
      </c>
      <c r="AJ112" s="9">
        <f t="shared" si="34"/>
        <v>3.439153439153439E-2</v>
      </c>
      <c r="AK112" s="9">
        <f t="shared" si="35"/>
        <v>0.28727999999999998</v>
      </c>
      <c r="AL112" s="9">
        <f t="shared" si="36"/>
        <v>3.8080000000000003E-2</v>
      </c>
      <c r="AM112" s="9">
        <f t="shared" si="37"/>
        <v>0.23932</v>
      </c>
      <c r="AN112" s="9">
        <f t="shared" si="38"/>
        <v>9.8799999999999999E-3</v>
      </c>
      <c r="AO112" s="9">
        <f t="shared" si="39"/>
        <v>5.4000000000000001E-4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13</v>
      </c>
      <c r="AV112" s="9">
        <f t="shared" si="56"/>
        <v>2.5999999999999998E-4</v>
      </c>
      <c r="AW112" s="9">
        <f t="shared" si="41"/>
        <v>6.0000000000000002E-5</v>
      </c>
      <c r="AX112" s="9">
        <f t="shared" si="42"/>
        <v>2.0000000000000001E-4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117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14389</v>
      </c>
      <c r="C113" s="1">
        <v>100</v>
      </c>
      <c r="D113" s="1">
        <v>35609</v>
      </c>
      <c r="E113" s="1">
        <v>1784</v>
      </c>
      <c r="F113" s="1">
        <v>0</v>
      </c>
      <c r="G113" s="1">
        <v>12103</v>
      </c>
      <c r="H113" s="1">
        <v>0</v>
      </c>
      <c r="I113" s="1">
        <v>502</v>
      </c>
      <c r="J113" s="1">
        <v>39.49</v>
      </c>
      <c r="K113" s="1">
        <v>823.27</v>
      </c>
      <c r="L113" s="1">
        <v>19860.900000000001</v>
      </c>
      <c r="M113" s="1">
        <v>1.0900000000000001</v>
      </c>
      <c r="N113" s="1">
        <v>6029</v>
      </c>
      <c r="O113" s="1">
        <v>8350</v>
      </c>
      <c r="P113" s="1">
        <v>510</v>
      </c>
      <c r="Q113" s="1">
        <v>7713</v>
      </c>
      <c r="R113" s="1">
        <v>126</v>
      </c>
      <c r="S113" s="1">
        <v>1599</v>
      </c>
      <c r="T113" s="1">
        <v>164</v>
      </c>
      <c r="U113" s="1">
        <v>7485</v>
      </c>
      <c r="V113" s="1">
        <v>3</v>
      </c>
      <c r="W113" s="1">
        <v>10</v>
      </c>
      <c r="X113" s="1">
        <v>0</v>
      </c>
      <c r="Y113" s="1">
        <v>0</v>
      </c>
      <c r="Z113" s="1">
        <v>0</v>
      </c>
      <c r="AA113" s="1">
        <f t="shared" si="50"/>
        <v>43094</v>
      </c>
      <c r="AB113" s="1">
        <f t="shared" si="50"/>
        <v>1787</v>
      </c>
      <c r="AC113" s="1">
        <f t="shared" si="51"/>
        <v>12113</v>
      </c>
      <c r="AD113" s="1">
        <f t="shared" si="52"/>
        <v>502</v>
      </c>
      <c r="AE113" s="1">
        <f t="shared" si="59"/>
        <v>-120</v>
      </c>
      <c r="AF113" s="1">
        <f t="shared" si="53"/>
        <v>137</v>
      </c>
      <c r="AG113" s="1">
        <f t="shared" si="53"/>
        <v>0</v>
      </c>
      <c r="AH113" s="1">
        <f t="shared" si="53"/>
        <v>8</v>
      </c>
      <c r="AI113" s="1">
        <f t="shared" si="60"/>
        <v>25</v>
      </c>
      <c r="AJ113" s="9">
        <f t="shared" si="34"/>
        <v>3.4887761484467303E-2</v>
      </c>
      <c r="AK113" s="9">
        <f t="shared" si="35"/>
        <v>0.28777999999999998</v>
      </c>
      <c r="AL113" s="9">
        <f t="shared" si="36"/>
        <v>3.5680000000000003E-2</v>
      </c>
      <c r="AM113" s="9">
        <f t="shared" si="37"/>
        <v>0.24206</v>
      </c>
      <c r="AN113" s="9">
        <f t="shared" si="38"/>
        <v>1.004E-2</v>
      </c>
      <c r="AO113" s="9">
        <f t="shared" si="39"/>
        <v>5.0000000000000001E-4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13</v>
      </c>
      <c r="AV113" s="9">
        <f t="shared" si="56"/>
        <v>2.5999999999999998E-4</v>
      </c>
      <c r="AW113" s="9">
        <f t="shared" si="41"/>
        <v>6.0000000000000002E-5</v>
      </c>
      <c r="AX113" s="9">
        <f t="shared" si="42"/>
        <v>2.0000000000000001E-4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118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14410</v>
      </c>
      <c r="C114" s="1">
        <v>101</v>
      </c>
      <c r="D114" s="1">
        <v>35588</v>
      </c>
      <c r="E114" s="1">
        <v>1673</v>
      </c>
      <c r="F114" s="1">
        <v>0</v>
      </c>
      <c r="G114" s="1">
        <v>12229</v>
      </c>
      <c r="H114" s="1">
        <v>0</v>
      </c>
      <c r="I114" s="1">
        <v>508</v>
      </c>
      <c r="J114" s="1">
        <v>39.49</v>
      </c>
      <c r="K114" s="1">
        <v>819.05</v>
      </c>
      <c r="L114" s="1">
        <v>19769.599999999999</v>
      </c>
      <c r="M114" s="1">
        <v>1.08</v>
      </c>
      <c r="N114" s="1">
        <v>6048</v>
      </c>
      <c r="O114" s="1">
        <v>8353</v>
      </c>
      <c r="P114" s="1">
        <v>463</v>
      </c>
      <c r="Q114" s="1">
        <v>7762</v>
      </c>
      <c r="R114" s="1">
        <v>126</v>
      </c>
      <c r="S114" s="1">
        <v>1508</v>
      </c>
      <c r="T114" s="1">
        <v>152</v>
      </c>
      <c r="U114" s="1">
        <v>7485</v>
      </c>
      <c r="V114" s="1">
        <v>3</v>
      </c>
      <c r="W114" s="1">
        <v>11</v>
      </c>
      <c r="X114" s="1">
        <v>0</v>
      </c>
      <c r="Y114" s="1">
        <v>0</v>
      </c>
      <c r="Z114" s="1">
        <v>0</v>
      </c>
      <c r="AA114" s="1">
        <f t="shared" si="50"/>
        <v>43073</v>
      </c>
      <c r="AB114" s="1">
        <f t="shared" si="50"/>
        <v>1676</v>
      </c>
      <c r="AC114" s="1">
        <f t="shared" si="51"/>
        <v>12240</v>
      </c>
      <c r="AD114" s="1">
        <f t="shared" si="52"/>
        <v>508</v>
      </c>
      <c r="AE114" s="1">
        <f t="shared" si="59"/>
        <v>-111</v>
      </c>
      <c r="AF114" s="1">
        <f t="shared" si="53"/>
        <v>126</v>
      </c>
      <c r="AG114" s="1">
        <f t="shared" si="53"/>
        <v>0</v>
      </c>
      <c r="AH114" s="1">
        <f t="shared" si="53"/>
        <v>6</v>
      </c>
      <c r="AI114" s="1">
        <f t="shared" si="60"/>
        <v>21</v>
      </c>
      <c r="AJ114" s="9">
        <f t="shared" si="34"/>
        <v>3.5253296321998612E-2</v>
      </c>
      <c r="AK114" s="9">
        <f t="shared" si="35"/>
        <v>0.28820000000000001</v>
      </c>
      <c r="AL114" s="9">
        <f t="shared" si="36"/>
        <v>3.3459999999999997E-2</v>
      </c>
      <c r="AM114" s="9">
        <f t="shared" si="37"/>
        <v>0.24457999999999999</v>
      </c>
      <c r="AN114" s="9">
        <f t="shared" si="38"/>
        <v>1.0160000000000001E-2</v>
      </c>
      <c r="AO114" s="9">
        <f t="shared" si="39"/>
        <v>4.2000000000000002E-4</v>
      </c>
      <c r="AP114" s="1">
        <f t="shared" si="54"/>
        <v>0</v>
      </c>
      <c r="AQ114" s="1">
        <f t="shared" si="54"/>
        <v>1</v>
      </c>
      <c r="AS114" s="1">
        <f t="shared" si="55"/>
        <v>0</v>
      </c>
      <c r="AT114" s="1">
        <f t="shared" si="61"/>
        <v>1</v>
      </c>
      <c r="AU114" s="1">
        <f t="shared" si="40"/>
        <v>14</v>
      </c>
      <c r="AV114" s="9">
        <f t="shared" si="56"/>
        <v>2.7999999999999998E-4</v>
      </c>
      <c r="AW114" s="9">
        <f t="shared" si="41"/>
        <v>6.0000000000000002E-5</v>
      </c>
      <c r="AX114" s="9">
        <f t="shared" si="42"/>
        <v>2.2000000000000001E-4</v>
      </c>
      <c r="AY114" s="9">
        <f t="shared" si="43"/>
        <v>0</v>
      </c>
      <c r="AZ114" s="9">
        <f t="shared" si="44"/>
        <v>2.0000000000000002E-5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119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14430</v>
      </c>
      <c r="C115" s="1">
        <v>102</v>
      </c>
      <c r="D115" s="1">
        <v>35567</v>
      </c>
      <c r="E115" s="1">
        <v>1568</v>
      </c>
      <c r="F115" s="1">
        <v>0</v>
      </c>
      <c r="G115" s="1">
        <v>12348</v>
      </c>
      <c r="H115" s="1">
        <v>0</v>
      </c>
      <c r="I115" s="1">
        <v>514</v>
      </c>
      <c r="J115" s="1">
        <v>39.49</v>
      </c>
      <c r="K115" s="1">
        <v>814.77</v>
      </c>
      <c r="L115" s="1">
        <v>19875.5</v>
      </c>
      <c r="M115" s="1">
        <v>1.08</v>
      </c>
      <c r="N115" s="1">
        <v>6067</v>
      </c>
      <c r="O115" s="1">
        <v>8355</v>
      </c>
      <c r="P115" s="1">
        <v>421</v>
      </c>
      <c r="Q115" s="1">
        <v>7806</v>
      </c>
      <c r="R115" s="1">
        <v>127</v>
      </c>
      <c r="S115" s="1">
        <v>1416</v>
      </c>
      <c r="T115" s="1">
        <v>143</v>
      </c>
      <c r="U115" s="1">
        <v>7485</v>
      </c>
      <c r="V115" s="1">
        <v>3</v>
      </c>
      <c r="W115" s="1">
        <v>11</v>
      </c>
      <c r="X115" s="1">
        <v>0</v>
      </c>
      <c r="Y115" s="1">
        <v>0</v>
      </c>
      <c r="Z115" s="1">
        <v>0</v>
      </c>
      <c r="AA115" s="1">
        <f t="shared" si="50"/>
        <v>43052</v>
      </c>
      <c r="AB115" s="1">
        <f t="shared" si="50"/>
        <v>1571</v>
      </c>
      <c r="AC115" s="1">
        <f t="shared" si="51"/>
        <v>12359</v>
      </c>
      <c r="AD115" s="1">
        <f t="shared" si="52"/>
        <v>514</v>
      </c>
      <c r="AE115" s="1">
        <f t="shared" si="59"/>
        <v>-105</v>
      </c>
      <c r="AF115" s="1">
        <f t="shared" si="53"/>
        <v>119</v>
      </c>
      <c r="AG115" s="1">
        <f t="shared" si="53"/>
        <v>0</v>
      </c>
      <c r="AH115" s="1">
        <f t="shared" si="53"/>
        <v>6</v>
      </c>
      <c r="AI115" s="1">
        <f t="shared" si="60"/>
        <v>20</v>
      </c>
      <c r="AJ115" s="9">
        <f t="shared" si="34"/>
        <v>3.562023562023562E-2</v>
      </c>
      <c r="AK115" s="9">
        <f t="shared" si="35"/>
        <v>0.28860000000000002</v>
      </c>
      <c r="AL115" s="9">
        <f t="shared" si="36"/>
        <v>3.1359999999999999E-2</v>
      </c>
      <c r="AM115" s="9">
        <f t="shared" si="37"/>
        <v>0.24696000000000001</v>
      </c>
      <c r="AN115" s="9">
        <f t="shared" si="38"/>
        <v>1.0279999999999999E-2</v>
      </c>
      <c r="AO115" s="9">
        <f t="shared" si="39"/>
        <v>4.0000000000000002E-4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14</v>
      </c>
      <c r="AV115" s="9">
        <f t="shared" si="56"/>
        <v>2.7999999999999998E-4</v>
      </c>
      <c r="AW115" s="9">
        <f t="shared" si="41"/>
        <v>6.0000000000000002E-5</v>
      </c>
      <c r="AX115" s="9">
        <f t="shared" si="42"/>
        <v>2.2000000000000001E-4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120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14450</v>
      </c>
      <c r="C116" s="1">
        <v>103</v>
      </c>
      <c r="D116" s="1">
        <v>35549</v>
      </c>
      <c r="E116" s="1">
        <v>1470</v>
      </c>
      <c r="F116" s="1">
        <v>0</v>
      </c>
      <c r="G116" s="1">
        <v>12459</v>
      </c>
      <c r="H116" s="1">
        <v>0</v>
      </c>
      <c r="I116" s="1">
        <v>521</v>
      </c>
      <c r="J116" s="1">
        <v>39.479999999999997</v>
      </c>
      <c r="K116" s="1">
        <v>810.76</v>
      </c>
      <c r="L116" s="1">
        <v>19673.599999999999</v>
      </c>
      <c r="M116" s="1">
        <v>1.07</v>
      </c>
      <c r="N116" s="1">
        <v>6083</v>
      </c>
      <c r="O116" s="1">
        <v>8356</v>
      </c>
      <c r="P116" s="1">
        <v>383</v>
      </c>
      <c r="Q116" s="1">
        <v>7845</v>
      </c>
      <c r="R116" s="1">
        <v>127</v>
      </c>
      <c r="S116" s="1">
        <v>1331</v>
      </c>
      <c r="T116" s="1">
        <v>134</v>
      </c>
      <c r="U116" s="1">
        <v>7485</v>
      </c>
      <c r="V116" s="1">
        <v>3</v>
      </c>
      <c r="W116" s="1">
        <v>11</v>
      </c>
      <c r="X116" s="1">
        <v>0</v>
      </c>
      <c r="Y116" s="1">
        <v>0</v>
      </c>
      <c r="Z116" s="1">
        <v>0</v>
      </c>
      <c r="AA116" s="1">
        <f t="shared" si="50"/>
        <v>43034</v>
      </c>
      <c r="AB116" s="1">
        <f t="shared" si="50"/>
        <v>1473</v>
      </c>
      <c r="AC116" s="1">
        <f t="shared" si="51"/>
        <v>12470</v>
      </c>
      <c r="AD116" s="1">
        <f t="shared" si="52"/>
        <v>521</v>
      </c>
      <c r="AE116" s="1">
        <f t="shared" si="59"/>
        <v>-98</v>
      </c>
      <c r="AF116" s="1">
        <f t="shared" si="53"/>
        <v>111</v>
      </c>
      <c r="AG116" s="1">
        <f t="shared" si="53"/>
        <v>0</v>
      </c>
      <c r="AH116" s="1">
        <f t="shared" si="53"/>
        <v>7</v>
      </c>
      <c r="AI116" s="1">
        <f t="shared" si="60"/>
        <v>20</v>
      </c>
      <c r="AJ116" s="9">
        <f t="shared" si="34"/>
        <v>3.6055363321799309E-2</v>
      </c>
      <c r="AK116" s="9">
        <f t="shared" si="35"/>
        <v>0.28899999999999998</v>
      </c>
      <c r="AL116" s="9">
        <f t="shared" si="36"/>
        <v>2.9399999999999999E-2</v>
      </c>
      <c r="AM116" s="9">
        <f t="shared" si="37"/>
        <v>0.24918000000000001</v>
      </c>
      <c r="AN116" s="9">
        <f t="shared" si="38"/>
        <v>1.042E-2</v>
      </c>
      <c r="AO116" s="9">
        <f t="shared" si="39"/>
        <v>4.0000000000000002E-4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14</v>
      </c>
      <c r="AV116" s="9">
        <f t="shared" si="56"/>
        <v>2.7999999999999998E-4</v>
      </c>
      <c r="AW116" s="9">
        <f t="shared" si="41"/>
        <v>6.0000000000000002E-5</v>
      </c>
      <c r="AX116" s="9">
        <f t="shared" si="42"/>
        <v>2.2000000000000001E-4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121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14529</v>
      </c>
      <c r="C117" s="1">
        <v>104</v>
      </c>
      <c r="D117" s="1">
        <v>35469</v>
      </c>
      <c r="E117" s="1">
        <v>1133</v>
      </c>
      <c r="F117" s="1">
        <v>0</v>
      </c>
      <c r="G117" s="1">
        <v>12856</v>
      </c>
      <c r="H117" s="1">
        <v>0</v>
      </c>
      <c r="I117" s="1">
        <v>540</v>
      </c>
      <c r="J117" s="1">
        <v>39.479999999999997</v>
      </c>
      <c r="K117" s="1">
        <v>806.44</v>
      </c>
      <c r="L117" s="1">
        <v>19584.2</v>
      </c>
      <c r="M117" s="1">
        <v>1.06</v>
      </c>
      <c r="N117" s="1">
        <v>6153</v>
      </c>
      <c r="O117" s="1">
        <v>8367</v>
      </c>
      <c r="P117" s="1">
        <v>195</v>
      </c>
      <c r="Q117" s="1">
        <v>8043</v>
      </c>
      <c r="R117" s="1">
        <v>128</v>
      </c>
      <c r="S117" s="1">
        <v>1039</v>
      </c>
      <c r="T117" s="1">
        <v>105</v>
      </c>
      <c r="U117" s="1">
        <v>7485</v>
      </c>
      <c r="V117" s="1">
        <v>2</v>
      </c>
      <c r="W117" s="1">
        <v>11</v>
      </c>
      <c r="X117" s="1">
        <v>0</v>
      </c>
      <c r="Y117" s="1">
        <v>0</v>
      </c>
      <c r="Z117" s="1">
        <v>0</v>
      </c>
      <c r="AA117" s="1">
        <f t="shared" si="50"/>
        <v>42954</v>
      </c>
      <c r="AB117" s="1">
        <f t="shared" si="50"/>
        <v>1135</v>
      </c>
      <c r="AC117" s="1">
        <f t="shared" si="51"/>
        <v>12867</v>
      </c>
      <c r="AD117" s="1">
        <f t="shared" si="52"/>
        <v>540</v>
      </c>
      <c r="AE117" s="1">
        <f t="shared" si="59"/>
        <v>-337</v>
      </c>
      <c r="AF117" s="1">
        <f t="shared" si="53"/>
        <v>397</v>
      </c>
      <c r="AG117" s="1">
        <f t="shared" si="53"/>
        <v>0</v>
      </c>
      <c r="AH117" s="1">
        <f t="shared" si="53"/>
        <v>19</v>
      </c>
      <c r="AI117" s="1">
        <f t="shared" si="60"/>
        <v>79</v>
      </c>
      <c r="AJ117" s="9">
        <f t="shared" si="34"/>
        <v>3.7167045219905021E-2</v>
      </c>
      <c r="AK117" s="9">
        <f t="shared" si="35"/>
        <v>0.29058</v>
      </c>
      <c r="AL117" s="9">
        <f t="shared" si="36"/>
        <v>2.266E-2</v>
      </c>
      <c r="AM117" s="9">
        <f t="shared" si="37"/>
        <v>0.25712000000000002</v>
      </c>
      <c r="AN117" s="9">
        <f t="shared" si="38"/>
        <v>1.0800000000000001E-2</v>
      </c>
      <c r="AO117" s="9">
        <f t="shared" si="39"/>
        <v>1.58E-3</v>
      </c>
      <c r="AP117" s="1">
        <f t="shared" si="54"/>
        <v>-1</v>
      </c>
      <c r="AQ117" s="1">
        <f t="shared" si="54"/>
        <v>0</v>
      </c>
      <c r="AS117" s="1">
        <f t="shared" si="55"/>
        <v>0</v>
      </c>
      <c r="AT117" s="1">
        <f t="shared" si="61"/>
        <v>-1</v>
      </c>
      <c r="AU117" s="1">
        <f t="shared" si="40"/>
        <v>13</v>
      </c>
      <c r="AV117" s="9">
        <f t="shared" si="56"/>
        <v>2.5999999999999998E-4</v>
      </c>
      <c r="AW117" s="9">
        <f t="shared" si="41"/>
        <v>4.0000000000000003E-5</v>
      </c>
      <c r="AX117" s="9">
        <f t="shared" si="42"/>
        <v>2.2000000000000001E-4</v>
      </c>
      <c r="AY117" s="9">
        <f t="shared" si="43"/>
        <v>0</v>
      </c>
      <c r="AZ117" s="9">
        <f t="shared" si="44"/>
        <v>-2.0000000000000002E-5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122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14618</v>
      </c>
      <c r="C118" s="1">
        <v>105</v>
      </c>
      <c r="D118" s="1">
        <v>35380</v>
      </c>
      <c r="E118" s="1">
        <v>926</v>
      </c>
      <c r="F118" s="1">
        <v>0</v>
      </c>
      <c r="G118" s="1">
        <v>13136</v>
      </c>
      <c r="H118" s="1">
        <v>0</v>
      </c>
      <c r="I118" s="1">
        <v>556</v>
      </c>
      <c r="J118" s="1">
        <v>39.479999999999997</v>
      </c>
      <c r="K118" s="1">
        <v>807.77</v>
      </c>
      <c r="L118" s="1">
        <v>19699.099999999999</v>
      </c>
      <c r="M118" s="1">
        <v>1.05</v>
      </c>
      <c r="N118" s="1">
        <v>6183</v>
      </c>
      <c r="O118" s="1">
        <v>8425</v>
      </c>
      <c r="P118" s="1">
        <v>117</v>
      </c>
      <c r="Q118" s="1">
        <v>8175</v>
      </c>
      <c r="R118" s="1">
        <v>133</v>
      </c>
      <c r="S118" s="1">
        <v>853</v>
      </c>
      <c r="T118" s="1">
        <v>86</v>
      </c>
      <c r="U118" s="1">
        <v>7485</v>
      </c>
      <c r="V118" s="1">
        <v>2</v>
      </c>
      <c r="W118" s="1">
        <v>12</v>
      </c>
      <c r="X118" s="1">
        <v>0</v>
      </c>
      <c r="Y118" s="1">
        <v>0</v>
      </c>
      <c r="Z118" s="1">
        <v>0</v>
      </c>
      <c r="AA118" s="1">
        <f t="shared" si="50"/>
        <v>42865</v>
      </c>
      <c r="AB118" s="1">
        <f t="shared" si="50"/>
        <v>928</v>
      </c>
      <c r="AC118" s="1">
        <f t="shared" si="51"/>
        <v>13148</v>
      </c>
      <c r="AD118" s="1">
        <f t="shared" si="52"/>
        <v>556</v>
      </c>
      <c r="AE118" s="1">
        <f t="shared" si="59"/>
        <v>-207</v>
      </c>
      <c r="AF118" s="1">
        <f t="shared" si="53"/>
        <v>280</v>
      </c>
      <c r="AG118" s="1">
        <f t="shared" si="53"/>
        <v>0</v>
      </c>
      <c r="AH118" s="1">
        <f t="shared" si="53"/>
        <v>16</v>
      </c>
      <c r="AI118" s="1">
        <f t="shared" si="60"/>
        <v>89</v>
      </c>
      <c r="AJ118" s="9">
        <f t="shared" si="34"/>
        <v>3.8035298946504308E-2</v>
      </c>
      <c r="AK118" s="9">
        <f t="shared" si="35"/>
        <v>0.29236000000000001</v>
      </c>
      <c r="AL118" s="9">
        <f t="shared" si="36"/>
        <v>1.8519999999999998E-2</v>
      </c>
      <c r="AM118" s="9">
        <f t="shared" si="37"/>
        <v>0.26272000000000001</v>
      </c>
      <c r="AN118" s="9">
        <f t="shared" si="38"/>
        <v>1.112E-2</v>
      </c>
      <c r="AO118" s="9">
        <f t="shared" si="39"/>
        <v>1.7799999999999999E-3</v>
      </c>
      <c r="AP118" s="1">
        <f t="shared" si="54"/>
        <v>0</v>
      </c>
      <c r="AQ118" s="1">
        <f t="shared" si="54"/>
        <v>1</v>
      </c>
      <c r="AS118" s="1">
        <f t="shared" si="55"/>
        <v>0</v>
      </c>
      <c r="AT118" s="1">
        <f t="shared" si="61"/>
        <v>1</v>
      </c>
      <c r="AU118" s="1">
        <f t="shared" si="40"/>
        <v>14</v>
      </c>
      <c r="AV118" s="9">
        <f t="shared" si="56"/>
        <v>2.7999999999999998E-4</v>
      </c>
      <c r="AW118" s="9">
        <f t="shared" si="41"/>
        <v>4.0000000000000003E-5</v>
      </c>
      <c r="AX118" s="9">
        <f t="shared" si="42"/>
        <v>2.4000000000000001E-4</v>
      </c>
      <c r="AY118" s="9">
        <f t="shared" si="43"/>
        <v>0</v>
      </c>
      <c r="AZ118" s="9">
        <f t="shared" si="44"/>
        <v>2.0000000000000002E-5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123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14626</v>
      </c>
      <c r="C119" s="1">
        <v>106</v>
      </c>
      <c r="D119" s="1">
        <v>35372</v>
      </c>
      <c r="E119" s="1">
        <v>857</v>
      </c>
      <c r="F119" s="1">
        <v>0</v>
      </c>
      <c r="G119" s="1">
        <v>13209</v>
      </c>
      <c r="H119" s="1">
        <v>0</v>
      </c>
      <c r="I119" s="1">
        <v>560</v>
      </c>
      <c r="J119" s="1">
        <v>39.479999999999997</v>
      </c>
      <c r="K119" s="1">
        <v>803.63</v>
      </c>
      <c r="L119" s="1">
        <v>19664</v>
      </c>
      <c r="M119" s="1">
        <v>1.04</v>
      </c>
      <c r="N119" s="1">
        <v>6191</v>
      </c>
      <c r="O119" s="1">
        <v>8425</v>
      </c>
      <c r="P119" s="1">
        <v>100</v>
      </c>
      <c r="Q119" s="1">
        <v>8191</v>
      </c>
      <c r="R119" s="1">
        <v>133</v>
      </c>
      <c r="S119" s="1">
        <v>791</v>
      </c>
      <c r="T119" s="1">
        <v>80</v>
      </c>
      <c r="U119" s="1">
        <v>7485</v>
      </c>
      <c r="V119" s="1">
        <v>2</v>
      </c>
      <c r="W119" s="1">
        <v>12</v>
      </c>
      <c r="X119" s="1">
        <v>0</v>
      </c>
      <c r="Y119" s="1">
        <v>0</v>
      </c>
      <c r="Z119" s="1">
        <v>0</v>
      </c>
      <c r="AA119" s="1">
        <f t="shared" si="50"/>
        <v>42857</v>
      </c>
      <c r="AB119" s="1">
        <f t="shared" si="50"/>
        <v>859</v>
      </c>
      <c r="AC119" s="1">
        <f t="shared" si="51"/>
        <v>13221</v>
      </c>
      <c r="AD119" s="1">
        <f t="shared" si="52"/>
        <v>560</v>
      </c>
      <c r="AE119" s="1">
        <f t="shared" si="59"/>
        <v>-69</v>
      </c>
      <c r="AF119" s="1">
        <f t="shared" si="53"/>
        <v>73</v>
      </c>
      <c r="AG119" s="1">
        <f t="shared" si="53"/>
        <v>0</v>
      </c>
      <c r="AH119" s="1">
        <f t="shared" si="53"/>
        <v>4</v>
      </c>
      <c r="AI119" s="1">
        <f t="shared" si="60"/>
        <v>8</v>
      </c>
      <c r="AJ119" s="9">
        <f t="shared" si="34"/>
        <v>3.8287980309038697E-2</v>
      </c>
      <c r="AK119" s="9">
        <f t="shared" si="35"/>
        <v>0.29252</v>
      </c>
      <c r="AL119" s="9">
        <f t="shared" si="36"/>
        <v>1.7139999999999999E-2</v>
      </c>
      <c r="AM119" s="9">
        <f t="shared" si="37"/>
        <v>0.26418000000000003</v>
      </c>
      <c r="AN119" s="9">
        <f t="shared" si="38"/>
        <v>1.12E-2</v>
      </c>
      <c r="AO119" s="9">
        <f t="shared" si="39"/>
        <v>1.6000000000000001E-4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14</v>
      </c>
      <c r="AV119" s="9">
        <f t="shared" si="56"/>
        <v>2.7999999999999998E-4</v>
      </c>
      <c r="AW119" s="9">
        <f t="shared" si="41"/>
        <v>4.0000000000000003E-5</v>
      </c>
      <c r="AX119" s="9">
        <f t="shared" si="42"/>
        <v>2.4000000000000001E-4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124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14634</v>
      </c>
      <c r="C120" s="1">
        <v>107</v>
      </c>
      <c r="D120" s="1">
        <v>35365</v>
      </c>
      <c r="E120" s="1">
        <v>791</v>
      </c>
      <c r="F120" s="1">
        <v>0</v>
      </c>
      <c r="G120" s="1">
        <v>13278</v>
      </c>
      <c r="H120" s="1">
        <v>0</v>
      </c>
      <c r="I120" s="1">
        <v>565</v>
      </c>
      <c r="J120" s="1">
        <v>39.479999999999997</v>
      </c>
      <c r="K120" s="1">
        <v>799.92</v>
      </c>
      <c r="L120" s="1">
        <v>19498.099999999999</v>
      </c>
      <c r="M120" s="1">
        <v>1.04</v>
      </c>
      <c r="N120" s="1">
        <v>6199</v>
      </c>
      <c r="O120" s="1">
        <v>8425</v>
      </c>
      <c r="P120" s="1">
        <v>87</v>
      </c>
      <c r="Q120" s="1">
        <v>8204</v>
      </c>
      <c r="R120" s="1">
        <v>133</v>
      </c>
      <c r="S120" s="1">
        <v>731</v>
      </c>
      <c r="T120" s="1">
        <v>73</v>
      </c>
      <c r="U120" s="1">
        <v>7485</v>
      </c>
      <c r="V120" s="1">
        <v>2</v>
      </c>
      <c r="W120" s="1">
        <v>12</v>
      </c>
      <c r="X120" s="1">
        <v>0</v>
      </c>
      <c r="Y120" s="1">
        <v>0</v>
      </c>
      <c r="Z120" s="1">
        <v>0</v>
      </c>
      <c r="AA120" s="1">
        <f t="shared" si="50"/>
        <v>42850</v>
      </c>
      <c r="AB120" s="1">
        <f t="shared" si="50"/>
        <v>793</v>
      </c>
      <c r="AC120" s="1">
        <f t="shared" si="51"/>
        <v>13290</v>
      </c>
      <c r="AD120" s="1">
        <f t="shared" si="52"/>
        <v>565</v>
      </c>
      <c r="AE120" s="1">
        <f t="shared" si="59"/>
        <v>-66</v>
      </c>
      <c r="AF120" s="1">
        <f t="shared" si="53"/>
        <v>69</v>
      </c>
      <c r="AG120" s="1">
        <f t="shared" si="53"/>
        <v>0</v>
      </c>
      <c r="AH120" s="1">
        <f t="shared" si="53"/>
        <v>5</v>
      </c>
      <c r="AI120" s="1">
        <f t="shared" si="60"/>
        <v>8</v>
      </c>
      <c r="AJ120" s="9">
        <f t="shared" si="34"/>
        <v>3.8608719420527536E-2</v>
      </c>
      <c r="AK120" s="9">
        <f t="shared" si="35"/>
        <v>0.29268</v>
      </c>
      <c r="AL120" s="9">
        <f t="shared" si="36"/>
        <v>1.5820000000000001E-2</v>
      </c>
      <c r="AM120" s="9">
        <f t="shared" si="37"/>
        <v>0.26556000000000002</v>
      </c>
      <c r="AN120" s="9">
        <f t="shared" si="38"/>
        <v>1.1299999999999999E-2</v>
      </c>
      <c r="AO120" s="9">
        <f t="shared" si="39"/>
        <v>1.6000000000000001E-4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14</v>
      </c>
      <c r="AV120" s="9">
        <f t="shared" si="56"/>
        <v>2.7999999999999998E-4</v>
      </c>
      <c r="AW120" s="9">
        <f t="shared" si="41"/>
        <v>4.0000000000000003E-5</v>
      </c>
      <c r="AX120" s="9">
        <f t="shared" si="42"/>
        <v>2.4000000000000001E-4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125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14641</v>
      </c>
      <c r="C121" s="1">
        <v>108</v>
      </c>
      <c r="D121" s="1">
        <v>35357</v>
      </c>
      <c r="E121" s="1">
        <v>730</v>
      </c>
      <c r="F121" s="1">
        <v>0</v>
      </c>
      <c r="G121" s="1">
        <v>13341</v>
      </c>
      <c r="H121" s="1">
        <v>0</v>
      </c>
      <c r="I121" s="1">
        <v>570</v>
      </c>
      <c r="J121" s="1">
        <v>39.479999999999997</v>
      </c>
      <c r="K121" s="1">
        <v>796.39</v>
      </c>
      <c r="L121" s="1">
        <v>19317.400000000001</v>
      </c>
      <c r="M121" s="1">
        <v>1.04</v>
      </c>
      <c r="N121" s="1">
        <v>6206</v>
      </c>
      <c r="O121" s="1">
        <v>8425</v>
      </c>
      <c r="P121" s="1">
        <v>77</v>
      </c>
      <c r="Q121" s="1">
        <v>8214</v>
      </c>
      <c r="R121" s="1">
        <v>133</v>
      </c>
      <c r="S121" s="1">
        <v>676</v>
      </c>
      <c r="T121" s="1">
        <v>68</v>
      </c>
      <c r="U121" s="1">
        <v>7485</v>
      </c>
      <c r="V121" s="1">
        <v>2</v>
      </c>
      <c r="W121" s="1">
        <v>12</v>
      </c>
      <c r="X121" s="1">
        <v>0</v>
      </c>
      <c r="Y121" s="1">
        <v>0</v>
      </c>
      <c r="Z121" s="1">
        <v>0</v>
      </c>
      <c r="AA121" s="1">
        <f t="shared" si="50"/>
        <v>42842</v>
      </c>
      <c r="AB121" s="1">
        <f t="shared" si="50"/>
        <v>732</v>
      </c>
      <c r="AC121" s="1">
        <f t="shared" si="51"/>
        <v>13353</v>
      </c>
      <c r="AD121" s="1">
        <f t="shared" si="52"/>
        <v>570</v>
      </c>
      <c r="AE121" s="1">
        <f t="shared" si="59"/>
        <v>-61</v>
      </c>
      <c r="AF121" s="1">
        <f t="shared" si="53"/>
        <v>63</v>
      </c>
      <c r="AG121" s="1">
        <f t="shared" si="53"/>
        <v>0</v>
      </c>
      <c r="AH121" s="1">
        <f t="shared" si="53"/>
        <v>5</v>
      </c>
      <c r="AI121" s="1">
        <f t="shared" si="60"/>
        <v>7</v>
      </c>
      <c r="AJ121" s="9">
        <f t="shared" si="34"/>
        <v>3.8931766955809029E-2</v>
      </c>
      <c r="AK121" s="9">
        <f t="shared" si="35"/>
        <v>0.29282000000000002</v>
      </c>
      <c r="AL121" s="9">
        <f t="shared" si="36"/>
        <v>1.46E-2</v>
      </c>
      <c r="AM121" s="9">
        <f t="shared" si="37"/>
        <v>0.26682</v>
      </c>
      <c r="AN121" s="9">
        <f t="shared" si="38"/>
        <v>1.14E-2</v>
      </c>
      <c r="AO121" s="9">
        <f t="shared" si="39"/>
        <v>1.3999999999999999E-4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14</v>
      </c>
      <c r="AV121" s="9">
        <f t="shared" si="56"/>
        <v>2.7999999999999998E-4</v>
      </c>
      <c r="AW121" s="9">
        <f t="shared" si="41"/>
        <v>4.0000000000000003E-5</v>
      </c>
      <c r="AX121" s="9">
        <f t="shared" si="42"/>
        <v>2.4000000000000001E-4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126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14648</v>
      </c>
      <c r="C122" s="1">
        <v>109</v>
      </c>
      <c r="D122" s="1">
        <v>35349</v>
      </c>
      <c r="E122" s="1">
        <v>677</v>
      </c>
      <c r="F122" s="1">
        <v>0</v>
      </c>
      <c r="G122" s="1">
        <v>13397</v>
      </c>
      <c r="H122" s="1">
        <v>0</v>
      </c>
      <c r="I122" s="1">
        <v>574</v>
      </c>
      <c r="J122" s="1">
        <v>39.49</v>
      </c>
      <c r="K122" s="1">
        <v>792.86</v>
      </c>
      <c r="L122" s="1">
        <v>19339</v>
      </c>
      <c r="M122" s="1">
        <v>1.03</v>
      </c>
      <c r="N122" s="1">
        <v>6214</v>
      </c>
      <c r="O122" s="1">
        <v>8425</v>
      </c>
      <c r="P122" s="1">
        <v>68</v>
      </c>
      <c r="Q122" s="1">
        <v>8223</v>
      </c>
      <c r="R122" s="1">
        <v>133</v>
      </c>
      <c r="S122" s="1">
        <v>627</v>
      </c>
      <c r="T122" s="1">
        <v>63</v>
      </c>
      <c r="U122" s="1">
        <v>7485</v>
      </c>
      <c r="V122" s="1">
        <v>2</v>
      </c>
      <c r="W122" s="1">
        <v>12</v>
      </c>
      <c r="X122" s="1">
        <v>0</v>
      </c>
      <c r="Y122" s="1">
        <v>0</v>
      </c>
      <c r="Z122" s="1">
        <v>0</v>
      </c>
      <c r="AA122" s="1">
        <f t="shared" si="50"/>
        <v>42834</v>
      </c>
      <c r="AB122" s="1">
        <f t="shared" si="50"/>
        <v>679</v>
      </c>
      <c r="AC122" s="1">
        <f t="shared" si="51"/>
        <v>13409</v>
      </c>
      <c r="AD122" s="1">
        <f t="shared" si="52"/>
        <v>574</v>
      </c>
      <c r="AE122" s="1">
        <f t="shared" si="59"/>
        <v>-53</v>
      </c>
      <c r="AF122" s="1">
        <f t="shared" si="53"/>
        <v>56</v>
      </c>
      <c r="AG122" s="1">
        <f t="shared" si="53"/>
        <v>0</v>
      </c>
      <c r="AH122" s="1">
        <f t="shared" si="53"/>
        <v>4</v>
      </c>
      <c r="AI122" s="1">
        <f t="shared" si="60"/>
        <v>7</v>
      </c>
      <c r="AJ122" s="9">
        <f t="shared" si="34"/>
        <v>3.9186237028945928E-2</v>
      </c>
      <c r="AK122" s="9">
        <f t="shared" si="35"/>
        <v>0.29296</v>
      </c>
      <c r="AL122" s="9">
        <f t="shared" si="36"/>
        <v>1.354E-2</v>
      </c>
      <c r="AM122" s="9">
        <f t="shared" si="37"/>
        <v>0.26794000000000001</v>
      </c>
      <c r="AN122" s="9">
        <f t="shared" si="38"/>
        <v>1.1480000000000001E-2</v>
      </c>
      <c r="AO122" s="9">
        <f t="shared" si="39"/>
        <v>1.3999999999999999E-4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14</v>
      </c>
      <c r="AV122" s="9">
        <f t="shared" si="56"/>
        <v>2.7999999999999998E-4</v>
      </c>
      <c r="AW122" s="9">
        <f t="shared" si="41"/>
        <v>4.0000000000000003E-5</v>
      </c>
      <c r="AX122" s="9">
        <f t="shared" si="42"/>
        <v>2.4000000000000001E-4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127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14655</v>
      </c>
      <c r="C123" s="1">
        <v>110</v>
      </c>
      <c r="D123" s="1">
        <v>35342</v>
      </c>
      <c r="E123" s="1">
        <v>626</v>
      </c>
      <c r="F123" s="1">
        <v>0</v>
      </c>
      <c r="G123" s="1">
        <v>13450</v>
      </c>
      <c r="H123" s="1">
        <v>0</v>
      </c>
      <c r="I123" s="1">
        <v>579</v>
      </c>
      <c r="J123" s="1">
        <v>39.479999999999997</v>
      </c>
      <c r="K123" s="1">
        <v>789.49</v>
      </c>
      <c r="L123" s="1">
        <v>19198.7</v>
      </c>
      <c r="M123" s="1">
        <v>1.03</v>
      </c>
      <c r="N123" s="1">
        <v>6221</v>
      </c>
      <c r="O123" s="1">
        <v>8425</v>
      </c>
      <c r="P123" s="1">
        <v>61</v>
      </c>
      <c r="Q123" s="1">
        <v>8230</v>
      </c>
      <c r="R123" s="1">
        <v>133</v>
      </c>
      <c r="S123" s="1">
        <v>578</v>
      </c>
      <c r="T123" s="1">
        <v>58</v>
      </c>
      <c r="U123" s="1">
        <v>7485</v>
      </c>
      <c r="V123" s="1">
        <v>1</v>
      </c>
      <c r="W123" s="1">
        <v>12</v>
      </c>
      <c r="X123" s="1">
        <v>0</v>
      </c>
      <c r="Y123" s="1">
        <v>0</v>
      </c>
      <c r="Z123" s="1">
        <v>0</v>
      </c>
      <c r="AA123" s="1">
        <f t="shared" si="50"/>
        <v>42827</v>
      </c>
      <c r="AB123" s="1">
        <f t="shared" si="50"/>
        <v>627</v>
      </c>
      <c r="AC123" s="1">
        <f t="shared" si="51"/>
        <v>13462</v>
      </c>
      <c r="AD123" s="1">
        <f t="shared" si="52"/>
        <v>579</v>
      </c>
      <c r="AE123" s="1">
        <f t="shared" si="59"/>
        <v>-51</v>
      </c>
      <c r="AF123" s="1">
        <f t="shared" si="53"/>
        <v>53</v>
      </c>
      <c r="AG123" s="1">
        <f t="shared" si="53"/>
        <v>0</v>
      </c>
      <c r="AH123" s="1">
        <f t="shared" si="53"/>
        <v>5</v>
      </c>
      <c r="AI123" s="1">
        <f t="shared" si="60"/>
        <v>7</v>
      </c>
      <c r="AJ123" s="9">
        <f t="shared" si="34"/>
        <v>3.9508700102354147E-2</v>
      </c>
      <c r="AK123" s="9">
        <f t="shared" si="35"/>
        <v>0.29310000000000003</v>
      </c>
      <c r="AL123" s="9">
        <f t="shared" si="36"/>
        <v>1.252E-2</v>
      </c>
      <c r="AM123" s="9">
        <f t="shared" si="37"/>
        <v>0.26900000000000002</v>
      </c>
      <c r="AN123" s="9">
        <f t="shared" si="38"/>
        <v>1.158E-2</v>
      </c>
      <c r="AO123" s="9">
        <f t="shared" si="39"/>
        <v>1.3999999999999999E-4</v>
      </c>
      <c r="AP123" s="1">
        <f t="shared" si="54"/>
        <v>-1</v>
      </c>
      <c r="AQ123" s="1">
        <f t="shared" si="54"/>
        <v>0</v>
      </c>
      <c r="AS123" s="1">
        <f t="shared" si="55"/>
        <v>0</v>
      </c>
      <c r="AT123" s="1">
        <f t="shared" si="61"/>
        <v>-1</v>
      </c>
      <c r="AU123" s="1">
        <f t="shared" si="40"/>
        <v>13</v>
      </c>
      <c r="AV123" s="9">
        <f t="shared" si="56"/>
        <v>2.5999999999999998E-4</v>
      </c>
      <c r="AW123" s="9">
        <f t="shared" si="41"/>
        <v>2.0000000000000002E-5</v>
      </c>
      <c r="AX123" s="9">
        <f t="shared" si="42"/>
        <v>2.4000000000000001E-4</v>
      </c>
      <c r="AY123" s="9">
        <f t="shared" si="43"/>
        <v>0</v>
      </c>
      <c r="AZ123" s="9">
        <f t="shared" si="44"/>
        <v>-2.0000000000000002E-5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128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14671</v>
      </c>
      <c r="C124" s="1">
        <v>111</v>
      </c>
      <c r="D124" s="1">
        <v>35327</v>
      </c>
      <c r="E124" s="1">
        <v>554</v>
      </c>
      <c r="F124" s="1">
        <v>0</v>
      </c>
      <c r="G124" s="1">
        <v>13532</v>
      </c>
      <c r="H124" s="1">
        <v>0</v>
      </c>
      <c r="I124" s="1">
        <v>585</v>
      </c>
      <c r="J124" s="1">
        <v>39.479999999999997</v>
      </c>
      <c r="K124" s="1">
        <v>772.65</v>
      </c>
      <c r="L124" s="1">
        <v>18322.900000000001</v>
      </c>
      <c r="M124" s="1">
        <v>1.03</v>
      </c>
      <c r="N124" s="1">
        <v>6236</v>
      </c>
      <c r="O124" s="1">
        <v>8426</v>
      </c>
      <c r="P124" s="1">
        <v>48</v>
      </c>
      <c r="Q124" s="1">
        <v>8244</v>
      </c>
      <c r="R124" s="1">
        <v>133</v>
      </c>
      <c r="S124" s="1">
        <v>512</v>
      </c>
      <c r="T124" s="1">
        <v>52</v>
      </c>
      <c r="U124" s="1">
        <v>7485</v>
      </c>
      <c r="V124" s="1">
        <v>1</v>
      </c>
      <c r="W124" s="1">
        <v>13</v>
      </c>
      <c r="X124" s="1">
        <v>0</v>
      </c>
      <c r="Y124" s="1">
        <v>0</v>
      </c>
      <c r="Z124" s="1">
        <v>0</v>
      </c>
      <c r="AA124" s="1">
        <f t="shared" si="50"/>
        <v>42812</v>
      </c>
      <c r="AB124" s="1">
        <f t="shared" si="50"/>
        <v>555</v>
      </c>
      <c r="AC124" s="1">
        <f t="shared" si="51"/>
        <v>13545</v>
      </c>
      <c r="AD124" s="1">
        <f t="shared" si="52"/>
        <v>585</v>
      </c>
      <c r="AE124" s="1">
        <f t="shared" si="59"/>
        <v>-72</v>
      </c>
      <c r="AF124" s="1">
        <f t="shared" si="53"/>
        <v>82</v>
      </c>
      <c r="AG124" s="1">
        <f t="shared" si="53"/>
        <v>0</v>
      </c>
      <c r="AH124" s="1">
        <f t="shared" si="53"/>
        <v>6</v>
      </c>
      <c r="AI124" s="1">
        <f t="shared" si="60"/>
        <v>16</v>
      </c>
      <c r="AJ124" s="9">
        <f t="shared" si="34"/>
        <v>3.9874582509713041E-2</v>
      </c>
      <c r="AK124" s="9">
        <f t="shared" si="35"/>
        <v>0.29342000000000001</v>
      </c>
      <c r="AL124" s="9">
        <f t="shared" si="36"/>
        <v>1.108E-2</v>
      </c>
      <c r="AM124" s="9">
        <f t="shared" si="37"/>
        <v>0.27063999999999999</v>
      </c>
      <c r="AN124" s="9">
        <f t="shared" si="38"/>
        <v>1.17E-2</v>
      </c>
      <c r="AO124" s="9">
        <f t="shared" si="39"/>
        <v>3.2000000000000003E-4</v>
      </c>
      <c r="AP124" s="1">
        <f t="shared" si="54"/>
        <v>0</v>
      </c>
      <c r="AQ124" s="1">
        <f t="shared" si="54"/>
        <v>1</v>
      </c>
      <c r="AS124" s="1">
        <f t="shared" si="55"/>
        <v>0</v>
      </c>
      <c r="AT124" s="1">
        <f t="shared" si="61"/>
        <v>1</v>
      </c>
      <c r="AU124" s="1">
        <f t="shared" si="40"/>
        <v>14</v>
      </c>
      <c r="AV124" s="9">
        <f t="shared" si="56"/>
        <v>2.7999999999999998E-4</v>
      </c>
      <c r="AW124" s="9">
        <f t="shared" si="41"/>
        <v>2.0000000000000002E-5</v>
      </c>
      <c r="AX124" s="9">
        <f t="shared" si="42"/>
        <v>2.5999999999999998E-4</v>
      </c>
      <c r="AY124" s="9">
        <f t="shared" si="43"/>
        <v>0</v>
      </c>
      <c r="AZ124" s="9">
        <f t="shared" si="44"/>
        <v>2.0000000000000002E-5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129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14677</v>
      </c>
      <c r="C125" s="1">
        <v>112</v>
      </c>
      <c r="D125" s="1">
        <v>35322</v>
      </c>
      <c r="E125" s="1">
        <v>513</v>
      </c>
      <c r="F125" s="1">
        <v>0</v>
      </c>
      <c r="G125" s="1">
        <v>13575</v>
      </c>
      <c r="H125" s="1">
        <v>0</v>
      </c>
      <c r="I125" s="1">
        <v>589</v>
      </c>
      <c r="J125" s="1">
        <v>39.479999999999997</v>
      </c>
      <c r="K125" s="1">
        <v>770.22</v>
      </c>
      <c r="L125" s="1">
        <v>18225.5</v>
      </c>
      <c r="M125" s="1">
        <v>1.03</v>
      </c>
      <c r="N125" s="1">
        <v>6241</v>
      </c>
      <c r="O125" s="1">
        <v>8426</v>
      </c>
      <c r="P125" s="1">
        <v>43</v>
      </c>
      <c r="Q125" s="1">
        <v>8250</v>
      </c>
      <c r="R125" s="1">
        <v>133</v>
      </c>
      <c r="S125" s="1">
        <v>473</v>
      </c>
      <c r="T125" s="1">
        <v>49</v>
      </c>
      <c r="U125" s="1">
        <v>7485</v>
      </c>
      <c r="V125" s="1">
        <v>1</v>
      </c>
      <c r="W125" s="1">
        <v>13</v>
      </c>
      <c r="X125" s="1">
        <v>0</v>
      </c>
      <c r="Y125" s="1">
        <v>0</v>
      </c>
      <c r="Z125" s="1">
        <v>0</v>
      </c>
      <c r="AA125" s="1">
        <f t="shared" si="50"/>
        <v>42807</v>
      </c>
      <c r="AB125" s="1">
        <f t="shared" si="50"/>
        <v>514</v>
      </c>
      <c r="AC125" s="1">
        <f t="shared" si="51"/>
        <v>13588</v>
      </c>
      <c r="AD125" s="1">
        <f t="shared" si="52"/>
        <v>589</v>
      </c>
      <c r="AE125" s="1">
        <f t="shared" si="59"/>
        <v>-41</v>
      </c>
      <c r="AF125" s="1">
        <f t="shared" si="53"/>
        <v>43</v>
      </c>
      <c r="AG125" s="1">
        <f t="shared" si="53"/>
        <v>0</v>
      </c>
      <c r="AH125" s="1">
        <f t="shared" si="53"/>
        <v>4</v>
      </c>
      <c r="AI125" s="1">
        <f t="shared" si="60"/>
        <v>6</v>
      </c>
      <c r="AJ125" s="9">
        <f t="shared" si="34"/>
        <v>4.0130816924439601E-2</v>
      </c>
      <c r="AK125" s="9">
        <f t="shared" si="35"/>
        <v>0.29354000000000002</v>
      </c>
      <c r="AL125" s="9">
        <f t="shared" si="36"/>
        <v>1.026E-2</v>
      </c>
      <c r="AM125" s="9">
        <f t="shared" si="37"/>
        <v>0.27150000000000002</v>
      </c>
      <c r="AN125" s="9">
        <f t="shared" si="38"/>
        <v>1.1780000000000001E-2</v>
      </c>
      <c r="AO125" s="9">
        <f t="shared" si="39"/>
        <v>1.2E-4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14</v>
      </c>
      <c r="AV125" s="9">
        <f t="shared" si="56"/>
        <v>2.7999999999999998E-4</v>
      </c>
      <c r="AW125" s="9">
        <f t="shared" si="41"/>
        <v>2.0000000000000002E-5</v>
      </c>
      <c r="AX125" s="9">
        <f t="shared" si="42"/>
        <v>2.5999999999999998E-4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130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14682</v>
      </c>
      <c r="C126" s="1">
        <v>113</v>
      </c>
      <c r="D126" s="1">
        <v>35317</v>
      </c>
      <c r="E126" s="1">
        <v>473</v>
      </c>
      <c r="F126" s="1">
        <v>0</v>
      </c>
      <c r="G126" s="1">
        <v>13617</v>
      </c>
      <c r="H126" s="1">
        <v>0</v>
      </c>
      <c r="I126" s="1">
        <v>592</v>
      </c>
      <c r="J126" s="1">
        <v>39.479999999999997</v>
      </c>
      <c r="K126" s="1">
        <v>768.06</v>
      </c>
      <c r="L126" s="1">
        <v>18079.5</v>
      </c>
      <c r="M126" s="1">
        <v>1.02</v>
      </c>
      <c r="N126" s="1">
        <v>6245</v>
      </c>
      <c r="O126" s="1">
        <v>8427</v>
      </c>
      <c r="P126" s="1">
        <v>38</v>
      </c>
      <c r="Q126" s="1">
        <v>8254</v>
      </c>
      <c r="R126" s="1">
        <v>133</v>
      </c>
      <c r="S126" s="1">
        <v>436</v>
      </c>
      <c r="T126" s="1">
        <v>45</v>
      </c>
      <c r="U126" s="1">
        <v>7485</v>
      </c>
      <c r="V126" s="1">
        <v>1</v>
      </c>
      <c r="W126" s="1">
        <v>13</v>
      </c>
      <c r="X126" s="1">
        <v>0</v>
      </c>
      <c r="Y126" s="1">
        <v>0</v>
      </c>
      <c r="Z126" s="1">
        <v>0</v>
      </c>
      <c r="AA126" s="1">
        <f t="shared" si="50"/>
        <v>42802</v>
      </c>
      <c r="AB126" s="1">
        <f t="shared" si="50"/>
        <v>474</v>
      </c>
      <c r="AC126" s="1">
        <f t="shared" si="51"/>
        <v>13630</v>
      </c>
      <c r="AD126" s="1">
        <f t="shared" si="52"/>
        <v>592</v>
      </c>
      <c r="AE126" s="1">
        <f t="shared" si="59"/>
        <v>-40</v>
      </c>
      <c r="AF126" s="1">
        <f t="shared" si="53"/>
        <v>42</v>
      </c>
      <c r="AG126" s="1">
        <f t="shared" si="53"/>
        <v>0</v>
      </c>
      <c r="AH126" s="1">
        <f t="shared" si="53"/>
        <v>3</v>
      </c>
      <c r="AI126" s="1">
        <f t="shared" si="60"/>
        <v>5</v>
      </c>
      <c r="AJ126" s="9">
        <f t="shared" si="34"/>
        <v>4.0321482086909138E-2</v>
      </c>
      <c r="AK126" s="9">
        <f t="shared" si="35"/>
        <v>0.29364000000000001</v>
      </c>
      <c r="AL126" s="9">
        <f t="shared" si="36"/>
        <v>9.4599999999999997E-3</v>
      </c>
      <c r="AM126" s="9">
        <f t="shared" si="37"/>
        <v>0.27234000000000003</v>
      </c>
      <c r="AN126" s="9">
        <f t="shared" si="38"/>
        <v>1.184E-2</v>
      </c>
      <c r="AO126" s="9">
        <f t="shared" si="39"/>
        <v>1E-4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14</v>
      </c>
      <c r="AV126" s="9">
        <f t="shared" si="56"/>
        <v>2.7999999999999998E-4</v>
      </c>
      <c r="AW126" s="9">
        <f t="shared" si="41"/>
        <v>2.0000000000000002E-5</v>
      </c>
      <c r="AX126" s="9">
        <f t="shared" si="42"/>
        <v>2.5999999999999998E-4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131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14764</v>
      </c>
      <c r="C127" s="1">
        <v>114</v>
      </c>
      <c r="D127" s="1">
        <v>35234</v>
      </c>
      <c r="E127" s="1">
        <v>427</v>
      </c>
      <c r="F127" s="1">
        <v>0</v>
      </c>
      <c r="G127" s="1">
        <v>13736</v>
      </c>
      <c r="H127" s="1">
        <v>0</v>
      </c>
      <c r="I127" s="1">
        <v>601</v>
      </c>
      <c r="J127" s="1">
        <v>39.49</v>
      </c>
      <c r="K127" s="1">
        <v>767.53</v>
      </c>
      <c r="L127" s="1">
        <v>18089.400000000001</v>
      </c>
      <c r="M127" s="1">
        <v>1.02</v>
      </c>
      <c r="N127" s="1">
        <v>6254</v>
      </c>
      <c r="O127" s="1">
        <v>8500</v>
      </c>
      <c r="P127" s="1">
        <v>35</v>
      </c>
      <c r="Q127" s="1">
        <v>8325</v>
      </c>
      <c r="R127" s="1">
        <v>138</v>
      </c>
      <c r="S127" s="1">
        <v>393</v>
      </c>
      <c r="T127" s="1">
        <v>41</v>
      </c>
      <c r="U127" s="1">
        <v>7484</v>
      </c>
      <c r="V127" s="1">
        <v>1</v>
      </c>
      <c r="W127" s="1">
        <v>13</v>
      </c>
      <c r="X127" s="1">
        <v>0</v>
      </c>
      <c r="Y127" s="1">
        <v>0</v>
      </c>
      <c r="Z127" s="1">
        <v>0</v>
      </c>
      <c r="AA127" s="1">
        <f t="shared" si="50"/>
        <v>42718</v>
      </c>
      <c r="AB127" s="1">
        <f t="shared" si="50"/>
        <v>428</v>
      </c>
      <c r="AC127" s="1">
        <f t="shared" si="51"/>
        <v>13749</v>
      </c>
      <c r="AD127" s="1">
        <f t="shared" si="52"/>
        <v>601</v>
      </c>
      <c r="AE127" s="1">
        <f t="shared" si="59"/>
        <v>-46</v>
      </c>
      <c r="AF127" s="1">
        <f t="shared" si="53"/>
        <v>119</v>
      </c>
      <c r="AG127" s="1">
        <f t="shared" si="53"/>
        <v>0</v>
      </c>
      <c r="AH127" s="1">
        <f t="shared" si="53"/>
        <v>9</v>
      </c>
      <c r="AI127" s="1">
        <f t="shared" si="60"/>
        <v>82</v>
      </c>
      <c r="AJ127" s="9">
        <f t="shared" si="34"/>
        <v>4.0707125440260089E-2</v>
      </c>
      <c r="AK127" s="9">
        <f t="shared" si="35"/>
        <v>0.29527999999999999</v>
      </c>
      <c r="AL127" s="9">
        <f t="shared" si="36"/>
        <v>8.5400000000000007E-3</v>
      </c>
      <c r="AM127" s="9">
        <f t="shared" si="37"/>
        <v>0.27472000000000002</v>
      </c>
      <c r="AN127" s="9">
        <f t="shared" si="38"/>
        <v>1.2019999999999999E-2</v>
      </c>
      <c r="AO127" s="9">
        <f t="shared" si="39"/>
        <v>1.64E-3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14</v>
      </c>
      <c r="AV127" s="9">
        <f t="shared" si="56"/>
        <v>2.7999999999999998E-4</v>
      </c>
      <c r="AW127" s="9">
        <f t="shared" si="41"/>
        <v>2.0000000000000002E-5</v>
      </c>
      <c r="AX127" s="9">
        <f t="shared" si="42"/>
        <v>2.5999999999999998E-4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132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14769</v>
      </c>
      <c r="C128" s="1">
        <v>115</v>
      </c>
      <c r="D128" s="1">
        <v>35229</v>
      </c>
      <c r="E128" s="1">
        <v>397</v>
      </c>
      <c r="F128" s="1">
        <v>0</v>
      </c>
      <c r="G128" s="1">
        <v>13769</v>
      </c>
      <c r="H128" s="1">
        <v>0</v>
      </c>
      <c r="I128" s="1">
        <v>603</v>
      </c>
      <c r="J128" s="1">
        <v>39.49</v>
      </c>
      <c r="K128" s="1">
        <v>765.54</v>
      </c>
      <c r="L128" s="1">
        <v>18003.3</v>
      </c>
      <c r="M128" s="1">
        <v>1.02</v>
      </c>
      <c r="N128" s="1">
        <v>6259</v>
      </c>
      <c r="O128" s="1">
        <v>8501</v>
      </c>
      <c r="P128" s="1">
        <v>33</v>
      </c>
      <c r="Q128" s="1">
        <v>8329</v>
      </c>
      <c r="R128" s="1">
        <v>138</v>
      </c>
      <c r="S128" s="1">
        <v>364</v>
      </c>
      <c r="T128" s="1">
        <v>38</v>
      </c>
      <c r="U128" s="1">
        <v>7484</v>
      </c>
      <c r="V128" s="1">
        <v>1</v>
      </c>
      <c r="W128" s="1">
        <v>13</v>
      </c>
      <c r="X128" s="1">
        <v>0</v>
      </c>
      <c r="Y128" s="1">
        <v>0</v>
      </c>
      <c r="Z128" s="1">
        <v>0</v>
      </c>
      <c r="AA128" s="1">
        <f t="shared" si="50"/>
        <v>42713</v>
      </c>
      <c r="AB128" s="1">
        <f t="shared" si="50"/>
        <v>398</v>
      </c>
      <c r="AC128" s="1">
        <f t="shared" si="51"/>
        <v>13782</v>
      </c>
      <c r="AD128" s="1">
        <f t="shared" si="52"/>
        <v>603</v>
      </c>
      <c r="AE128" s="1">
        <f t="shared" si="59"/>
        <v>-30</v>
      </c>
      <c r="AF128" s="1">
        <f t="shared" si="53"/>
        <v>33</v>
      </c>
      <c r="AG128" s="1">
        <f t="shared" si="53"/>
        <v>0</v>
      </c>
      <c r="AH128" s="1">
        <f t="shared" si="53"/>
        <v>2</v>
      </c>
      <c r="AI128" s="1">
        <f t="shared" si="60"/>
        <v>5</v>
      </c>
      <c r="AJ128" s="9">
        <f t="shared" si="34"/>
        <v>4.0828762949421088E-2</v>
      </c>
      <c r="AK128" s="9">
        <f t="shared" si="35"/>
        <v>0.29537999999999998</v>
      </c>
      <c r="AL128" s="9">
        <f t="shared" si="36"/>
        <v>7.9399999999999991E-3</v>
      </c>
      <c r="AM128" s="9">
        <f t="shared" si="37"/>
        <v>0.27538000000000001</v>
      </c>
      <c r="AN128" s="9">
        <f t="shared" si="38"/>
        <v>1.206E-2</v>
      </c>
      <c r="AO128" s="9">
        <f t="shared" si="39"/>
        <v>1E-4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14</v>
      </c>
      <c r="AV128" s="9">
        <f t="shared" si="56"/>
        <v>2.7999999999999998E-4</v>
      </c>
      <c r="AW128" s="9">
        <f t="shared" si="41"/>
        <v>2.0000000000000002E-5</v>
      </c>
      <c r="AX128" s="9">
        <f t="shared" si="42"/>
        <v>2.5999999999999998E-4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133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14764</v>
      </c>
      <c r="C129" s="1">
        <v>116</v>
      </c>
      <c r="D129" s="1">
        <v>35235</v>
      </c>
      <c r="E129" s="1">
        <v>349</v>
      </c>
      <c r="F129" s="1">
        <v>0</v>
      </c>
      <c r="G129" s="1">
        <v>13809</v>
      </c>
      <c r="H129" s="1">
        <v>0</v>
      </c>
      <c r="I129" s="1">
        <v>606</v>
      </c>
      <c r="J129" s="1">
        <v>39.479999999999997</v>
      </c>
      <c r="K129" s="1">
        <v>755.58</v>
      </c>
      <c r="L129" s="1">
        <v>17703.2</v>
      </c>
      <c r="M129" s="1">
        <v>1.02</v>
      </c>
      <c r="N129" s="1">
        <v>6253</v>
      </c>
      <c r="O129" s="1">
        <v>8501</v>
      </c>
      <c r="P129" s="1">
        <v>23</v>
      </c>
      <c r="Q129" s="1">
        <v>8340</v>
      </c>
      <c r="R129" s="1">
        <v>138</v>
      </c>
      <c r="S129" s="1">
        <v>318</v>
      </c>
      <c r="T129" s="1">
        <v>33</v>
      </c>
      <c r="U129" s="1">
        <v>7484</v>
      </c>
      <c r="V129" s="1">
        <v>1</v>
      </c>
      <c r="W129" s="1">
        <v>14</v>
      </c>
      <c r="X129" s="1">
        <v>0</v>
      </c>
      <c r="Y129" s="1">
        <v>0</v>
      </c>
      <c r="Z129" s="1">
        <v>0</v>
      </c>
      <c r="AA129" s="1">
        <f t="shared" si="50"/>
        <v>42719</v>
      </c>
      <c r="AB129" s="1">
        <f t="shared" si="50"/>
        <v>350</v>
      </c>
      <c r="AC129" s="1">
        <f t="shared" si="51"/>
        <v>13823</v>
      </c>
      <c r="AD129" s="1">
        <f t="shared" si="52"/>
        <v>606</v>
      </c>
      <c r="AE129" s="1">
        <f t="shared" si="59"/>
        <v>-48</v>
      </c>
      <c r="AF129" s="1">
        <f t="shared" si="53"/>
        <v>40</v>
      </c>
      <c r="AG129" s="1">
        <f t="shared" si="53"/>
        <v>0</v>
      </c>
      <c r="AH129" s="1">
        <f t="shared" si="53"/>
        <v>3</v>
      </c>
      <c r="AI129" s="1">
        <f t="shared" si="60"/>
        <v>-5</v>
      </c>
      <c r="AJ129" s="9">
        <f t="shared" si="34"/>
        <v>4.1045787049580063E-2</v>
      </c>
      <c r="AK129" s="9">
        <f t="shared" si="35"/>
        <v>0.29527999999999999</v>
      </c>
      <c r="AL129" s="9">
        <f t="shared" si="36"/>
        <v>6.9800000000000001E-3</v>
      </c>
      <c r="AM129" s="9">
        <f t="shared" si="37"/>
        <v>0.27617999999999998</v>
      </c>
      <c r="AN129" s="9">
        <f t="shared" si="38"/>
        <v>1.2120000000000001E-2</v>
      </c>
      <c r="AO129" s="9">
        <f t="shared" si="39"/>
        <v>-1E-4</v>
      </c>
      <c r="AP129" s="1">
        <f t="shared" si="54"/>
        <v>0</v>
      </c>
      <c r="AQ129" s="1">
        <f t="shared" si="54"/>
        <v>1</v>
      </c>
      <c r="AS129" s="1">
        <f t="shared" si="55"/>
        <v>0</v>
      </c>
      <c r="AT129" s="1">
        <f t="shared" si="61"/>
        <v>1</v>
      </c>
      <c r="AU129" s="1">
        <f t="shared" si="40"/>
        <v>15</v>
      </c>
      <c r="AV129" s="9">
        <f t="shared" si="56"/>
        <v>2.9999999999999997E-4</v>
      </c>
      <c r="AW129" s="9">
        <f t="shared" si="41"/>
        <v>2.0000000000000002E-5</v>
      </c>
      <c r="AX129" s="9">
        <f t="shared" si="42"/>
        <v>2.7999999999999998E-4</v>
      </c>
      <c r="AY129" s="9">
        <f t="shared" si="43"/>
        <v>0</v>
      </c>
      <c r="AZ129" s="9">
        <f t="shared" si="44"/>
        <v>2.0000000000000002E-5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134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14762</v>
      </c>
      <c r="C130" s="1">
        <v>117</v>
      </c>
      <c r="D130" s="1">
        <v>35236</v>
      </c>
      <c r="E130" s="1">
        <v>314</v>
      </c>
      <c r="F130" s="1">
        <v>0</v>
      </c>
      <c r="G130" s="1">
        <v>13841</v>
      </c>
      <c r="H130" s="1">
        <v>0</v>
      </c>
      <c r="I130" s="1">
        <v>607</v>
      </c>
      <c r="J130" s="1">
        <v>39.49</v>
      </c>
      <c r="K130" s="1">
        <v>746.58</v>
      </c>
      <c r="L130" s="1">
        <v>17408.400000000001</v>
      </c>
      <c r="M130" s="1">
        <v>1.01</v>
      </c>
      <c r="N130" s="1">
        <v>6244</v>
      </c>
      <c r="O130" s="1">
        <v>8508</v>
      </c>
      <c r="P130" s="1">
        <v>19</v>
      </c>
      <c r="Q130" s="1">
        <v>8351</v>
      </c>
      <c r="R130" s="1">
        <v>138</v>
      </c>
      <c r="S130" s="1">
        <v>290</v>
      </c>
      <c r="T130" s="1">
        <v>30</v>
      </c>
      <c r="U130" s="1">
        <v>7484</v>
      </c>
      <c r="V130" s="1">
        <v>1</v>
      </c>
      <c r="W130" s="1">
        <v>14</v>
      </c>
      <c r="X130" s="1">
        <v>0</v>
      </c>
      <c r="Y130" s="1">
        <v>0</v>
      </c>
      <c r="Z130" s="1">
        <v>0</v>
      </c>
      <c r="AA130" s="1">
        <f t="shared" si="50"/>
        <v>42720</v>
      </c>
      <c r="AB130" s="1">
        <f t="shared" si="50"/>
        <v>315</v>
      </c>
      <c r="AC130" s="1">
        <f t="shared" si="51"/>
        <v>13855</v>
      </c>
      <c r="AD130" s="1">
        <f t="shared" si="52"/>
        <v>607</v>
      </c>
      <c r="AE130" s="1">
        <f t="shared" si="59"/>
        <v>-35</v>
      </c>
      <c r="AF130" s="1">
        <f t="shared" si="53"/>
        <v>32</v>
      </c>
      <c r="AG130" s="1">
        <f t="shared" si="53"/>
        <v>0</v>
      </c>
      <c r="AH130" s="1">
        <f t="shared" si="53"/>
        <v>1</v>
      </c>
      <c r="AI130" s="1">
        <f t="shared" si="60"/>
        <v>-2</v>
      </c>
      <c r="AJ130" s="9">
        <f t="shared" si="34"/>
        <v>4.111908955426094E-2</v>
      </c>
      <c r="AK130" s="9">
        <f t="shared" si="35"/>
        <v>0.29524</v>
      </c>
      <c r="AL130" s="9">
        <f t="shared" si="36"/>
        <v>6.28E-3</v>
      </c>
      <c r="AM130" s="9">
        <f t="shared" si="37"/>
        <v>0.27682000000000001</v>
      </c>
      <c r="AN130" s="9">
        <f t="shared" si="38"/>
        <v>1.214E-2</v>
      </c>
      <c r="AO130" s="9">
        <f t="shared" si="39"/>
        <v>-4.0000000000000003E-5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15</v>
      </c>
      <c r="AV130" s="9">
        <f t="shared" si="56"/>
        <v>2.9999999999999997E-4</v>
      </c>
      <c r="AW130" s="9">
        <f t="shared" si="41"/>
        <v>2.0000000000000002E-5</v>
      </c>
      <c r="AX130" s="9">
        <f t="shared" si="42"/>
        <v>2.7999999999999998E-4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135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14764</v>
      </c>
      <c r="C131" s="1">
        <v>118</v>
      </c>
      <c r="D131" s="1">
        <v>35234</v>
      </c>
      <c r="E131" s="1">
        <v>286</v>
      </c>
      <c r="F131" s="1">
        <v>0</v>
      </c>
      <c r="G131" s="1">
        <v>13870</v>
      </c>
      <c r="H131" s="1">
        <v>0</v>
      </c>
      <c r="I131" s="1">
        <v>608</v>
      </c>
      <c r="J131" s="1">
        <v>39.479999999999997</v>
      </c>
      <c r="K131" s="1">
        <v>745.17</v>
      </c>
      <c r="L131" s="1">
        <v>17257.2</v>
      </c>
      <c r="M131" s="1">
        <v>1.01</v>
      </c>
      <c r="N131" s="1">
        <v>6246</v>
      </c>
      <c r="O131" s="1">
        <v>8508</v>
      </c>
      <c r="P131" s="1">
        <v>15</v>
      </c>
      <c r="Q131" s="1">
        <v>8354</v>
      </c>
      <c r="R131" s="1">
        <v>138</v>
      </c>
      <c r="S131" s="1">
        <v>265</v>
      </c>
      <c r="T131" s="1">
        <v>28</v>
      </c>
      <c r="U131" s="1">
        <v>7484</v>
      </c>
      <c r="V131" s="1">
        <v>1</v>
      </c>
      <c r="W131" s="1">
        <v>14</v>
      </c>
      <c r="X131" s="1">
        <v>0</v>
      </c>
      <c r="Y131" s="1">
        <v>0</v>
      </c>
      <c r="Z131" s="1">
        <v>0</v>
      </c>
      <c r="AA131" s="1">
        <f t="shared" si="50"/>
        <v>42718</v>
      </c>
      <c r="AB131" s="1">
        <f t="shared" si="50"/>
        <v>287</v>
      </c>
      <c r="AC131" s="1">
        <f t="shared" si="51"/>
        <v>13884</v>
      </c>
      <c r="AD131" s="1">
        <f t="shared" si="52"/>
        <v>608</v>
      </c>
      <c r="AE131" s="1">
        <f t="shared" si="59"/>
        <v>-28</v>
      </c>
      <c r="AF131" s="1">
        <f t="shared" si="53"/>
        <v>29</v>
      </c>
      <c r="AG131" s="1">
        <f t="shared" si="53"/>
        <v>0</v>
      </c>
      <c r="AH131" s="1">
        <f t="shared" si="53"/>
        <v>1</v>
      </c>
      <c r="AI131" s="1">
        <f t="shared" si="60"/>
        <v>2</v>
      </c>
      <c r="AJ131" s="9">
        <f t="shared" si="34"/>
        <v>4.1181251693308045E-2</v>
      </c>
      <c r="AK131" s="9">
        <f t="shared" si="35"/>
        <v>0.29527999999999999</v>
      </c>
      <c r="AL131" s="9">
        <f t="shared" si="36"/>
        <v>5.7200000000000003E-3</v>
      </c>
      <c r="AM131" s="9">
        <f t="shared" si="37"/>
        <v>0.27739999999999998</v>
      </c>
      <c r="AN131" s="9">
        <f t="shared" si="38"/>
        <v>1.2160000000000001E-2</v>
      </c>
      <c r="AO131" s="9">
        <f t="shared" si="39"/>
        <v>4.0000000000000003E-5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15</v>
      </c>
      <c r="AV131" s="9">
        <f t="shared" si="56"/>
        <v>2.9999999999999997E-4</v>
      </c>
      <c r="AW131" s="9">
        <f t="shared" si="41"/>
        <v>2.0000000000000002E-5</v>
      </c>
      <c r="AX131" s="9">
        <f t="shared" si="42"/>
        <v>2.7999999999999998E-4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136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14771</v>
      </c>
      <c r="C132" s="1">
        <v>119</v>
      </c>
      <c r="D132" s="1">
        <v>35228</v>
      </c>
      <c r="E132" s="1">
        <v>267</v>
      </c>
      <c r="F132" s="1">
        <v>0</v>
      </c>
      <c r="G132" s="1">
        <v>13892</v>
      </c>
      <c r="H132" s="1">
        <v>0</v>
      </c>
      <c r="I132" s="1">
        <v>612</v>
      </c>
      <c r="J132" s="1">
        <v>39.479999999999997</v>
      </c>
      <c r="K132" s="1">
        <v>753.06</v>
      </c>
      <c r="L132" s="1">
        <v>17065.7</v>
      </c>
      <c r="M132" s="1">
        <v>1.01</v>
      </c>
      <c r="N132" s="1">
        <v>6252</v>
      </c>
      <c r="O132" s="1">
        <v>8508</v>
      </c>
      <c r="P132" s="1">
        <v>13</v>
      </c>
      <c r="Q132" s="1">
        <v>8355</v>
      </c>
      <c r="R132" s="1">
        <v>139</v>
      </c>
      <c r="S132" s="1">
        <v>246</v>
      </c>
      <c r="T132" s="1">
        <v>27</v>
      </c>
      <c r="U132" s="1">
        <v>7484</v>
      </c>
      <c r="V132" s="1">
        <v>0</v>
      </c>
      <c r="W132" s="1">
        <v>14</v>
      </c>
      <c r="X132" s="1">
        <v>0</v>
      </c>
      <c r="Y132" s="1">
        <v>0</v>
      </c>
      <c r="Z132" s="1">
        <v>0</v>
      </c>
      <c r="AA132" s="1">
        <f t="shared" si="50"/>
        <v>42712</v>
      </c>
      <c r="AB132" s="1">
        <f t="shared" si="50"/>
        <v>267</v>
      </c>
      <c r="AC132" s="1">
        <f t="shared" si="51"/>
        <v>13906</v>
      </c>
      <c r="AD132" s="1">
        <f t="shared" si="52"/>
        <v>612</v>
      </c>
      <c r="AE132" s="1">
        <f t="shared" si="59"/>
        <v>-19</v>
      </c>
      <c r="AF132" s="1">
        <f t="shared" si="53"/>
        <v>22</v>
      </c>
      <c r="AG132" s="1">
        <f t="shared" si="53"/>
        <v>0</v>
      </c>
      <c r="AH132" s="1">
        <f t="shared" si="53"/>
        <v>4</v>
      </c>
      <c r="AI132" s="1">
        <f t="shared" si="60"/>
        <v>7</v>
      </c>
      <c r="AJ132" s="9">
        <f t="shared" si="34"/>
        <v>4.1432536727371197E-2</v>
      </c>
      <c r="AK132" s="9">
        <f t="shared" si="35"/>
        <v>0.29542000000000002</v>
      </c>
      <c r="AL132" s="9">
        <f t="shared" si="36"/>
        <v>5.3400000000000001E-3</v>
      </c>
      <c r="AM132" s="9">
        <f t="shared" si="37"/>
        <v>0.27783999999999998</v>
      </c>
      <c r="AN132" s="9">
        <f t="shared" si="38"/>
        <v>1.2239999999999999E-2</v>
      </c>
      <c r="AO132" s="9">
        <f t="shared" si="39"/>
        <v>1.3999999999999999E-4</v>
      </c>
      <c r="AP132" s="1">
        <f t="shared" si="54"/>
        <v>-1</v>
      </c>
      <c r="AQ132" s="1">
        <f t="shared" si="54"/>
        <v>0</v>
      </c>
      <c r="AS132" s="1">
        <f t="shared" si="55"/>
        <v>0</v>
      </c>
      <c r="AT132" s="1">
        <f t="shared" si="61"/>
        <v>-1</v>
      </c>
      <c r="AU132" s="1">
        <f t="shared" si="40"/>
        <v>14</v>
      </c>
      <c r="AV132" s="9">
        <f t="shared" si="56"/>
        <v>2.7999999999999998E-4</v>
      </c>
      <c r="AW132" s="9">
        <f t="shared" si="41"/>
        <v>0</v>
      </c>
      <c r="AX132" s="9">
        <f t="shared" si="42"/>
        <v>2.7999999999999998E-4</v>
      </c>
      <c r="AY132" s="9">
        <f t="shared" si="43"/>
        <v>0</v>
      </c>
      <c r="AZ132" s="9">
        <f t="shared" si="44"/>
        <v>-2.0000000000000002E-5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137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14782</v>
      </c>
      <c r="C133" s="1">
        <v>120</v>
      </c>
      <c r="D133" s="1">
        <v>35216</v>
      </c>
      <c r="E133" s="1">
        <v>256</v>
      </c>
      <c r="F133" s="1">
        <v>0</v>
      </c>
      <c r="G133" s="1">
        <v>13917</v>
      </c>
      <c r="H133" s="1">
        <v>0</v>
      </c>
      <c r="I133" s="1">
        <v>609</v>
      </c>
      <c r="J133" s="1">
        <v>39.479999999999997</v>
      </c>
      <c r="K133" s="1">
        <v>746.9</v>
      </c>
      <c r="L133" s="1">
        <v>16800.599999999999</v>
      </c>
      <c r="M133" s="1">
        <v>1.01</v>
      </c>
      <c r="N133" s="1">
        <v>6266</v>
      </c>
      <c r="O133" s="1">
        <v>8507</v>
      </c>
      <c r="P133" s="1">
        <v>7</v>
      </c>
      <c r="Q133" s="1">
        <v>8360</v>
      </c>
      <c r="R133" s="1">
        <v>139</v>
      </c>
      <c r="S133" s="1">
        <v>236</v>
      </c>
      <c r="T133" s="1">
        <v>25</v>
      </c>
      <c r="U133" s="1">
        <v>7483</v>
      </c>
      <c r="V133" s="1">
        <v>0</v>
      </c>
      <c r="W133" s="1">
        <v>15</v>
      </c>
      <c r="X133" s="1">
        <v>0</v>
      </c>
      <c r="Y133" s="1">
        <v>0</v>
      </c>
      <c r="Z133" s="1">
        <v>0</v>
      </c>
      <c r="AA133" s="1">
        <f t="shared" si="50"/>
        <v>42699</v>
      </c>
      <c r="AB133" s="1">
        <f t="shared" si="50"/>
        <v>256</v>
      </c>
      <c r="AC133" s="1">
        <f t="shared" si="51"/>
        <v>13932</v>
      </c>
      <c r="AD133" s="1">
        <f t="shared" si="52"/>
        <v>609</v>
      </c>
      <c r="AE133" s="1">
        <f t="shared" si="59"/>
        <v>-11</v>
      </c>
      <c r="AF133" s="1">
        <f t="shared" si="53"/>
        <v>25</v>
      </c>
      <c r="AG133" s="1">
        <f t="shared" si="53"/>
        <v>0</v>
      </c>
      <c r="AH133" s="1">
        <f t="shared" si="53"/>
        <v>-3</v>
      </c>
      <c r="AI133" s="1">
        <f t="shared" si="60"/>
        <v>11</v>
      </c>
      <c r="AJ133" s="9">
        <f t="shared" si="34"/>
        <v>4.1198755242862942E-2</v>
      </c>
      <c r="AK133" s="9">
        <f t="shared" si="35"/>
        <v>0.29564000000000001</v>
      </c>
      <c r="AL133" s="9">
        <f t="shared" si="36"/>
        <v>5.1200000000000004E-3</v>
      </c>
      <c r="AM133" s="9">
        <f t="shared" si="37"/>
        <v>0.27833999999999998</v>
      </c>
      <c r="AN133" s="9">
        <f t="shared" si="38"/>
        <v>1.218E-2</v>
      </c>
      <c r="AO133" s="9">
        <f t="shared" si="39"/>
        <v>2.2000000000000001E-4</v>
      </c>
      <c r="AP133" s="1">
        <f t="shared" si="54"/>
        <v>0</v>
      </c>
      <c r="AQ133" s="1">
        <f t="shared" si="54"/>
        <v>1</v>
      </c>
      <c r="AS133" s="1">
        <f t="shared" si="55"/>
        <v>0</v>
      </c>
      <c r="AT133" s="1">
        <f t="shared" si="61"/>
        <v>1</v>
      </c>
      <c r="AU133" s="1">
        <f t="shared" si="40"/>
        <v>15</v>
      </c>
      <c r="AV133" s="9">
        <f t="shared" si="56"/>
        <v>2.9999999999999997E-4</v>
      </c>
      <c r="AW133" s="9">
        <f t="shared" si="41"/>
        <v>0</v>
      </c>
      <c r="AX133" s="9">
        <f t="shared" si="42"/>
        <v>2.9999999999999997E-4</v>
      </c>
      <c r="AY133" s="9">
        <f t="shared" si="43"/>
        <v>0</v>
      </c>
      <c r="AZ133" s="9">
        <f t="shared" si="44"/>
        <v>2.0000000000000002E-5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138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14780</v>
      </c>
      <c r="C134" s="1">
        <v>121</v>
      </c>
      <c r="D134" s="1">
        <v>35218</v>
      </c>
      <c r="E134" s="1">
        <v>238</v>
      </c>
      <c r="F134" s="1">
        <v>0</v>
      </c>
      <c r="G134" s="1">
        <v>13928</v>
      </c>
      <c r="H134" s="1">
        <v>0</v>
      </c>
      <c r="I134" s="1">
        <v>614</v>
      </c>
      <c r="J134" s="1">
        <v>39.49</v>
      </c>
      <c r="K134" s="1">
        <v>783.63</v>
      </c>
      <c r="L134" s="1">
        <v>17596.599999999999</v>
      </c>
      <c r="M134" s="1">
        <v>1.01</v>
      </c>
      <c r="N134" s="1">
        <v>6265</v>
      </c>
      <c r="O134" s="1">
        <v>8506</v>
      </c>
      <c r="P134" s="1">
        <v>7</v>
      </c>
      <c r="Q134" s="1">
        <v>8355</v>
      </c>
      <c r="R134" s="1">
        <v>142</v>
      </c>
      <c r="S134" s="1">
        <v>220</v>
      </c>
      <c r="T134" s="1">
        <v>22</v>
      </c>
      <c r="U134" s="1">
        <v>7485</v>
      </c>
      <c r="V134" s="1">
        <v>0</v>
      </c>
      <c r="W134" s="1">
        <v>13</v>
      </c>
      <c r="X134" s="1">
        <v>0</v>
      </c>
      <c r="Y134" s="1">
        <v>0</v>
      </c>
      <c r="Z134" s="1">
        <v>0</v>
      </c>
      <c r="AA134" s="1">
        <f t="shared" si="50"/>
        <v>42703</v>
      </c>
      <c r="AB134" s="1">
        <f t="shared" si="50"/>
        <v>238</v>
      </c>
      <c r="AC134" s="1">
        <f t="shared" si="51"/>
        <v>13941</v>
      </c>
      <c r="AD134" s="1">
        <f t="shared" si="52"/>
        <v>614</v>
      </c>
      <c r="AE134" s="1">
        <f t="shared" si="59"/>
        <v>-18</v>
      </c>
      <c r="AF134" s="1">
        <f t="shared" si="53"/>
        <v>11</v>
      </c>
      <c r="AG134" s="1">
        <f t="shared" si="53"/>
        <v>0</v>
      </c>
      <c r="AH134" s="1">
        <f t="shared" si="53"/>
        <v>5</v>
      </c>
      <c r="AI134" s="1">
        <f t="shared" si="60"/>
        <v>-2</v>
      </c>
      <c r="AJ134" s="9">
        <f t="shared" si="34"/>
        <v>4.1542625169147494E-2</v>
      </c>
      <c r="AK134" s="9">
        <f t="shared" si="35"/>
        <v>0.29559999999999997</v>
      </c>
      <c r="AL134" s="9">
        <f t="shared" si="36"/>
        <v>4.7600000000000003E-3</v>
      </c>
      <c r="AM134" s="9">
        <f t="shared" si="37"/>
        <v>0.27855999999999997</v>
      </c>
      <c r="AN134" s="9">
        <f t="shared" si="38"/>
        <v>1.2279999999999999E-2</v>
      </c>
      <c r="AO134" s="9">
        <f t="shared" si="39"/>
        <v>-4.0000000000000003E-5</v>
      </c>
      <c r="AP134" s="1">
        <f t="shared" si="54"/>
        <v>0</v>
      </c>
      <c r="AQ134" s="1">
        <f t="shared" si="54"/>
        <v>-2</v>
      </c>
      <c r="AS134" s="1">
        <f t="shared" si="55"/>
        <v>0</v>
      </c>
      <c r="AT134" s="1">
        <f t="shared" si="61"/>
        <v>-2</v>
      </c>
      <c r="AU134" s="1">
        <f t="shared" si="40"/>
        <v>13</v>
      </c>
      <c r="AV134" s="9">
        <f t="shared" si="56"/>
        <v>2.5999999999999998E-4</v>
      </c>
      <c r="AW134" s="9">
        <f t="shared" si="41"/>
        <v>0</v>
      </c>
      <c r="AX134" s="9">
        <f t="shared" si="42"/>
        <v>2.5999999999999998E-4</v>
      </c>
      <c r="AY134" s="9">
        <f t="shared" si="43"/>
        <v>0</v>
      </c>
      <c r="AZ134" s="9">
        <f t="shared" si="44"/>
        <v>-4.0000000000000003E-5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139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14774</v>
      </c>
      <c r="C135" s="1">
        <v>122</v>
      </c>
      <c r="D135" s="1">
        <v>35224</v>
      </c>
      <c r="E135" s="1">
        <v>177</v>
      </c>
      <c r="F135" s="1">
        <v>0</v>
      </c>
      <c r="G135" s="1">
        <v>13976</v>
      </c>
      <c r="H135" s="1">
        <v>0</v>
      </c>
      <c r="I135" s="1">
        <v>621</v>
      </c>
      <c r="J135" s="1">
        <v>39.479999999999997</v>
      </c>
      <c r="K135" s="1">
        <v>754.23</v>
      </c>
      <c r="L135" s="1">
        <v>17216.599999999999</v>
      </c>
      <c r="M135" s="1">
        <v>1.01</v>
      </c>
      <c r="N135" s="1">
        <v>6260</v>
      </c>
      <c r="O135" s="1">
        <v>8505</v>
      </c>
      <c r="P135" s="1">
        <v>8</v>
      </c>
      <c r="Q135" s="1">
        <v>8352</v>
      </c>
      <c r="R135" s="1">
        <v>145</v>
      </c>
      <c r="S135" s="1">
        <v>165</v>
      </c>
      <c r="T135" s="1">
        <v>17</v>
      </c>
      <c r="U135" s="1">
        <v>7484</v>
      </c>
      <c r="V135" s="1">
        <v>0</v>
      </c>
      <c r="W135" s="1">
        <v>15</v>
      </c>
      <c r="X135" s="1">
        <v>0</v>
      </c>
      <c r="Y135" s="1">
        <v>0</v>
      </c>
      <c r="Z135" s="1">
        <v>0</v>
      </c>
      <c r="AA135" s="1">
        <f t="shared" si="50"/>
        <v>42708</v>
      </c>
      <c r="AB135" s="1">
        <f t="shared" si="50"/>
        <v>177</v>
      </c>
      <c r="AC135" s="1">
        <f t="shared" si="51"/>
        <v>13991</v>
      </c>
      <c r="AD135" s="1">
        <f t="shared" si="52"/>
        <v>621</v>
      </c>
      <c r="AE135" s="1">
        <f t="shared" si="59"/>
        <v>-61</v>
      </c>
      <c r="AF135" s="1">
        <f t="shared" si="53"/>
        <v>48</v>
      </c>
      <c r="AG135" s="1">
        <f t="shared" si="53"/>
        <v>0</v>
      </c>
      <c r="AH135" s="1">
        <f t="shared" si="53"/>
        <v>7</v>
      </c>
      <c r="AI135" s="1">
        <f t="shared" si="60"/>
        <v>-6</v>
      </c>
      <c r="AJ135" s="9">
        <f t="shared" si="34"/>
        <v>4.2033301746311084E-2</v>
      </c>
      <c r="AK135" s="9">
        <f t="shared" si="35"/>
        <v>0.29548000000000002</v>
      </c>
      <c r="AL135" s="9">
        <f t="shared" si="36"/>
        <v>3.5400000000000002E-3</v>
      </c>
      <c r="AM135" s="9">
        <f t="shared" si="37"/>
        <v>0.27951999999999999</v>
      </c>
      <c r="AN135" s="9">
        <f t="shared" si="38"/>
        <v>1.242E-2</v>
      </c>
      <c r="AO135" s="9">
        <f t="shared" si="39"/>
        <v>-1.2E-4</v>
      </c>
      <c r="AP135" s="1">
        <f t="shared" si="54"/>
        <v>0</v>
      </c>
      <c r="AQ135" s="1">
        <f t="shared" si="54"/>
        <v>2</v>
      </c>
      <c r="AS135" s="1">
        <f t="shared" si="55"/>
        <v>0</v>
      </c>
      <c r="AT135" s="1">
        <f t="shared" si="61"/>
        <v>2</v>
      </c>
      <c r="AU135" s="1">
        <f t="shared" si="40"/>
        <v>15</v>
      </c>
      <c r="AV135" s="9">
        <f t="shared" si="56"/>
        <v>2.9999999999999997E-4</v>
      </c>
      <c r="AW135" s="9">
        <f t="shared" si="41"/>
        <v>0</v>
      </c>
      <c r="AX135" s="9">
        <f t="shared" si="42"/>
        <v>2.9999999999999997E-4</v>
      </c>
      <c r="AY135" s="9">
        <f t="shared" si="43"/>
        <v>0</v>
      </c>
      <c r="AZ135" s="9">
        <f t="shared" si="44"/>
        <v>4.0000000000000003E-5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140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14776</v>
      </c>
      <c r="C136" s="1">
        <v>123</v>
      </c>
      <c r="D136" s="1">
        <v>35222</v>
      </c>
      <c r="E136" s="1">
        <v>163</v>
      </c>
      <c r="F136" s="1">
        <v>0</v>
      </c>
      <c r="G136" s="1">
        <v>13991</v>
      </c>
      <c r="H136" s="1">
        <v>0</v>
      </c>
      <c r="I136" s="1">
        <v>622</v>
      </c>
      <c r="J136" s="1">
        <v>39.479999999999997</v>
      </c>
      <c r="K136" s="1">
        <v>752.94</v>
      </c>
      <c r="L136" s="1">
        <v>17165.8</v>
      </c>
      <c r="M136" s="1">
        <v>1.01</v>
      </c>
      <c r="N136" s="1">
        <v>6262</v>
      </c>
      <c r="O136" s="1">
        <v>8505</v>
      </c>
      <c r="P136" s="1">
        <v>7</v>
      </c>
      <c r="Q136" s="1">
        <v>8353</v>
      </c>
      <c r="R136" s="1">
        <v>145</v>
      </c>
      <c r="S136" s="1">
        <v>152</v>
      </c>
      <c r="T136" s="1">
        <v>15</v>
      </c>
      <c r="U136" s="1">
        <v>7484</v>
      </c>
      <c r="V136" s="1">
        <v>0</v>
      </c>
      <c r="W136" s="1">
        <v>15</v>
      </c>
      <c r="X136" s="1">
        <v>0</v>
      </c>
      <c r="Y136" s="1">
        <v>0</v>
      </c>
      <c r="Z136" s="1">
        <v>0</v>
      </c>
      <c r="AA136" s="1">
        <f t="shared" si="50"/>
        <v>42706</v>
      </c>
      <c r="AB136" s="1">
        <f t="shared" si="50"/>
        <v>163</v>
      </c>
      <c r="AC136" s="1">
        <f t="shared" si="51"/>
        <v>14006</v>
      </c>
      <c r="AD136" s="1">
        <f t="shared" si="52"/>
        <v>622</v>
      </c>
      <c r="AE136" s="1">
        <f t="shared" si="59"/>
        <v>-14</v>
      </c>
      <c r="AF136" s="1">
        <f t="shared" si="53"/>
        <v>15</v>
      </c>
      <c r="AG136" s="1">
        <f t="shared" si="53"/>
        <v>0</v>
      </c>
      <c r="AH136" s="1">
        <f t="shared" si="53"/>
        <v>1</v>
      </c>
      <c r="AI136" s="1">
        <f t="shared" si="60"/>
        <v>2</v>
      </c>
      <c r="AJ136" s="9">
        <f t="shared" si="34"/>
        <v>4.2095289658906333E-2</v>
      </c>
      <c r="AK136" s="9">
        <f t="shared" si="35"/>
        <v>0.29552</v>
      </c>
      <c r="AL136" s="9">
        <f t="shared" si="36"/>
        <v>3.2599999999999999E-3</v>
      </c>
      <c r="AM136" s="9">
        <f t="shared" si="37"/>
        <v>0.27982000000000001</v>
      </c>
      <c r="AN136" s="9">
        <f t="shared" si="38"/>
        <v>1.244E-2</v>
      </c>
      <c r="AO136" s="9">
        <f t="shared" si="39"/>
        <v>4.0000000000000003E-5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15</v>
      </c>
      <c r="AV136" s="9">
        <f t="shared" si="56"/>
        <v>2.9999999999999997E-4</v>
      </c>
      <c r="AW136" s="9">
        <f t="shared" si="41"/>
        <v>0</v>
      </c>
      <c r="AX136" s="9">
        <f t="shared" si="42"/>
        <v>2.9999999999999997E-4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141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14784</v>
      </c>
      <c r="C137" s="1">
        <v>124</v>
      </c>
      <c r="D137" s="1">
        <v>35214</v>
      </c>
      <c r="E137" s="1">
        <v>147</v>
      </c>
      <c r="F137" s="1">
        <v>0</v>
      </c>
      <c r="G137" s="1">
        <v>14021</v>
      </c>
      <c r="H137" s="1">
        <v>0</v>
      </c>
      <c r="I137" s="1">
        <v>616</v>
      </c>
      <c r="J137" s="1">
        <v>39.479999999999997</v>
      </c>
      <c r="K137" s="1">
        <v>627.79999999999995</v>
      </c>
      <c r="L137" s="1">
        <v>14894.1</v>
      </c>
      <c r="M137" s="1">
        <v>1.01</v>
      </c>
      <c r="N137" s="1">
        <v>6269</v>
      </c>
      <c r="O137" s="1">
        <v>8506</v>
      </c>
      <c r="P137" s="1">
        <v>8</v>
      </c>
      <c r="Q137" s="1">
        <v>8353</v>
      </c>
      <c r="R137" s="1">
        <v>144</v>
      </c>
      <c r="S137" s="1">
        <v>136</v>
      </c>
      <c r="T137" s="1">
        <v>15</v>
      </c>
      <c r="U137" s="1">
        <v>7482</v>
      </c>
      <c r="V137" s="1">
        <v>0</v>
      </c>
      <c r="W137" s="1">
        <v>17</v>
      </c>
      <c r="X137" s="1">
        <v>0</v>
      </c>
      <c r="Y137" s="1">
        <v>0</v>
      </c>
      <c r="Z137" s="1">
        <v>0</v>
      </c>
      <c r="AA137" s="1">
        <f t="shared" si="50"/>
        <v>42696</v>
      </c>
      <c r="AB137" s="1">
        <f t="shared" si="50"/>
        <v>147</v>
      </c>
      <c r="AC137" s="1">
        <f t="shared" si="51"/>
        <v>14038</v>
      </c>
      <c r="AD137" s="1">
        <f t="shared" si="52"/>
        <v>616</v>
      </c>
      <c r="AE137" s="1">
        <f t="shared" si="59"/>
        <v>-16</v>
      </c>
      <c r="AF137" s="1">
        <f t="shared" si="53"/>
        <v>30</v>
      </c>
      <c r="AG137" s="1">
        <f t="shared" si="53"/>
        <v>0</v>
      </c>
      <c r="AH137" s="1">
        <f t="shared" si="53"/>
        <v>-6</v>
      </c>
      <c r="AI137" s="1">
        <f t="shared" si="60"/>
        <v>8</v>
      </c>
      <c r="AJ137" s="9">
        <f t="shared" si="34"/>
        <v>4.1666666666666664E-2</v>
      </c>
      <c r="AK137" s="9">
        <f t="shared" si="35"/>
        <v>0.29568</v>
      </c>
      <c r="AL137" s="9">
        <f t="shared" si="36"/>
        <v>2.9399999999999999E-3</v>
      </c>
      <c r="AM137" s="9">
        <f t="shared" si="37"/>
        <v>0.28042</v>
      </c>
      <c r="AN137" s="9">
        <f t="shared" si="38"/>
        <v>1.2319999999999999E-2</v>
      </c>
      <c r="AO137" s="9">
        <f t="shared" si="39"/>
        <v>1.6000000000000001E-4</v>
      </c>
      <c r="AP137" s="1">
        <f t="shared" si="54"/>
        <v>0</v>
      </c>
      <c r="AQ137" s="1">
        <f t="shared" si="54"/>
        <v>2</v>
      </c>
      <c r="AS137" s="1">
        <f t="shared" si="55"/>
        <v>0</v>
      </c>
      <c r="AT137" s="1">
        <f t="shared" si="61"/>
        <v>2</v>
      </c>
      <c r="AU137" s="1">
        <f t="shared" si="40"/>
        <v>17</v>
      </c>
      <c r="AV137" s="9">
        <f t="shared" si="56"/>
        <v>3.4000000000000002E-4</v>
      </c>
      <c r="AW137" s="9">
        <f t="shared" si="41"/>
        <v>0</v>
      </c>
      <c r="AX137" s="9">
        <f t="shared" si="42"/>
        <v>3.4000000000000002E-4</v>
      </c>
      <c r="AY137" s="9">
        <f t="shared" si="43"/>
        <v>0</v>
      </c>
      <c r="AZ137" s="9">
        <f t="shared" si="44"/>
        <v>4.0000000000000003E-5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142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14785</v>
      </c>
      <c r="C138" s="1">
        <v>125</v>
      </c>
      <c r="D138" s="1">
        <v>35213</v>
      </c>
      <c r="E138" s="1">
        <v>133</v>
      </c>
      <c r="F138" s="1">
        <v>0</v>
      </c>
      <c r="G138" s="1">
        <v>14035</v>
      </c>
      <c r="H138" s="1">
        <v>0</v>
      </c>
      <c r="I138" s="1">
        <v>617</v>
      </c>
      <c r="J138" s="1">
        <v>39.479999999999997</v>
      </c>
      <c r="K138" s="1">
        <v>626.42999999999995</v>
      </c>
      <c r="L138" s="1">
        <v>14909.1</v>
      </c>
      <c r="M138" s="1">
        <v>1.01</v>
      </c>
      <c r="N138" s="1">
        <v>6269</v>
      </c>
      <c r="O138" s="1">
        <v>8506</v>
      </c>
      <c r="P138" s="1">
        <v>7</v>
      </c>
      <c r="Q138" s="1">
        <v>8355</v>
      </c>
      <c r="R138" s="1">
        <v>144</v>
      </c>
      <c r="S138" s="1">
        <v>123</v>
      </c>
      <c r="T138" s="1">
        <v>14</v>
      </c>
      <c r="U138" s="1">
        <v>7482</v>
      </c>
      <c r="V138" s="1">
        <v>0</v>
      </c>
      <c r="W138" s="1">
        <v>17</v>
      </c>
      <c r="X138" s="1">
        <v>0</v>
      </c>
      <c r="Y138" s="1">
        <v>0</v>
      </c>
      <c r="Z138" s="1">
        <v>0</v>
      </c>
      <c r="AA138" s="1">
        <f t="shared" si="50"/>
        <v>42695</v>
      </c>
      <c r="AB138" s="1">
        <f t="shared" si="50"/>
        <v>133</v>
      </c>
      <c r="AC138" s="1">
        <f t="shared" si="51"/>
        <v>14052</v>
      </c>
      <c r="AD138" s="1">
        <f t="shared" si="52"/>
        <v>617</v>
      </c>
      <c r="AE138" s="1">
        <f t="shared" si="59"/>
        <v>-14</v>
      </c>
      <c r="AF138" s="1">
        <f t="shared" si="53"/>
        <v>14</v>
      </c>
      <c r="AG138" s="1">
        <f t="shared" si="53"/>
        <v>0</v>
      </c>
      <c r="AH138" s="1">
        <f t="shared" si="53"/>
        <v>1</v>
      </c>
      <c r="AI138" s="1">
        <f t="shared" si="60"/>
        <v>1</v>
      </c>
      <c r="AJ138" s="9">
        <f t="shared" si="34"/>
        <v>4.1731484612783226E-2</v>
      </c>
      <c r="AK138" s="9">
        <f t="shared" si="35"/>
        <v>0.29570000000000002</v>
      </c>
      <c r="AL138" s="9">
        <f t="shared" si="36"/>
        <v>2.66E-3</v>
      </c>
      <c r="AM138" s="9">
        <f t="shared" si="37"/>
        <v>0.28070000000000001</v>
      </c>
      <c r="AN138" s="9">
        <f t="shared" si="38"/>
        <v>1.234E-2</v>
      </c>
      <c r="AO138" s="9">
        <f t="shared" si="39"/>
        <v>2.0000000000000002E-5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17</v>
      </c>
      <c r="AV138" s="9">
        <f t="shared" si="56"/>
        <v>3.4000000000000002E-4</v>
      </c>
      <c r="AW138" s="9">
        <f t="shared" si="41"/>
        <v>0</v>
      </c>
      <c r="AX138" s="9">
        <f t="shared" si="42"/>
        <v>3.4000000000000002E-4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143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14788</v>
      </c>
      <c r="C139" s="1">
        <v>126</v>
      </c>
      <c r="D139" s="1">
        <v>35211</v>
      </c>
      <c r="E139" s="1">
        <v>123</v>
      </c>
      <c r="F139" s="1">
        <v>0</v>
      </c>
      <c r="G139" s="1">
        <v>14047</v>
      </c>
      <c r="H139" s="1">
        <v>0</v>
      </c>
      <c r="I139" s="1">
        <v>618</v>
      </c>
      <c r="J139" s="1">
        <v>39.479999999999997</v>
      </c>
      <c r="K139" s="1">
        <v>625.41</v>
      </c>
      <c r="L139" s="1">
        <v>14679.6</v>
      </c>
      <c r="M139" s="1">
        <v>1.01</v>
      </c>
      <c r="N139" s="1">
        <v>6272</v>
      </c>
      <c r="O139" s="1">
        <v>8506</v>
      </c>
      <c r="P139" s="1">
        <v>6</v>
      </c>
      <c r="Q139" s="1">
        <v>8355</v>
      </c>
      <c r="R139" s="1">
        <v>144</v>
      </c>
      <c r="S139" s="1">
        <v>112</v>
      </c>
      <c r="T139" s="1">
        <v>13</v>
      </c>
      <c r="U139" s="1">
        <v>7482</v>
      </c>
      <c r="V139" s="1">
        <v>0</v>
      </c>
      <c r="W139" s="1">
        <v>17</v>
      </c>
      <c r="X139" s="1">
        <v>0</v>
      </c>
      <c r="Y139" s="1">
        <v>0</v>
      </c>
      <c r="Z139" s="1">
        <v>0</v>
      </c>
      <c r="AA139" s="1">
        <f t="shared" si="50"/>
        <v>42693</v>
      </c>
      <c r="AB139" s="1">
        <f t="shared" si="50"/>
        <v>123</v>
      </c>
      <c r="AC139" s="1">
        <f t="shared" si="51"/>
        <v>14064</v>
      </c>
      <c r="AD139" s="1">
        <f t="shared" si="52"/>
        <v>618</v>
      </c>
      <c r="AE139" s="1">
        <f t="shared" si="59"/>
        <v>-10</v>
      </c>
      <c r="AF139" s="1">
        <f t="shared" si="53"/>
        <v>12</v>
      </c>
      <c r="AG139" s="1">
        <f t="shared" si="53"/>
        <v>0</v>
      </c>
      <c r="AH139" s="1">
        <f t="shared" si="53"/>
        <v>1</v>
      </c>
      <c r="AI139" s="1">
        <f t="shared" si="60"/>
        <v>3</v>
      </c>
      <c r="AJ139" s="9">
        <f t="shared" si="34"/>
        <v>4.1790641060319177E-2</v>
      </c>
      <c r="AK139" s="9">
        <f t="shared" si="35"/>
        <v>0.29576000000000002</v>
      </c>
      <c r="AL139" s="9">
        <f t="shared" si="36"/>
        <v>2.4599999999999999E-3</v>
      </c>
      <c r="AM139" s="9">
        <f t="shared" si="37"/>
        <v>0.28094000000000002</v>
      </c>
      <c r="AN139" s="9">
        <f t="shared" si="38"/>
        <v>1.2359999999999999E-2</v>
      </c>
      <c r="AO139" s="9">
        <f t="shared" si="39"/>
        <v>6.0000000000000002E-5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17</v>
      </c>
      <c r="AV139" s="9">
        <f t="shared" si="56"/>
        <v>3.4000000000000002E-4</v>
      </c>
      <c r="AW139" s="9">
        <f t="shared" si="41"/>
        <v>0</v>
      </c>
      <c r="AX139" s="9">
        <f t="shared" si="42"/>
        <v>3.4000000000000002E-4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144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14791</v>
      </c>
      <c r="C140" s="1">
        <v>127</v>
      </c>
      <c r="D140" s="1">
        <v>35208</v>
      </c>
      <c r="E140" s="1">
        <v>113</v>
      </c>
      <c r="F140" s="1">
        <v>0</v>
      </c>
      <c r="G140" s="1">
        <v>14058</v>
      </c>
      <c r="H140" s="1">
        <v>0</v>
      </c>
      <c r="I140" s="1">
        <v>620</v>
      </c>
      <c r="J140" s="1">
        <v>39.49</v>
      </c>
      <c r="K140" s="1">
        <v>649.07000000000005</v>
      </c>
      <c r="L140" s="1">
        <v>15099</v>
      </c>
      <c r="M140" s="1">
        <v>1.01</v>
      </c>
      <c r="N140" s="1">
        <v>6277</v>
      </c>
      <c r="O140" s="1">
        <v>8504</v>
      </c>
      <c r="P140" s="1">
        <v>7</v>
      </c>
      <c r="Q140" s="1">
        <v>8350</v>
      </c>
      <c r="R140" s="1">
        <v>146</v>
      </c>
      <c r="S140" s="1">
        <v>103</v>
      </c>
      <c r="T140" s="1">
        <v>12</v>
      </c>
      <c r="U140" s="1">
        <v>7482</v>
      </c>
      <c r="V140" s="1">
        <v>0</v>
      </c>
      <c r="W140" s="1">
        <v>17</v>
      </c>
      <c r="X140" s="1">
        <v>0</v>
      </c>
      <c r="Y140" s="1">
        <v>0</v>
      </c>
      <c r="Z140" s="1">
        <v>0</v>
      </c>
      <c r="AA140" s="1">
        <f t="shared" si="50"/>
        <v>42690</v>
      </c>
      <c r="AB140" s="1">
        <f t="shared" si="50"/>
        <v>113</v>
      </c>
      <c r="AC140" s="1">
        <f t="shared" si="51"/>
        <v>14075</v>
      </c>
      <c r="AD140" s="1">
        <f t="shared" si="52"/>
        <v>620</v>
      </c>
      <c r="AE140" s="1">
        <f t="shared" si="59"/>
        <v>-10</v>
      </c>
      <c r="AF140" s="1">
        <f t="shared" si="53"/>
        <v>11</v>
      </c>
      <c r="AG140" s="1">
        <f t="shared" si="53"/>
        <v>0</v>
      </c>
      <c r="AH140" s="1">
        <f t="shared" si="53"/>
        <v>2</v>
      </c>
      <c r="AI140" s="1">
        <f t="shared" si="60"/>
        <v>3</v>
      </c>
      <c r="AJ140" s="9">
        <f t="shared" si="34"/>
        <v>4.1917382191873437E-2</v>
      </c>
      <c r="AK140" s="9">
        <f t="shared" si="35"/>
        <v>0.29582000000000003</v>
      </c>
      <c r="AL140" s="9">
        <f t="shared" si="36"/>
        <v>2.2599999999999999E-3</v>
      </c>
      <c r="AM140" s="9">
        <f t="shared" si="37"/>
        <v>0.28116000000000002</v>
      </c>
      <c r="AN140" s="9">
        <f t="shared" si="38"/>
        <v>1.24E-2</v>
      </c>
      <c r="AO140" s="9">
        <f t="shared" si="39"/>
        <v>6.0000000000000002E-5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17</v>
      </c>
      <c r="AV140" s="9">
        <f t="shared" si="56"/>
        <v>3.4000000000000002E-4</v>
      </c>
      <c r="AW140" s="9">
        <f t="shared" si="41"/>
        <v>0</v>
      </c>
      <c r="AX140" s="9">
        <f t="shared" si="42"/>
        <v>3.4000000000000002E-4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145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14791</v>
      </c>
      <c r="C141" s="1">
        <v>128</v>
      </c>
      <c r="D141" s="1">
        <v>35207</v>
      </c>
      <c r="E141" s="1">
        <v>99</v>
      </c>
      <c r="F141" s="1">
        <v>0</v>
      </c>
      <c r="G141" s="1">
        <v>14071</v>
      </c>
      <c r="H141" s="1">
        <v>0</v>
      </c>
      <c r="I141" s="1">
        <v>621</v>
      </c>
      <c r="J141" s="1">
        <v>39.479999999999997</v>
      </c>
      <c r="K141" s="1">
        <v>647.99</v>
      </c>
      <c r="L141" s="1">
        <v>15114.7</v>
      </c>
      <c r="M141" s="1">
        <v>1</v>
      </c>
      <c r="N141" s="1">
        <v>6278</v>
      </c>
      <c r="O141" s="1">
        <v>8504</v>
      </c>
      <c r="P141" s="1">
        <v>3</v>
      </c>
      <c r="Q141" s="1">
        <v>8354</v>
      </c>
      <c r="R141" s="1">
        <v>146</v>
      </c>
      <c r="S141" s="1">
        <v>89</v>
      </c>
      <c r="T141" s="1">
        <v>10</v>
      </c>
      <c r="U141" s="1">
        <v>7482</v>
      </c>
      <c r="V141" s="1">
        <v>0</v>
      </c>
      <c r="W141" s="1">
        <v>17</v>
      </c>
      <c r="X141" s="1">
        <v>0</v>
      </c>
      <c r="Y141" s="1">
        <v>0</v>
      </c>
      <c r="Z141" s="1">
        <v>0</v>
      </c>
      <c r="AA141" s="1">
        <f t="shared" si="50"/>
        <v>42689</v>
      </c>
      <c r="AB141" s="1">
        <f t="shared" si="50"/>
        <v>99</v>
      </c>
      <c r="AC141" s="1">
        <f t="shared" si="51"/>
        <v>14088</v>
      </c>
      <c r="AD141" s="1">
        <f t="shared" si="52"/>
        <v>621</v>
      </c>
      <c r="AE141" s="1">
        <f t="shared" si="59"/>
        <v>-14</v>
      </c>
      <c r="AF141" s="1">
        <f t="shared" si="53"/>
        <v>13</v>
      </c>
      <c r="AG141" s="1">
        <f t="shared" si="53"/>
        <v>0</v>
      </c>
      <c r="AH141" s="1">
        <f t="shared" si="53"/>
        <v>1</v>
      </c>
      <c r="AI141" s="1">
        <f t="shared" si="60"/>
        <v>0</v>
      </c>
      <c r="AJ141" s="9">
        <f t="shared" si="34"/>
        <v>4.1984990872828074E-2</v>
      </c>
      <c r="AK141" s="9">
        <f t="shared" si="35"/>
        <v>0.29582000000000003</v>
      </c>
      <c r="AL141" s="9">
        <f t="shared" si="36"/>
        <v>1.98E-3</v>
      </c>
      <c r="AM141" s="9">
        <f t="shared" si="37"/>
        <v>0.28142</v>
      </c>
      <c r="AN141" s="9">
        <f t="shared" si="38"/>
        <v>1.242E-2</v>
      </c>
      <c r="AO141" s="9">
        <f t="shared" si="39"/>
        <v>0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17</v>
      </c>
      <c r="AV141" s="9">
        <f t="shared" si="56"/>
        <v>3.4000000000000002E-4</v>
      </c>
      <c r="AW141" s="9">
        <f t="shared" si="41"/>
        <v>0</v>
      </c>
      <c r="AX141" s="9">
        <f t="shared" si="42"/>
        <v>3.4000000000000002E-4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146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14775</v>
      </c>
      <c r="C142" s="1">
        <v>129</v>
      </c>
      <c r="D142" s="1">
        <v>35224</v>
      </c>
      <c r="E142" s="1">
        <v>95</v>
      </c>
      <c r="F142" s="1">
        <v>0</v>
      </c>
      <c r="G142" s="1">
        <v>14053</v>
      </c>
      <c r="H142" s="1">
        <v>0</v>
      </c>
      <c r="I142" s="1">
        <v>627</v>
      </c>
      <c r="J142" s="1">
        <v>39.5</v>
      </c>
      <c r="K142" s="1">
        <v>666.49</v>
      </c>
      <c r="L142" s="1">
        <v>14905.1</v>
      </c>
      <c r="M142" s="1">
        <v>1</v>
      </c>
      <c r="N142" s="1">
        <v>6266</v>
      </c>
      <c r="O142" s="1">
        <v>8499</v>
      </c>
      <c r="P142" s="1">
        <v>3</v>
      </c>
      <c r="Q142" s="1">
        <v>8341</v>
      </c>
      <c r="R142" s="1">
        <v>155</v>
      </c>
      <c r="S142" s="1">
        <v>89</v>
      </c>
      <c r="T142" s="1">
        <v>11</v>
      </c>
      <c r="U142" s="1">
        <v>7485</v>
      </c>
      <c r="V142" s="1">
        <v>0</v>
      </c>
      <c r="W142" s="1">
        <v>15</v>
      </c>
      <c r="X142" s="1">
        <v>0</v>
      </c>
      <c r="Y142" s="1">
        <v>0</v>
      </c>
      <c r="Z142" s="1">
        <v>0</v>
      </c>
      <c r="AA142" s="1">
        <f t="shared" si="50"/>
        <v>42709</v>
      </c>
      <c r="AB142" s="1">
        <f t="shared" si="50"/>
        <v>95</v>
      </c>
      <c r="AC142" s="1">
        <f t="shared" si="51"/>
        <v>14068</v>
      </c>
      <c r="AD142" s="1">
        <f t="shared" si="52"/>
        <v>627</v>
      </c>
      <c r="AE142" s="1">
        <f t="shared" si="59"/>
        <v>-4</v>
      </c>
      <c r="AF142" s="1">
        <f t="shared" si="53"/>
        <v>-18</v>
      </c>
      <c r="AG142" s="1">
        <f t="shared" si="53"/>
        <v>0</v>
      </c>
      <c r="AH142" s="1">
        <f t="shared" si="53"/>
        <v>6</v>
      </c>
      <c r="AI142" s="1">
        <f t="shared" si="60"/>
        <v>-16</v>
      </c>
      <c r="AJ142" s="9">
        <f t="shared" ref="AJ142:AJ205" si="67">IF(OR(ISNA(B142),B142=0),NA(),I142/B142)</f>
        <v>4.2436548223350253E-2</v>
      </c>
      <c r="AK142" s="9">
        <f t="shared" ref="AK142:AK205" si="68">IF(OR(ISNA(B142),B142=0),NA(),B142/$AK$11)</f>
        <v>0.29549999999999998</v>
      </c>
      <c r="AL142" s="9">
        <f t="shared" ref="AL142:AL205" si="69">IF(OR(ISNA(B142),B142=0),NA(),E142/$AK$11)</f>
        <v>1.9E-3</v>
      </c>
      <c r="AM142" s="9">
        <f t="shared" ref="AM142:AM205" si="70">IF(OR(ISNA(B142),B142=0),NA(),G142/$AK$11)</f>
        <v>0.28105999999999998</v>
      </c>
      <c r="AN142" s="9">
        <f t="shared" ref="AN142:AN205" si="71">IF(OR(ISNA(B142),B142=0),NA(),I142/$AK$11)</f>
        <v>1.2540000000000001E-2</v>
      </c>
      <c r="AO142" s="9">
        <f t="shared" ref="AO142:AO205" si="72">+IF(OR(ISNA(B142),B142=0),NA(),AI142/$AK$11)</f>
        <v>-3.2000000000000003E-4</v>
      </c>
      <c r="AP142" s="1">
        <f t="shared" si="54"/>
        <v>0</v>
      </c>
      <c r="AQ142" s="1">
        <f t="shared" si="54"/>
        <v>-2</v>
      </c>
      <c r="AS142" s="1">
        <f t="shared" si="55"/>
        <v>0</v>
      </c>
      <c r="AT142" s="1">
        <f t="shared" si="61"/>
        <v>-2</v>
      </c>
      <c r="AU142" s="1">
        <f t="shared" ref="AU142:AU205" si="73">IF(C142="",NA(),V142+W142+X142)</f>
        <v>15</v>
      </c>
      <c r="AV142" s="9">
        <f t="shared" si="56"/>
        <v>2.9999999999999997E-4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2.9999999999999997E-4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-4.0000000000000003E-5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147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14775</v>
      </c>
      <c r="C143" s="1">
        <v>130</v>
      </c>
      <c r="D143" s="1">
        <v>35224</v>
      </c>
      <c r="E143" s="1">
        <v>85</v>
      </c>
      <c r="F143" s="1">
        <v>0</v>
      </c>
      <c r="G143" s="1">
        <v>14062</v>
      </c>
      <c r="H143" s="1">
        <v>0</v>
      </c>
      <c r="I143" s="1">
        <v>628</v>
      </c>
      <c r="J143" s="1">
        <v>39.5</v>
      </c>
      <c r="K143" s="1">
        <v>665.99</v>
      </c>
      <c r="L143" s="1">
        <v>14916.6</v>
      </c>
      <c r="M143" s="1">
        <v>1</v>
      </c>
      <c r="N143" s="1">
        <v>6266</v>
      </c>
      <c r="O143" s="1">
        <v>8499</v>
      </c>
      <c r="P143" s="1">
        <v>2</v>
      </c>
      <c r="Q143" s="1">
        <v>8342</v>
      </c>
      <c r="R143" s="1">
        <v>155</v>
      </c>
      <c r="S143" s="1">
        <v>80</v>
      </c>
      <c r="T143" s="1">
        <v>11</v>
      </c>
      <c r="U143" s="1">
        <v>7485</v>
      </c>
      <c r="V143" s="1">
        <v>0</v>
      </c>
      <c r="W143" s="1">
        <v>15</v>
      </c>
      <c r="X143" s="1">
        <v>0</v>
      </c>
      <c r="Y143" s="1">
        <v>0</v>
      </c>
      <c r="Z143" s="1">
        <v>0</v>
      </c>
      <c r="AA143" s="1">
        <f t="shared" ref="AA143:AB206" si="78">+D143+U143</f>
        <v>42709</v>
      </c>
      <c r="AB143" s="1">
        <f t="shared" si="78"/>
        <v>85</v>
      </c>
      <c r="AC143" s="1">
        <f t="shared" ref="AC143:AC206" si="79">+G143+W143</f>
        <v>14077</v>
      </c>
      <c r="AD143" s="1">
        <f t="shared" ref="AD143:AD206" si="80">+I143+X143</f>
        <v>628</v>
      </c>
      <c r="AE143" s="1">
        <f t="shared" si="59"/>
        <v>-10</v>
      </c>
      <c r="AF143" s="1">
        <f t="shared" ref="AF143:AH206" si="81">IF($C143="","",G143-G142)</f>
        <v>9</v>
      </c>
      <c r="AG143" s="1">
        <f t="shared" si="81"/>
        <v>0</v>
      </c>
      <c r="AH143" s="1">
        <f t="shared" si="81"/>
        <v>1</v>
      </c>
      <c r="AI143" s="1">
        <f t="shared" si="60"/>
        <v>0</v>
      </c>
      <c r="AJ143" s="9">
        <f t="shared" si="67"/>
        <v>4.2504230118443315E-2</v>
      </c>
      <c r="AK143" s="9">
        <f t="shared" si="68"/>
        <v>0.29549999999999998</v>
      </c>
      <c r="AL143" s="9">
        <f t="shared" si="69"/>
        <v>1.6999999999999999E-3</v>
      </c>
      <c r="AM143" s="9">
        <f t="shared" si="70"/>
        <v>0.28123999999999999</v>
      </c>
      <c r="AN143" s="9">
        <f t="shared" si="71"/>
        <v>1.256E-2</v>
      </c>
      <c r="AO143" s="9">
        <f t="shared" si="72"/>
        <v>0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15</v>
      </c>
      <c r="AV143" s="9">
        <f t="shared" ref="AV143:AV206" si="84">IF(OR(ISNA(B143),B143=0),NA(),AU143/$AK$11)</f>
        <v>2.9999999999999997E-4</v>
      </c>
      <c r="AW143" s="9">
        <f t="shared" si="74"/>
        <v>0</v>
      </c>
      <c r="AX143" s="9">
        <f t="shared" si="75"/>
        <v>2.9999999999999997E-4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148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14781</v>
      </c>
      <c r="C144" s="1">
        <v>131</v>
      </c>
      <c r="D144" s="1">
        <v>35219</v>
      </c>
      <c r="E144" s="1">
        <v>78</v>
      </c>
      <c r="F144" s="1">
        <v>0</v>
      </c>
      <c r="G144" s="1">
        <v>14049</v>
      </c>
      <c r="H144" s="1">
        <v>0</v>
      </c>
      <c r="I144" s="1">
        <v>654</v>
      </c>
      <c r="J144" s="1">
        <v>39.47</v>
      </c>
      <c r="K144" s="1">
        <v>588.51</v>
      </c>
      <c r="L144" s="1">
        <v>12608.4</v>
      </c>
      <c r="M144" s="1">
        <v>1</v>
      </c>
      <c r="N144" s="1">
        <v>6264</v>
      </c>
      <c r="O144" s="1">
        <v>8507</v>
      </c>
      <c r="P144" s="1">
        <v>2</v>
      </c>
      <c r="Q144" s="1">
        <v>8347</v>
      </c>
      <c r="R144" s="1">
        <v>158</v>
      </c>
      <c r="S144" s="1">
        <v>69</v>
      </c>
      <c r="T144" s="1">
        <v>10</v>
      </c>
      <c r="U144" s="1">
        <v>7484</v>
      </c>
      <c r="V144" s="1">
        <v>0</v>
      </c>
      <c r="W144" s="1">
        <v>16</v>
      </c>
      <c r="X144" s="1">
        <v>0</v>
      </c>
      <c r="Y144" s="1">
        <v>0</v>
      </c>
      <c r="Z144" s="1">
        <v>0</v>
      </c>
      <c r="AA144" s="1">
        <f t="shared" si="78"/>
        <v>42703</v>
      </c>
      <c r="AB144" s="1">
        <f t="shared" si="78"/>
        <v>78</v>
      </c>
      <c r="AC144" s="1">
        <f t="shared" si="79"/>
        <v>14065</v>
      </c>
      <c r="AD144" s="1">
        <f t="shared" si="80"/>
        <v>654</v>
      </c>
      <c r="AE144" s="1">
        <f t="shared" ref="AE144:AE207" si="85">IF($C144="","",E144-E143)</f>
        <v>-7</v>
      </c>
      <c r="AF144" s="1">
        <f t="shared" si="81"/>
        <v>-13</v>
      </c>
      <c r="AG144" s="1">
        <f t="shared" si="81"/>
        <v>0</v>
      </c>
      <c r="AH144" s="1">
        <f t="shared" si="81"/>
        <v>26</v>
      </c>
      <c r="AI144" s="1">
        <f t="shared" ref="AI144:AI207" si="86">IF(OR($C144="",ISNA($C144)),NA(),AE144+AF144+AG144+AH144)</f>
        <v>6</v>
      </c>
      <c r="AJ144" s="9">
        <f t="shared" si="67"/>
        <v>4.424599147554293E-2</v>
      </c>
      <c r="AK144" s="9">
        <f t="shared" si="68"/>
        <v>0.29561999999999999</v>
      </c>
      <c r="AL144" s="9">
        <f t="shared" si="69"/>
        <v>1.56E-3</v>
      </c>
      <c r="AM144" s="9">
        <f t="shared" si="70"/>
        <v>0.28098000000000001</v>
      </c>
      <c r="AN144" s="9">
        <f t="shared" si="71"/>
        <v>1.308E-2</v>
      </c>
      <c r="AO144" s="9">
        <f t="shared" si="72"/>
        <v>1.2E-4</v>
      </c>
      <c r="AP144" s="1">
        <f t="shared" si="82"/>
        <v>0</v>
      </c>
      <c r="AQ144" s="1">
        <f t="shared" si="82"/>
        <v>1</v>
      </c>
      <c r="AS144" s="1">
        <f t="shared" si="83"/>
        <v>0</v>
      </c>
      <c r="AT144" s="1">
        <f t="shared" ref="AT144:AT207" si="87">IF(OR($C144="",ISNA($C144)),NA(),AP144+AQ144+AR144+AS144)</f>
        <v>1</v>
      </c>
      <c r="AU144" s="1">
        <f t="shared" si="73"/>
        <v>16</v>
      </c>
      <c r="AV144" s="9">
        <f t="shared" si="84"/>
        <v>3.2000000000000003E-4</v>
      </c>
      <c r="AW144" s="9">
        <f t="shared" si="74"/>
        <v>0</v>
      </c>
      <c r="AX144" s="9">
        <f t="shared" si="75"/>
        <v>3.2000000000000003E-4</v>
      </c>
      <c r="AY144" s="9">
        <f t="shared" si="76"/>
        <v>0</v>
      </c>
      <c r="AZ144" s="9">
        <f t="shared" si="77"/>
        <v>2.0000000000000002E-5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149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14782</v>
      </c>
      <c r="C145" s="1">
        <v>132</v>
      </c>
      <c r="D145" s="1">
        <v>35218</v>
      </c>
      <c r="E145" s="1">
        <v>73</v>
      </c>
      <c r="F145" s="1">
        <v>0</v>
      </c>
      <c r="G145" s="1">
        <v>14054</v>
      </c>
      <c r="H145" s="1">
        <v>0</v>
      </c>
      <c r="I145" s="1">
        <v>655</v>
      </c>
      <c r="J145" s="1">
        <v>39.47</v>
      </c>
      <c r="K145" s="1">
        <v>588.66</v>
      </c>
      <c r="L145" s="1">
        <v>12614.1</v>
      </c>
      <c r="M145" s="1">
        <v>1</v>
      </c>
      <c r="N145" s="1">
        <v>6265</v>
      </c>
      <c r="O145" s="1">
        <v>8507</v>
      </c>
      <c r="P145" s="1">
        <v>0</v>
      </c>
      <c r="Q145" s="1">
        <v>8349</v>
      </c>
      <c r="R145" s="1">
        <v>158</v>
      </c>
      <c r="S145" s="1">
        <v>65</v>
      </c>
      <c r="T145" s="1">
        <v>9</v>
      </c>
      <c r="U145" s="1">
        <v>7484</v>
      </c>
      <c r="V145" s="1">
        <v>0</v>
      </c>
      <c r="W145" s="1">
        <v>16</v>
      </c>
      <c r="X145" s="1">
        <v>0</v>
      </c>
      <c r="Y145" s="1">
        <v>0</v>
      </c>
      <c r="Z145" s="1">
        <v>0</v>
      </c>
      <c r="AA145" s="1">
        <f t="shared" si="78"/>
        <v>42702</v>
      </c>
      <c r="AB145" s="1">
        <f t="shared" si="78"/>
        <v>73</v>
      </c>
      <c r="AC145" s="1">
        <f t="shared" si="79"/>
        <v>14070</v>
      </c>
      <c r="AD145" s="1">
        <f t="shared" si="80"/>
        <v>655</v>
      </c>
      <c r="AE145" s="1">
        <f t="shared" si="85"/>
        <v>-5</v>
      </c>
      <c r="AF145" s="1">
        <f t="shared" si="81"/>
        <v>5</v>
      </c>
      <c r="AG145" s="1">
        <f t="shared" si="81"/>
        <v>0</v>
      </c>
      <c r="AH145" s="1">
        <f t="shared" si="81"/>
        <v>1</v>
      </c>
      <c r="AI145" s="1">
        <f t="shared" si="86"/>
        <v>1</v>
      </c>
      <c r="AJ145" s="9">
        <f t="shared" si="67"/>
        <v>4.4310648085509406E-2</v>
      </c>
      <c r="AK145" s="9">
        <f t="shared" si="68"/>
        <v>0.29564000000000001</v>
      </c>
      <c r="AL145" s="9">
        <f t="shared" si="69"/>
        <v>1.4599999999999999E-3</v>
      </c>
      <c r="AM145" s="9">
        <f t="shared" si="70"/>
        <v>0.28108</v>
      </c>
      <c r="AN145" s="9">
        <f t="shared" si="71"/>
        <v>1.3100000000000001E-2</v>
      </c>
      <c r="AO145" s="9">
        <f t="shared" si="72"/>
        <v>2.0000000000000002E-5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16</v>
      </c>
      <c r="AV145" s="9">
        <f t="shared" si="84"/>
        <v>3.2000000000000003E-4</v>
      </c>
      <c r="AW145" s="9">
        <f t="shared" si="74"/>
        <v>0</v>
      </c>
      <c r="AX145" s="9">
        <f t="shared" si="75"/>
        <v>3.2000000000000003E-4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150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 t="e">
        <f t="shared" si="66"/>
        <v>#N/A</v>
      </c>
      <c r="AA146" s="1">
        <f t="shared" si="78"/>
        <v>0</v>
      </c>
      <c r="AB146" s="1">
        <f t="shared" si="78"/>
        <v>0</v>
      </c>
      <c r="AC146" s="1">
        <f t="shared" si="79"/>
        <v>0</v>
      </c>
      <c r="AD146" s="1">
        <f t="shared" si="80"/>
        <v>0</v>
      </c>
      <c r="AE146" s="1" t="str">
        <f t="shared" si="85"/>
        <v/>
      </c>
      <c r="AF146" s="1" t="str">
        <f t="shared" si="81"/>
        <v/>
      </c>
      <c r="AG146" s="1" t="str">
        <f t="shared" si="81"/>
        <v/>
      </c>
      <c r="AH146" s="1" t="str">
        <f t="shared" si="81"/>
        <v/>
      </c>
      <c r="AI146" s="1" t="e">
        <f t="shared" si="86"/>
        <v>#N/A</v>
      </c>
      <c r="AJ146" s="9" t="e">
        <f t="shared" si="67"/>
        <v>#N/A</v>
      </c>
      <c r="AK146" s="9" t="e">
        <f t="shared" si="68"/>
        <v>#N/A</v>
      </c>
      <c r="AL146" s="9" t="e">
        <f t="shared" si="69"/>
        <v>#N/A</v>
      </c>
      <c r="AM146" s="9" t="e">
        <f t="shared" si="70"/>
        <v>#N/A</v>
      </c>
      <c r="AN146" s="9" t="e">
        <f t="shared" si="71"/>
        <v>#N/A</v>
      </c>
      <c r="AO146" s="9" t="e">
        <f t="shared" si="72"/>
        <v>#N/A</v>
      </c>
      <c r="AP146" s="1" t="str">
        <f t="shared" si="82"/>
        <v/>
      </c>
      <c r="AQ146" s="1" t="str">
        <f t="shared" si="82"/>
        <v/>
      </c>
      <c r="AS146" s="1" t="str">
        <f t="shared" si="83"/>
        <v/>
      </c>
      <c r="AT146" s="1" t="e">
        <f t="shared" si="87"/>
        <v>#N/A</v>
      </c>
      <c r="AU146" s="1" t="e">
        <f t="shared" si="73"/>
        <v>#N/A</v>
      </c>
      <c r="AV146" s="9" t="e">
        <f t="shared" si="84"/>
        <v>#N/A</v>
      </c>
      <c r="AW146" s="9" t="e">
        <f t="shared" si="74"/>
        <v>#N/A</v>
      </c>
      <c r="AX146" s="9" t="e">
        <f t="shared" si="75"/>
        <v>#N/A</v>
      </c>
      <c r="AY146" s="9" t="e">
        <f t="shared" si="76"/>
        <v>#N/A</v>
      </c>
      <c r="AZ146" s="9" t="e">
        <f t="shared" si="77"/>
        <v>#N/A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151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 t="e">
        <f t="shared" si="66"/>
        <v>#N/A</v>
      </c>
      <c r="AA147" s="1">
        <f t="shared" si="78"/>
        <v>0</v>
      </c>
      <c r="AB147" s="1">
        <f t="shared" si="78"/>
        <v>0</v>
      </c>
      <c r="AC147" s="1">
        <f t="shared" si="79"/>
        <v>0</v>
      </c>
      <c r="AD147" s="1">
        <f t="shared" si="80"/>
        <v>0</v>
      </c>
      <c r="AE147" s="1" t="str">
        <f t="shared" si="85"/>
        <v/>
      </c>
      <c r="AF147" s="1" t="str">
        <f t="shared" si="81"/>
        <v/>
      </c>
      <c r="AG147" s="1" t="str">
        <f t="shared" si="81"/>
        <v/>
      </c>
      <c r="AH147" s="1" t="str">
        <f t="shared" si="81"/>
        <v/>
      </c>
      <c r="AI147" s="1" t="e">
        <f t="shared" si="86"/>
        <v>#N/A</v>
      </c>
      <c r="AJ147" s="9" t="e">
        <f t="shared" si="67"/>
        <v>#N/A</v>
      </c>
      <c r="AK147" s="9" t="e">
        <f t="shared" si="68"/>
        <v>#N/A</v>
      </c>
      <c r="AL147" s="9" t="e">
        <f t="shared" si="69"/>
        <v>#N/A</v>
      </c>
      <c r="AM147" s="9" t="e">
        <f t="shared" si="70"/>
        <v>#N/A</v>
      </c>
      <c r="AN147" s="9" t="e">
        <f t="shared" si="71"/>
        <v>#N/A</v>
      </c>
      <c r="AO147" s="9" t="e">
        <f t="shared" si="72"/>
        <v>#N/A</v>
      </c>
      <c r="AP147" s="1" t="str">
        <f t="shared" si="82"/>
        <v/>
      </c>
      <c r="AQ147" s="1" t="str">
        <f t="shared" si="82"/>
        <v/>
      </c>
      <c r="AS147" s="1" t="str">
        <f t="shared" si="83"/>
        <v/>
      </c>
      <c r="AT147" s="1" t="e">
        <f t="shared" si="87"/>
        <v>#N/A</v>
      </c>
      <c r="AU147" s="1" t="e">
        <f t="shared" si="73"/>
        <v>#N/A</v>
      </c>
      <c r="AV147" s="9" t="e">
        <f t="shared" si="84"/>
        <v>#N/A</v>
      </c>
      <c r="AW147" s="9" t="e">
        <f t="shared" si="74"/>
        <v>#N/A</v>
      </c>
      <c r="AX147" s="9" t="e">
        <f t="shared" si="75"/>
        <v>#N/A</v>
      </c>
      <c r="AY147" s="9" t="e">
        <f t="shared" si="76"/>
        <v>#N/A</v>
      </c>
      <c r="AZ147" s="9" t="e">
        <f t="shared" si="77"/>
        <v>#N/A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152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 t="e">
        <f t="shared" si="66"/>
        <v>#N/A</v>
      </c>
      <c r="AA148" s="1">
        <f t="shared" si="78"/>
        <v>0</v>
      </c>
      <c r="AB148" s="1">
        <f t="shared" si="78"/>
        <v>0</v>
      </c>
      <c r="AC148" s="1">
        <f t="shared" si="79"/>
        <v>0</v>
      </c>
      <c r="AD148" s="1">
        <f t="shared" si="80"/>
        <v>0</v>
      </c>
      <c r="AE148" s="1" t="str">
        <f t="shared" si="85"/>
        <v/>
      </c>
      <c r="AF148" s="1" t="str">
        <f t="shared" si="81"/>
        <v/>
      </c>
      <c r="AG148" s="1" t="str">
        <f t="shared" si="81"/>
        <v/>
      </c>
      <c r="AH148" s="1" t="str">
        <f t="shared" si="81"/>
        <v/>
      </c>
      <c r="AI148" s="1" t="e">
        <f t="shared" si="86"/>
        <v>#N/A</v>
      </c>
      <c r="AJ148" s="9" t="e">
        <f t="shared" si="67"/>
        <v>#N/A</v>
      </c>
      <c r="AK148" s="9" t="e">
        <f t="shared" si="68"/>
        <v>#N/A</v>
      </c>
      <c r="AL148" s="9" t="e">
        <f t="shared" si="69"/>
        <v>#N/A</v>
      </c>
      <c r="AM148" s="9" t="e">
        <f t="shared" si="70"/>
        <v>#N/A</v>
      </c>
      <c r="AN148" s="9" t="e">
        <f t="shared" si="71"/>
        <v>#N/A</v>
      </c>
      <c r="AO148" s="9" t="e">
        <f t="shared" si="72"/>
        <v>#N/A</v>
      </c>
      <c r="AP148" s="1" t="str">
        <f t="shared" si="82"/>
        <v/>
      </c>
      <c r="AQ148" s="1" t="str">
        <f t="shared" si="82"/>
        <v/>
      </c>
      <c r="AS148" s="1" t="str">
        <f t="shared" si="83"/>
        <v/>
      </c>
      <c r="AT148" s="1" t="e">
        <f t="shared" si="87"/>
        <v>#N/A</v>
      </c>
      <c r="AU148" s="1" t="e">
        <f t="shared" si="73"/>
        <v>#N/A</v>
      </c>
      <c r="AV148" s="9" t="e">
        <f t="shared" si="84"/>
        <v>#N/A</v>
      </c>
      <c r="AW148" s="9" t="e">
        <f t="shared" si="74"/>
        <v>#N/A</v>
      </c>
      <c r="AX148" s="9" t="e">
        <f t="shared" si="75"/>
        <v>#N/A</v>
      </c>
      <c r="AY148" s="9" t="e">
        <f t="shared" si="76"/>
        <v>#N/A</v>
      </c>
      <c r="AZ148" s="9" t="e">
        <f t="shared" si="77"/>
        <v>#N/A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153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 t="e">
        <f t="shared" si="66"/>
        <v>#N/A</v>
      </c>
      <c r="AA149" s="1">
        <f t="shared" si="78"/>
        <v>0</v>
      </c>
      <c r="AB149" s="1">
        <f t="shared" si="78"/>
        <v>0</v>
      </c>
      <c r="AC149" s="1">
        <f t="shared" si="79"/>
        <v>0</v>
      </c>
      <c r="AD149" s="1">
        <f t="shared" si="80"/>
        <v>0</v>
      </c>
      <c r="AE149" s="1" t="str">
        <f t="shared" si="85"/>
        <v/>
      </c>
      <c r="AF149" s="1" t="str">
        <f t="shared" si="81"/>
        <v/>
      </c>
      <c r="AG149" s="1" t="str">
        <f t="shared" si="81"/>
        <v/>
      </c>
      <c r="AH149" s="1" t="str">
        <f t="shared" si="81"/>
        <v/>
      </c>
      <c r="AI149" s="1" t="e">
        <f t="shared" si="86"/>
        <v>#N/A</v>
      </c>
      <c r="AJ149" s="9" t="e">
        <f t="shared" si="67"/>
        <v>#N/A</v>
      </c>
      <c r="AK149" s="9" t="e">
        <f t="shared" si="68"/>
        <v>#N/A</v>
      </c>
      <c r="AL149" s="9" t="e">
        <f t="shared" si="69"/>
        <v>#N/A</v>
      </c>
      <c r="AM149" s="9" t="e">
        <f t="shared" si="70"/>
        <v>#N/A</v>
      </c>
      <c r="AN149" s="9" t="e">
        <f t="shared" si="71"/>
        <v>#N/A</v>
      </c>
      <c r="AO149" s="9" t="e">
        <f t="shared" si="72"/>
        <v>#N/A</v>
      </c>
      <c r="AP149" s="1" t="str">
        <f t="shared" si="82"/>
        <v/>
      </c>
      <c r="AQ149" s="1" t="str">
        <f t="shared" si="82"/>
        <v/>
      </c>
      <c r="AS149" s="1" t="str">
        <f t="shared" si="83"/>
        <v/>
      </c>
      <c r="AT149" s="1" t="e">
        <f t="shared" si="87"/>
        <v>#N/A</v>
      </c>
      <c r="AU149" s="1" t="e">
        <f t="shared" si="73"/>
        <v>#N/A</v>
      </c>
      <c r="AV149" s="9" t="e">
        <f t="shared" si="84"/>
        <v>#N/A</v>
      </c>
      <c r="AW149" s="9" t="e">
        <f t="shared" si="74"/>
        <v>#N/A</v>
      </c>
      <c r="AX149" s="9" t="e">
        <f t="shared" si="75"/>
        <v>#N/A</v>
      </c>
      <c r="AY149" s="9" t="e">
        <f t="shared" si="76"/>
        <v>#N/A</v>
      </c>
      <c r="AZ149" s="9" t="e">
        <f t="shared" si="77"/>
        <v>#N/A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154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 t="e">
        <f t="shared" si="66"/>
        <v>#N/A</v>
      </c>
      <c r="AA150" s="1">
        <f t="shared" si="78"/>
        <v>0</v>
      </c>
      <c r="AB150" s="1">
        <f t="shared" si="78"/>
        <v>0</v>
      </c>
      <c r="AC150" s="1">
        <f t="shared" si="79"/>
        <v>0</v>
      </c>
      <c r="AD150" s="1">
        <f t="shared" si="80"/>
        <v>0</v>
      </c>
      <c r="AE150" s="1" t="str">
        <f t="shared" si="85"/>
        <v/>
      </c>
      <c r="AF150" s="1" t="str">
        <f t="shared" si="81"/>
        <v/>
      </c>
      <c r="AG150" s="1" t="str">
        <f t="shared" si="81"/>
        <v/>
      </c>
      <c r="AH150" s="1" t="str">
        <f t="shared" si="81"/>
        <v/>
      </c>
      <c r="AI150" s="1" t="e">
        <f t="shared" si="86"/>
        <v>#N/A</v>
      </c>
      <c r="AJ150" s="9" t="e">
        <f t="shared" si="67"/>
        <v>#N/A</v>
      </c>
      <c r="AK150" s="9" t="e">
        <f t="shared" si="68"/>
        <v>#N/A</v>
      </c>
      <c r="AL150" s="9" t="e">
        <f t="shared" si="69"/>
        <v>#N/A</v>
      </c>
      <c r="AM150" s="9" t="e">
        <f t="shared" si="70"/>
        <v>#N/A</v>
      </c>
      <c r="AN150" s="9" t="e">
        <f t="shared" si="71"/>
        <v>#N/A</v>
      </c>
      <c r="AO150" s="9" t="e">
        <f t="shared" si="72"/>
        <v>#N/A</v>
      </c>
      <c r="AP150" s="1" t="str">
        <f t="shared" si="82"/>
        <v/>
      </c>
      <c r="AQ150" s="1" t="str">
        <f t="shared" si="82"/>
        <v/>
      </c>
      <c r="AS150" s="1" t="str">
        <f t="shared" si="83"/>
        <v/>
      </c>
      <c r="AT150" s="1" t="e">
        <f t="shared" si="87"/>
        <v>#N/A</v>
      </c>
      <c r="AU150" s="1" t="e">
        <f t="shared" si="73"/>
        <v>#N/A</v>
      </c>
      <c r="AV150" s="9" t="e">
        <f t="shared" si="84"/>
        <v>#N/A</v>
      </c>
      <c r="AW150" s="9" t="e">
        <f t="shared" si="74"/>
        <v>#N/A</v>
      </c>
      <c r="AX150" s="9" t="e">
        <f t="shared" si="75"/>
        <v>#N/A</v>
      </c>
      <c r="AY150" s="9" t="e">
        <f t="shared" si="76"/>
        <v>#N/A</v>
      </c>
      <c r="AZ150" s="9" t="e">
        <f t="shared" si="77"/>
        <v>#N/A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155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 t="e">
        <f t="shared" si="66"/>
        <v>#N/A</v>
      </c>
      <c r="AA151" s="1">
        <f t="shared" si="78"/>
        <v>0</v>
      </c>
      <c r="AB151" s="1">
        <f t="shared" si="78"/>
        <v>0</v>
      </c>
      <c r="AC151" s="1">
        <f t="shared" si="79"/>
        <v>0</v>
      </c>
      <c r="AD151" s="1">
        <f t="shared" si="80"/>
        <v>0</v>
      </c>
      <c r="AE151" s="1" t="str">
        <f t="shared" si="85"/>
        <v/>
      </c>
      <c r="AF151" s="1" t="str">
        <f t="shared" si="81"/>
        <v/>
      </c>
      <c r="AG151" s="1" t="str">
        <f t="shared" si="81"/>
        <v/>
      </c>
      <c r="AH151" s="1" t="str">
        <f t="shared" si="81"/>
        <v/>
      </c>
      <c r="AI151" s="1" t="e">
        <f t="shared" si="86"/>
        <v>#N/A</v>
      </c>
      <c r="AJ151" s="9" t="e">
        <f t="shared" si="67"/>
        <v>#N/A</v>
      </c>
      <c r="AK151" s="9" t="e">
        <f t="shared" si="68"/>
        <v>#N/A</v>
      </c>
      <c r="AL151" s="9" t="e">
        <f t="shared" si="69"/>
        <v>#N/A</v>
      </c>
      <c r="AM151" s="9" t="e">
        <f t="shared" si="70"/>
        <v>#N/A</v>
      </c>
      <c r="AN151" s="9" t="e">
        <f t="shared" si="71"/>
        <v>#N/A</v>
      </c>
      <c r="AO151" s="9" t="e">
        <f t="shared" si="72"/>
        <v>#N/A</v>
      </c>
      <c r="AP151" s="1" t="str">
        <f t="shared" si="82"/>
        <v/>
      </c>
      <c r="AQ151" s="1" t="str">
        <f t="shared" si="82"/>
        <v/>
      </c>
      <c r="AS151" s="1" t="str">
        <f t="shared" si="83"/>
        <v/>
      </c>
      <c r="AT151" s="1" t="e">
        <f t="shared" si="87"/>
        <v>#N/A</v>
      </c>
      <c r="AU151" s="1" t="e">
        <f t="shared" si="73"/>
        <v>#N/A</v>
      </c>
      <c r="AV151" s="9" t="e">
        <f t="shared" si="84"/>
        <v>#N/A</v>
      </c>
      <c r="AW151" s="9" t="e">
        <f t="shared" si="74"/>
        <v>#N/A</v>
      </c>
      <c r="AX151" s="9" t="e">
        <f t="shared" si="75"/>
        <v>#N/A</v>
      </c>
      <c r="AY151" s="9" t="e">
        <f t="shared" si="76"/>
        <v>#N/A</v>
      </c>
      <c r="AZ151" s="9" t="e">
        <f t="shared" si="77"/>
        <v>#N/A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156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 t="e">
        <f t="shared" si="66"/>
        <v>#N/A</v>
      </c>
      <c r="AA152" s="1">
        <f t="shared" si="78"/>
        <v>0</v>
      </c>
      <c r="AB152" s="1">
        <f t="shared" si="78"/>
        <v>0</v>
      </c>
      <c r="AC152" s="1">
        <f t="shared" si="79"/>
        <v>0</v>
      </c>
      <c r="AD152" s="1">
        <f t="shared" si="80"/>
        <v>0</v>
      </c>
      <c r="AE152" s="1" t="str">
        <f t="shared" si="85"/>
        <v/>
      </c>
      <c r="AF152" s="1" t="str">
        <f t="shared" si="81"/>
        <v/>
      </c>
      <c r="AG152" s="1" t="str">
        <f t="shared" si="81"/>
        <v/>
      </c>
      <c r="AH152" s="1" t="str">
        <f t="shared" si="81"/>
        <v/>
      </c>
      <c r="AI152" s="1" t="e">
        <f t="shared" si="86"/>
        <v>#N/A</v>
      </c>
      <c r="AJ152" s="9" t="e">
        <f t="shared" si="67"/>
        <v>#N/A</v>
      </c>
      <c r="AK152" s="9" t="e">
        <f t="shared" si="68"/>
        <v>#N/A</v>
      </c>
      <c r="AL152" s="9" t="e">
        <f t="shared" si="69"/>
        <v>#N/A</v>
      </c>
      <c r="AM152" s="9" t="e">
        <f t="shared" si="70"/>
        <v>#N/A</v>
      </c>
      <c r="AN152" s="9" t="e">
        <f t="shared" si="71"/>
        <v>#N/A</v>
      </c>
      <c r="AO152" s="9" t="e">
        <f t="shared" si="72"/>
        <v>#N/A</v>
      </c>
      <c r="AP152" s="1" t="str">
        <f t="shared" si="82"/>
        <v/>
      </c>
      <c r="AQ152" s="1" t="str">
        <f t="shared" si="82"/>
        <v/>
      </c>
      <c r="AS152" s="1" t="str">
        <f t="shared" si="83"/>
        <v/>
      </c>
      <c r="AT152" s="1" t="e">
        <f t="shared" si="87"/>
        <v>#N/A</v>
      </c>
      <c r="AU152" s="1" t="e">
        <f t="shared" si="73"/>
        <v>#N/A</v>
      </c>
      <c r="AV152" s="9" t="e">
        <f t="shared" si="84"/>
        <v>#N/A</v>
      </c>
      <c r="AW152" s="9" t="e">
        <f t="shared" si="74"/>
        <v>#N/A</v>
      </c>
      <c r="AX152" s="9" t="e">
        <f t="shared" si="75"/>
        <v>#N/A</v>
      </c>
      <c r="AY152" s="9" t="e">
        <f t="shared" si="76"/>
        <v>#N/A</v>
      </c>
      <c r="AZ152" s="9" t="e">
        <f t="shared" si="77"/>
        <v>#N/A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157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 t="e">
        <f t="shared" si="66"/>
        <v>#N/A</v>
      </c>
      <c r="AA153" s="1">
        <f t="shared" si="78"/>
        <v>0</v>
      </c>
      <c r="AB153" s="1">
        <f t="shared" si="78"/>
        <v>0</v>
      </c>
      <c r="AC153" s="1">
        <f t="shared" si="79"/>
        <v>0</v>
      </c>
      <c r="AD153" s="1">
        <f t="shared" si="80"/>
        <v>0</v>
      </c>
      <c r="AE153" s="1" t="str">
        <f t="shared" si="85"/>
        <v/>
      </c>
      <c r="AF153" s="1" t="str">
        <f t="shared" si="81"/>
        <v/>
      </c>
      <c r="AG153" s="1" t="str">
        <f t="shared" si="81"/>
        <v/>
      </c>
      <c r="AH153" s="1" t="str">
        <f t="shared" si="81"/>
        <v/>
      </c>
      <c r="AI153" s="1" t="e">
        <f t="shared" si="86"/>
        <v>#N/A</v>
      </c>
      <c r="AJ153" s="9" t="e">
        <f t="shared" si="67"/>
        <v>#N/A</v>
      </c>
      <c r="AK153" s="9" t="e">
        <f t="shared" si="68"/>
        <v>#N/A</v>
      </c>
      <c r="AL153" s="9" t="e">
        <f t="shared" si="69"/>
        <v>#N/A</v>
      </c>
      <c r="AM153" s="9" t="e">
        <f t="shared" si="70"/>
        <v>#N/A</v>
      </c>
      <c r="AN153" s="9" t="e">
        <f t="shared" si="71"/>
        <v>#N/A</v>
      </c>
      <c r="AO153" s="9" t="e">
        <f t="shared" si="72"/>
        <v>#N/A</v>
      </c>
      <c r="AP153" s="1" t="str">
        <f t="shared" si="82"/>
        <v/>
      </c>
      <c r="AQ153" s="1" t="str">
        <f t="shared" si="82"/>
        <v/>
      </c>
      <c r="AS153" s="1" t="str">
        <f t="shared" si="83"/>
        <v/>
      </c>
      <c r="AT153" s="1" t="e">
        <f t="shared" si="87"/>
        <v>#N/A</v>
      </c>
      <c r="AU153" s="1" t="e">
        <f t="shared" si="73"/>
        <v>#N/A</v>
      </c>
      <c r="AV153" s="9" t="e">
        <f t="shared" si="84"/>
        <v>#N/A</v>
      </c>
      <c r="AW153" s="9" t="e">
        <f t="shared" si="74"/>
        <v>#N/A</v>
      </c>
      <c r="AX153" s="9" t="e">
        <f t="shared" si="75"/>
        <v>#N/A</v>
      </c>
      <c r="AY153" s="9" t="e">
        <f t="shared" si="76"/>
        <v>#N/A</v>
      </c>
      <c r="AZ153" s="9" t="e">
        <f t="shared" si="77"/>
        <v>#N/A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158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 t="e">
        <f t="shared" si="66"/>
        <v>#N/A</v>
      </c>
      <c r="AA154" s="1">
        <f t="shared" si="78"/>
        <v>0</v>
      </c>
      <c r="AB154" s="1">
        <f t="shared" si="78"/>
        <v>0</v>
      </c>
      <c r="AC154" s="1">
        <f t="shared" si="79"/>
        <v>0</v>
      </c>
      <c r="AD154" s="1">
        <f t="shared" si="80"/>
        <v>0</v>
      </c>
      <c r="AE154" s="1" t="str">
        <f t="shared" si="85"/>
        <v/>
      </c>
      <c r="AF154" s="1" t="str">
        <f t="shared" si="81"/>
        <v/>
      </c>
      <c r="AG154" s="1" t="str">
        <f t="shared" si="81"/>
        <v/>
      </c>
      <c r="AH154" s="1" t="str">
        <f t="shared" si="81"/>
        <v/>
      </c>
      <c r="AI154" s="1" t="e">
        <f t="shared" si="86"/>
        <v>#N/A</v>
      </c>
      <c r="AJ154" s="9" t="e">
        <f t="shared" si="67"/>
        <v>#N/A</v>
      </c>
      <c r="AK154" s="9" t="e">
        <f t="shared" si="68"/>
        <v>#N/A</v>
      </c>
      <c r="AL154" s="9" t="e">
        <f t="shared" si="69"/>
        <v>#N/A</v>
      </c>
      <c r="AM154" s="9" t="e">
        <f t="shared" si="70"/>
        <v>#N/A</v>
      </c>
      <c r="AN154" s="9" t="e">
        <f t="shared" si="71"/>
        <v>#N/A</v>
      </c>
      <c r="AO154" s="9" t="e">
        <f t="shared" si="72"/>
        <v>#N/A</v>
      </c>
      <c r="AP154" s="1" t="str">
        <f t="shared" si="82"/>
        <v/>
      </c>
      <c r="AQ154" s="1" t="str">
        <f t="shared" si="82"/>
        <v/>
      </c>
      <c r="AS154" s="1" t="str">
        <f t="shared" si="83"/>
        <v/>
      </c>
      <c r="AT154" s="1" t="e">
        <f t="shared" si="87"/>
        <v>#N/A</v>
      </c>
      <c r="AU154" s="1" t="e">
        <f t="shared" si="73"/>
        <v>#N/A</v>
      </c>
      <c r="AV154" s="9" t="e">
        <f t="shared" si="84"/>
        <v>#N/A</v>
      </c>
      <c r="AW154" s="9" t="e">
        <f t="shared" si="74"/>
        <v>#N/A</v>
      </c>
      <c r="AX154" s="9" t="e">
        <f t="shared" si="75"/>
        <v>#N/A</v>
      </c>
      <c r="AY154" s="9" t="e">
        <f t="shared" si="76"/>
        <v>#N/A</v>
      </c>
      <c r="AZ154" s="9" t="e">
        <f t="shared" si="77"/>
        <v>#N/A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159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 t="e">
        <f t="shared" si="66"/>
        <v>#N/A</v>
      </c>
      <c r="AA155" s="1">
        <f t="shared" si="78"/>
        <v>0</v>
      </c>
      <c r="AB155" s="1">
        <f t="shared" si="78"/>
        <v>0</v>
      </c>
      <c r="AC155" s="1">
        <f t="shared" si="79"/>
        <v>0</v>
      </c>
      <c r="AD155" s="1">
        <f t="shared" si="80"/>
        <v>0</v>
      </c>
      <c r="AE155" s="1" t="str">
        <f t="shared" si="85"/>
        <v/>
      </c>
      <c r="AF155" s="1" t="str">
        <f t="shared" si="81"/>
        <v/>
      </c>
      <c r="AG155" s="1" t="str">
        <f t="shared" si="81"/>
        <v/>
      </c>
      <c r="AH155" s="1" t="str">
        <f t="shared" si="81"/>
        <v/>
      </c>
      <c r="AI155" s="1" t="e">
        <f t="shared" si="86"/>
        <v>#N/A</v>
      </c>
      <c r="AJ155" s="9" t="e">
        <f t="shared" si="67"/>
        <v>#N/A</v>
      </c>
      <c r="AK155" s="9" t="e">
        <f t="shared" si="68"/>
        <v>#N/A</v>
      </c>
      <c r="AL155" s="9" t="e">
        <f t="shared" si="69"/>
        <v>#N/A</v>
      </c>
      <c r="AM155" s="9" t="e">
        <f t="shared" si="70"/>
        <v>#N/A</v>
      </c>
      <c r="AN155" s="9" t="e">
        <f t="shared" si="71"/>
        <v>#N/A</v>
      </c>
      <c r="AO155" s="9" t="e">
        <f t="shared" si="72"/>
        <v>#N/A</v>
      </c>
      <c r="AP155" s="1" t="str">
        <f t="shared" si="82"/>
        <v/>
      </c>
      <c r="AQ155" s="1" t="str">
        <f t="shared" si="82"/>
        <v/>
      </c>
      <c r="AS155" s="1" t="str">
        <f t="shared" si="83"/>
        <v/>
      </c>
      <c r="AT155" s="1" t="e">
        <f t="shared" si="87"/>
        <v>#N/A</v>
      </c>
      <c r="AU155" s="1" t="e">
        <f t="shared" si="73"/>
        <v>#N/A</v>
      </c>
      <c r="AV155" s="9" t="e">
        <f t="shared" si="84"/>
        <v>#N/A</v>
      </c>
      <c r="AW155" s="9" t="e">
        <f t="shared" si="74"/>
        <v>#N/A</v>
      </c>
      <c r="AX155" s="9" t="e">
        <f t="shared" si="75"/>
        <v>#N/A</v>
      </c>
      <c r="AY155" s="9" t="e">
        <f t="shared" si="76"/>
        <v>#N/A</v>
      </c>
      <c r="AZ155" s="9" t="e">
        <f t="shared" si="77"/>
        <v>#N/A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160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 t="e">
        <f t="shared" si="66"/>
        <v>#N/A</v>
      </c>
      <c r="AA156" s="1">
        <f t="shared" si="78"/>
        <v>0</v>
      </c>
      <c r="AB156" s="1">
        <f t="shared" si="78"/>
        <v>0</v>
      </c>
      <c r="AC156" s="1">
        <f t="shared" si="79"/>
        <v>0</v>
      </c>
      <c r="AD156" s="1">
        <f t="shared" si="80"/>
        <v>0</v>
      </c>
      <c r="AE156" s="1" t="str">
        <f t="shared" si="85"/>
        <v/>
      </c>
      <c r="AF156" s="1" t="str">
        <f t="shared" si="81"/>
        <v/>
      </c>
      <c r="AG156" s="1" t="str">
        <f t="shared" si="81"/>
        <v/>
      </c>
      <c r="AH156" s="1" t="str">
        <f t="shared" si="81"/>
        <v/>
      </c>
      <c r="AI156" s="1" t="e">
        <f t="shared" si="86"/>
        <v>#N/A</v>
      </c>
      <c r="AJ156" s="9" t="e">
        <f t="shared" si="67"/>
        <v>#N/A</v>
      </c>
      <c r="AK156" s="9" t="e">
        <f t="shared" si="68"/>
        <v>#N/A</v>
      </c>
      <c r="AL156" s="9" t="e">
        <f t="shared" si="69"/>
        <v>#N/A</v>
      </c>
      <c r="AM156" s="9" t="e">
        <f t="shared" si="70"/>
        <v>#N/A</v>
      </c>
      <c r="AN156" s="9" t="e">
        <f t="shared" si="71"/>
        <v>#N/A</v>
      </c>
      <c r="AO156" s="9" t="e">
        <f t="shared" si="72"/>
        <v>#N/A</v>
      </c>
      <c r="AP156" s="1" t="str">
        <f t="shared" si="82"/>
        <v/>
      </c>
      <c r="AQ156" s="1" t="str">
        <f t="shared" si="82"/>
        <v/>
      </c>
      <c r="AS156" s="1" t="str">
        <f t="shared" si="83"/>
        <v/>
      </c>
      <c r="AT156" s="1" t="e">
        <f t="shared" si="87"/>
        <v>#N/A</v>
      </c>
      <c r="AU156" s="1" t="e">
        <f t="shared" si="73"/>
        <v>#N/A</v>
      </c>
      <c r="AV156" s="9" t="e">
        <f t="shared" si="84"/>
        <v>#N/A</v>
      </c>
      <c r="AW156" s="9" t="e">
        <f t="shared" si="74"/>
        <v>#N/A</v>
      </c>
      <c r="AX156" s="9" t="e">
        <f t="shared" si="75"/>
        <v>#N/A</v>
      </c>
      <c r="AY156" s="9" t="e">
        <f t="shared" si="76"/>
        <v>#N/A</v>
      </c>
      <c r="AZ156" s="9" t="e">
        <f t="shared" si="77"/>
        <v>#N/A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161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 t="e">
        <f t="shared" si="66"/>
        <v>#N/A</v>
      </c>
      <c r="AA157" s="1">
        <f t="shared" si="78"/>
        <v>0</v>
      </c>
      <c r="AB157" s="1">
        <f t="shared" si="78"/>
        <v>0</v>
      </c>
      <c r="AC157" s="1">
        <f t="shared" si="79"/>
        <v>0</v>
      </c>
      <c r="AD157" s="1">
        <f t="shared" si="80"/>
        <v>0</v>
      </c>
      <c r="AE157" s="1" t="str">
        <f t="shared" si="85"/>
        <v/>
      </c>
      <c r="AF157" s="1" t="str">
        <f t="shared" si="81"/>
        <v/>
      </c>
      <c r="AG157" s="1" t="str">
        <f t="shared" si="81"/>
        <v/>
      </c>
      <c r="AH157" s="1" t="str">
        <f t="shared" si="81"/>
        <v/>
      </c>
      <c r="AI157" s="1" t="e">
        <f t="shared" si="86"/>
        <v>#N/A</v>
      </c>
      <c r="AJ157" s="9" t="e">
        <f t="shared" si="67"/>
        <v>#N/A</v>
      </c>
      <c r="AK157" s="9" t="e">
        <f t="shared" si="68"/>
        <v>#N/A</v>
      </c>
      <c r="AL157" s="9" t="e">
        <f t="shared" si="69"/>
        <v>#N/A</v>
      </c>
      <c r="AM157" s="9" t="e">
        <f t="shared" si="70"/>
        <v>#N/A</v>
      </c>
      <c r="AN157" s="9" t="e">
        <f t="shared" si="71"/>
        <v>#N/A</v>
      </c>
      <c r="AO157" s="9" t="e">
        <f t="shared" si="72"/>
        <v>#N/A</v>
      </c>
      <c r="AP157" s="1" t="str">
        <f t="shared" si="82"/>
        <v/>
      </c>
      <c r="AQ157" s="1" t="str">
        <f t="shared" si="82"/>
        <v/>
      </c>
      <c r="AS157" s="1" t="str">
        <f t="shared" si="83"/>
        <v/>
      </c>
      <c r="AT157" s="1" t="e">
        <f t="shared" si="87"/>
        <v>#N/A</v>
      </c>
      <c r="AU157" s="1" t="e">
        <f t="shared" si="73"/>
        <v>#N/A</v>
      </c>
      <c r="AV157" s="9" t="e">
        <f t="shared" si="84"/>
        <v>#N/A</v>
      </c>
      <c r="AW157" s="9" t="e">
        <f t="shared" si="74"/>
        <v>#N/A</v>
      </c>
      <c r="AX157" s="9" t="e">
        <f t="shared" si="75"/>
        <v>#N/A</v>
      </c>
      <c r="AY157" s="9" t="e">
        <f t="shared" si="76"/>
        <v>#N/A</v>
      </c>
      <c r="AZ157" s="9" t="e">
        <f t="shared" si="77"/>
        <v>#N/A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162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 t="e">
        <f t="shared" si="66"/>
        <v>#N/A</v>
      </c>
      <c r="AA158" s="1">
        <f t="shared" si="78"/>
        <v>0</v>
      </c>
      <c r="AB158" s="1">
        <f t="shared" si="78"/>
        <v>0</v>
      </c>
      <c r="AC158" s="1">
        <f t="shared" si="79"/>
        <v>0</v>
      </c>
      <c r="AD158" s="1">
        <f t="shared" si="80"/>
        <v>0</v>
      </c>
      <c r="AE158" s="1" t="str">
        <f t="shared" si="85"/>
        <v/>
      </c>
      <c r="AF158" s="1" t="str">
        <f t="shared" si="81"/>
        <v/>
      </c>
      <c r="AG158" s="1" t="str">
        <f t="shared" si="81"/>
        <v/>
      </c>
      <c r="AH158" s="1" t="str">
        <f t="shared" si="81"/>
        <v/>
      </c>
      <c r="AI158" s="1" t="e">
        <f t="shared" si="86"/>
        <v>#N/A</v>
      </c>
      <c r="AJ158" s="9" t="e">
        <f t="shared" si="67"/>
        <v>#N/A</v>
      </c>
      <c r="AK158" s="9" t="e">
        <f t="shared" si="68"/>
        <v>#N/A</v>
      </c>
      <c r="AL158" s="9" t="e">
        <f t="shared" si="69"/>
        <v>#N/A</v>
      </c>
      <c r="AM158" s="9" t="e">
        <f t="shared" si="70"/>
        <v>#N/A</v>
      </c>
      <c r="AN158" s="9" t="e">
        <f t="shared" si="71"/>
        <v>#N/A</v>
      </c>
      <c r="AO158" s="9" t="e">
        <f t="shared" si="72"/>
        <v>#N/A</v>
      </c>
      <c r="AP158" s="1" t="str">
        <f t="shared" si="82"/>
        <v/>
      </c>
      <c r="AQ158" s="1" t="str">
        <f t="shared" si="82"/>
        <v/>
      </c>
      <c r="AS158" s="1" t="str">
        <f t="shared" si="83"/>
        <v/>
      </c>
      <c r="AT158" s="1" t="e">
        <f t="shared" si="87"/>
        <v>#N/A</v>
      </c>
      <c r="AU158" s="1" t="e">
        <f t="shared" si="73"/>
        <v>#N/A</v>
      </c>
      <c r="AV158" s="9" t="e">
        <f t="shared" si="84"/>
        <v>#N/A</v>
      </c>
      <c r="AW158" s="9" t="e">
        <f t="shared" si="74"/>
        <v>#N/A</v>
      </c>
      <c r="AX158" s="9" t="e">
        <f t="shared" si="75"/>
        <v>#N/A</v>
      </c>
      <c r="AY158" s="9" t="e">
        <f t="shared" si="76"/>
        <v>#N/A</v>
      </c>
      <c r="AZ158" s="9" t="e">
        <f t="shared" si="77"/>
        <v>#N/A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163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 t="e">
        <f t="shared" si="66"/>
        <v>#N/A</v>
      </c>
      <c r="AA159" s="1">
        <f t="shared" si="78"/>
        <v>0</v>
      </c>
      <c r="AB159" s="1">
        <f t="shared" si="78"/>
        <v>0</v>
      </c>
      <c r="AC159" s="1">
        <f t="shared" si="79"/>
        <v>0</v>
      </c>
      <c r="AD159" s="1">
        <f t="shared" si="80"/>
        <v>0</v>
      </c>
      <c r="AE159" s="1" t="str">
        <f t="shared" si="85"/>
        <v/>
      </c>
      <c r="AF159" s="1" t="str">
        <f t="shared" si="81"/>
        <v/>
      </c>
      <c r="AG159" s="1" t="str">
        <f t="shared" si="81"/>
        <v/>
      </c>
      <c r="AH159" s="1" t="str">
        <f t="shared" si="81"/>
        <v/>
      </c>
      <c r="AI159" s="1" t="e">
        <f t="shared" si="86"/>
        <v>#N/A</v>
      </c>
      <c r="AJ159" s="9" t="e">
        <f t="shared" si="67"/>
        <v>#N/A</v>
      </c>
      <c r="AK159" s="9" t="e">
        <f t="shared" si="68"/>
        <v>#N/A</v>
      </c>
      <c r="AL159" s="9" t="e">
        <f t="shared" si="69"/>
        <v>#N/A</v>
      </c>
      <c r="AM159" s="9" t="e">
        <f t="shared" si="70"/>
        <v>#N/A</v>
      </c>
      <c r="AN159" s="9" t="e">
        <f t="shared" si="71"/>
        <v>#N/A</v>
      </c>
      <c r="AO159" s="9" t="e">
        <f t="shared" si="72"/>
        <v>#N/A</v>
      </c>
      <c r="AP159" s="1" t="str">
        <f t="shared" si="82"/>
        <v/>
      </c>
      <c r="AQ159" s="1" t="str">
        <f t="shared" si="82"/>
        <v/>
      </c>
      <c r="AS159" s="1" t="str">
        <f t="shared" si="83"/>
        <v/>
      </c>
      <c r="AT159" s="1" t="e">
        <f t="shared" si="87"/>
        <v>#N/A</v>
      </c>
      <c r="AU159" s="1" t="e">
        <f t="shared" si="73"/>
        <v>#N/A</v>
      </c>
      <c r="AV159" s="9" t="e">
        <f t="shared" si="84"/>
        <v>#N/A</v>
      </c>
      <c r="AW159" s="9" t="e">
        <f t="shared" si="74"/>
        <v>#N/A</v>
      </c>
      <c r="AX159" s="9" t="e">
        <f t="shared" si="75"/>
        <v>#N/A</v>
      </c>
      <c r="AY159" s="9" t="e">
        <f t="shared" si="76"/>
        <v>#N/A</v>
      </c>
      <c r="AZ159" s="9" t="e">
        <f t="shared" si="77"/>
        <v>#N/A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164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 t="e">
        <f t="shared" si="66"/>
        <v>#N/A</v>
      </c>
      <c r="AA160" s="1">
        <f t="shared" si="78"/>
        <v>0</v>
      </c>
      <c r="AB160" s="1">
        <f t="shared" si="78"/>
        <v>0</v>
      </c>
      <c r="AC160" s="1">
        <f t="shared" si="79"/>
        <v>0</v>
      </c>
      <c r="AD160" s="1">
        <f t="shared" si="80"/>
        <v>0</v>
      </c>
      <c r="AE160" s="1" t="str">
        <f t="shared" si="85"/>
        <v/>
      </c>
      <c r="AF160" s="1" t="str">
        <f t="shared" si="81"/>
        <v/>
      </c>
      <c r="AG160" s="1" t="str">
        <f t="shared" si="81"/>
        <v/>
      </c>
      <c r="AH160" s="1" t="str">
        <f t="shared" si="81"/>
        <v/>
      </c>
      <c r="AI160" s="1" t="e">
        <f t="shared" si="86"/>
        <v>#N/A</v>
      </c>
      <c r="AJ160" s="9" t="e">
        <f t="shared" si="67"/>
        <v>#N/A</v>
      </c>
      <c r="AK160" s="9" t="e">
        <f t="shared" si="68"/>
        <v>#N/A</v>
      </c>
      <c r="AL160" s="9" t="e">
        <f t="shared" si="69"/>
        <v>#N/A</v>
      </c>
      <c r="AM160" s="9" t="e">
        <f t="shared" si="70"/>
        <v>#N/A</v>
      </c>
      <c r="AN160" s="9" t="e">
        <f t="shared" si="71"/>
        <v>#N/A</v>
      </c>
      <c r="AO160" s="9" t="e">
        <f t="shared" si="72"/>
        <v>#N/A</v>
      </c>
      <c r="AP160" s="1" t="str">
        <f t="shared" si="82"/>
        <v/>
      </c>
      <c r="AQ160" s="1" t="str">
        <f t="shared" si="82"/>
        <v/>
      </c>
      <c r="AS160" s="1" t="str">
        <f t="shared" si="83"/>
        <v/>
      </c>
      <c r="AT160" s="1" t="e">
        <f t="shared" si="87"/>
        <v>#N/A</v>
      </c>
      <c r="AU160" s="1" t="e">
        <f t="shared" si="73"/>
        <v>#N/A</v>
      </c>
      <c r="AV160" s="9" t="e">
        <f t="shared" si="84"/>
        <v>#N/A</v>
      </c>
      <c r="AW160" s="9" t="e">
        <f t="shared" si="74"/>
        <v>#N/A</v>
      </c>
      <c r="AX160" s="9" t="e">
        <f t="shared" si="75"/>
        <v>#N/A</v>
      </c>
      <c r="AY160" s="9" t="e">
        <f t="shared" si="76"/>
        <v>#N/A</v>
      </c>
      <c r="AZ160" s="9" t="e">
        <f t="shared" si="77"/>
        <v>#N/A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165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 t="e">
        <f t="shared" si="66"/>
        <v>#N/A</v>
      </c>
      <c r="AA161" s="1">
        <f t="shared" si="78"/>
        <v>0</v>
      </c>
      <c r="AB161" s="1">
        <f t="shared" si="78"/>
        <v>0</v>
      </c>
      <c r="AC161" s="1">
        <f t="shared" si="79"/>
        <v>0</v>
      </c>
      <c r="AD161" s="1">
        <f t="shared" si="80"/>
        <v>0</v>
      </c>
      <c r="AE161" s="1" t="str">
        <f t="shared" si="85"/>
        <v/>
      </c>
      <c r="AF161" s="1" t="str">
        <f t="shared" si="81"/>
        <v/>
      </c>
      <c r="AG161" s="1" t="str">
        <f t="shared" si="81"/>
        <v/>
      </c>
      <c r="AH161" s="1" t="str">
        <f t="shared" si="81"/>
        <v/>
      </c>
      <c r="AI161" s="1" t="e">
        <f t="shared" si="86"/>
        <v>#N/A</v>
      </c>
      <c r="AJ161" s="9" t="e">
        <f t="shared" si="67"/>
        <v>#N/A</v>
      </c>
      <c r="AK161" s="9" t="e">
        <f t="shared" si="68"/>
        <v>#N/A</v>
      </c>
      <c r="AL161" s="9" t="e">
        <f t="shared" si="69"/>
        <v>#N/A</v>
      </c>
      <c r="AM161" s="9" t="e">
        <f t="shared" si="70"/>
        <v>#N/A</v>
      </c>
      <c r="AN161" s="9" t="e">
        <f t="shared" si="71"/>
        <v>#N/A</v>
      </c>
      <c r="AO161" s="9" t="e">
        <f t="shared" si="72"/>
        <v>#N/A</v>
      </c>
      <c r="AP161" s="1" t="str">
        <f t="shared" si="82"/>
        <v/>
      </c>
      <c r="AQ161" s="1" t="str">
        <f t="shared" si="82"/>
        <v/>
      </c>
      <c r="AS161" s="1" t="str">
        <f t="shared" si="83"/>
        <v/>
      </c>
      <c r="AT161" s="1" t="e">
        <f t="shared" si="87"/>
        <v>#N/A</v>
      </c>
      <c r="AU161" s="1" t="e">
        <f t="shared" si="73"/>
        <v>#N/A</v>
      </c>
      <c r="AV161" s="9" t="e">
        <f t="shared" si="84"/>
        <v>#N/A</v>
      </c>
      <c r="AW161" s="9" t="e">
        <f t="shared" si="74"/>
        <v>#N/A</v>
      </c>
      <c r="AX161" s="9" t="e">
        <f t="shared" si="75"/>
        <v>#N/A</v>
      </c>
      <c r="AY161" s="9" t="e">
        <f t="shared" si="76"/>
        <v>#N/A</v>
      </c>
      <c r="AZ161" s="9" t="e">
        <f t="shared" si="77"/>
        <v>#N/A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166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 t="e">
        <f t="shared" si="66"/>
        <v>#N/A</v>
      </c>
      <c r="AA162" s="1">
        <f t="shared" si="78"/>
        <v>0</v>
      </c>
      <c r="AB162" s="1">
        <f t="shared" si="78"/>
        <v>0</v>
      </c>
      <c r="AC162" s="1">
        <f t="shared" si="79"/>
        <v>0</v>
      </c>
      <c r="AD162" s="1">
        <f t="shared" si="80"/>
        <v>0</v>
      </c>
      <c r="AE162" s="1" t="str">
        <f t="shared" si="85"/>
        <v/>
      </c>
      <c r="AF162" s="1" t="str">
        <f t="shared" si="81"/>
        <v/>
      </c>
      <c r="AG162" s="1" t="str">
        <f t="shared" si="81"/>
        <v/>
      </c>
      <c r="AH162" s="1" t="str">
        <f t="shared" si="81"/>
        <v/>
      </c>
      <c r="AI162" s="1" t="e">
        <f t="shared" si="86"/>
        <v>#N/A</v>
      </c>
      <c r="AJ162" s="9" t="e">
        <f t="shared" si="67"/>
        <v>#N/A</v>
      </c>
      <c r="AK162" s="9" t="e">
        <f t="shared" si="68"/>
        <v>#N/A</v>
      </c>
      <c r="AL162" s="9" t="e">
        <f t="shared" si="69"/>
        <v>#N/A</v>
      </c>
      <c r="AM162" s="9" t="e">
        <f t="shared" si="70"/>
        <v>#N/A</v>
      </c>
      <c r="AN162" s="9" t="e">
        <f t="shared" si="71"/>
        <v>#N/A</v>
      </c>
      <c r="AO162" s="9" t="e">
        <f t="shared" si="72"/>
        <v>#N/A</v>
      </c>
      <c r="AP162" s="1" t="str">
        <f t="shared" si="82"/>
        <v/>
      </c>
      <c r="AQ162" s="1" t="str">
        <f t="shared" si="82"/>
        <v/>
      </c>
      <c r="AS162" s="1" t="str">
        <f t="shared" si="83"/>
        <v/>
      </c>
      <c r="AT162" s="1" t="e">
        <f t="shared" si="87"/>
        <v>#N/A</v>
      </c>
      <c r="AU162" s="1" t="e">
        <f t="shared" si="73"/>
        <v>#N/A</v>
      </c>
      <c r="AV162" s="9" t="e">
        <f t="shared" si="84"/>
        <v>#N/A</v>
      </c>
      <c r="AW162" s="9" t="e">
        <f t="shared" si="74"/>
        <v>#N/A</v>
      </c>
      <c r="AX162" s="9" t="e">
        <f t="shared" si="75"/>
        <v>#N/A</v>
      </c>
      <c r="AY162" s="9" t="e">
        <f t="shared" si="76"/>
        <v>#N/A</v>
      </c>
      <c r="AZ162" s="9" t="e">
        <f t="shared" si="77"/>
        <v>#N/A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167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 t="e">
        <f t="shared" si="66"/>
        <v>#N/A</v>
      </c>
      <c r="AA163" s="1">
        <f t="shared" si="78"/>
        <v>0</v>
      </c>
      <c r="AB163" s="1">
        <f t="shared" si="78"/>
        <v>0</v>
      </c>
      <c r="AC163" s="1">
        <f t="shared" si="79"/>
        <v>0</v>
      </c>
      <c r="AD163" s="1">
        <f t="shared" si="80"/>
        <v>0</v>
      </c>
      <c r="AE163" s="1" t="str">
        <f t="shared" si="85"/>
        <v/>
      </c>
      <c r="AF163" s="1" t="str">
        <f t="shared" si="81"/>
        <v/>
      </c>
      <c r="AG163" s="1" t="str">
        <f t="shared" si="81"/>
        <v/>
      </c>
      <c r="AH163" s="1" t="str">
        <f t="shared" si="81"/>
        <v/>
      </c>
      <c r="AI163" s="1" t="e">
        <f t="shared" si="86"/>
        <v>#N/A</v>
      </c>
      <c r="AJ163" s="9" t="e">
        <f t="shared" si="67"/>
        <v>#N/A</v>
      </c>
      <c r="AK163" s="9" t="e">
        <f t="shared" si="68"/>
        <v>#N/A</v>
      </c>
      <c r="AL163" s="9" t="e">
        <f t="shared" si="69"/>
        <v>#N/A</v>
      </c>
      <c r="AM163" s="9" t="e">
        <f t="shared" si="70"/>
        <v>#N/A</v>
      </c>
      <c r="AN163" s="9" t="e">
        <f t="shared" si="71"/>
        <v>#N/A</v>
      </c>
      <c r="AO163" s="9" t="e">
        <f t="shared" si="72"/>
        <v>#N/A</v>
      </c>
      <c r="AP163" s="1" t="str">
        <f t="shared" si="82"/>
        <v/>
      </c>
      <c r="AQ163" s="1" t="str">
        <f t="shared" si="82"/>
        <v/>
      </c>
      <c r="AS163" s="1" t="str">
        <f t="shared" si="83"/>
        <v/>
      </c>
      <c r="AT163" s="1" t="e">
        <f t="shared" si="87"/>
        <v>#N/A</v>
      </c>
      <c r="AU163" s="1" t="e">
        <f t="shared" si="73"/>
        <v>#N/A</v>
      </c>
      <c r="AV163" s="9" t="e">
        <f t="shared" si="84"/>
        <v>#N/A</v>
      </c>
      <c r="AW163" s="9" t="e">
        <f t="shared" si="74"/>
        <v>#N/A</v>
      </c>
      <c r="AX163" s="9" t="e">
        <f t="shared" si="75"/>
        <v>#N/A</v>
      </c>
      <c r="AY163" s="9" t="e">
        <f t="shared" si="76"/>
        <v>#N/A</v>
      </c>
      <c r="AZ163" s="9" t="e">
        <f t="shared" si="77"/>
        <v>#N/A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168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169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170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171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172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173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174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175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176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177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178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179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180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181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182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183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184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185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186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187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188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189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190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191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192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193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194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195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196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197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198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199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200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201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Y12:Z12"/>
    <mergeCell ref="AE12:AH12"/>
    <mergeCell ref="AK12:AO12"/>
    <mergeCell ref="AP12:AS12"/>
    <mergeCell ref="AU12:AZ12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69A8-BD24-4D4E-A4EA-21AA22A77119}">
  <dimension ref="A1:CI649"/>
  <sheetViews>
    <sheetView topLeftCell="V14" workbookViewId="0">
      <selection activeCell="Y12" sqref="Y12:Z13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95" bestFit="1" customWidth="1"/>
    <col min="11" max="11" width="10.44140625" style="95" bestFit="1" customWidth="1"/>
    <col min="12" max="12" width="8.6640625" style="95" bestFit="1" customWidth="1"/>
    <col min="13" max="13" width="4.44140625" style="9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11.44140625" style="1" bestFit="1" customWidth="1"/>
    <col min="26" max="26" width="11.44140625" style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3.33203125" style="1" bestFit="1" customWidth="1"/>
    <col min="32" max="32" width="3.88671875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4" style="9" bestFit="1" customWidth="1"/>
    <col min="45" max="45" width="5.33203125" style="9" bestFit="1" customWidth="1"/>
    <col min="46" max="46" width="6.44140625" style="9" bestFit="1" customWidth="1"/>
    <col min="47" max="47" width="11.77734375" style="9" bestFit="1" customWidth="1"/>
    <col min="48" max="48" width="9.44140625" style="9" bestFit="1" customWidth="1"/>
    <col min="49" max="49" width="9.88671875" style="9" bestFit="1" customWidth="1"/>
    <col min="50" max="50" width="11.44140625" style="9" bestFit="1" customWidth="1"/>
    <col min="51" max="51" width="9.33203125" style="9" bestFit="1" customWidth="1"/>
    <col min="52" max="52" width="11" style="9" bestFit="1" customWidth="1"/>
    <col min="53" max="53" width="11.44140625" style="1" bestFit="1" customWidth="1"/>
    <col min="54" max="61" width="11.5546875" style="7"/>
    <col min="62" max="62" width="7.5546875" style="7" bestFit="1" customWidth="1"/>
    <col min="63" max="63" width="7.77734375" style="7" bestFit="1" customWidth="1"/>
    <col min="64" max="64" width="10.5546875" style="1" bestFit="1" customWidth="1"/>
    <col min="65" max="65" width="7.77734375" style="74" bestFit="1" customWidth="1"/>
    <col min="66" max="66" width="10.5546875" style="1" bestFit="1" customWidth="1"/>
    <col min="67" max="67" width="10.21875" style="1" bestFit="1" customWidth="1"/>
    <col min="68" max="68" width="5.33203125" style="1" bestFit="1" customWidth="1"/>
    <col min="69" max="69" width="10.109375" style="1" bestFit="1" customWidth="1"/>
    <col min="70" max="70" width="9.44140625" style="1" bestFit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A1" s="7"/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AY2" s="117" t="s">
        <v>167</v>
      </c>
      <c r="AZ2" s="117"/>
      <c r="BA2" s="117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AU3" s="100" t="s">
        <v>168</v>
      </c>
      <c r="AV3" s="41" t="s">
        <v>113</v>
      </c>
      <c r="AW3" s="41" t="s">
        <v>19</v>
      </c>
      <c r="AX3" s="41" t="s">
        <v>70</v>
      </c>
      <c r="AY3" s="101" t="s">
        <v>113</v>
      </c>
      <c r="AZ3" s="101" t="s">
        <v>19</v>
      </c>
      <c r="BA3" s="101" t="s">
        <v>70</v>
      </c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AU4" s="1" t="s">
        <v>164</v>
      </c>
      <c r="AV4" s="1">
        <f>+D14+E14+F14+G14+H14+I14</f>
        <v>14999</v>
      </c>
      <c r="AW4" s="1">
        <f>B163</f>
        <v>5612</v>
      </c>
      <c r="AX4" s="1">
        <f>MAX(P14:P163)</f>
        <v>3689</v>
      </c>
      <c r="AY4" s="31">
        <f>+AV4/AV$6</f>
        <v>0.29999199967998719</v>
      </c>
      <c r="AZ4" s="31">
        <f t="shared" ref="AZ4:BA6" si="0">+AW4/$AV4</f>
        <v>0.37415827721848122</v>
      </c>
      <c r="BA4" s="31">
        <f t="shared" si="0"/>
        <v>0.24594972998199879</v>
      </c>
      <c r="BB4" s="99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45</v>
      </c>
      <c r="CH4" s="1"/>
      <c r="CI4" s="1"/>
    </row>
    <row r="5" spans="1:87" x14ac:dyDescent="0.3">
      <c r="A5" s="1"/>
      <c r="AU5" s="27" t="s">
        <v>165</v>
      </c>
      <c r="AV5" s="27">
        <f>+U14+V14+W14+X14</f>
        <v>34999</v>
      </c>
      <c r="AW5" s="27">
        <f>AU163</f>
        <v>10623</v>
      </c>
      <c r="AX5" s="27">
        <f>MAX(V14:V163)</f>
        <v>3353</v>
      </c>
      <c r="AY5" s="31">
        <f>+AV5/AV$6</f>
        <v>0.70000800032001276</v>
      </c>
      <c r="AZ5" s="32">
        <f t="shared" si="0"/>
        <v>0.30352295779879424</v>
      </c>
      <c r="BA5" s="32">
        <f t="shared" si="0"/>
        <v>9.5802737221063458E-2</v>
      </c>
      <c r="BB5" s="99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AU6" s="1" t="s">
        <v>39</v>
      </c>
      <c r="AV6" s="1">
        <f>+AV5+AV4</f>
        <v>49998</v>
      </c>
      <c r="AW6" s="1">
        <f>+AW5+AW4</f>
        <v>16235</v>
      </c>
      <c r="AX6" s="1">
        <f>+AX5+AX4</f>
        <v>7042</v>
      </c>
      <c r="AY6" s="31"/>
      <c r="AZ6" s="31">
        <f t="shared" si="0"/>
        <v>0.32471298851954078</v>
      </c>
      <c r="BA6" s="31">
        <f t="shared" si="0"/>
        <v>0.14084563382535301</v>
      </c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AU7" s="1"/>
      <c r="AV7" s="1"/>
      <c r="AY7" s="31"/>
      <c r="AZ7" s="31"/>
      <c r="BA7" s="3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AU8" s="27" t="s">
        <v>166</v>
      </c>
      <c r="AV8" s="27">
        <f>+'50SRantiguo'!D14+'50SRantiguo'!E14+'50SRantiguo'!F14+'50SRantiguo'!G14+'50SRantiguo'!H14+'50SRantiguo'!I14</f>
        <v>50000</v>
      </c>
      <c r="AW8" s="27">
        <f>'50SRantiguo'!B133</f>
        <v>17314</v>
      </c>
      <c r="AX8" s="27">
        <f>MAX('50SRantiguo'!E14:E133)</f>
        <v>10447</v>
      </c>
      <c r="AY8" s="31"/>
      <c r="AZ8" s="32">
        <f>+AW8/$AV8</f>
        <v>0.34627999999999998</v>
      </c>
      <c r="BA8" s="32">
        <f>+AX8/$AV8</f>
        <v>0.20893999999999999</v>
      </c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BL10" s="90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94"/>
      <c r="AV11" s="94"/>
      <c r="AW11" s="94"/>
      <c r="AX11" s="94"/>
      <c r="AY11" s="94"/>
      <c r="AZ11" s="94"/>
      <c r="BL11" s="72">
        <f>+BU14</f>
        <v>91.611329230931091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96"/>
      <c r="K12" s="96"/>
      <c r="L12" s="96"/>
      <c r="M12" s="96"/>
      <c r="N12" s="120" t="s">
        <v>19</v>
      </c>
      <c r="O12" s="120"/>
      <c r="P12" s="121" t="s">
        <v>28</v>
      </c>
      <c r="Q12" s="121"/>
      <c r="R12" s="121"/>
      <c r="S12" s="89"/>
      <c r="T12" s="89"/>
      <c r="U12" s="89"/>
      <c r="V12" s="89"/>
      <c r="W12" s="89"/>
      <c r="X12" s="89"/>
      <c r="Y12" s="121" t="s">
        <v>169</v>
      </c>
      <c r="Z12" s="121"/>
      <c r="AA12" s="89"/>
      <c r="AB12" s="89"/>
      <c r="AC12" s="89"/>
      <c r="AD12" s="89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89" t="s">
        <v>5</v>
      </c>
      <c r="D13" s="89" t="s">
        <v>6</v>
      </c>
      <c r="E13" s="89" t="s">
        <v>29</v>
      </c>
      <c r="F13" s="89" t="s">
        <v>18</v>
      </c>
      <c r="G13" s="89" t="s">
        <v>7</v>
      </c>
      <c r="H13" s="89" t="s">
        <v>17</v>
      </c>
      <c r="I13" s="89" t="s">
        <v>8</v>
      </c>
      <c r="J13" s="97" t="s">
        <v>9</v>
      </c>
      <c r="K13" s="97" t="s">
        <v>10</v>
      </c>
      <c r="L13" s="97" t="s">
        <v>12</v>
      </c>
      <c r="M13" s="97" t="s">
        <v>13</v>
      </c>
      <c r="N13" s="89" t="s">
        <v>102</v>
      </c>
      <c r="O13" s="89" t="s">
        <v>28</v>
      </c>
      <c r="P13" s="89" t="s">
        <v>29</v>
      </c>
      <c r="Q13" s="89" t="s">
        <v>7</v>
      </c>
      <c r="R13" s="89" t="s">
        <v>8</v>
      </c>
      <c r="S13" s="89" t="s">
        <v>103</v>
      </c>
      <c r="T13" s="89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90" t="s">
        <v>50</v>
      </c>
      <c r="AF13" s="90" t="s">
        <v>15</v>
      </c>
      <c r="AG13" s="90" t="s">
        <v>49</v>
      </c>
      <c r="AH13" s="90" t="s">
        <v>16</v>
      </c>
      <c r="AI13" s="90" t="s">
        <v>69</v>
      </c>
      <c r="AJ13" s="90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92" t="s">
        <v>50</v>
      </c>
      <c r="AQ13" s="92" t="s">
        <v>15</v>
      </c>
      <c r="AR13" s="92"/>
      <c r="AS13" s="92" t="s">
        <v>16</v>
      </c>
      <c r="AT13" s="92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1">IF(C14="",NA(),E14+G14+H14+I14)</f>
        <v>3</v>
      </c>
      <c r="C14" s="1">
        <v>1</v>
      </c>
      <c r="D14" s="1">
        <v>14996</v>
      </c>
      <c r="E14" s="1">
        <v>3</v>
      </c>
      <c r="F14" s="1">
        <v>0</v>
      </c>
      <c r="G14" s="1">
        <v>0</v>
      </c>
      <c r="H14" s="1">
        <v>0</v>
      </c>
      <c r="I14" s="1">
        <v>0</v>
      </c>
      <c r="J14" s="95">
        <v>56.68</v>
      </c>
      <c r="K14" s="95">
        <v>0</v>
      </c>
      <c r="L14" s="95">
        <v>0</v>
      </c>
      <c r="M14" s="95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34993</v>
      </c>
      <c r="V14" s="1">
        <v>6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49989</v>
      </c>
      <c r="AB14" s="1">
        <f>+E14+V14</f>
        <v>9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2">IF(OR(ISNA(B14),B14=0),NA(),I14/B14)</f>
        <v>0</v>
      </c>
      <c r="AK14" s="9">
        <f t="shared" ref="AK14:AK77" si="3">IF(OR(ISNA(B14),B14=0),NA(),B14/$AK$11)</f>
        <v>6.0000000000000002E-5</v>
      </c>
      <c r="AL14" s="9">
        <f t="shared" ref="AL14:AL77" si="4">IF(OR(ISNA(B14),B14=0),NA(),E14/$AK$11)</f>
        <v>6.0000000000000002E-5</v>
      </c>
      <c r="AM14" s="9">
        <f t="shared" ref="AM14:AM77" si="5">IF(OR(ISNA(B14),B14=0),NA(),G14/$AK$11)</f>
        <v>0</v>
      </c>
      <c r="AN14" s="9">
        <f t="shared" ref="AN14:AN77" si="6">IF(OR(ISNA(B14),B14=0),NA(),I14/$AK$11)</f>
        <v>0</v>
      </c>
      <c r="AO14" s="9">
        <f t="shared" ref="AO14:AO77" si="7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>IF(C14="",NA(),V14+W14+X14)</f>
        <v>6</v>
      </c>
      <c r="AV14" s="9">
        <f>IF(OR(ISNA(B14),B14=0),NA(),AU14/$AK$11)</f>
        <v>1.2E-4</v>
      </c>
      <c r="AW14" s="9">
        <f t="shared" ref="AW14:AW77" si="8">IF(OR(ISNA(B14),B14=0),NA(),V14/$AK$11)</f>
        <v>1.2E-4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45" si="12">IF(OR(BJ14&lt;$BU$12,BJ14&gt;$BW$12),0,$BU$14*B14)</f>
        <v>274.83398769279324</v>
      </c>
      <c r="BM14" s="74">
        <f>+EvolOf!H3</f>
        <v>2</v>
      </c>
      <c r="BN14" s="1">
        <f t="shared" ref="BN14:BN77" si="13">IF(OR(BJ14&lt;$BU$12,BJ14&gt;$BW$12),0,IF(BJ14&gt;$BW$12,0,VLOOKUP(BJ14,$BK$14:$BM$87,3)))</f>
        <v>386</v>
      </c>
      <c r="BO14" s="1">
        <f>+BL14-BN14</f>
        <v>-111.16601230720676</v>
      </c>
      <c r="BP14" s="36">
        <f>IF(BN14=0,0,BL14/BN14-1)</f>
        <v>-0.28799485053680507</v>
      </c>
      <c r="BQ14" s="1">
        <f t="shared" ref="BQ14:BQ77" si="14">+BO14*BO14</f>
        <v>12357.882292286044</v>
      </c>
      <c r="BR14" s="1">
        <f t="shared" ref="BR14:BR45" si="15">+$BU$14*B14</f>
        <v>274.83398769279324</v>
      </c>
      <c r="BS14" s="1">
        <f t="shared" ref="BS14:BS45" si="16">+$BU$14*E14</f>
        <v>274.83398769279324</v>
      </c>
      <c r="BT14" s="68">
        <v>16</v>
      </c>
      <c r="BU14" s="82">
        <v>91.611329230931091</v>
      </c>
      <c r="BV14" s="1">
        <f>SUM(BQ14:BQ71)</f>
        <v>2103402316.6647093</v>
      </c>
      <c r="BW14" s="7">
        <f>COUNTIF(BQ14:BQ52,"&gt;0")</f>
        <v>19</v>
      </c>
      <c r="BX14" s="1">
        <f>+BV14/BW14</f>
        <v>110705385.08761628</v>
      </c>
      <c r="BY14" s="49">
        <f>MAX(BS14:BS91)</f>
        <v>297828.43132975698</v>
      </c>
      <c r="BZ14" s="49">
        <f>INDEX(BR14:BR88,MATCH(BY14,BS14:BS88,0),1)</f>
        <v>401532.45601917099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1"/>
        <v>3</v>
      </c>
      <c r="C15" s="1">
        <v>2</v>
      </c>
      <c r="D15" s="1">
        <v>14996</v>
      </c>
      <c r="E15" s="1">
        <v>3</v>
      </c>
      <c r="F15" s="1">
        <v>0</v>
      </c>
      <c r="G15" s="1">
        <v>0</v>
      </c>
      <c r="H15" s="1">
        <v>0</v>
      </c>
      <c r="I15" s="1">
        <v>0</v>
      </c>
      <c r="J15" s="95">
        <v>56.67</v>
      </c>
      <c r="K15" s="95">
        <v>0</v>
      </c>
      <c r="L15" s="95">
        <v>0</v>
      </c>
      <c r="M15" s="95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34993</v>
      </c>
      <c r="V15" s="1">
        <v>6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A78" si="17">+D15+U15</f>
        <v>49989</v>
      </c>
      <c r="AB15" s="1">
        <f t="shared" ref="AB15:AB78" si="18">+E15+V15</f>
        <v>9</v>
      </c>
      <c r="AC15" s="1">
        <f t="shared" ref="AC15:AC78" si="19">+G15+W15</f>
        <v>0</v>
      </c>
      <c r="AD15" s="1">
        <f t="shared" ref="AD15:AD78" si="20">+I15+X15</f>
        <v>0</v>
      </c>
      <c r="AE15" s="1">
        <f>IF($C15="","",E15-E14)</f>
        <v>0</v>
      </c>
      <c r="AF15" s="1">
        <f t="shared" ref="AF15:AF78" si="21">IF($C15="","",G15-G14)</f>
        <v>0</v>
      </c>
      <c r="AG15" s="1">
        <f t="shared" ref="AG15:AG78" si="22">IF($C15="","",H15-H14)</f>
        <v>0</v>
      </c>
      <c r="AH15" s="1">
        <f t="shared" ref="AH15:AH78" si="23">IF($C15="","",I15-I14)</f>
        <v>0</v>
      </c>
      <c r="AI15" s="1">
        <f>IF(OR($C15="",ISNA($C15)),NA(),AE15+AF15+AG15+AH15)</f>
        <v>0</v>
      </c>
      <c r="AJ15" s="9">
        <f t="shared" si="2"/>
        <v>0</v>
      </c>
      <c r="AK15" s="9">
        <f t="shared" si="3"/>
        <v>6.0000000000000002E-5</v>
      </c>
      <c r="AL15" s="9">
        <f t="shared" si="4"/>
        <v>6.0000000000000002E-5</v>
      </c>
      <c r="AM15" s="9">
        <f t="shared" si="5"/>
        <v>0</v>
      </c>
      <c r="AN15" s="9">
        <f t="shared" si="6"/>
        <v>0</v>
      </c>
      <c r="AO15" s="9">
        <f t="shared" si="7"/>
        <v>0</v>
      </c>
      <c r="AP15" s="1">
        <f>IF($C15="","",V15-V14)</f>
        <v>0</v>
      </c>
      <c r="AQ15" s="1">
        <f>IF($C15="","",W15-W14)</f>
        <v>0</v>
      </c>
      <c r="AR15" s="1"/>
      <c r="AS15" s="1">
        <f>IF($C15="","",X15-X14)</f>
        <v>0</v>
      </c>
      <c r="AT15" s="1">
        <f>IF(OR($C15="",ISNA($C15)),NA(),AP15+AQ15+AR15+AS15)</f>
        <v>0</v>
      </c>
      <c r="AU15" s="1">
        <f>IF(C15="",NA(),V15+W15+X15)</f>
        <v>6</v>
      </c>
      <c r="AV15" s="9">
        <f t="shared" ref="AV15:AV78" si="24">IF(OR(ISNA(B15),B15=0),NA(),AU15/$AK$11)</f>
        <v>1.2E-4</v>
      </c>
      <c r="AW15" s="9">
        <f t="shared" si="8"/>
        <v>1.2E-4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274.83398769279324</v>
      </c>
      <c r="BM15" s="74">
        <f>+EvolOf!H4</f>
        <v>2</v>
      </c>
      <c r="BN15" s="1">
        <f t="shared" si="13"/>
        <v>526</v>
      </c>
      <c r="BO15" s="1">
        <f t="shared" ref="BO15:BO78" si="25">+BL15-BN15</f>
        <v>-251.16601230720676</v>
      </c>
      <c r="BP15" s="36">
        <f t="shared" ref="BP15:BP78" si="26">IF(BN15=0,0,BL15/BN15-1)</f>
        <v>-0.47750192453841589</v>
      </c>
      <c r="BQ15" s="1">
        <f t="shared" si="14"/>
        <v>63084.365738303939</v>
      </c>
      <c r="BR15" s="1">
        <f t="shared" si="15"/>
        <v>274.83398769279324</v>
      </c>
      <c r="BS15" s="1">
        <f t="shared" si="16"/>
        <v>274.83398769279324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1"/>
        <v>3</v>
      </c>
      <c r="C16" s="1">
        <v>3</v>
      </c>
      <c r="D16" s="1">
        <v>14996</v>
      </c>
      <c r="E16" s="1">
        <v>3</v>
      </c>
      <c r="F16" s="1">
        <v>0</v>
      </c>
      <c r="G16" s="1">
        <v>0</v>
      </c>
      <c r="H16" s="1">
        <v>0</v>
      </c>
      <c r="I16" s="1">
        <v>0</v>
      </c>
      <c r="J16" s="95">
        <v>56.66</v>
      </c>
      <c r="K16" s="95">
        <v>0</v>
      </c>
      <c r="L16" s="95">
        <v>0</v>
      </c>
      <c r="M16" s="95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34993</v>
      </c>
      <c r="V16" s="1">
        <v>6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49989</v>
      </c>
      <c r="AB16" s="1">
        <f t="shared" si="18"/>
        <v>9</v>
      </c>
      <c r="AC16" s="1">
        <f t="shared" si="19"/>
        <v>0</v>
      </c>
      <c r="AD16" s="1">
        <f t="shared" si="20"/>
        <v>0</v>
      </c>
      <c r="AE16" s="1">
        <f t="shared" ref="AE16:AE79" si="27">IF($C16="","",E16-E15)</f>
        <v>0</v>
      </c>
      <c r="AF16" s="1">
        <f t="shared" si="21"/>
        <v>0</v>
      </c>
      <c r="AG16" s="1">
        <f t="shared" si="22"/>
        <v>0</v>
      </c>
      <c r="AH16" s="1">
        <f t="shared" si="23"/>
        <v>0</v>
      </c>
      <c r="AI16" s="1">
        <f t="shared" ref="AI16:AI79" si="28">IF(OR($C16="",ISNA($C16)),NA(),AE16+AF16+AG16+AH16)</f>
        <v>0</v>
      </c>
      <c r="AJ16" s="9">
        <f t="shared" si="2"/>
        <v>0</v>
      </c>
      <c r="AK16" s="9">
        <f t="shared" si="3"/>
        <v>6.0000000000000002E-5</v>
      </c>
      <c r="AL16" s="9">
        <f t="shared" si="4"/>
        <v>6.0000000000000002E-5</v>
      </c>
      <c r="AM16" s="9">
        <f t="shared" si="5"/>
        <v>0</v>
      </c>
      <c r="AN16" s="9">
        <f t="shared" si="6"/>
        <v>0</v>
      </c>
      <c r="AO16" s="9">
        <f t="shared" si="7"/>
        <v>0</v>
      </c>
      <c r="AP16" s="1">
        <f t="shared" ref="AP16:AP79" si="29">IF($C16="","",V16-V15)</f>
        <v>0</v>
      </c>
      <c r="AQ16" s="1">
        <f t="shared" ref="AQ16:AQ79" si="30">IF($C16="","",W16-W15)</f>
        <v>0</v>
      </c>
      <c r="AR16" s="1"/>
      <c r="AS16" s="1">
        <f t="shared" ref="AS16:AS79" si="31">IF($C16="","",X16-X15)</f>
        <v>0</v>
      </c>
      <c r="AT16" s="1">
        <f t="shared" ref="AT16:AT79" si="32">IF(OR($C16="",ISNA($C16)),NA(),AP16+AQ16+AR16+AS16)</f>
        <v>0</v>
      </c>
      <c r="AU16" s="1">
        <f t="shared" ref="AU16:AU79" si="33">IF(C16="",NA(),V16+W16+X16)</f>
        <v>6</v>
      </c>
      <c r="AV16" s="9">
        <f t="shared" si="24"/>
        <v>1.2E-4</v>
      </c>
      <c r="AW16" s="9">
        <f t="shared" si="8"/>
        <v>1.2E-4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34">+BJ15+1</f>
        <v>18</v>
      </c>
      <c r="BK16" s="7">
        <f t="shared" si="34"/>
        <v>3</v>
      </c>
      <c r="BL16" s="1">
        <f t="shared" si="12"/>
        <v>274.83398769279324</v>
      </c>
      <c r="BM16" s="74">
        <f>+EvolOf!H5</f>
        <v>2</v>
      </c>
      <c r="BN16" s="1">
        <f t="shared" si="13"/>
        <v>1006</v>
      </c>
      <c r="BO16" s="1">
        <f t="shared" si="25"/>
        <v>-731.16601230720676</v>
      </c>
      <c r="BP16" s="36">
        <f t="shared" si="26"/>
        <v>-0.72680518121988746</v>
      </c>
      <c r="BQ16" s="1">
        <f t="shared" si="14"/>
        <v>534603.73755322245</v>
      </c>
      <c r="BR16" s="1">
        <f t="shared" si="15"/>
        <v>274.83398769279324</v>
      </c>
      <c r="BS16" s="1">
        <f t="shared" si="16"/>
        <v>274.83398769279324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1"/>
        <v>7</v>
      </c>
      <c r="C17" s="1">
        <v>4</v>
      </c>
      <c r="D17" s="1">
        <v>14992</v>
      </c>
      <c r="E17" s="1">
        <v>7</v>
      </c>
      <c r="F17" s="1">
        <v>0</v>
      </c>
      <c r="G17" s="1">
        <v>0</v>
      </c>
      <c r="H17" s="1">
        <v>0</v>
      </c>
      <c r="I17" s="1">
        <v>0</v>
      </c>
      <c r="J17" s="95">
        <v>56.66</v>
      </c>
      <c r="K17" s="95">
        <v>0.45</v>
      </c>
      <c r="L17" s="95">
        <v>0</v>
      </c>
      <c r="M17" s="95">
        <v>0</v>
      </c>
      <c r="N17" s="1">
        <v>0</v>
      </c>
      <c r="O17" s="1">
        <v>7</v>
      </c>
      <c r="P17" s="1">
        <v>7</v>
      </c>
      <c r="Q17" s="1">
        <v>0</v>
      </c>
      <c r="R17" s="1">
        <v>0</v>
      </c>
      <c r="S17" s="1">
        <v>0</v>
      </c>
      <c r="T17" s="1">
        <v>0</v>
      </c>
      <c r="U17" s="1">
        <v>34988</v>
      </c>
      <c r="V17" s="1">
        <v>11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49980</v>
      </c>
      <c r="AB17" s="1">
        <f t="shared" si="18"/>
        <v>18</v>
      </c>
      <c r="AC17" s="1">
        <f t="shared" si="19"/>
        <v>0</v>
      </c>
      <c r="AD17" s="1">
        <f t="shared" si="20"/>
        <v>0</v>
      </c>
      <c r="AE17" s="1">
        <f t="shared" si="27"/>
        <v>4</v>
      </c>
      <c r="AF17" s="1">
        <f t="shared" si="21"/>
        <v>0</v>
      </c>
      <c r="AG17" s="1">
        <f t="shared" si="22"/>
        <v>0</v>
      </c>
      <c r="AH17" s="1">
        <f t="shared" si="23"/>
        <v>0</v>
      </c>
      <c r="AI17" s="1">
        <f t="shared" si="28"/>
        <v>4</v>
      </c>
      <c r="AJ17" s="9">
        <f t="shared" si="2"/>
        <v>0</v>
      </c>
      <c r="AK17" s="9">
        <f t="shared" si="3"/>
        <v>1.3999999999999999E-4</v>
      </c>
      <c r="AL17" s="9">
        <f t="shared" si="4"/>
        <v>1.3999999999999999E-4</v>
      </c>
      <c r="AM17" s="9">
        <f t="shared" si="5"/>
        <v>0</v>
      </c>
      <c r="AN17" s="9">
        <f t="shared" si="6"/>
        <v>0</v>
      </c>
      <c r="AO17" s="9">
        <f t="shared" si="7"/>
        <v>8.0000000000000007E-5</v>
      </c>
      <c r="AP17" s="1">
        <f t="shared" si="29"/>
        <v>5</v>
      </c>
      <c r="AQ17" s="1">
        <f t="shared" si="30"/>
        <v>0</v>
      </c>
      <c r="AR17" s="1"/>
      <c r="AS17" s="1">
        <f t="shared" si="31"/>
        <v>0</v>
      </c>
      <c r="AT17" s="1">
        <f t="shared" si="32"/>
        <v>5</v>
      </c>
      <c r="AU17" s="1">
        <f t="shared" si="33"/>
        <v>11</v>
      </c>
      <c r="AV17" s="9">
        <f t="shared" si="24"/>
        <v>2.2000000000000001E-4</v>
      </c>
      <c r="AW17" s="9">
        <f t="shared" si="8"/>
        <v>2.2000000000000001E-4</v>
      </c>
      <c r="AX17" s="9">
        <f t="shared" si="9"/>
        <v>0</v>
      </c>
      <c r="AY17" s="9">
        <f t="shared" si="10"/>
        <v>0</v>
      </c>
      <c r="AZ17" s="9">
        <f t="shared" si="11"/>
        <v>1E-4</v>
      </c>
      <c r="BJ17" s="7">
        <f t="shared" si="34"/>
        <v>19</v>
      </c>
      <c r="BK17" s="7">
        <f t="shared" si="34"/>
        <v>4</v>
      </c>
      <c r="BL17" s="1">
        <f t="shared" si="12"/>
        <v>641.27930461651761</v>
      </c>
      <c r="BM17" s="74">
        <f>+EvolOf!H6</f>
        <v>2</v>
      </c>
      <c r="BN17" s="1">
        <f t="shared" si="13"/>
        <v>1606</v>
      </c>
      <c r="BO17" s="1">
        <f t="shared" si="25"/>
        <v>-964.72069538348239</v>
      </c>
      <c r="BP17" s="36">
        <f t="shared" si="26"/>
        <v>-0.6006978177979343</v>
      </c>
      <c r="BQ17" s="1">
        <f t="shared" si="14"/>
        <v>930686.02010118985</v>
      </c>
      <c r="BR17" s="1">
        <f t="shared" si="15"/>
        <v>641.27930461651761</v>
      </c>
      <c r="BS17" s="1">
        <f t="shared" si="16"/>
        <v>641.27930461651761</v>
      </c>
      <c r="CC17" s="1"/>
      <c r="CD17" s="1"/>
      <c r="CE17" s="1"/>
      <c r="CF17" s="1"/>
    </row>
    <row r="18" spans="2:85" x14ac:dyDescent="0.3">
      <c r="B18" s="1">
        <f t="shared" si="1"/>
        <v>10</v>
      </c>
      <c r="C18" s="1">
        <v>5</v>
      </c>
      <c r="D18" s="1">
        <v>14989</v>
      </c>
      <c r="E18" s="1">
        <v>10</v>
      </c>
      <c r="F18" s="1">
        <v>0</v>
      </c>
      <c r="G18" s="1">
        <v>0</v>
      </c>
      <c r="H18" s="1">
        <v>0</v>
      </c>
      <c r="I18" s="1">
        <v>0</v>
      </c>
      <c r="J18" s="95">
        <v>56.65</v>
      </c>
      <c r="K18" s="95">
        <v>0.56999999999999995</v>
      </c>
      <c r="L18" s="95">
        <v>0.3</v>
      </c>
      <c r="M18" s="95">
        <v>0.04</v>
      </c>
      <c r="N18" s="1">
        <v>1</v>
      </c>
      <c r="O18" s="1">
        <v>13</v>
      </c>
      <c r="P18" s="1">
        <v>13</v>
      </c>
      <c r="Q18" s="1">
        <v>0</v>
      </c>
      <c r="R18" s="1">
        <v>0</v>
      </c>
      <c r="S18" s="1">
        <v>0</v>
      </c>
      <c r="T18" s="1">
        <v>0</v>
      </c>
      <c r="U18" s="1">
        <v>34985</v>
      </c>
      <c r="V18" s="1">
        <v>14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49974</v>
      </c>
      <c r="AB18" s="1">
        <f t="shared" si="18"/>
        <v>24</v>
      </c>
      <c r="AC18" s="1">
        <f t="shared" si="19"/>
        <v>0</v>
      </c>
      <c r="AD18" s="1">
        <f t="shared" si="20"/>
        <v>0</v>
      </c>
      <c r="AE18" s="1">
        <f t="shared" si="27"/>
        <v>3</v>
      </c>
      <c r="AF18" s="1">
        <f t="shared" si="21"/>
        <v>0</v>
      </c>
      <c r="AG18" s="1">
        <f t="shared" si="22"/>
        <v>0</v>
      </c>
      <c r="AH18" s="1">
        <f t="shared" si="23"/>
        <v>0</v>
      </c>
      <c r="AI18" s="1">
        <f t="shared" si="28"/>
        <v>3</v>
      </c>
      <c r="AJ18" s="9">
        <f t="shared" si="2"/>
        <v>0</v>
      </c>
      <c r="AK18" s="9">
        <f t="shared" si="3"/>
        <v>2.0000000000000001E-4</v>
      </c>
      <c r="AL18" s="9">
        <f t="shared" si="4"/>
        <v>2.0000000000000001E-4</v>
      </c>
      <c r="AM18" s="9">
        <f t="shared" si="5"/>
        <v>0</v>
      </c>
      <c r="AN18" s="9">
        <f t="shared" si="6"/>
        <v>0</v>
      </c>
      <c r="AO18" s="9">
        <f t="shared" si="7"/>
        <v>6.0000000000000002E-5</v>
      </c>
      <c r="AP18" s="1">
        <f t="shared" si="29"/>
        <v>3</v>
      </c>
      <c r="AQ18" s="1">
        <f t="shared" si="30"/>
        <v>0</v>
      </c>
      <c r="AR18" s="1"/>
      <c r="AS18" s="1">
        <f t="shared" si="31"/>
        <v>0</v>
      </c>
      <c r="AT18" s="1">
        <f t="shared" si="32"/>
        <v>3</v>
      </c>
      <c r="AU18" s="1">
        <f t="shared" si="33"/>
        <v>14</v>
      </c>
      <c r="AV18" s="9">
        <f t="shared" si="24"/>
        <v>2.7999999999999998E-4</v>
      </c>
      <c r="AW18" s="9">
        <f t="shared" si="8"/>
        <v>2.7999999999999998E-4</v>
      </c>
      <c r="AX18" s="9">
        <f t="shared" si="9"/>
        <v>0</v>
      </c>
      <c r="AY18" s="9">
        <f t="shared" si="10"/>
        <v>0</v>
      </c>
      <c r="AZ18" s="9">
        <f t="shared" si="11"/>
        <v>6.0000000000000002E-5</v>
      </c>
      <c r="BJ18" s="7">
        <f t="shared" si="34"/>
        <v>20</v>
      </c>
      <c r="BK18" s="7">
        <f t="shared" si="34"/>
        <v>5</v>
      </c>
      <c r="BL18" s="1">
        <f t="shared" si="12"/>
        <v>916.11329230931096</v>
      </c>
      <c r="BM18" s="74">
        <f>+EvolOf!H7</f>
        <v>3</v>
      </c>
      <c r="BN18" s="1">
        <f t="shared" si="13"/>
        <v>2117</v>
      </c>
      <c r="BO18" s="1">
        <f t="shared" si="25"/>
        <v>-1200.886707690689</v>
      </c>
      <c r="BP18" s="36">
        <f t="shared" si="26"/>
        <v>-0.56725871879579071</v>
      </c>
      <c r="BQ18" s="1">
        <f t="shared" si="14"/>
        <v>1442128.8847081824</v>
      </c>
      <c r="BR18" s="1">
        <f t="shared" si="15"/>
        <v>916.11329230931096</v>
      </c>
      <c r="BS18" s="1">
        <f t="shared" si="16"/>
        <v>916.11329230931096</v>
      </c>
    </row>
    <row r="19" spans="2:85" x14ac:dyDescent="0.3">
      <c r="B19" s="1">
        <f t="shared" si="1"/>
        <v>13</v>
      </c>
      <c r="C19" s="1">
        <v>6</v>
      </c>
      <c r="D19" s="1">
        <v>14986</v>
      </c>
      <c r="E19" s="1">
        <v>13</v>
      </c>
      <c r="F19" s="1">
        <v>0</v>
      </c>
      <c r="G19" s="1">
        <v>0</v>
      </c>
      <c r="H19" s="1">
        <v>0</v>
      </c>
      <c r="I19" s="1">
        <v>0</v>
      </c>
      <c r="J19" s="95">
        <v>56.65</v>
      </c>
      <c r="K19" s="95">
        <v>0.63</v>
      </c>
      <c r="L19" s="95">
        <v>1.2</v>
      </c>
      <c r="M19" s="95">
        <v>0.39</v>
      </c>
      <c r="N19" s="1">
        <v>2</v>
      </c>
      <c r="O19" s="1">
        <v>19</v>
      </c>
      <c r="P19" s="1">
        <v>19</v>
      </c>
      <c r="Q19" s="1">
        <v>0</v>
      </c>
      <c r="R19" s="1">
        <v>0</v>
      </c>
      <c r="S19" s="1">
        <v>0</v>
      </c>
      <c r="T19" s="1">
        <v>0</v>
      </c>
      <c r="U19" s="1">
        <v>34981</v>
      </c>
      <c r="V19" s="1">
        <v>18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49967</v>
      </c>
      <c r="AB19" s="1">
        <f t="shared" si="18"/>
        <v>31</v>
      </c>
      <c r="AC19" s="1">
        <f t="shared" si="19"/>
        <v>0</v>
      </c>
      <c r="AD19" s="1">
        <f t="shared" si="20"/>
        <v>0</v>
      </c>
      <c r="AE19" s="1">
        <f t="shared" si="27"/>
        <v>3</v>
      </c>
      <c r="AF19" s="1">
        <f t="shared" si="21"/>
        <v>0</v>
      </c>
      <c r="AG19" s="1">
        <f t="shared" si="22"/>
        <v>0</v>
      </c>
      <c r="AH19" s="1">
        <f t="shared" si="23"/>
        <v>0</v>
      </c>
      <c r="AI19" s="1">
        <f t="shared" si="28"/>
        <v>3</v>
      </c>
      <c r="AJ19" s="9">
        <f t="shared" si="2"/>
        <v>0</v>
      </c>
      <c r="AK19" s="9">
        <f t="shared" si="3"/>
        <v>2.5999999999999998E-4</v>
      </c>
      <c r="AL19" s="9">
        <f t="shared" si="4"/>
        <v>2.5999999999999998E-4</v>
      </c>
      <c r="AM19" s="9">
        <f t="shared" si="5"/>
        <v>0</v>
      </c>
      <c r="AN19" s="9">
        <f t="shared" si="6"/>
        <v>0</v>
      </c>
      <c r="AO19" s="9">
        <f t="shared" si="7"/>
        <v>6.0000000000000002E-5</v>
      </c>
      <c r="AP19" s="1">
        <f t="shared" si="29"/>
        <v>4</v>
      </c>
      <c r="AQ19" s="1">
        <f t="shared" si="30"/>
        <v>0</v>
      </c>
      <c r="AR19" s="1"/>
      <c r="AS19" s="1">
        <f t="shared" si="31"/>
        <v>0</v>
      </c>
      <c r="AT19" s="1">
        <f t="shared" si="32"/>
        <v>4</v>
      </c>
      <c r="AU19" s="1">
        <f t="shared" si="33"/>
        <v>18</v>
      </c>
      <c r="AV19" s="9">
        <f t="shared" si="24"/>
        <v>3.6000000000000002E-4</v>
      </c>
      <c r="AW19" s="9">
        <f t="shared" si="8"/>
        <v>3.6000000000000002E-4</v>
      </c>
      <c r="AX19" s="9">
        <f t="shared" si="9"/>
        <v>0</v>
      </c>
      <c r="AY19" s="9">
        <f t="shared" si="10"/>
        <v>0</v>
      </c>
      <c r="AZ19" s="9">
        <f t="shared" si="11"/>
        <v>8.0000000000000007E-5</v>
      </c>
      <c r="BJ19" s="7">
        <f t="shared" si="34"/>
        <v>21</v>
      </c>
      <c r="BK19" s="7">
        <f t="shared" si="34"/>
        <v>6</v>
      </c>
      <c r="BL19" s="1">
        <f t="shared" si="12"/>
        <v>1190.9472800021042</v>
      </c>
      <c r="BM19" s="74">
        <f>+EvolOf!H8</f>
        <v>10</v>
      </c>
      <c r="BN19" s="1">
        <f t="shared" si="13"/>
        <v>2929</v>
      </c>
      <c r="BO19" s="1">
        <f t="shared" si="25"/>
        <v>-1738.0527199978958</v>
      </c>
      <c r="BP19" s="36">
        <f t="shared" si="26"/>
        <v>-0.59339457835366871</v>
      </c>
      <c r="BQ19" s="1">
        <f t="shared" si="14"/>
        <v>3020827.2574920841</v>
      </c>
      <c r="BR19" s="1">
        <f t="shared" si="15"/>
        <v>1190.9472800021042</v>
      </c>
      <c r="BS19" s="1">
        <f t="shared" si="16"/>
        <v>1190.9472800021042</v>
      </c>
    </row>
    <row r="20" spans="2:85" x14ac:dyDescent="0.3">
      <c r="B20" s="1">
        <f t="shared" si="1"/>
        <v>18</v>
      </c>
      <c r="C20" s="1">
        <v>7</v>
      </c>
      <c r="D20" s="1">
        <v>14981</v>
      </c>
      <c r="E20" s="1">
        <v>18</v>
      </c>
      <c r="F20" s="1">
        <v>0</v>
      </c>
      <c r="G20" s="1">
        <v>0</v>
      </c>
      <c r="H20" s="1">
        <v>0</v>
      </c>
      <c r="I20" s="1">
        <v>0</v>
      </c>
      <c r="J20" s="95">
        <v>56.65</v>
      </c>
      <c r="K20" s="95">
        <v>0.73</v>
      </c>
      <c r="L20" s="95">
        <v>2.7</v>
      </c>
      <c r="M20" s="95">
        <v>0.68</v>
      </c>
      <c r="N20" s="1">
        <v>3</v>
      </c>
      <c r="O20" s="1">
        <v>34</v>
      </c>
      <c r="P20" s="1">
        <v>34</v>
      </c>
      <c r="Q20" s="1">
        <v>0</v>
      </c>
      <c r="R20" s="1">
        <v>0</v>
      </c>
      <c r="S20" s="1">
        <v>3</v>
      </c>
      <c r="T20" s="1">
        <v>0</v>
      </c>
      <c r="U20" s="1">
        <v>34970</v>
      </c>
      <c r="V20" s="1">
        <v>28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49951</v>
      </c>
      <c r="AB20" s="1">
        <f t="shared" si="18"/>
        <v>46</v>
      </c>
      <c r="AC20" s="1">
        <f t="shared" si="19"/>
        <v>0</v>
      </c>
      <c r="AD20" s="1">
        <f t="shared" si="20"/>
        <v>0</v>
      </c>
      <c r="AE20" s="1">
        <f t="shared" si="27"/>
        <v>5</v>
      </c>
      <c r="AF20" s="1">
        <f t="shared" si="21"/>
        <v>0</v>
      </c>
      <c r="AG20" s="1">
        <f t="shared" si="22"/>
        <v>0</v>
      </c>
      <c r="AH20" s="1">
        <f t="shared" si="23"/>
        <v>0</v>
      </c>
      <c r="AI20" s="1">
        <f t="shared" si="28"/>
        <v>5</v>
      </c>
      <c r="AJ20" s="9">
        <f t="shared" si="2"/>
        <v>0</v>
      </c>
      <c r="AK20" s="9">
        <f t="shared" si="3"/>
        <v>3.6000000000000002E-4</v>
      </c>
      <c r="AL20" s="9">
        <f t="shared" si="4"/>
        <v>3.6000000000000002E-4</v>
      </c>
      <c r="AM20" s="9">
        <f t="shared" si="5"/>
        <v>0</v>
      </c>
      <c r="AN20" s="9">
        <f t="shared" si="6"/>
        <v>0</v>
      </c>
      <c r="AO20" s="9">
        <f t="shared" si="7"/>
        <v>1E-4</v>
      </c>
      <c r="AP20" s="1">
        <f t="shared" si="29"/>
        <v>10</v>
      </c>
      <c r="AQ20" s="1">
        <f t="shared" si="30"/>
        <v>0</v>
      </c>
      <c r="AR20" s="1"/>
      <c r="AS20" s="1">
        <f t="shared" si="31"/>
        <v>0</v>
      </c>
      <c r="AT20" s="1">
        <f t="shared" si="32"/>
        <v>10</v>
      </c>
      <c r="AU20" s="1">
        <f t="shared" si="33"/>
        <v>28</v>
      </c>
      <c r="AV20" s="9">
        <f t="shared" si="24"/>
        <v>5.5999999999999995E-4</v>
      </c>
      <c r="AW20" s="9">
        <f t="shared" si="8"/>
        <v>5.5999999999999995E-4</v>
      </c>
      <c r="AX20" s="9">
        <f t="shared" si="9"/>
        <v>0</v>
      </c>
      <c r="AY20" s="9">
        <f t="shared" si="10"/>
        <v>0</v>
      </c>
      <c r="AZ20" s="9">
        <f t="shared" si="11"/>
        <v>2.0000000000000001E-4</v>
      </c>
      <c r="BJ20" s="7">
        <f t="shared" si="34"/>
        <v>22</v>
      </c>
      <c r="BK20" s="7">
        <f t="shared" si="34"/>
        <v>7</v>
      </c>
      <c r="BL20" s="1">
        <f t="shared" si="12"/>
        <v>1649.0039261567597</v>
      </c>
      <c r="BM20" s="74">
        <f>+EvolOf!H9</f>
        <v>16</v>
      </c>
      <c r="BN20" s="1">
        <f t="shared" si="13"/>
        <v>4130</v>
      </c>
      <c r="BO20" s="1">
        <f t="shared" si="25"/>
        <v>-2480.9960738432401</v>
      </c>
      <c r="BP20" s="36">
        <f t="shared" si="26"/>
        <v>-0.60072544160853281</v>
      </c>
      <c r="BQ20" s="1">
        <f t="shared" si="14"/>
        <v>6155341.5184255717</v>
      </c>
      <c r="BR20" s="1">
        <f t="shared" si="15"/>
        <v>1649.0039261567597</v>
      </c>
      <c r="BS20" s="1">
        <f t="shared" si="16"/>
        <v>1649.0039261567597</v>
      </c>
    </row>
    <row r="21" spans="2:85" x14ac:dyDescent="0.3">
      <c r="B21" s="1">
        <f t="shared" si="1"/>
        <v>21</v>
      </c>
      <c r="C21" s="1">
        <v>8</v>
      </c>
      <c r="D21" s="1">
        <v>14978</v>
      </c>
      <c r="E21" s="1">
        <v>21</v>
      </c>
      <c r="F21" s="1">
        <v>0</v>
      </c>
      <c r="G21" s="1">
        <v>0</v>
      </c>
      <c r="H21" s="1">
        <v>0</v>
      </c>
      <c r="I21" s="1">
        <v>0</v>
      </c>
      <c r="J21" s="95">
        <v>56.65</v>
      </c>
      <c r="K21" s="95">
        <v>0.79</v>
      </c>
      <c r="L21" s="95">
        <v>4.8</v>
      </c>
      <c r="M21" s="95">
        <v>1.53</v>
      </c>
      <c r="N21" s="1">
        <v>5</v>
      </c>
      <c r="O21" s="1">
        <v>48</v>
      </c>
      <c r="P21" s="1">
        <v>48</v>
      </c>
      <c r="Q21" s="1">
        <v>0</v>
      </c>
      <c r="R21" s="1">
        <v>0</v>
      </c>
      <c r="S21" s="1">
        <v>3</v>
      </c>
      <c r="T21" s="1">
        <v>0</v>
      </c>
      <c r="U21" s="1">
        <v>34957</v>
      </c>
      <c r="V21" s="1">
        <v>40</v>
      </c>
      <c r="W21" s="1">
        <v>1</v>
      </c>
      <c r="X21" s="1">
        <v>0</v>
      </c>
      <c r="Y21" s="1">
        <v>0</v>
      </c>
      <c r="Z21" s="1">
        <v>0</v>
      </c>
      <c r="AA21" s="1">
        <f t="shared" si="17"/>
        <v>49935</v>
      </c>
      <c r="AB21" s="1">
        <f t="shared" si="18"/>
        <v>61</v>
      </c>
      <c r="AC21" s="1">
        <f t="shared" si="19"/>
        <v>1</v>
      </c>
      <c r="AD21" s="1">
        <f t="shared" si="20"/>
        <v>0</v>
      </c>
      <c r="AE21" s="1">
        <f t="shared" si="27"/>
        <v>3</v>
      </c>
      <c r="AF21" s="1">
        <f t="shared" si="21"/>
        <v>0</v>
      </c>
      <c r="AG21" s="1">
        <f t="shared" si="22"/>
        <v>0</v>
      </c>
      <c r="AH21" s="1">
        <f t="shared" si="23"/>
        <v>0</v>
      </c>
      <c r="AI21" s="1">
        <f t="shared" si="28"/>
        <v>3</v>
      </c>
      <c r="AJ21" s="9">
        <f t="shared" si="2"/>
        <v>0</v>
      </c>
      <c r="AK21" s="9">
        <f t="shared" si="3"/>
        <v>4.2000000000000002E-4</v>
      </c>
      <c r="AL21" s="9">
        <f t="shared" si="4"/>
        <v>4.2000000000000002E-4</v>
      </c>
      <c r="AM21" s="9">
        <f t="shared" si="5"/>
        <v>0</v>
      </c>
      <c r="AN21" s="9">
        <f t="shared" si="6"/>
        <v>0</v>
      </c>
      <c r="AO21" s="9">
        <f t="shared" si="7"/>
        <v>6.0000000000000002E-5</v>
      </c>
      <c r="AP21" s="1">
        <f t="shared" si="29"/>
        <v>12</v>
      </c>
      <c r="AQ21" s="1">
        <f t="shared" si="30"/>
        <v>1</v>
      </c>
      <c r="AR21" s="1"/>
      <c r="AS21" s="1">
        <f t="shared" si="31"/>
        <v>0</v>
      </c>
      <c r="AT21" s="1">
        <f t="shared" si="32"/>
        <v>13</v>
      </c>
      <c r="AU21" s="1">
        <f t="shared" si="33"/>
        <v>41</v>
      </c>
      <c r="AV21" s="9">
        <f t="shared" si="24"/>
        <v>8.1999999999999998E-4</v>
      </c>
      <c r="AW21" s="9">
        <f t="shared" si="8"/>
        <v>8.0000000000000004E-4</v>
      </c>
      <c r="AX21" s="9">
        <f t="shared" si="9"/>
        <v>2.0000000000000002E-5</v>
      </c>
      <c r="AY21" s="9">
        <f t="shared" si="10"/>
        <v>0</v>
      </c>
      <c r="AZ21" s="9">
        <f t="shared" si="11"/>
        <v>2.5999999999999998E-4</v>
      </c>
      <c r="BJ21" s="7">
        <f t="shared" si="34"/>
        <v>23</v>
      </c>
      <c r="BK21" s="7">
        <f t="shared" si="34"/>
        <v>8</v>
      </c>
      <c r="BL21" s="1">
        <f t="shared" si="12"/>
        <v>1923.8379138495529</v>
      </c>
      <c r="BM21" s="74">
        <f>+EvolOf!H10</f>
        <v>29</v>
      </c>
      <c r="BN21" s="1">
        <f t="shared" si="13"/>
        <v>5844</v>
      </c>
      <c r="BO21" s="1">
        <f t="shared" si="25"/>
        <v>-3920.1620861504471</v>
      </c>
      <c r="BP21" s="36">
        <f t="shared" si="26"/>
        <v>-0.67080117832827635</v>
      </c>
      <c r="BQ21" s="1">
        <f t="shared" si="14"/>
        <v>15367670.781691425</v>
      </c>
      <c r="BR21" s="1">
        <f t="shared" si="15"/>
        <v>1923.8379138495529</v>
      </c>
      <c r="BS21" s="1">
        <f t="shared" si="16"/>
        <v>1923.8379138495529</v>
      </c>
    </row>
    <row r="22" spans="2:85" x14ac:dyDescent="0.3">
      <c r="B22" s="1">
        <f t="shared" si="1"/>
        <v>25</v>
      </c>
      <c r="C22" s="1">
        <v>9</v>
      </c>
      <c r="D22" s="1">
        <v>14974</v>
      </c>
      <c r="E22" s="1">
        <v>25</v>
      </c>
      <c r="F22" s="1">
        <v>0</v>
      </c>
      <c r="G22" s="1">
        <v>0</v>
      </c>
      <c r="H22" s="1">
        <v>0</v>
      </c>
      <c r="I22" s="1">
        <v>0</v>
      </c>
      <c r="J22" s="95">
        <v>56.65</v>
      </c>
      <c r="K22" s="95">
        <v>0.82</v>
      </c>
      <c r="L22" s="95">
        <v>6.6</v>
      </c>
      <c r="M22" s="95">
        <v>2.2400000000000002</v>
      </c>
      <c r="N22" s="1">
        <v>7</v>
      </c>
      <c r="O22" s="1">
        <v>67</v>
      </c>
      <c r="P22" s="1">
        <v>66</v>
      </c>
      <c r="Q22" s="1">
        <v>0</v>
      </c>
      <c r="R22" s="1">
        <v>0</v>
      </c>
      <c r="S22" s="1">
        <v>3</v>
      </c>
      <c r="T22" s="1">
        <v>0</v>
      </c>
      <c r="U22" s="1">
        <v>34940</v>
      </c>
      <c r="V22" s="1">
        <v>56</v>
      </c>
      <c r="W22" s="1">
        <v>3</v>
      </c>
      <c r="X22" s="1">
        <v>0</v>
      </c>
      <c r="Y22" s="1">
        <v>0</v>
      </c>
      <c r="Z22" s="1">
        <v>0</v>
      </c>
      <c r="AA22" s="1">
        <f t="shared" si="17"/>
        <v>49914</v>
      </c>
      <c r="AB22" s="1">
        <f t="shared" si="18"/>
        <v>81</v>
      </c>
      <c r="AC22" s="1">
        <f t="shared" si="19"/>
        <v>3</v>
      </c>
      <c r="AD22" s="1">
        <f t="shared" si="20"/>
        <v>0</v>
      </c>
      <c r="AE22" s="1">
        <f t="shared" si="27"/>
        <v>4</v>
      </c>
      <c r="AF22" s="1">
        <f t="shared" si="21"/>
        <v>0</v>
      </c>
      <c r="AG22" s="1">
        <f t="shared" si="22"/>
        <v>0</v>
      </c>
      <c r="AH22" s="1">
        <f t="shared" si="23"/>
        <v>0</v>
      </c>
      <c r="AI22" s="1">
        <f t="shared" si="28"/>
        <v>4</v>
      </c>
      <c r="AJ22" s="9">
        <f t="shared" si="2"/>
        <v>0</v>
      </c>
      <c r="AK22" s="9">
        <f t="shared" si="3"/>
        <v>5.0000000000000001E-4</v>
      </c>
      <c r="AL22" s="9">
        <f t="shared" si="4"/>
        <v>5.0000000000000001E-4</v>
      </c>
      <c r="AM22" s="9">
        <f t="shared" si="5"/>
        <v>0</v>
      </c>
      <c r="AN22" s="9">
        <f t="shared" si="6"/>
        <v>0</v>
      </c>
      <c r="AO22" s="9">
        <f t="shared" si="7"/>
        <v>8.0000000000000007E-5</v>
      </c>
      <c r="AP22" s="1">
        <f t="shared" si="29"/>
        <v>16</v>
      </c>
      <c r="AQ22" s="1">
        <f t="shared" si="30"/>
        <v>2</v>
      </c>
      <c r="AR22" s="1"/>
      <c r="AS22" s="1">
        <f t="shared" si="31"/>
        <v>0</v>
      </c>
      <c r="AT22" s="1">
        <f t="shared" si="32"/>
        <v>18</v>
      </c>
      <c r="AU22" s="1">
        <f t="shared" si="33"/>
        <v>59</v>
      </c>
      <c r="AV22" s="9">
        <f t="shared" si="24"/>
        <v>1.1800000000000001E-3</v>
      </c>
      <c r="AW22" s="9">
        <f t="shared" si="8"/>
        <v>1.1199999999999999E-3</v>
      </c>
      <c r="AX22" s="9">
        <f t="shared" si="9"/>
        <v>6.0000000000000002E-5</v>
      </c>
      <c r="AY22" s="9">
        <f t="shared" si="10"/>
        <v>0</v>
      </c>
      <c r="AZ22" s="9">
        <f t="shared" si="11"/>
        <v>3.6000000000000002E-4</v>
      </c>
      <c r="BJ22" s="7">
        <f t="shared" si="34"/>
        <v>24</v>
      </c>
      <c r="BK22" s="7">
        <f t="shared" si="34"/>
        <v>9</v>
      </c>
      <c r="BL22" s="1">
        <f t="shared" si="12"/>
        <v>2290.2832307732774</v>
      </c>
      <c r="BM22" s="74">
        <f>+EvolOf!H11</f>
        <v>43</v>
      </c>
      <c r="BN22" s="1">
        <f t="shared" si="13"/>
        <v>7698</v>
      </c>
      <c r="BO22" s="1">
        <f t="shared" si="25"/>
        <v>-5407.716769226723</v>
      </c>
      <c r="BP22" s="36">
        <f t="shared" si="26"/>
        <v>-0.7024833423261525</v>
      </c>
      <c r="BQ22" s="1">
        <f t="shared" si="14"/>
        <v>29243400.656175908</v>
      </c>
      <c r="BR22" s="1">
        <f t="shared" si="15"/>
        <v>2290.2832307732774</v>
      </c>
      <c r="BS22" s="1">
        <f t="shared" si="16"/>
        <v>2290.2832307732774</v>
      </c>
    </row>
    <row r="23" spans="2:85" x14ac:dyDescent="0.3">
      <c r="B23" s="1">
        <f t="shared" si="1"/>
        <v>30</v>
      </c>
      <c r="C23" s="1">
        <v>10</v>
      </c>
      <c r="D23" s="1">
        <v>14969</v>
      </c>
      <c r="E23" s="1">
        <v>30</v>
      </c>
      <c r="F23" s="1">
        <v>0</v>
      </c>
      <c r="G23" s="1">
        <v>0</v>
      </c>
      <c r="H23" s="1">
        <v>0</v>
      </c>
      <c r="I23" s="1">
        <v>0</v>
      </c>
      <c r="J23" s="95">
        <v>56.65</v>
      </c>
      <c r="K23" s="95">
        <v>0.87</v>
      </c>
      <c r="L23" s="95">
        <v>7.1</v>
      </c>
      <c r="M23" s="95">
        <v>2.79</v>
      </c>
      <c r="N23" s="1">
        <v>11</v>
      </c>
      <c r="O23" s="1">
        <v>96</v>
      </c>
      <c r="P23" s="1">
        <v>95</v>
      </c>
      <c r="Q23" s="1">
        <v>0</v>
      </c>
      <c r="R23" s="1">
        <v>0</v>
      </c>
      <c r="S23" s="1">
        <v>7</v>
      </c>
      <c r="T23" s="1">
        <v>0</v>
      </c>
      <c r="U23" s="1">
        <v>34912</v>
      </c>
      <c r="V23" s="1">
        <v>82</v>
      </c>
      <c r="W23" s="1">
        <v>4</v>
      </c>
      <c r="X23" s="1">
        <v>0</v>
      </c>
      <c r="Y23" s="1">
        <v>0</v>
      </c>
      <c r="Z23" s="1">
        <v>0</v>
      </c>
      <c r="AA23" s="1">
        <f t="shared" si="17"/>
        <v>49881</v>
      </c>
      <c r="AB23" s="1">
        <f t="shared" si="18"/>
        <v>112</v>
      </c>
      <c r="AC23" s="1">
        <f t="shared" si="19"/>
        <v>4</v>
      </c>
      <c r="AD23" s="1">
        <f t="shared" si="20"/>
        <v>0</v>
      </c>
      <c r="AE23" s="1">
        <f t="shared" si="27"/>
        <v>5</v>
      </c>
      <c r="AF23" s="1">
        <f t="shared" si="21"/>
        <v>0</v>
      </c>
      <c r="AG23" s="1">
        <f t="shared" si="22"/>
        <v>0</v>
      </c>
      <c r="AH23" s="1">
        <f t="shared" si="23"/>
        <v>0</v>
      </c>
      <c r="AI23" s="1">
        <f t="shared" si="28"/>
        <v>5</v>
      </c>
      <c r="AJ23" s="9">
        <f t="shared" si="2"/>
        <v>0</v>
      </c>
      <c r="AK23" s="9">
        <f t="shared" si="3"/>
        <v>5.9999999999999995E-4</v>
      </c>
      <c r="AL23" s="9">
        <f t="shared" si="4"/>
        <v>5.9999999999999995E-4</v>
      </c>
      <c r="AM23" s="9">
        <f t="shared" si="5"/>
        <v>0</v>
      </c>
      <c r="AN23" s="9">
        <f t="shared" si="6"/>
        <v>0</v>
      </c>
      <c r="AO23" s="9">
        <f t="shared" si="7"/>
        <v>1E-4</v>
      </c>
      <c r="AP23" s="1">
        <f t="shared" si="29"/>
        <v>26</v>
      </c>
      <c r="AQ23" s="1">
        <f t="shared" si="30"/>
        <v>1</v>
      </c>
      <c r="AR23" s="1"/>
      <c r="AS23" s="1">
        <f t="shared" si="31"/>
        <v>0</v>
      </c>
      <c r="AT23" s="1">
        <f t="shared" si="32"/>
        <v>27</v>
      </c>
      <c r="AU23" s="1">
        <f t="shared" si="33"/>
        <v>86</v>
      </c>
      <c r="AV23" s="9">
        <f t="shared" si="24"/>
        <v>1.72E-3</v>
      </c>
      <c r="AW23" s="9">
        <f t="shared" si="8"/>
        <v>1.64E-3</v>
      </c>
      <c r="AX23" s="9">
        <f t="shared" si="9"/>
        <v>8.0000000000000007E-5</v>
      </c>
      <c r="AY23" s="9">
        <f t="shared" si="10"/>
        <v>0</v>
      </c>
      <c r="AZ23" s="9">
        <f t="shared" si="11"/>
        <v>5.4000000000000001E-4</v>
      </c>
      <c r="BJ23" s="7">
        <f t="shared" si="34"/>
        <v>25</v>
      </c>
      <c r="BK23" s="7">
        <f t="shared" si="34"/>
        <v>10</v>
      </c>
      <c r="BL23" s="1">
        <f t="shared" si="12"/>
        <v>2748.3398769279329</v>
      </c>
      <c r="BM23" s="74">
        <f>+EvolOf!H12</f>
        <v>65</v>
      </c>
      <c r="BN23" s="1">
        <f t="shared" si="13"/>
        <v>9149</v>
      </c>
      <c r="BO23" s="1">
        <f t="shared" si="25"/>
        <v>-6400.6601230720671</v>
      </c>
      <c r="BP23" s="36">
        <f t="shared" si="26"/>
        <v>-0.69960215576260432</v>
      </c>
      <c r="BQ23" s="1">
        <f t="shared" si="14"/>
        <v>40968450.011084929</v>
      </c>
      <c r="BR23" s="1">
        <f t="shared" si="15"/>
        <v>2748.3398769279329</v>
      </c>
      <c r="BS23" s="1">
        <f t="shared" si="16"/>
        <v>2748.3398769279329</v>
      </c>
    </row>
    <row r="24" spans="2:85" x14ac:dyDescent="0.3">
      <c r="B24" s="1">
        <f t="shared" si="1"/>
        <v>38</v>
      </c>
      <c r="C24" s="1">
        <v>11</v>
      </c>
      <c r="D24" s="1">
        <v>14961</v>
      </c>
      <c r="E24" s="1">
        <v>38</v>
      </c>
      <c r="F24" s="1">
        <v>0</v>
      </c>
      <c r="G24" s="1">
        <v>0</v>
      </c>
      <c r="H24" s="1">
        <v>0</v>
      </c>
      <c r="I24" s="1">
        <v>0</v>
      </c>
      <c r="J24" s="95">
        <v>56.65</v>
      </c>
      <c r="K24" s="95">
        <v>0.89</v>
      </c>
      <c r="L24" s="95">
        <v>7.2</v>
      </c>
      <c r="M24" s="95">
        <v>3.1</v>
      </c>
      <c r="N24" s="1">
        <v>16</v>
      </c>
      <c r="O24" s="1">
        <v>129</v>
      </c>
      <c r="P24" s="1">
        <v>127</v>
      </c>
      <c r="Q24" s="1">
        <v>2</v>
      </c>
      <c r="R24" s="1">
        <v>0</v>
      </c>
      <c r="S24" s="1">
        <v>10</v>
      </c>
      <c r="T24" s="1">
        <v>1</v>
      </c>
      <c r="U24" s="1">
        <v>34882</v>
      </c>
      <c r="V24" s="1">
        <v>110</v>
      </c>
      <c r="W24" s="1">
        <v>7</v>
      </c>
      <c r="X24" s="1">
        <v>0</v>
      </c>
      <c r="Y24" s="1">
        <v>0</v>
      </c>
      <c r="Z24" s="1">
        <v>0</v>
      </c>
      <c r="AA24" s="1">
        <f t="shared" si="17"/>
        <v>49843</v>
      </c>
      <c r="AB24" s="1">
        <f t="shared" si="18"/>
        <v>148</v>
      </c>
      <c r="AC24" s="1">
        <f t="shared" si="19"/>
        <v>7</v>
      </c>
      <c r="AD24" s="1">
        <f t="shared" si="20"/>
        <v>0</v>
      </c>
      <c r="AE24" s="1">
        <f t="shared" si="27"/>
        <v>8</v>
      </c>
      <c r="AF24" s="1">
        <f t="shared" si="21"/>
        <v>0</v>
      </c>
      <c r="AG24" s="1">
        <f t="shared" si="22"/>
        <v>0</v>
      </c>
      <c r="AH24" s="1">
        <f t="shared" si="23"/>
        <v>0</v>
      </c>
      <c r="AI24" s="1">
        <f t="shared" si="28"/>
        <v>8</v>
      </c>
      <c r="AJ24" s="9">
        <f t="shared" si="2"/>
        <v>0</v>
      </c>
      <c r="AK24" s="9">
        <f t="shared" si="3"/>
        <v>7.6000000000000004E-4</v>
      </c>
      <c r="AL24" s="9">
        <f t="shared" si="4"/>
        <v>7.6000000000000004E-4</v>
      </c>
      <c r="AM24" s="9">
        <f t="shared" si="5"/>
        <v>0</v>
      </c>
      <c r="AN24" s="9">
        <f t="shared" si="6"/>
        <v>0</v>
      </c>
      <c r="AO24" s="9">
        <f t="shared" si="7"/>
        <v>1.6000000000000001E-4</v>
      </c>
      <c r="AP24" s="1">
        <f t="shared" si="29"/>
        <v>28</v>
      </c>
      <c r="AQ24" s="1">
        <f t="shared" si="30"/>
        <v>3</v>
      </c>
      <c r="AR24" s="1"/>
      <c r="AS24" s="1">
        <f t="shared" si="31"/>
        <v>0</v>
      </c>
      <c r="AT24" s="1">
        <f t="shared" si="32"/>
        <v>31</v>
      </c>
      <c r="AU24" s="1">
        <f t="shared" si="33"/>
        <v>117</v>
      </c>
      <c r="AV24" s="9">
        <f t="shared" si="24"/>
        <v>2.3400000000000001E-3</v>
      </c>
      <c r="AW24" s="9">
        <f t="shared" si="8"/>
        <v>2.2000000000000001E-3</v>
      </c>
      <c r="AX24" s="9">
        <f t="shared" si="9"/>
        <v>1.3999999999999999E-4</v>
      </c>
      <c r="AY24" s="9">
        <f t="shared" si="10"/>
        <v>0</v>
      </c>
      <c r="AZ24" s="9">
        <f t="shared" si="11"/>
        <v>6.2E-4</v>
      </c>
      <c r="BJ24" s="7">
        <f t="shared" si="34"/>
        <v>26</v>
      </c>
      <c r="BK24" s="7">
        <f t="shared" si="34"/>
        <v>11</v>
      </c>
      <c r="BL24" s="1">
        <f t="shared" si="12"/>
        <v>3481.2305107753814</v>
      </c>
      <c r="BM24" s="74">
        <f>+EvolOf!H13</f>
        <v>113</v>
      </c>
      <c r="BN24" s="1">
        <f t="shared" si="13"/>
        <v>11178</v>
      </c>
      <c r="BO24" s="1">
        <f t="shared" si="25"/>
        <v>-7696.7694892246182</v>
      </c>
      <c r="BP24" s="36">
        <f t="shared" si="26"/>
        <v>-0.68856409815929664</v>
      </c>
      <c r="BQ24" s="1">
        <f t="shared" si="14"/>
        <v>59240260.57025899</v>
      </c>
      <c r="BR24" s="1">
        <f t="shared" si="15"/>
        <v>3481.2305107753814</v>
      </c>
      <c r="BS24" s="1">
        <f t="shared" si="16"/>
        <v>3481.2305107753814</v>
      </c>
    </row>
    <row r="25" spans="2:85" x14ac:dyDescent="0.3">
      <c r="B25" s="1">
        <f t="shared" si="1"/>
        <v>50</v>
      </c>
      <c r="C25" s="1">
        <v>12</v>
      </c>
      <c r="D25" s="1">
        <v>14949</v>
      </c>
      <c r="E25" s="1">
        <v>50</v>
      </c>
      <c r="F25" s="1">
        <v>0</v>
      </c>
      <c r="G25" s="1">
        <v>0</v>
      </c>
      <c r="H25" s="1">
        <v>0</v>
      </c>
      <c r="I25" s="1">
        <v>0</v>
      </c>
      <c r="J25" s="95">
        <v>56.65</v>
      </c>
      <c r="K25" s="95">
        <v>0.9</v>
      </c>
      <c r="L25" s="95">
        <v>7.7</v>
      </c>
      <c r="M25" s="95">
        <v>3.28</v>
      </c>
      <c r="N25" s="1">
        <v>23</v>
      </c>
      <c r="O25" s="1">
        <v>163</v>
      </c>
      <c r="P25" s="1">
        <v>159</v>
      </c>
      <c r="Q25" s="1">
        <v>4</v>
      </c>
      <c r="R25" s="1">
        <v>0</v>
      </c>
      <c r="S25" s="1">
        <v>13</v>
      </c>
      <c r="T25" s="1">
        <v>1</v>
      </c>
      <c r="U25" s="1">
        <v>34853</v>
      </c>
      <c r="V25" s="1">
        <v>135</v>
      </c>
      <c r="W25" s="1">
        <v>11</v>
      </c>
      <c r="X25" s="1">
        <v>0</v>
      </c>
      <c r="Y25" s="1">
        <v>0</v>
      </c>
      <c r="Z25" s="1">
        <v>0</v>
      </c>
      <c r="AA25" s="1">
        <f t="shared" si="17"/>
        <v>49802</v>
      </c>
      <c r="AB25" s="1">
        <f t="shared" si="18"/>
        <v>185</v>
      </c>
      <c r="AC25" s="1">
        <f t="shared" si="19"/>
        <v>11</v>
      </c>
      <c r="AD25" s="1">
        <f t="shared" si="20"/>
        <v>0</v>
      </c>
      <c r="AE25" s="1">
        <f t="shared" si="27"/>
        <v>12</v>
      </c>
      <c r="AF25" s="1">
        <f t="shared" si="21"/>
        <v>0</v>
      </c>
      <c r="AG25" s="1">
        <f t="shared" si="22"/>
        <v>0</v>
      </c>
      <c r="AH25" s="1">
        <f t="shared" si="23"/>
        <v>0</v>
      </c>
      <c r="AI25" s="1">
        <f t="shared" si="28"/>
        <v>12</v>
      </c>
      <c r="AJ25" s="9">
        <f t="shared" si="2"/>
        <v>0</v>
      </c>
      <c r="AK25" s="9">
        <f t="shared" si="3"/>
        <v>1E-3</v>
      </c>
      <c r="AL25" s="9">
        <f t="shared" si="4"/>
        <v>1E-3</v>
      </c>
      <c r="AM25" s="9">
        <f t="shared" si="5"/>
        <v>0</v>
      </c>
      <c r="AN25" s="9">
        <f t="shared" si="6"/>
        <v>0</v>
      </c>
      <c r="AO25" s="9">
        <f t="shared" si="7"/>
        <v>2.4000000000000001E-4</v>
      </c>
      <c r="AP25" s="1">
        <f t="shared" si="29"/>
        <v>25</v>
      </c>
      <c r="AQ25" s="1">
        <f t="shared" si="30"/>
        <v>4</v>
      </c>
      <c r="AR25" s="1"/>
      <c r="AS25" s="1">
        <f t="shared" si="31"/>
        <v>0</v>
      </c>
      <c r="AT25" s="1">
        <f t="shared" si="32"/>
        <v>29</v>
      </c>
      <c r="AU25" s="1">
        <f t="shared" si="33"/>
        <v>146</v>
      </c>
      <c r="AV25" s="9">
        <f t="shared" si="24"/>
        <v>2.9199999999999999E-3</v>
      </c>
      <c r="AW25" s="9">
        <f t="shared" si="8"/>
        <v>2.7000000000000001E-3</v>
      </c>
      <c r="AX25" s="9">
        <f t="shared" si="9"/>
        <v>2.2000000000000001E-4</v>
      </c>
      <c r="AY25" s="9">
        <f t="shared" si="10"/>
        <v>0</v>
      </c>
      <c r="AZ25" s="9">
        <f t="shared" si="11"/>
        <v>5.8E-4</v>
      </c>
      <c r="BJ25" s="7">
        <f t="shared" si="34"/>
        <v>27</v>
      </c>
      <c r="BK25" s="7">
        <f t="shared" si="34"/>
        <v>12</v>
      </c>
      <c r="BL25" s="1">
        <f t="shared" si="12"/>
        <v>4580.5664615465548</v>
      </c>
      <c r="BM25" s="74">
        <f>+EvolOf!H14</f>
        <v>148</v>
      </c>
      <c r="BN25" s="1">
        <f t="shared" si="13"/>
        <v>13716</v>
      </c>
      <c r="BO25" s="1">
        <f t="shared" si="25"/>
        <v>-9135.4335384534461</v>
      </c>
      <c r="BP25" s="36">
        <f t="shared" si="26"/>
        <v>-0.66604210691553267</v>
      </c>
      <c r="BQ25" s="1">
        <f t="shared" si="14"/>
        <v>83456145.935500056</v>
      </c>
      <c r="BR25" s="1">
        <f t="shared" si="15"/>
        <v>4580.5664615465548</v>
      </c>
      <c r="BS25" s="1">
        <f t="shared" si="16"/>
        <v>4580.5664615465548</v>
      </c>
    </row>
    <row r="26" spans="2:85" x14ac:dyDescent="0.3">
      <c r="B26" s="1">
        <f t="shared" si="1"/>
        <v>64</v>
      </c>
      <c r="C26" s="1">
        <v>13</v>
      </c>
      <c r="D26" s="1">
        <v>14935</v>
      </c>
      <c r="E26" s="1">
        <v>64</v>
      </c>
      <c r="F26" s="1">
        <v>0</v>
      </c>
      <c r="G26" s="1">
        <v>0</v>
      </c>
      <c r="H26" s="1">
        <v>0</v>
      </c>
      <c r="I26" s="1">
        <v>0</v>
      </c>
      <c r="J26" s="95">
        <v>56.65</v>
      </c>
      <c r="K26" s="95">
        <v>0.95</v>
      </c>
      <c r="L26" s="95">
        <v>7.5</v>
      </c>
      <c r="M26" s="95">
        <v>3.36</v>
      </c>
      <c r="N26" s="1">
        <v>33</v>
      </c>
      <c r="O26" s="1">
        <v>198</v>
      </c>
      <c r="P26" s="1">
        <v>191</v>
      </c>
      <c r="Q26" s="1">
        <v>7</v>
      </c>
      <c r="R26" s="1">
        <v>0</v>
      </c>
      <c r="S26" s="1">
        <v>18</v>
      </c>
      <c r="T26" s="1">
        <v>1</v>
      </c>
      <c r="U26" s="1">
        <v>34823</v>
      </c>
      <c r="V26" s="1">
        <v>162</v>
      </c>
      <c r="W26" s="1">
        <v>14</v>
      </c>
      <c r="X26" s="1">
        <v>0</v>
      </c>
      <c r="Y26" s="1">
        <v>0</v>
      </c>
      <c r="Z26" s="1">
        <v>0</v>
      </c>
      <c r="AA26" s="1">
        <f t="shared" si="17"/>
        <v>49758</v>
      </c>
      <c r="AB26" s="1">
        <f t="shared" si="18"/>
        <v>226</v>
      </c>
      <c r="AC26" s="1">
        <f t="shared" si="19"/>
        <v>14</v>
      </c>
      <c r="AD26" s="1">
        <f t="shared" si="20"/>
        <v>0</v>
      </c>
      <c r="AE26" s="1">
        <f t="shared" si="27"/>
        <v>14</v>
      </c>
      <c r="AF26" s="1">
        <f t="shared" si="21"/>
        <v>0</v>
      </c>
      <c r="AG26" s="1">
        <f t="shared" si="22"/>
        <v>0</v>
      </c>
      <c r="AH26" s="1">
        <f t="shared" si="23"/>
        <v>0</v>
      </c>
      <c r="AI26" s="1">
        <f t="shared" si="28"/>
        <v>14</v>
      </c>
      <c r="AJ26" s="9">
        <f t="shared" si="2"/>
        <v>0</v>
      </c>
      <c r="AK26" s="9">
        <f t="shared" si="3"/>
        <v>1.2800000000000001E-3</v>
      </c>
      <c r="AL26" s="9">
        <f t="shared" si="4"/>
        <v>1.2800000000000001E-3</v>
      </c>
      <c r="AM26" s="9">
        <f t="shared" si="5"/>
        <v>0</v>
      </c>
      <c r="AN26" s="9">
        <f t="shared" si="6"/>
        <v>0</v>
      </c>
      <c r="AO26" s="9">
        <f t="shared" si="7"/>
        <v>2.7999999999999998E-4</v>
      </c>
      <c r="AP26" s="1">
        <f t="shared" si="29"/>
        <v>27</v>
      </c>
      <c r="AQ26" s="1">
        <f t="shared" si="30"/>
        <v>3</v>
      </c>
      <c r="AR26" s="1"/>
      <c r="AS26" s="1">
        <f t="shared" si="31"/>
        <v>0</v>
      </c>
      <c r="AT26" s="1">
        <f t="shared" si="32"/>
        <v>30</v>
      </c>
      <c r="AU26" s="1">
        <f t="shared" si="33"/>
        <v>176</v>
      </c>
      <c r="AV26" s="9">
        <f t="shared" si="24"/>
        <v>3.5200000000000001E-3</v>
      </c>
      <c r="AW26" s="9">
        <f t="shared" si="8"/>
        <v>3.2399999999999998E-3</v>
      </c>
      <c r="AX26" s="9">
        <f t="shared" si="9"/>
        <v>2.7999999999999998E-4</v>
      </c>
      <c r="AY26" s="9">
        <f t="shared" si="10"/>
        <v>0</v>
      </c>
      <c r="AZ26" s="9">
        <f t="shared" si="11"/>
        <v>5.9999999999999995E-4</v>
      </c>
      <c r="BJ26" s="7">
        <f t="shared" si="34"/>
        <v>28</v>
      </c>
      <c r="BK26" s="7">
        <f t="shared" si="34"/>
        <v>13</v>
      </c>
      <c r="BL26" s="1">
        <f t="shared" si="12"/>
        <v>5863.1250707795898</v>
      </c>
      <c r="BM26" s="74">
        <f>+EvolOf!H15</f>
        <v>194</v>
      </c>
      <c r="BN26" s="1">
        <f t="shared" si="13"/>
        <v>17147</v>
      </c>
      <c r="BO26" s="1">
        <f t="shared" si="25"/>
        <v>-11283.87492922041</v>
      </c>
      <c r="BP26" s="36">
        <f t="shared" si="26"/>
        <v>-0.6580670046783933</v>
      </c>
      <c r="BQ26" s="1">
        <f t="shared" si="14"/>
        <v>127325833.41828892</v>
      </c>
      <c r="BR26" s="1">
        <f t="shared" si="15"/>
        <v>5863.1250707795898</v>
      </c>
      <c r="BS26" s="1">
        <f t="shared" si="16"/>
        <v>5863.1250707795898</v>
      </c>
    </row>
    <row r="27" spans="2:85" x14ac:dyDescent="0.3">
      <c r="B27" s="1">
        <f t="shared" si="1"/>
        <v>80</v>
      </c>
      <c r="C27" s="1">
        <v>14</v>
      </c>
      <c r="D27" s="1">
        <v>14918</v>
      </c>
      <c r="E27" s="1">
        <v>80</v>
      </c>
      <c r="F27" s="1">
        <v>0</v>
      </c>
      <c r="G27" s="1">
        <v>0</v>
      </c>
      <c r="H27" s="1">
        <v>0</v>
      </c>
      <c r="I27" s="1">
        <v>0</v>
      </c>
      <c r="J27" s="95">
        <v>56.65</v>
      </c>
      <c r="K27" s="95">
        <v>1.01</v>
      </c>
      <c r="L27" s="95">
        <v>7.3</v>
      </c>
      <c r="M27" s="95">
        <v>3.23</v>
      </c>
      <c r="N27" s="1">
        <v>44</v>
      </c>
      <c r="O27" s="1">
        <v>227</v>
      </c>
      <c r="P27" s="1">
        <v>215</v>
      </c>
      <c r="Q27" s="1">
        <v>12</v>
      </c>
      <c r="R27" s="1">
        <v>0</v>
      </c>
      <c r="S27" s="1">
        <v>21</v>
      </c>
      <c r="T27" s="1">
        <v>2</v>
      </c>
      <c r="U27" s="1">
        <v>34799</v>
      </c>
      <c r="V27" s="1">
        <v>181</v>
      </c>
      <c r="W27" s="1">
        <v>19</v>
      </c>
      <c r="X27" s="1">
        <v>0</v>
      </c>
      <c r="Y27" s="1">
        <v>0</v>
      </c>
      <c r="Z27" s="1">
        <v>0</v>
      </c>
      <c r="AA27" s="1">
        <f t="shared" si="17"/>
        <v>49717</v>
      </c>
      <c r="AB27" s="1">
        <f t="shared" si="18"/>
        <v>261</v>
      </c>
      <c r="AC27" s="1">
        <f t="shared" si="19"/>
        <v>19</v>
      </c>
      <c r="AD27" s="1">
        <f t="shared" si="20"/>
        <v>0</v>
      </c>
      <c r="AE27" s="1">
        <f t="shared" si="27"/>
        <v>16</v>
      </c>
      <c r="AF27" s="1">
        <f t="shared" si="21"/>
        <v>0</v>
      </c>
      <c r="AG27" s="1">
        <f t="shared" si="22"/>
        <v>0</v>
      </c>
      <c r="AH27" s="1">
        <f t="shared" si="23"/>
        <v>0</v>
      </c>
      <c r="AI27" s="1">
        <f t="shared" si="28"/>
        <v>16</v>
      </c>
      <c r="AJ27" s="9">
        <f t="shared" si="2"/>
        <v>0</v>
      </c>
      <c r="AK27" s="9">
        <f t="shared" si="3"/>
        <v>1.6000000000000001E-3</v>
      </c>
      <c r="AL27" s="9">
        <f t="shared" si="4"/>
        <v>1.6000000000000001E-3</v>
      </c>
      <c r="AM27" s="9">
        <f t="shared" si="5"/>
        <v>0</v>
      </c>
      <c r="AN27" s="9">
        <f t="shared" si="6"/>
        <v>0</v>
      </c>
      <c r="AO27" s="9">
        <f t="shared" si="7"/>
        <v>3.2000000000000003E-4</v>
      </c>
      <c r="AP27" s="1">
        <f t="shared" si="29"/>
        <v>19</v>
      </c>
      <c r="AQ27" s="1">
        <f t="shared" si="30"/>
        <v>5</v>
      </c>
      <c r="AR27" s="1"/>
      <c r="AS27" s="1">
        <f t="shared" si="31"/>
        <v>0</v>
      </c>
      <c r="AT27" s="1">
        <f t="shared" si="32"/>
        <v>24</v>
      </c>
      <c r="AU27" s="1">
        <f t="shared" si="33"/>
        <v>200</v>
      </c>
      <c r="AV27" s="9">
        <f t="shared" si="24"/>
        <v>4.0000000000000001E-3</v>
      </c>
      <c r="AW27" s="9">
        <f t="shared" si="8"/>
        <v>3.62E-3</v>
      </c>
      <c r="AX27" s="9">
        <f t="shared" si="9"/>
        <v>3.8000000000000002E-4</v>
      </c>
      <c r="AY27" s="9">
        <f t="shared" si="10"/>
        <v>0</v>
      </c>
      <c r="AZ27" s="9">
        <f t="shared" si="11"/>
        <v>4.8000000000000001E-4</v>
      </c>
      <c r="BJ27" s="7">
        <f t="shared" si="34"/>
        <v>29</v>
      </c>
      <c r="BK27" s="7">
        <f t="shared" si="34"/>
        <v>14</v>
      </c>
      <c r="BL27" s="1">
        <f t="shared" si="12"/>
        <v>7328.9063384744877</v>
      </c>
      <c r="BM27" s="74">
        <f>+EvolOf!H16</f>
        <v>238</v>
      </c>
      <c r="BN27" s="1">
        <f t="shared" si="13"/>
        <v>19980</v>
      </c>
      <c r="BO27" s="1">
        <f t="shared" si="25"/>
        <v>-12651.093661525512</v>
      </c>
      <c r="BP27" s="36">
        <f t="shared" si="26"/>
        <v>-0.63318787094722284</v>
      </c>
      <c r="BQ27" s="1">
        <f t="shared" si="14"/>
        <v>160050170.83269098</v>
      </c>
      <c r="BR27" s="1">
        <f t="shared" si="15"/>
        <v>7328.9063384744877</v>
      </c>
      <c r="BS27" s="1">
        <f t="shared" si="16"/>
        <v>7328.9063384744877</v>
      </c>
      <c r="CD27" s="1"/>
      <c r="CE27" s="1"/>
      <c r="CF27" s="1"/>
      <c r="CG27" s="1"/>
    </row>
    <row r="28" spans="2:85" x14ac:dyDescent="0.3">
      <c r="B28" s="1">
        <f t="shared" si="1"/>
        <v>108</v>
      </c>
      <c r="C28" s="1">
        <v>15</v>
      </c>
      <c r="D28" s="1">
        <v>14891</v>
      </c>
      <c r="E28" s="1">
        <v>108</v>
      </c>
      <c r="F28" s="1">
        <v>0</v>
      </c>
      <c r="G28" s="1">
        <v>0</v>
      </c>
      <c r="H28" s="1">
        <v>0</v>
      </c>
      <c r="I28" s="1">
        <v>0</v>
      </c>
      <c r="J28" s="95">
        <v>56.65</v>
      </c>
      <c r="K28" s="95">
        <v>1.07</v>
      </c>
      <c r="L28" s="95">
        <v>7.3</v>
      </c>
      <c r="M28" s="95">
        <v>3.2</v>
      </c>
      <c r="N28" s="1">
        <v>57</v>
      </c>
      <c r="O28" s="1">
        <v>258</v>
      </c>
      <c r="P28" s="1">
        <v>238</v>
      </c>
      <c r="Q28" s="1">
        <v>20</v>
      </c>
      <c r="R28" s="1">
        <v>0</v>
      </c>
      <c r="S28" s="1">
        <v>25</v>
      </c>
      <c r="T28" s="1">
        <v>2</v>
      </c>
      <c r="U28" s="1">
        <v>34782</v>
      </c>
      <c r="V28" s="1">
        <v>189</v>
      </c>
      <c r="W28" s="1">
        <v>28</v>
      </c>
      <c r="X28" s="1">
        <v>0</v>
      </c>
      <c r="Y28" s="1">
        <v>0</v>
      </c>
      <c r="Z28" s="1">
        <v>0</v>
      </c>
      <c r="AA28" s="1">
        <f t="shared" si="17"/>
        <v>49673</v>
      </c>
      <c r="AB28" s="1">
        <f t="shared" si="18"/>
        <v>297</v>
      </c>
      <c r="AC28" s="1">
        <f t="shared" si="19"/>
        <v>28</v>
      </c>
      <c r="AD28" s="1">
        <f t="shared" si="20"/>
        <v>0</v>
      </c>
      <c r="AE28" s="1">
        <f t="shared" si="27"/>
        <v>28</v>
      </c>
      <c r="AF28" s="1">
        <f t="shared" si="21"/>
        <v>0</v>
      </c>
      <c r="AG28" s="1">
        <f t="shared" si="22"/>
        <v>0</v>
      </c>
      <c r="AH28" s="1">
        <f t="shared" si="23"/>
        <v>0</v>
      </c>
      <c r="AI28" s="1">
        <f t="shared" si="28"/>
        <v>28</v>
      </c>
      <c r="AJ28" s="9">
        <f t="shared" si="2"/>
        <v>0</v>
      </c>
      <c r="AK28" s="9">
        <f t="shared" si="3"/>
        <v>2.16E-3</v>
      </c>
      <c r="AL28" s="9">
        <f t="shared" si="4"/>
        <v>2.16E-3</v>
      </c>
      <c r="AM28" s="9">
        <f t="shared" si="5"/>
        <v>0</v>
      </c>
      <c r="AN28" s="9">
        <f t="shared" si="6"/>
        <v>0</v>
      </c>
      <c r="AO28" s="9">
        <f t="shared" si="7"/>
        <v>5.5999999999999995E-4</v>
      </c>
      <c r="AP28" s="1">
        <f t="shared" si="29"/>
        <v>8</v>
      </c>
      <c r="AQ28" s="1">
        <f t="shared" si="30"/>
        <v>9</v>
      </c>
      <c r="AR28" s="1"/>
      <c r="AS28" s="1">
        <f t="shared" si="31"/>
        <v>0</v>
      </c>
      <c r="AT28" s="1">
        <f t="shared" si="32"/>
        <v>17</v>
      </c>
      <c r="AU28" s="1">
        <f t="shared" si="33"/>
        <v>217</v>
      </c>
      <c r="AV28" s="9">
        <f t="shared" si="24"/>
        <v>4.3400000000000001E-3</v>
      </c>
      <c r="AW28" s="9">
        <f t="shared" si="8"/>
        <v>3.7799999999999999E-3</v>
      </c>
      <c r="AX28" s="9">
        <f t="shared" si="9"/>
        <v>5.5999999999999995E-4</v>
      </c>
      <c r="AY28" s="9">
        <f t="shared" si="10"/>
        <v>0</v>
      </c>
      <c r="AZ28" s="9">
        <f t="shared" si="11"/>
        <v>3.4000000000000002E-4</v>
      </c>
      <c r="BJ28" s="7">
        <f t="shared" si="34"/>
        <v>30</v>
      </c>
      <c r="BK28" s="7">
        <f t="shared" si="34"/>
        <v>15</v>
      </c>
      <c r="BL28" s="1">
        <f t="shared" si="12"/>
        <v>9894.0235569405577</v>
      </c>
      <c r="BM28" s="74">
        <f>+EvolOf!H17</f>
        <v>364</v>
      </c>
      <c r="BN28" s="1">
        <f t="shared" si="13"/>
        <v>24926</v>
      </c>
      <c r="BO28" s="1">
        <f t="shared" si="25"/>
        <v>-15031.976443059442</v>
      </c>
      <c r="BP28" s="36">
        <f t="shared" si="26"/>
        <v>-0.6030641275398958</v>
      </c>
      <c r="BQ28" s="1">
        <f t="shared" si="14"/>
        <v>225960315.78469402</v>
      </c>
      <c r="BR28" s="1">
        <f t="shared" si="15"/>
        <v>9894.0235569405577</v>
      </c>
      <c r="BS28" s="1">
        <f t="shared" si="16"/>
        <v>9894.0235569405577</v>
      </c>
      <c r="CD28" s="1"/>
      <c r="CE28" s="1"/>
      <c r="CF28" s="1"/>
      <c r="CG28" s="1"/>
    </row>
    <row r="29" spans="2:85" x14ac:dyDescent="0.3">
      <c r="B29" s="1">
        <f t="shared" si="1"/>
        <v>143</v>
      </c>
      <c r="C29" s="1">
        <v>16</v>
      </c>
      <c r="D29" s="1">
        <v>14856</v>
      </c>
      <c r="E29" s="1">
        <v>143</v>
      </c>
      <c r="F29" s="1">
        <v>0</v>
      </c>
      <c r="G29" s="1">
        <v>0</v>
      </c>
      <c r="H29" s="1">
        <v>0</v>
      </c>
      <c r="I29" s="1">
        <v>0</v>
      </c>
      <c r="J29" s="95">
        <v>56.65</v>
      </c>
      <c r="K29" s="95">
        <v>1.1399999999999999</v>
      </c>
      <c r="L29" s="95">
        <v>7.3</v>
      </c>
      <c r="M29" s="95">
        <v>3.06</v>
      </c>
      <c r="N29" s="1">
        <v>75</v>
      </c>
      <c r="O29" s="1">
        <v>290</v>
      </c>
      <c r="P29" s="1">
        <v>258</v>
      </c>
      <c r="Q29" s="1">
        <v>31</v>
      </c>
      <c r="R29" s="1">
        <v>0</v>
      </c>
      <c r="S29" s="1">
        <v>30</v>
      </c>
      <c r="T29" s="1">
        <v>3</v>
      </c>
      <c r="U29" s="1">
        <v>34767</v>
      </c>
      <c r="V29" s="1">
        <v>192</v>
      </c>
      <c r="W29" s="1">
        <v>39</v>
      </c>
      <c r="X29" s="1">
        <v>0</v>
      </c>
      <c r="Y29" s="1">
        <v>0</v>
      </c>
      <c r="Z29" s="1">
        <v>0</v>
      </c>
      <c r="AA29" s="1">
        <f t="shared" si="17"/>
        <v>49623</v>
      </c>
      <c r="AB29" s="1">
        <f t="shared" si="18"/>
        <v>335</v>
      </c>
      <c r="AC29" s="1">
        <f t="shared" si="19"/>
        <v>39</v>
      </c>
      <c r="AD29" s="1">
        <f t="shared" si="20"/>
        <v>0</v>
      </c>
      <c r="AE29" s="1">
        <f t="shared" si="27"/>
        <v>35</v>
      </c>
      <c r="AF29" s="1">
        <f t="shared" si="21"/>
        <v>0</v>
      </c>
      <c r="AG29" s="1">
        <f t="shared" si="22"/>
        <v>0</v>
      </c>
      <c r="AH29" s="1">
        <f t="shared" si="23"/>
        <v>0</v>
      </c>
      <c r="AI29" s="1">
        <f t="shared" si="28"/>
        <v>35</v>
      </c>
      <c r="AJ29" s="9">
        <f t="shared" si="2"/>
        <v>0</v>
      </c>
      <c r="AK29" s="9">
        <f t="shared" si="3"/>
        <v>2.8600000000000001E-3</v>
      </c>
      <c r="AL29" s="9">
        <f t="shared" si="4"/>
        <v>2.8600000000000001E-3</v>
      </c>
      <c r="AM29" s="9">
        <f t="shared" si="5"/>
        <v>0</v>
      </c>
      <c r="AN29" s="9">
        <f t="shared" si="6"/>
        <v>0</v>
      </c>
      <c r="AO29" s="9">
        <f t="shared" si="7"/>
        <v>6.9999999999999999E-4</v>
      </c>
      <c r="AP29" s="1">
        <f t="shared" si="29"/>
        <v>3</v>
      </c>
      <c r="AQ29" s="1">
        <f t="shared" si="30"/>
        <v>11</v>
      </c>
      <c r="AR29" s="1"/>
      <c r="AS29" s="1">
        <f t="shared" si="31"/>
        <v>0</v>
      </c>
      <c r="AT29" s="1">
        <f t="shared" si="32"/>
        <v>14</v>
      </c>
      <c r="AU29" s="1">
        <f t="shared" si="33"/>
        <v>231</v>
      </c>
      <c r="AV29" s="9">
        <f t="shared" si="24"/>
        <v>4.62E-3</v>
      </c>
      <c r="AW29" s="9">
        <f t="shared" si="8"/>
        <v>3.8400000000000001E-3</v>
      </c>
      <c r="AX29" s="9">
        <f t="shared" si="9"/>
        <v>7.7999999999999999E-4</v>
      </c>
      <c r="AY29" s="9">
        <f t="shared" si="10"/>
        <v>0</v>
      </c>
      <c r="AZ29" s="9">
        <f t="shared" si="11"/>
        <v>2.7999999999999998E-4</v>
      </c>
      <c r="BJ29" s="7">
        <f t="shared" si="34"/>
        <v>31</v>
      </c>
      <c r="BK29" s="7">
        <f t="shared" si="34"/>
        <v>16</v>
      </c>
      <c r="BL29" s="1">
        <f t="shared" si="12"/>
        <v>13100.420080023147</v>
      </c>
      <c r="BM29" s="74">
        <f>+EvolOf!H18</f>
        <v>386</v>
      </c>
      <c r="BN29" s="1">
        <f t="shared" si="13"/>
        <v>28572</v>
      </c>
      <c r="BO29" s="1">
        <f t="shared" si="25"/>
        <v>-15471.579919976853</v>
      </c>
      <c r="BP29" s="36">
        <f t="shared" si="26"/>
        <v>-0.54149446730984363</v>
      </c>
      <c r="BQ29" s="1">
        <f t="shared" si="14"/>
        <v>239369785.22023097</v>
      </c>
      <c r="BR29" s="1">
        <f t="shared" si="15"/>
        <v>13100.420080023147</v>
      </c>
      <c r="BS29" s="1">
        <f t="shared" si="16"/>
        <v>13100.420080023147</v>
      </c>
      <c r="CD29" s="1"/>
      <c r="CE29" s="1"/>
      <c r="CF29" s="1"/>
      <c r="CG29" s="1"/>
    </row>
    <row r="30" spans="2:85" x14ac:dyDescent="0.3">
      <c r="B30" s="1">
        <f t="shared" si="1"/>
        <v>186</v>
      </c>
      <c r="C30" s="1">
        <v>17</v>
      </c>
      <c r="D30" s="1">
        <v>14812</v>
      </c>
      <c r="E30" s="1">
        <v>186</v>
      </c>
      <c r="F30" s="1">
        <v>0</v>
      </c>
      <c r="G30" s="1">
        <v>0</v>
      </c>
      <c r="H30" s="1">
        <v>0</v>
      </c>
      <c r="I30" s="1">
        <v>0</v>
      </c>
      <c r="J30" s="95">
        <v>56.65</v>
      </c>
      <c r="K30" s="95">
        <v>1.2</v>
      </c>
      <c r="L30" s="95">
        <v>7.5</v>
      </c>
      <c r="M30" s="95">
        <v>2.73</v>
      </c>
      <c r="N30" s="1">
        <v>93</v>
      </c>
      <c r="O30" s="1">
        <v>334</v>
      </c>
      <c r="P30" s="1">
        <v>289</v>
      </c>
      <c r="Q30" s="1">
        <v>44</v>
      </c>
      <c r="R30" s="1">
        <v>0</v>
      </c>
      <c r="S30" s="1">
        <v>37</v>
      </c>
      <c r="T30" s="1">
        <v>3</v>
      </c>
      <c r="U30" s="1">
        <v>34749</v>
      </c>
      <c r="V30" s="1">
        <v>197</v>
      </c>
      <c r="W30" s="1">
        <v>53</v>
      </c>
      <c r="X30" s="1">
        <v>0</v>
      </c>
      <c r="Y30" s="1">
        <v>0</v>
      </c>
      <c r="Z30" s="1">
        <v>0</v>
      </c>
      <c r="AA30" s="1">
        <f t="shared" si="17"/>
        <v>49561</v>
      </c>
      <c r="AB30" s="1">
        <f t="shared" si="18"/>
        <v>383</v>
      </c>
      <c r="AC30" s="1">
        <f t="shared" si="19"/>
        <v>53</v>
      </c>
      <c r="AD30" s="1">
        <f t="shared" si="20"/>
        <v>0</v>
      </c>
      <c r="AE30" s="1">
        <f t="shared" si="27"/>
        <v>43</v>
      </c>
      <c r="AF30" s="1">
        <f t="shared" si="21"/>
        <v>0</v>
      </c>
      <c r="AG30" s="1">
        <f t="shared" si="22"/>
        <v>0</v>
      </c>
      <c r="AH30" s="1">
        <f t="shared" si="23"/>
        <v>0</v>
      </c>
      <c r="AI30" s="1">
        <f t="shared" si="28"/>
        <v>43</v>
      </c>
      <c r="AJ30" s="9">
        <f t="shared" si="2"/>
        <v>0</v>
      </c>
      <c r="AK30" s="9">
        <f t="shared" si="3"/>
        <v>3.7200000000000002E-3</v>
      </c>
      <c r="AL30" s="9">
        <f t="shared" si="4"/>
        <v>3.7200000000000002E-3</v>
      </c>
      <c r="AM30" s="9">
        <f t="shared" si="5"/>
        <v>0</v>
      </c>
      <c r="AN30" s="9">
        <f t="shared" si="6"/>
        <v>0</v>
      </c>
      <c r="AO30" s="9">
        <f t="shared" si="7"/>
        <v>8.5999999999999998E-4</v>
      </c>
      <c r="AP30" s="1">
        <f t="shared" si="29"/>
        <v>5</v>
      </c>
      <c r="AQ30" s="1">
        <f t="shared" si="30"/>
        <v>14</v>
      </c>
      <c r="AR30" s="1"/>
      <c r="AS30" s="1">
        <f t="shared" si="31"/>
        <v>0</v>
      </c>
      <c r="AT30" s="1">
        <f t="shared" si="32"/>
        <v>19</v>
      </c>
      <c r="AU30" s="1">
        <f t="shared" si="33"/>
        <v>250</v>
      </c>
      <c r="AV30" s="9">
        <f t="shared" si="24"/>
        <v>5.0000000000000001E-3</v>
      </c>
      <c r="AW30" s="9">
        <f t="shared" si="8"/>
        <v>3.9399999999999999E-3</v>
      </c>
      <c r="AX30" s="9">
        <f t="shared" si="9"/>
        <v>1.06E-3</v>
      </c>
      <c r="AY30" s="9">
        <f t="shared" si="10"/>
        <v>0</v>
      </c>
      <c r="AZ30" s="9">
        <f t="shared" si="11"/>
        <v>3.8000000000000002E-4</v>
      </c>
      <c r="BJ30" s="7">
        <f t="shared" si="34"/>
        <v>32</v>
      </c>
      <c r="BK30" s="7">
        <f t="shared" si="34"/>
        <v>17</v>
      </c>
      <c r="BL30" s="1">
        <f t="shared" si="12"/>
        <v>17039.707236953182</v>
      </c>
      <c r="BM30" s="74">
        <f>+EvolOf!H19</f>
        <v>526</v>
      </c>
      <c r="BN30" s="1">
        <f t="shared" si="13"/>
        <v>33089</v>
      </c>
      <c r="BO30" s="1">
        <f t="shared" si="25"/>
        <v>-16049.292763046818</v>
      </c>
      <c r="BP30" s="36">
        <f t="shared" si="26"/>
        <v>-0.48503408271772552</v>
      </c>
      <c r="BQ30" s="1">
        <f t="shared" si="14"/>
        <v>257579798.19398698</v>
      </c>
      <c r="BR30" s="1">
        <f t="shared" si="15"/>
        <v>17039.707236953182</v>
      </c>
      <c r="BS30" s="1">
        <f t="shared" si="16"/>
        <v>17039.707236953182</v>
      </c>
    </row>
    <row r="31" spans="2:85" x14ac:dyDescent="0.3">
      <c r="B31" s="1">
        <f t="shared" si="1"/>
        <v>230</v>
      </c>
      <c r="C31" s="1">
        <v>18</v>
      </c>
      <c r="D31" s="1">
        <v>14768</v>
      </c>
      <c r="E31" s="1">
        <v>230</v>
      </c>
      <c r="F31" s="1">
        <v>0</v>
      </c>
      <c r="G31" s="1">
        <v>0</v>
      </c>
      <c r="H31" s="1">
        <v>0</v>
      </c>
      <c r="I31" s="1">
        <v>0</v>
      </c>
      <c r="J31" s="95">
        <v>56.65</v>
      </c>
      <c r="K31" s="95">
        <v>1.24</v>
      </c>
      <c r="L31" s="95">
        <v>7.6</v>
      </c>
      <c r="M31" s="95">
        <v>2.57</v>
      </c>
      <c r="N31" s="1">
        <v>113</v>
      </c>
      <c r="O31" s="1">
        <v>379</v>
      </c>
      <c r="P31" s="1">
        <v>318</v>
      </c>
      <c r="Q31" s="1">
        <v>61</v>
      </c>
      <c r="R31" s="1">
        <v>0</v>
      </c>
      <c r="S31" s="1">
        <v>49</v>
      </c>
      <c r="T31" s="1">
        <v>5</v>
      </c>
      <c r="U31" s="1">
        <v>34727</v>
      </c>
      <c r="V31" s="1">
        <v>201</v>
      </c>
      <c r="W31" s="1">
        <v>70</v>
      </c>
      <c r="X31" s="1">
        <v>0</v>
      </c>
      <c r="Y31" s="1">
        <v>0</v>
      </c>
      <c r="Z31" s="1">
        <v>0</v>
      </c>
      <c r="AA31" s="1">
        <f t="shared" si="17"/>
        <v>49495</v>
      </c>
      <c r="AB31" s="1">
        <f t="shared" si="18"/>
        <v>431</v>
      </c>
      <c r="AC31" s="1">
        <f t="shared" si="19"/>
        <v>70</v>
      </c>
      <c r="AD31" s="1">
        <f t="shared" si="20"/>
        <v>0</v>
      </c>
      <c r="AE31" s="1">
        <f t="shared" si="27"/>
        <v>44</v>
      </c>
      <c r="AF31" s="1">
        <f t="shared" si="21"/>
        <v>0</v>
      </c>
      <c r="AG31" s="1">
        <f t="shared" si="22"/>
        <v>0</v>
      </c>
      <c r="AH31" s="1">
        <f t="shared" si="23"/>
        <v>0</v>
      </c>
      <c r="AI31" s="1">
        <f t="shared" si="28"/>
        <v>44</v>
      </c>
      <c r="AJ31" s="9">
        <f t="shared" si="2"/>
        <v>0</v>
      </c>
      <c r="AK31" s="9">
        <f t="shared" si="3"/>
        <v>4.5999999999999999E-3</v>
      </c>
      <c r="AL31" s="9">
        <f t="shared" si="4"/>
        <v>4.5999999999999999E-3</v>
      </c>
      <c r="AM31" s="9">
        <f t="shared" si="5"/>
        <v>0</v>
      </c>
      <c r="AN31" s="9">
        <f t="shared" si="6"/>
        <v>0</v>
      </c>
      <c r="AO31" s="9">
        <f t="shared" si="7"/>
        <v>8.8000000000000003E-4</v>
      </c>
      <c r="AP31" s="1">
        <f t="shared" si="29"/>
        <v>4</v>
      </c>
      <c r="AQ31" s="1">
        <f t="shared" si="30"/>
        <v>17</v>
      </c>
      <c r="AR31" s="1"/>
      <c r="AS31" s="1">
        <f t="shared" si="31"/>
        <v>0</v>
      </c>
      <c r="AT31" s="1">
        <f t="shared" si="32"/>
        <v>21</v>
      </c>
      <c r="AU31" s="1">
        <f t="shared" si="33"/>
        <v>271</v>
      </c>
      <c r="AV31" s="9">
        <f t="shared" si="24"/>
        <v>5.4200000000000003E-3</v>
      </c>
      <c r="AW31" s="9">
        <f t="shared" si="8"/>
        <v>4.0200000000000001E-3</v>
      </c>
      <c r="AX31" s="9">
        <f t="shared" si="9"/>
        <v>1.4E-3</v>
      </c>
      <c r="AY31" s="9">
        <f t="shared" si="10"/>
        <v>0</v>
      </c>
      <c r="AZ31" s="9">
        <f t="shared" si="11"/>
        <v>4.2000000000000002E-4</v>
      </c>
      <c r="BJ31" s="7">
        <f t="shared" si="34"/>
        <v>33</v>
      </c>
      <c r="BK31" s="7">
        <f t="shared" si="34"/>
        <v>18</v>
      </c>
      <c r="BL31" s="1">
        <f t="shared" si="12"/>
        <v>21070.605723114149</v>
      </c>
      <c r="BM31" s="74">
        <f>+EvolOf!H20</f>
        <v>1006</v>
      </c>
      <c r="BN31" s="1">
        <f t="shared" si="13"/>
        <v>39673</v>
      </c>
      <c r="BO31" s="1">
        <f t="shared" si="25"/>
        <v>-18602.394276885851</v>
      </c>
      <c r="BP31" s="36">
        <f t="shared" si="26"/>
        <v>-0.46889305766858691</v>
      </c>
      <c r="BQ31" s="1">
        <f t="shared" si="14"/>
        <v>346049072.83271545</v>
      </c>
      <c r="BR31" s="1">
        <f t="shared" si="15"/>
        <v>21070.605723114149</v>
      </c>
      <c r="BS31" s="1">
        <f t="shared" si="16"/>
        <v>21070.605723114149</v>
      </c>
    </row>
    <row r="32" spans="2:85" x14ac:dyDescent="0.3">
      <c r="B32" s="1">
        <f t="shared" si="1"/>
        <v>274</v>
      </c>
      <c r="C32" s="1">
        <v>19</v>
      </c>
      <c r="D32" s="1">
        <v>14723</v>
      </c>
      <c r="E32" s="1">
        <v>274</v>
      </c>
      <c r="F32" s="1">
        <v>0</v>
      </c>
      <c r="G32" s="1">
        <v>0</v>
      </c>
      <c r="H32" s="1">
        <v>0</v>
      </c>
      <c r="I32" s="1">
        <v>0</v>
      </c>
      <c r="J32" s="95">
        <v>56.65</v>
      </c>
      <c r="K32" s="95">
        <v>1.28</v>
      </c>
      <c r="L32" s="95">
        <v>7.9</v>
      </c>
      <c r="M32" s="95">
        <v>2.35</v>
      </c>
      <c r="N32" s="1">
        <v>133</v>
      </c>
      <c r="O32" s="1">
        <v>431</v>
      </c>
      <c r="P32" s="1">
        <v>350</v>
      </c>
      <c r="Q32" s="1">
        <v>80</v>
      </c>
      <c r="R32" s="1">
        <v>0</v>
      </c>
      <c r="S32" s="1">
        <v>63</v>
      </c>
      <c r="T32" s="1">
        <v>6</v>
      </c>
      <c r="U32" s="1">
        <v>34701</v>
      </c>
      <c r="V32" s="1">
        <v>207</v>
      </c>
      <c r="W32" s="1">
        <v>91</v>
      </c>
      <c r="X32" s="1">
        <v>0</v>
      </c>
      <c r="Y32" s="1">
        <v>0</v>
      </c>
      <c r="Z32" s="1">
        <v>0</v>
      </c>
      <c r="AA32" s="1">
        <f t="shared" si="17"/>
        <v>49424</v>
      </c>
      <c r="AB32" s="1">
        <f t="shared" si="18"/>
        <v>481</v>
      </c>
      <c r="AC32" s="1">
        <f t="shared" si="19"/>
        <v>91</v>
      </c>
      <c r="AD32" s="1">
        <f t="shared" si="20"/>
        <v>0</v>
      </c>
      <c r="AE32" s="1">
        <f t="shared" si="27"/>
        <v>44</v>
      </c>
      <c r="AF32" s="1">
        <f t="shared" si="21"/>
        <v>0</v>
      </c>
      <c r="AG32" s="1">
        <f t="shared" si="22"/>
        <v>0</v>
      </c>
      <c r="AH32" s="1">
        <f t="shared" si="23"/>
        <v>0</v>
      </c>
      <c r="AI32" s="1">
        <f t="shared" si="28"/>
        <v>44</v>
      </c>
      <c r="AJ32" s="9">
        <f t="shared" si="2"/>
        <v>0</v>
      </c>
      <c r="AK32" s="9">
        <f t="shared" si="3"/>
        <v>5.4799999999999996E-3</v>
      </c>
      <c r="AL32" s="9">
        <f t="shared" si="4"/>
        <v>5.4799999999999996E-3</v>
      </c>
      <c r="AM32" s="9">
        <f t="shared" si="5"/>
        <v>0</v>
      </c>
      <c r="AN32" s="9">
        <f t="shared" si="6"/>
        <v>0</v>
      </c>
      <c r="AO32" s="9">
        <f t="shared" si="7"/>
        <v>8.8000000000000003E-4</v>
      </c>
      <c r="AP32" s="1">
        <f t="shared" si="29"/>
        <v>6</v>
      </c>
      <c r="AQ32" s="1">
        <f t="shared" si="30"/>
        <v>21</v>
      </c>
      <c r="AR32" s="1"/>
      <c r="AS32" s="1">
        <f t="shared" si="31"/>
        <v>0</v>
      </c>
      <c r="AT32" s="1">
        <f t="shared" si="32"/>
        <v>27</v>
      </c>
      <c r="AU32" s="1">
        <f t="shared" si="33"/>
        <v>298</v>
      </c>
      <c r="AV32" s="9">
        <f t="shared" si="24"/>
        <v>5.96E-3</v>
      </c>
      <c r="AW32" s="9">
        <f t="shared" si="8"/>
        <v>4.1399999999999996E-3</v>
      </c>
      <c r="AX32" s="9">
        <f t="shared" si="9"/>
        <v>1.82E-3</v>
      </c>
      <c r="AY32" s="9">
        <f t="shared" si="10"/>
        <v>0</v>
      </c>
      <c r="AZ32" s="9">
        <f t="shared" si="11"/>
        <v>5.4000000000000001E-4</v>
      </c>
      <c r="BJ32" s="7">
        <f t="shared" ref="BJ32:BK47" si="35">+BJ31+1</f>
        <v>34</v>
      </c>
      <c r="BK32" s="7">
        <f t="shared" si="35"/>
        <v>19</v>
      </c>
      <c r="BL32" s="1">
        <f t="shared" si="12"/>
        <v>25101.504209275117</v>
      </c>
      <c r="BM32" s="74">
        <f>+EvolOf!H21</f>
        <v>1606</v>
      </c>
      <c r="BN32" s="1">
        <f t="shared" si="13"/>
        <v>47610</v>
      </c>
      <c r="BO32" s="1">
        <f t="shared" si="25"/>
        <v>-22508.495790724883</v>
      </c>
      <c r="BP32" s="36">
        <f t="shared" si="26"/>
        <v>-0.47276823757036091</v>
      </c>
      <c r="BQ32" s="1">
        <f t="shared" si="14"/>
        <v>506632382.76107979</v>
      </c>
      <c r="BR32" s="1">
        <f t="shared" si="15"/>
        <v>25101.504209275117</v>
      </c>
      <c r="BS32" s="1">
        <f t="shared" si="16"/>
        <v>25101.504209275117</v>
      </c>
    </row>
    <row r="33" spans="1:85" x14ac:dyDescent="0.3">
      <c r="B33" s="1">
        <f t="shared" si="1"/>
        <v>327</v>
      </c>
      <c r="C33" s="1">
        <v>20</v>
      </c>
      <c r="D33" s="1">
        <v>14671</v>
      </c>
      <c r="E33" s="1">
        <v>326</v>
      </c>
      <c r="F33" s="1">
        <v>0</v>
      </c>
      <c r="G33" s="1">
        <v>1</v>
      </c>
      <c r="H33" s="1">
        <v>0</v>
      </c>
      <c r="I33" s="1">
        <v>0</v>
      </c>
      <c r="J33" s="95">
        <v>56.65</v>
      </c>
      <c r="K33" s="95">
        <v>1.31</v>
      </c>
      <c r="L33" s="95">
        <v>8.1</v>
      </c>
      <c r="M33" s="95">
        <v>2.12</v>
      </c>
      <c r="N33" s="1">
        <v>154</v>
      </c>
      <c r="O33" s="1">
        <v>497</v>
      </c>
      <c r="P33" s="1">
        <v>393</v>
      </c>
      <c r="Q33" s="1">
        <v>103</v>
      </c>
      <c r="R33" s="1">
        <v>0</v>
      </c>
      <c r="S33" s="1">
        <v>79</v>
      </c>
      <c r="T33" s="1">
        <v>8</v>
      </c>
      <c r="U33" s="1">
        <v>34666</v>
      </c>
      <c r="V33" s="1">
        <v>218</v>
      </c>
      <c r="W33" s="1">
        <v>115</v>
      </c>
      <c r="X33" s="1">
        <v>0</v>
      </c>
      <c r="Y33" s="1">
        <v>0</v>
      </c>
      <c r="Z33" s="1">
        <v>0</v>
      </c>
      <c r="AA33" s="1">
        <f t="shared" si="17"/>
        <v>49337</v>
      </c>
      <c r="AB33" s="1">
        <f t="shared" si="18"/>
        <v>544</v>
      </c>
      <c r="AC33" s="1">
        <f t="shared" si="19"/>
        <v>116</v>
      </c>
      <c r="AD33" s="1">
        <f t="shared" si="20"/>
        <v>0</v>
      </c>
      <c r="AE33" s="1">
        <f t="shared" si="27"/>
        <v>52</v>
      </c>
      <c r="AF33" s="1">
        <f t="shared" si="21"/>
        <v>1</v>
      </c>
      <c r="AG33" s="1">
        <f t="shared" si="22"/>
        <v>0</v>
      </c>
      <c r="AH33" s="1">
        <f t="shared" si="23"/>
        <v>0</v>
      </c>
      <c r="AI33" s="1">
        <f t="shared" si="28"/>
        <v>53</v>
      </c>
      <c r="AJ33" s="9">
        <f t="shared" si="2"/>
        <v>0</v>
      </c>
      <c r="AK33" s="9">
        <f t="shared" si="3"/>
        <v>6.5399999999999998E-3</v>
      </c>
      <c r="AL33" s="9">
        <f t="shared" si="4"/>
        <v>6.5199999999999998E-3</v>
      </c>
      <c r="AM33" s="9">
        <f t="shared" si="5"/>
        <v>2.0000000000000002E-5</v>
      </c>
      <c r="AN33" s="9">
        <f t="shared" si="6"/>
        <v>0</v>
      </c>
      <c r="AO33" s="9">
        <f t="shared" si="7"/>
        <v>1.06E-3</v>
      </c>
      <c r="AP33" s="1">
        <f t="shared" si="29"/>
        <v>11</v>
      </c>
      <c r="AQ33" s="1">
        <f t="shared" si="30"/>
        <v>24</v>
      </c>
      <c r="AR33" s="1"/>
      <c r="AS33" s="1">
        <f t="shared" si="31"/>
        <v>0</v>
      </c>
      <c r="AT33" s="1">
        <f t="shared" si="32"/>
        <v>35</v>
      </c>
      <c r="AU33" s="1">
        <f t="shared" si="33"/>
        <v>333</v>
      </c>
      <c r="AV33" s="9">
        <f t="shared" si="24"/>
        <v>6.6600000000000001E-3</v>
      </c>
      <c r="AW33" s="9">
        <f t="shared" si="8"/>
        <v>4.3600000000000002E-3</v>
      </c>
      <c r="AX33" s="9">
        <f t="shared" si="9"/>
        <v>2.3E-3</v>
      </c>
      <c r="AY33" s="9">
        <f t="shared" si="10"/>
        <v>0</v>
      </c>
      <c r="AZ33" s="9">
        <f t="shared" si="11"/>
        <v>6.9999999999999999E-4</v>
      </c>
      <c r="BJ33" s="7">
        <f t="shared" si="35"/>
        <v>35</v>
      </c>
      <c r="BK33" s="7">
        <f t="shared" si="35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5"/>
        <v>0</v>
      </c>
      <c r="BP33" s="36">
        <f t="shared" si="26"/>
        <v>0</v>
      </c>
      <c r="BQ33" s="1">
        <f t="shared" si="14"/>
        <v>0</v>
      </c>
      <c r="BR33" s="1">
        <f t="shared" si="15"/>
        <v>29956.904658514468</v>
      </c>
      <c r="BS33" s="1">
        <f t="shared" si="16"/>
        <v>29865.293329283537</v>
      </c>
    </row>
    <row r="34" spans="1:85" x14ac:dyDescent="0.3">
      <c r="B34" s="1">
        <f t="shared" si="1"/>
        <v>383</v>
      </c>
      <c r="C34" s="1">
        <v>21</v>
      </c>
      <c r="D34" s="1">
        <v>14615</v>
      </c>
      <c r="E34" s="1">
        <v>382</v>
      </c>
      <c r="F34" s="1">
        <v>0</v>
      </c>
      <c r="G34" s="1">
        <v>1</v>
      </c>
      <c r="H34" s="1">
        <v>0</v>
      </c>
      <c r="I34" s="1">
        <v>0</v>
      </c>
      <c r="J34" s="95">
        <v>56.64</v>
      </c>
      <c r="K34" s="95">
        <v>1.31</v>
      </c>
      <c r="L34" s="95">
        <v>8.3000000000000007</v>
      </c>
      <c r="M34" s="95">
        <v>1.96</v>
      </c>
      <c r="N34" s="1">
        <v>176</v>
      </c>
      <c r="O34" s="1">
        <v>576</v>
      </c>
      <c r="P34" s="1">
        <v>447</v>
      </c>
      <c r="Q34" s="1">
        <v>128</v>
      </c>
      <c r="R34" s="1">
        <v>0</v>
      </c>
      <c r="S34" s="1">
        <v>106</v>
      </c>
      <c r="T34" s="1">
        <v>11</v>
      </c>
      <c r="U34" s="1">
        <v>34622</v>
      </c>
      <c r="V34" s="1">
        <v>235</v>
      </c>
      <c r="W34" s="1">
        <v>142</v>
      </c>
      <c r="X34" s="1">
        <v>0</v>
      </c>
      <c r="Y34" s="1">
        <v>0</v>
      </c>
      <c r="Z34" s="1">
        <v>0</v>
      </c>
      <c r="AA34" s="1">
        <f t="shared" si="17"/>
        <v>49237</v>
      </c>
      <c r="AB34" s="1">
        <f t="shared" si="18"/>
        <v>617</v>
      </c>
      <c r="AC34" s="1">
        <f t="shared" si="19"/>
        <v>143</v>
      </c>
      <c r="AD34" s="1">
        <f t="shared" si="20"/>
        <v>0</v>
      </c>
      <c r="AE34" s="1">
        <f t="shared" si="27"/>
        <v>56</v>
      </c>
      <c r="AF34" s="1">
        <f t="shared" si="21"/>
        <v>0</v>
      </c>
      <c r="AG34" s="1">
        <f t="shared" si="22"/>
        <v>0</v>
      </c>
      <c r="AH34" s="1">
        <f t="shared" si="23"/>
        <v>0</v>
      </c>
      <c r="AI34" s="1">
        <f t="shared" si="28"/>
        <v>56</v>
      </c>
      <c r="AJ34" s="9">
        <f t="shared" si="2"/>
        <v>0</v>
      </c>
      <c r="AK34" s="9">
        <f t="shared" si="3"/>
        <v>7.6600000000000001E-3</v>
      </c>
      <c r="AL34" s="9">
        <f t="shared" si="4"/>
        <v>7.6400000000000001E-3</v>
      </c>
      <c r="AM34" s="9">
        <f t="shared" si="5"/>
        <v>2.0000000000000002E-5</v>
      </c>
      <c r="AN34" s="9">
        <f t="shared" si="6"/>
        <v>0</v>
      </c>
      <c r="AO34" s="9">
        <f t="shared" si="7"/>
        <v>1.1199999999999999E-3</v>
      </c>
      <c r="AP34" s="1">
        <f t="shared" si="29"/>
        <v>17</v>
      </c>
      <c r="AQ34" s="1">
        <f t="shared" si="30"/>
        <v>27</v>
      </c>
      <c r="AR34" s="1"/>
      <c r="AS34" s="1">
        <f t="shared" si="31"/>
        <v>0</v>
      </c>
      <c r="AT34" s="1">
        <f t="shared" si="32"/>
        <v>44</v>
      </c>
      <c r="AU34" s="1">
        <f t="shared" si="33"/>
        <v>377</v>
      </c>
      <c r="AV34" s="9">
        <f t="shared" si="24"/>
        <v>7.5399999999999998E-3</v>
      </c>
      <c r="AW34" s="9">
        <f t="shared" si="8"/>
        <v>4.7000000000000002E-3</v>
      </c>
      <c r="AX34" s="9">
        <f t="shared" si="9"/>
        <v>2.8400000000000001E-3</v>
      </c>
      <c r="AY34" s="9">
        <f t="shared" si="10"/>
        <v>0</v>
      </c>
      <c r="AZ34" s="9">
        <f t="shared" si="11"/>
        <v>8.8000000000000003E-4</v>
      </c>
      <c r="BJ34" s="7">
        <f t="shared" si="35"/>
        <v>36</v>
      </c>
      <c r="BK34" s="7">
        <f t="shared" si="35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5"/>
        <v>0</v>
      </c>
      <c r="BP34" s="36">
        <f t="shared" si="26"/>
        <v>0</v>
      </c>
      <c r="BQ34" s="1">
        <f t="shared" si="14"/>
        <v>0</v>
      </c>
      <c r="BR34" s="1">
        <f t="shared" si="15"/>
        <v>35087.139095446604</v>
      </c>
      <c r="BS34" s="1">
        <f t="shared" si="16"/>
        <v>34995.527766215673</v>
      </c>
    </row>
    <row r="35" spans="1:85" x14ac:dyDescent="0.3">
      <c r="B35" s="1">
        <f t="shared" si="1"/>
        <v>439</v>
      </c>
      <c r="C35" s="1">
        <v>22</v>
      </c>
      <c r="D35" s="1">
        <v>14559</v>
      </c>
      <c r="E35" s="1">
        <v>437</v>
      </c>
      <c r="F35" s="1">
        <v>0</v>
      </c>
      <c r="G35" s="1">
        <v>2</v>
      </c>
      <c r="H35" s="1">
        <v>0</v>
      </c>
      <c r="I35" s="1">
        <v>0</v>
      </c>
      <c r="J35" s="95">
        <v>56.64</v>
      </c>
      <c r="K35" s="95">
        <v>1.32</v>
      </c>
      <c r="L35" s="95">
        <v>8.5</v>
      </c>
      <c r="M35" s="95">
        <v>1.87</v>
      </c>
      <c r="N35" s="1">
        <v>201</v>
      </c>
      <c r="O35" s="1">
        <v>663</v>
      </c>
      <c r="P35" s="1">
        <v>510</v>
      </c>
      <c r="Q35" s="1">
        <v>153</v>
      </c>
      <c r="R35" s="1">
        <v>0</v>
      </c>
      <c r="S35" s="1">
        <v>140</v>
      </c>
      <c r="T35" s="1">
        <v>14</v>
      </c>
      <c r="U35" s="1">
        <v>34565</v>
      </c>
      <c r="V35" s="1">
        <v>265</v>
      </c>
      <c r="W35" s="1">
        <v>169</v>
      </c>
      <c r="X35" s="1">
        <v>0</v>
      </c>
      <c r="Y35" s="1">
        <v>0</v>
      </c>
      <c r="Z35" s="1">
        <v>0</v>
      </c>
      <c r="AA35" s="1">
        <f t="shared" si="17"/>
        <v>49124</v>
      </c>
      <c r="AB35" s="1">
        <f t="shared" si="18"/>
        <v>702</v>
      </c>
      <c r="AC35" s="1">
        <f t="shared" si="19"/>
        <v>171</v>
      </c>
      <c r="AD35" s="1">
        <f t="shared" si="20"/>
        <v>0</v>
      </c>
      <c r="AE35" s="1">
        <f t="shared" si="27"/>
        <v>55</v>
      </c>
      <c r="AF35" s="1">
        <f t="shared" si="21"/>
        <v>1</v>
      </c>
      <c r="AG35" s="1">
        <f t="shared" si="22"/>
        <v>0</v>
      </c>
      <c r="AH35" s="1">
        <f t="shared" si="23"/>
        <v>0</v>
      </c>
      <c r="AI35" s="1">
        <f t="shared" si="28"/>
        <v>56</v>
      </c>
      <c r="AJ35" s="9">
        <f t="shared" si="2"/>
        <v>0</v>
      </c>
      <c r="AK35" s="9">
        <f t="shared" si="3"/>
        <v>8.7799999999999996E-3</v>
      </c>
      <c r="AL35" s="9">
        <f t="shared" si="4"/>
        <v>8.7399999999999995E-3</v>
      </c>
      <c r="AM35" s="9">
        <f t="shared" si="5"/>
        <v>4.0000000000000003E-5</v>
      </c>
      <c r="AN35" s="9">
        <f t="shared" si="6"/>
        <v>0</v>
      </c>
      <c r="AO35" s="9">
        <f t="shared" si="7"/>
        <v>1.1199999999999999E-3</v>
      </c>
      <c r="AP35" s="1">
        <f t="shared" si="29"/>
        <v>30</v>
      </c>
      <c r="AQ35" s="1">
        <f t="shared" si="30"/>
        <v>27</v>
      </c>
      <c r="AR35" s="1"/>
      <c r="AS35" s="1">
        <f t="shared" si="31"/>
        <v>0</v>
      </c>
      <c r="AT35" s="1">
        <f t="shared" si="32"/>
        <v>57</v>
      </c>
      <c r="AU35" s="1">
        <f t="shared" si="33"/>
        <v>434</v>
      </c>
      <c r="AV35" s="9">
        <f t="shared" si="24"/>
        <v>8.6800000000000002E-3</v>
      </c>
      <c r="AW35" s="9">
        <f t="shared" si="8"/>
        <v>5.3E-3</v>
      </c>
      <c r="AX35" s="9">
        <f t="shared" si="9"/>
        <v>3.3800000000000002E-3</v>
      </c>
      <c r="AY35" s="9">
        <f t="shared" si="10"/>
        <v>0</v>
      </c>
      <c r="AZ35" s="9">
        <f t="shared" si="11"/>
        <v>1.14E-3</v>
      </c>
      <c r="BJ35" s="7">
        <f t="shared" si="35"/>
        <v>37</v>
      </c>
      <c r="BK35" s="7">
        <f t="shared" si="35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5"/>
        <v>0</v>
      </c>
      <c r="BP35" s="36">
        <f t="shared" si="26"/>
        <v>0</v>
      </c>
      <c r="BQ35" s="1">
        <f t="shared" si="14"/>
        <v>0</v>
      </c>
      <c r="BR35" s="1">
        <f t="shared" si="15"/>
        <v>40217.373532378748</v>
      </c>
      <c r="BS35" s="1">
        <f t="shared" si="16"/>
        <v>40034.150873916886</v>
      </c>
    </row>
    <row r="36" spans="1:85" x14ac:dyDescent="0.3">
      <c r="B36" s="1">
        <f t="shared" si="1"/>
        <v>494</v>
      </c>
      <c r="C36" s="1">
        <v>23</v>
      </c>
      <c r="D36" s="1">
        <v>14503</v>
      </c>
      <c r="E36" s="1">
        <v>491</v>
      </c>
      <c r="F36" s="1">
        <v>0</v>
      </c>
      <c r="G36" s="1">
        <v>3</v>
      </c>
      <c r="H36" s="1">
        <v>0</v>
      </c>
      <c r="I36" s="1">
        <v>0</v>
      </c>
      <c r="J36" s="95">
        <v>56.64</v>
      </c>
      <c r="K36" s="95">
        <v>1.31</v>
      </c>
      <c r="L36" s="95">
        <v>8.6</v>
      </c>
      <c r="M36" s="95">
        <v>1.78</v>
      </c>
      <c r="N36" s="1">
        <v>230</v>
      </c>
      <c r="O36" s="1">
        <v>762</v>
      </c>
      <c r="P36" s="1">
        <v>587</v>
      </c>
      <c r="Q36" s="1">
        <v>175</v>
      </c>
      <c r="R36" s="1">
        <v>0</v>
      </c>
      <c r="S36" s="1">
        <v>183</v>
      </c>
      <c r="T36" s="1">
        <v>18</v>
      </c>
      <c r="U36" s="1">
        <v>34493</v>
      </c>
      <c r="V36" s="1">
        <v>313</v>
      </c>
      <c r="W36" s="1">
        <v>193</v>
      </c>
      <c r="X36" s="1">
        <v>0</v>
      </c>
      <c r="Y36" s="1">
        <v>0</v>
      </c>
      <c r="Z36" s="1">
        <v>0</v>
      </c>
      <c r="AA36" s="1">
        <f t="shared" si="17"/>
        <v>48996</v>
      </c>
      <c r="AB36" s="1">
        <f t="shared" si="18"/>
        <v>804</v>
      </c>
      <c r="AC36" s="1">
        <f t="shared" si="19"/>
        <v>196</v>
      </c>
      <c r="AD36" s="1">
        <f t="shared" si="20"/>
        <v>0</v>
      </c>
      <c r="AE36" s="1">
        <f t="shared" si="27"/>
        <v>54</v>
      </c>
      <c r="AF36" s="1">
        <f t="shared" si="21"/>
        <v>1</v>
      </c>
      <c r="AG36" s="1">
        <f t="shared" si="22"/>
        <v>0</v>
      </c>
      <c r="AH36" s="1">
        <f t="shared" si="23"/>
        <v>0</v>
      </c>
      <c r="AI36" s="1">
        <f t="shared" si="28"/>
        <v>55</v>
      </c>
      <c r="AJ36" s="9">
        <f t="shared" si="2"/>
        <v>0</v>
      </c>
      <c r="AK36" s="9">
        <f t="shared" si="3"/>
        <v>9.8799999999999999E-3</v>
      </c>
      <c r="AL36" s="9">
        <f t="shared" si="4"/>
        <v>9.8200000000000006E-3</v>
      </c>
      <c r="AM36" s="9">
        <f t="shared" si="5"/>
        <v>6.0000000000000002E-5</v>
      </c>
      <c r="AN36" s="9">
        <f t="shared" si="6"/>
        <v>0</v>
      </c>
      <c r="AO36" s="9">
        <f t="shared" si="7"/>
        <v>1.1000000000000001E-3</v>
      </c>
      <c r="AP36" s="1">
        <f t="shared" si="29"/>
        <v>48</v>
      </c>
      <c r="AQ36" s="1">
        <f t="shared" si="30"/>
        <v>24</v>
      </c>
      <c r="AR36" s="1"/>
      <c r="AS36" s="1">
        <f t="shared" si="31"/>
        <v>0</v>
      </c>
      <c r="AT36" s="1">
        <f t="shared" si="32"/>
        <v>72</v>
      </c>
      <c r="AU36" s="1">
        <f t="shared" si="33"/>
        <v>506</v>
      </c>
      <c r="AV36" s="9">
        <f t="shared" si="24"/>
        <v>1.0120000000000001E-2</v>
      </c>
      <c r="AW36" s="9">
        <f t="shared" si="8"/>
        <v>6.2599999999999999E-3</v>
      </c>
      <c r="AX36" s="9">
        <f t="shared" si="9"/>
        <v>3.8600000000000001E-3</v>
      </c>
      <c r="AY36" s="9">
        <f t="shared" si="10"/>
        <v>0</v>
      </c>
      <c r="AZ36" s="9">
        <f t="shared" si="11"/>
        <v>1.4400000000000001E-3</v>
      </c>
      <c r="BJ36" s="7">
        <f t="shared" si="35"/>
        <v>38</v>
      </c>
      <c r="BK36" s="7">
        <f t="shared" si="35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5"/>
        <v>0</v>
      </c>
      <c r="BP36" s="36">
        <f t="shared" si="26"/>
        <v>0</v>
      </c>
      <c r="BQ36" s="1">
        <f t="shared" si="14"/>
        <v>0</v>
      </c>
      <c r="BR36" s="1">
        <f t="shared" si="15"/>
        <v>45255.99664007996</v>
      </c>
      <c r="BS36" s="1">
        <f t="shared" si="16"/>
        <v>44981.162652387167</v>
      </c>
      <c r="CD36" s="1"/>
      <c r="CE36" s="1"/>
      <c r="CF36" s="1"/>
      <c r="CG36" s="1"/>
    </row>
    <row r="37" spans="1:85" x14ac:dyDescent="0.3">
      <c r="B37" s="1">
        <f t="shared" si="1"/>
        <v>553</v>
      </c>
      <c r="C37" s="1">
        <v>24</v>
      </c>
      <c r="D37" s="1">
        <v>14444</v>
      </c>
      <c r="E37" s="1">
        <v>549</v>
      </c>
      <c r="F37" s="1">
        <v>0</v>
      </c>
      <c r="G37" s="1">
        <v>4</v>
      </c>
      <c r="H37" s="1">
        <v>0</v>
      </c>
      <c r="I37" s="1">
        <v>0</v>
      </c>
      <c r="J37" s="95">
        <v>56.64</v>
      </c>
      <c r="K37" s="95">
        <v>1.32</v>
      </c>
      <c r="L37" s="95">
        <v>8.6999999999999993</v>
      </c>
      <c r="M37" s="95">
        <v>1.75</v>
      </c>
      <c r="N37" s="1">
        <v>264</v>
      </c>
      <c r="O37" s="1">
        <v>874</v>
      </c>
      <c r="P37" s="1">
        <v>677</v>
      </c>
      <c r="Q37" s="1">
        <v>196</v>
      </c>
      <c r="R37" s="1">
        <v>0</v>
      </c>
      <c r="S37" s="1">
        <v>225</v>
      </c>
      <c r="T37" s="1">
        <v>23</v>
      </c>
      <c r="U37" s="1">
        <v>34406</v>
      </c>
      <c r="V37" s="1">
        <v>375</v>
      </c>
      <c r="W37" s="1">
        <v>217</v>
      </c>
      <c r="X37" s="1">
        <v>0</v>
      </c>
      <c r="Y37" s="1">
        <v>0</v>
      </c>
      <c r="Z37" s="1">
        <v>0</v>
      </c>
      <c r="AA37" s="1">
        <f t="shared" si="17"/>
        <v>48850</v>
      </c>
      <c r="AB37" s="1">
        <f t="shared" si="18"/>
        <v>924</v>
      </c>
      <c r="AC37" s="1">
        <f t="shared" si="19"/>
        <v>221</v>
      </c>
      <c r="AD37" s="1">
        <f t="shared" si="20"/>
        <v>0</v>
      </c>
      <c r="AE37" s="1">
        <f t="shared" si="27"/>
        <v>58</v>
      </c>
      <c r="AF37" s="1">
        <f t="shared" si="21"/>
        <v>1</v>
      </c>
      <c r="AG37" s="1">
        <f t="shared" si="22"/>
        <v>0</v>
      </c>
      <c r="AH37" s="1">
        <f t="shared" si="23"/>
        <v>0</v>
      </c>
      <c r="AI37" s="1">
        <f t="shared" si="28"/>
        <v>59</v>
      </c>
      <c r="AJ37" s="9">
        <f t="shared" si="2"/>
        <v>0</v>
      </c>
      <c r="AK37" s="9">
        <f t="shared" si="3"/>
        <v>1.106E-2</v>
      </c>
      <c r="AL37" s="9">
        <f t="shared" si="4"/>
        <v>1.098E-2</v>
      </c>
      <c r="AM37" s="9">
        <f t="shared" si="5"/>
        <v>8.0000000000000007E-5</v>
      </c>
      <c r="AN37" s="9">
        <f t="shared" si="6"/>
        <v>0</v>
      </c>
      <c r="AO37" s="9">
        <f t="shared" si="7"/>
        <v>1.1800000000000001E-3</v>
      </c>
      <c r="AP37" s="1">
        <f t="shared" si="29"/>
        <v>62</v>
      </c>
      <c r="AQ37" s="1">
        <f t="shared" si="30"/>
        <v>24</v>
      </c>
      <c r="AR37" s="1"/>
      <c r="AS37" s="1">
        <f t="shared" si="31"/>
        <v>0</v>
      </c>
      <c r="AT37" s="1">
        <f t="shared" si="32"/>
        <v>86</v>
      </c>
      <c r="AU37" s="1">
        <f t="shared" si="33"/>
        <v>592</v>
      </c>
      <c r="AV37" s="9">
        <f t="shared" si="24"/>
        <v>1.184E-2</v>
      </c>
      <c r="AW37" s="9">
        <f t="shared" si="8"/>
        <v>7.4999999999999997E-3</v>
      </c>
      <c r="AX37" s="9">
        <f t="shared" si="9"/>
        <v>4.3400000000000001E-3</v>
      </c>
      <c r="AY37" s="9">
        <f t="shared" si="10"/>
        <v>0</v>
      </c>
      <c r="AZ37" s="9">
        <f t="shared" si="11"/>
        <v>1.72E-3</v>
      </c>
      <c r="BJ37" s="7">
        <f t="shared" si="35"/>
        <v>39</v>
      </c>
      <c r="BK37" s="7">
        <f t="shared" si="35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5"/>
        <v>0</v>
      </c>
      <c r="BP37" s="36">
        <f t="shared" si="26"/>
        <v>0</v>
      </c>
      <c r="BQ37" s="1">
        <f t="shared" si="14"/>
        <v>0</v>
      </c>
      <c r="BR37" s="1">
        <f t="shared" si="15"/>
        <v>50661.06506470489</v>
      </c>
      <c r="BS37" s="1">
        <f t="shared" si="16"/>
        <v>50294.619747781166</v>
      </c>
      <c r="CD37" s="1"/>
      <c r="CE37" s="1"/>
      <c r="CF37" s="1"/>
      <c r="CG37" s="1"/>
    </row>
    <row r="38" spans="1:85" x14ac:dyDescent="0.3">
      <c r="B38" s="1">
        <f t="shared" si="1"/>
        <v>617</v>
      </c>
      <c r="C38" s="1">
        <v>25</v>
      </c>
      <c r="D38" s="1">
        <v>14380</v>
      </c>
      <c r="E38" s="1">
        <v>611</v>
      </c>
      <c r="F38" s="1">
        <v>0</v>
      </c>
      <c r="G38" s="1">
        <v>5</v>
      </c>
      <c r="H38" s="1">
        <v>0</v>
      </c>
      <c r="I38" s="1">
        <v>1</v>
      </c>
      <c r="J38" s="95">
        <v>56.64</v>
      </c>
      <c r="K38" s="95">
        <v>1.32</v>
      </c>
      <c r="L38" s="95">
        <v>8.6999999999999993</v>
      </c>
      <c r="M38" s="95">
        <v>1.76</v>
      </c>
      <c r="N38" s="1">
        <v>304</v>
      </c>
      <c r="O38" s="1">
        <v>998</v>
      </c>
      <c r="P38" s="1">
        <v>783</v>
      </c>
      <c r="Q38" s="1">
        <v>214</v>
      </c>
      <c r="R38" s="1">
        <v>0</v>
      </c>
      <c r="S38" s="1">
        <v>269</v>
      </c>
      <c r="T38" s="1">
        <v>28</v>
      </c>
      <c r="U38" s="1">
        <v>34306</v>
      </c>
      <c r="V38" s="1">
        <v>454</v>
      </c>
      <c r="W38" s="1">
        <v>239</v>
      </c>
      <c r="X38" s="1">
        <v>0</v>
      </c>
      <c r="Y38" s="1">
        <v>0</v>
      </c>
      <c r="Z38" s="1">
        <v>0</v>
      </c>
      <c r="AA38" s="1">
        <f t="shared" si="17"/>
        <v>48686</v>
      </c>
      <c r="AB38" s="1">
        <f t="shared" si="18"/>
        <v>1065</v>
      </c>
      <c r="AC38" s="1">
        <f t="shared" si="19"/>
        <v>244</v>
      </c>
      <c r="AD38" s="1">
        <f t="shared" si="20"/>
        <v>1</v>
      </c>
      <c r="AE38" s="1">
        <f t="shared" si="27"/>
        <v>62</v>
      </c>
      <c r="AF38" s="1">
        <f t="shared" si="21"/>
        <v>1</v>
      </c>
      <c r="AG38" s="1">
        <f t="shared" si="22"/>
        <v>0</v>
      </c>
      <c r="AH38" s="1">
        <f t="shared" si="23"/>
        <v>1</v>
      </c>
      <c r="AI38" s="1">
        <f t="shared" si="28"/>
        <v>64</v>
      </c>
      <c r="AJ38" s="9">
        <f t="shared" si="2"/>
        <v>1.6207455429497568E-3</v>
      </c>
      <c r="AK38" s="9">
        <f t="shared" si="3"/>
        <v>1.234E-2</v>
      </c>
      <c r="AL38" s="9">
        <f t="shared" si="4"/>
        <v>1.222E-2</v>
      </c>
      <c r="AM38" s="9">
        <f t="shared" si="5"/>
        <v>1E-4</v>
      </c>
      <c r="AN38" s="9">
        <f t="shared" si="6"/>
        <v>2.0000000000000002E-5</v>
      </c>
      <c r="AO38" s="9">
        <f t="shared" si="7"/>
        <v>1.2800000000000001E-3</v>
      </c>
      <c r="AP38" s="1">
        <f t="shared" si="29"/>
        <v>79</v>
      </c>
      <c r="AQ38" s="1">
        <f t="shared" si="30"/>
        <v>22</v>
      </c>
      <c r="AR38" s="1"/>
      <c r="AS38" s="1">
        <f t="shared" si="31"/>
        <v>0</v>
      </c>
      <c r="AT38" s="1">
        <f t="shared" si="32"/>
        <v>101</v>
      </c>
      <c r="AU38" s="1">
        <f t="shared" si="33"/>
        <v>693</v>
      </c>
      <c r="AV38" s="9">
        <f t="shared" si="24"/>
        <v>1.3860000000000001E-2</v>
      </c>
      <c r="AW38" s="9">
        <f t="shared" si="8"/>
        <v>9.0799999999999995E-3</v>
      </c>
      <c r="AX38" s="9">
        <f t="shared" si="9"/>
        <v>4.7800000000000004E-3</v>
      </c>
      <c r="AY38" s="9">
        <f t="shared" si="10"/>
        <v>0</v>
      </c>
      <c r="AZ38" s="9">
        <f t="shared" si="11"/>
        <v>2.0200000000000001E-3</v>
      </c>
      <c r="BJ38" s="7">
        <f t="shared" si="35"/>
        <v>40</v>
      </c>
      <c r="BK38" s="7">
        <f t="shared" si="35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5"/>
        <v>0</v>
      </c>
      <c r="BP38" s="36">
        <f t="shared" si="26"/>
        <v>0</v>
      </c>
      <c r="BQ38" s="1">
        <f t="shared" si="14"/>
        <v>0</v>
      </c>
      <c r="BR38" s="1">
        <f t="shared" si="15"/>
        <v>56524.190135484481</v>
      </c>
      <c r="BS38" s="1">
        <f t="shared" si="16"/>
        <v>55974.522160098895</v>
      </c>
      <c r="CD38" s="1"/>
      <c r="CE38" s="1"/>
      <c r="CF38" s="1"/>
      <c r="CG38" s="1"/>
    </row>
    <row r="39" spans="1:85" x14ac:dyDescent="0.3">
      <c r="B39" s="1">
        <f t="shared" si="1"/>
        <v>688</v>
      </c>
      <c r="C39" s="1">
        <v>26</v>
      </c>
      <c r="D39" s="1">
        <v>14310</v>
      </c>
      <c r="E39" s="1">
        <v>680</v>
      </c>
      <c r="F39" s="1">
        <v>0</v>
      </c>
      <c r="G39" s="1">
        <v>7</v>
      </c>
      <c r="H39" s="1">
        <v>0</v>
      </c>
      <c r="I39" s="1">
        <v>1</v>
      </c>
      <c r="J39" s="95">
        <v>56.64</v>
      </c>
      <c r="K39" s="95">
        <v>1.32</v>
      </c>
      <c r="L39" s="95">
        <v>8.6999999999999993</v>
      </c>
      <c r="M39" s="95">
        <v>1.8</v>
      </c>
      <c r="N39" s="1">
        <v>350</v>
      </c>
      <c r="O39" s="1">
        <v>1144</v>
      </c>
      <c r="P39" s="1">
        <v>909</v>
      </c>
      <c r="Q39" s="1">
        <v>233</v>
      </c>
      <c r="R39" s="1">
        <v>1</v>
      </c>
      <c r="S39" s="1">
        <v>319</v>
      </c>
      <c r="T39" s="1">
        <v>33</v>
      </c>
      <c r="U39" s="1">
        <v>34185</v>
      </c>
      <c r="V39" s="1">
        <v>551</v>
      </c>
      <c r="W39" s="1">
        <v>262</v>
      </c>
      <c r="X39" s="1">
        <v>0</v>
      </c>
      <c r="Y39" s="1">
        <v>0</v>
      </c>
      <c r="Z39" s="1">
        <v>0</v>
      </c>
      <c r="AA39" s="1">
        <f t="shared" si="17"/>
        <v>48495</v>
      </c>
      <c r="AB39" s="1">
        <f t="shared" si="18"/>
        <v>1231</v>
      </c>
      <c r="AC39" s="1">
        <f t="shared" si="19"/>
        <v>269</v>
      </c>
      <c r="AD39" s="1">
        <f t="shared" si="20"/>
        <v>1</v>
      </c>
      <c r="AE39" s="1">
        <f t="shared" si="27"/>
        <v>69</v>
      </c>
      <c r="AF39" s="1">
        <f t="shared" si="21"/>
        <v>2</v>
      </c>
      <c r="AG39" s="1">
        <f t="shared" si="22"/>
        <v>0</v>
      </c>
      <c r="AH39" s="1">
        <f t="shared" si="23"/>
        <v>0</v>
      </c>
      <c r="AI39" s="1">
        <f t="shared" si="28"/>
        <v>71</v>
      </c>
      <c r="AJ39" s="9">
        <f t="shared" si="2"/>
        <v>1.4534883720930232E-3</v>
      </c>
      <c r="AK39" s="9">
        <f t="shared" si="3"/>
        <v>1.376E-2</v>
      </c>
      <c r="AL39" s="9">
        <f t="shared" si="4"/>
        <v>1.3599999999999999E-2</v>
      </c>
      <c r="AM39" s="9">
        <f t="shared" si="5"/>
        <v>1.3999999999999999E-4</v>
      </c>
      <c r="AN39" s="9">
        <f t="shared" si="6"/>
        <v>2.0000000000000002E-5</v>
      </c>
      <c r="AO39" s="9">
        <f t="shared" si="7"/>
        <v>1.42E-3</v>
      </c>
      <c r="AP39" s="1">
        <f t="shared" si="29"/>
        <v>97</v>
      </c>
      <c r="AQ39" s="1">
        <f t="shared" si="30"/>
        <v>23</v>
      </c>
      <c r="AR39" s="1"/>
      <c r="AS39" s="1">
        <f t="shared" si="31"/>
        <v>0</v>
      </c>
      <c r="AT39" s="1">
        <f t="shared" si="32"/>
        <v>120</v>
      </c>
      <c r="AU39" s="1">
        <f t="shared" si="33"/>
        <v>813</v>
      </c>
      <c r="AV39" s="9">
        <f t="shared" si="24"/>
        <v>1.626E-2</v>
      </c>
      <c r="AW39" s="9">
        <f t="shared" si="8"/>
        <v>1.102E-2</v>
      </c>
      <c r="AX39" s="9">
        <f t="shared" si="9"/>
        <v>5.2399999999999999E-3</v>
      </c>
      <c r="AY39" s="9">
        <f t="shared" si="10"/>
        <v>0</v>
      </c>
      <c r="AZ39" s="9">
        <f t="shared" si="11"/>
        <v>2.3999999999999998E-3</v>
      </c>
      <c r="BJ39" s="7">
        <f t="shared" si="35"/>
        <v>41</v>
      </c>
      <c r="BK39" s="7">
        <f t="shared" si="35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5"/>
        <v>0</v>
      </c>
      <c r="BP39" s="36">
        <f t="shared" si="26"/>
        <v>0</v>
      </c>
      <c r="BQ39" s="1">
        <f t="shared" si="14"/>
        <v>0</v>
      </c>
      <c r="BR39" s="1">
        <f t="shared" si="15"/>
        <v>63028.59451088059</v>
      </c>
      <c r="BS39" s="1">
        <f t="shared" si="16"/>
        <v>62295.703877033142</v>
      </c>
      <c r="CD39" s="1"/>
      <c r="CE39" s="1"/>
      <c r="CF39" s="1"/>
      <c r="CG39" s="1"/>
    </row>
    <row r="40" spans="1:85" x14ac:dyDescent="0.3">
      <c r="B40" s="1">
        <f t="shared" si="1"/>
        <v>767</v>
      </c>
      <c r="C40" s="1">
        <v>27</v>
      </c>
      <c r="D40" s="1">
        <v>14231</v>
      </c>
      <c r="E40" s="1">
        <v>756</v>
      </c>
      <c r="F40" s="1">
        <v>0</v>
      </c>
      <c r="G40" s="1">
        <v>10</v>
      </c>
      <c r="H40" s="1">
        <v>0</v>
      </c>
      <c r="I40" s="1">
        <v>1</v>
      </c>
      <c r="J40" s="95">
        <v>56.64</v>
      </c>
      <c r="K40" s="95">
        <v>1.32</v>
      </c>
      <c r="L40" s="95">
        <v>8.6999999999999993</v>
      </c>
      <c r="M40" s="95">
        <v>1.84</v>
      </c>
      <c r="N40" s="1">
        <v>401</v>
      </c>
      <c r="O40" s="1">
        <v>1305</v>
      </c>
      <c r="P40" s="1">
        <v>1049</v>
      </c>
      <c r="Q40" s="1">
        <v>254</v>
      </c>
      <c r="R40" s="1">
        <v>1</v>
      </c>
      <c r="S40" s="1">
        <v>372</v>
      </c>
      <c r="T40" s="1">
        <v>38</v>
      </c>
      <c r="U40" s="1">
        <v>34051</v>
      </c>
      <c r="V40" s="1">
        <v>660</v>
      </c>
      <c r="W40" s="1">
        <v>287</v>
      </c>
      <c r="X40" s="1">
        <v>0</v>
      </c>
      <c r="Y40" s="1">
        <v>0</v>
      </c>
      <c r="Z40" s="1">
        <v>0</v>
      </c>
      <c r="AA40" s="1">
        <f t="shared" si="17"/>
        <v>48282</v>
      </c>
      <c r="AB40" s="1">
        <f t="shared" si="18"/>
        <v>1416</v>
      </c>
      <c r="AC40" s="1">
        <f t="shared" si="19"/>
        <v>297</v>
      </c>
      <c r="AD40" s="1">
        <f t="shared" si="20"/>
        <v>1</v>
      </c>
      <c r="AE40" s="1">
        <f t="shared" si="27"/>
        <v>76</v>
      </c>
      <c r="AF40" s="1">
        <f t="shared" si="21"/>
        <v>3</v>
      </c>
      <c r="AG40" s="1">
        <f t="shared" si="22"/>
        <v>0</v>
      </c>
      <c r="AH40" s="1">
        <f t="shared" si="23"/>
        <v>0</v>
      </c>
      <c r="AI40" s="1">
        <f t="shared" si="28"/>
        <v>79</v>
      </c>
      <c r="AJ40" s="9">
        <f t="shared" si="2"/>
        <v>1.3037809647979139E-3</v>
      </c>
      <c r="AK40" s="9">
        <f t="shared" si="3"/>
        <v>1.5339999999999999E-2</v>
      </c>
      <c r="AL40" s="9">
        <f t="shared" si="4"/>
        <v>1.512E-2</v>
      </c>
      <c r="AM40" s="9">
        <f t="shared" si="5"/>
        <v>2.0000000000000001E-4</v>
      </c>
      <c r="AN40" s="9">
        <f t="shared" si="6"/>
        <v>2.0000000000000002E-5</v>
      </c>
      <c r="AO40" s="9">
        <f t="shared" si="7"/>
        <v>1.58E-3</v>
      </c>
      <c r="AP40" s="1">
        <f t="shared" si="29"/>
        <v>109</v>
      </c>
      <c r="AQ40" s="1">
        <f t="shared" si="30"/>
        <v>25</v>
      </c>
      <c r="AR40" s="1"/>
      <c r="AS40" s="1">
        <f t="shared" si="31"/>
        <v>0</v>
      </c>
      <c r="AT40" s="1">
        <f t="shared" si="32"/>
        <v>134</v>
      </c>
      <c r="AU40" s="1">
        <f t="shared" si="33"/>
        <v>947</v>
      </c>
      <c r="AV40" s="9">
        <f t="shared" si="24"/>
        <v>1.8939999999999999E-2</v>
      </c>
      <c r="AW40" s="9">
        <f t="shared" si="8"/>
        <v>1.32E-2</v>
      </c>
      <c r="AX40" s="9">
        <f t="shared" si="9"/>
        <v>5.7400000000000003E-3</v>
      </c>
      <c r="AY40" s="9">
        <f t="shared" si="10"/>
        <v>0</v>
      </c>
      <c r="AZ40" s="9">
        <f t="shared" si="11"/>
        <v>2.6800000000000001E-3</v>
      </c>
      <c r="BJ40" s="7">
        <f t="shared" si="35"/>
        <v>42</v>
      </c>
      <c r="BK40" s="7">
        <f t="shared" si="35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5"/>
        <v>0</v>
      </c>
      <c r="BP40" s="36">
        <f t="shared" si="26"/>
        <v>0</v>
      </c>
      <c r="BQ40" s="1">
        <f t="shared" si="14"/>
        <v>0</v>
      </c>
      <c r="BR40" s="1">
        <f t="shared" si="15"/>
        <v>70265.889520124139</v>
      </c>
      <c r="BS40" s="1">
        <f t="shared" si="16"/>
        <v>69258.164898583898</v>
      </c>
      <c r="CD40" s="1"/>
      <c r="CE40" s="1"/>
      <c r="CF40" s="1"/>
      <c r="CG40" s="1"/>
    </row>
    <row r="41" spans="1:85" x14ac:dyDescent="0.3">
      <c r="B41" s="1">
        <f t="shared" si="1"/>
        <v>862</v>
      </c>
      <c r="C41" s="1">
        <v>28</v>
      </c>
      <c r="D41" s="1">
        <v>14136</v>
      </c>
      <c r="E41" s="1">
        <v>847</v>
      </c>
      <c r="F41" s="1">
        <v>0</v>
      </c>
      <c r="G41" s="1">
        <v>13</v>
      </c>
      <c r="H41" s="1">
        <v>0</v>
      </c>
      <c r="I41" s="1">
        <v>2</v>
      </c>
      <c r="J41" s="95">
        <v>56.64</v>
      </c>
      <c r="K41" s="95">
        <v>1.32</v>
      </c>
      <c r="L41" s="95">
        <v>8.8000000000000007</v>
      </c>
      <c r="M41" s="95">
        <v>1.87</v>
      </c>
      <c r="N41" s="1">
        <v>459</v>
      </c>
      <c r="O41" s="1">
        <v>1487</v>
      </c>
      <c r="P41" s="1">
        <v>1202</v>
      </c>
      <c r="Q41" s="1">
        <v>283</v>
      </c>
      <c r="R41" s="1">
        <v>1</v>
      </c>
      <c r="S41" s="1">
        <v>424</v>
      </c>
      <c r="T41" s="1">
        <v>43</v>
      </c>
      <c r="U41" s="1">
        <v>33906</v>
      </c>
      <c r="V41" s="1">
        <v>772</v>
      </c>
      <c r="W41" s="1">
        <v>320</v>
      </c>
      <c r="X41" s="1">
        <v>0</v>
      </c>
      <c r="Y41" s="1">
        <v>0</v>
      </c>
      <c r="Z41" s="1">
        <v>0</v>
      </c>
      <c r="AA41" s="1">
        <f t="shared" si="17"/>
        <v>48042</v>
      </c>
      <c r="AB41" s="1">
        <f t="shared" si="18"/>
        <v>1619</v>
      </c>
      <c r="AC41" s="1">
        <f t="shared" si="19"/>
        <v>333</v>
      </c>
      <c r="AD41" s="1">
        <f t="shared" si="20"/>
        <v>2</v>
      </c>
      <c r="AE41" s="1">
        <f t="shared" si="27"/>
        <v>91</v>
      </c>
      <c r="AF41" s="1">
        <f t="shared" si="21"/>
        <v>3</v>
      </c>
      <c r="AG41" s="1">
        <f t="shared" si="22"/>
        <v>0</v>
      </c>
      <c r="AH41" s="1">
        <f t="shared" si="23"/>
        <v>1</v>
      </c>
      <c r="AI41" s="1">
        <f t="shared" si="28"/>
        <v>95</v>
      </c>
      <c r="AJ41" s="9">
        <f t="shared" si="2"/>
        <v>2.3201856148491878E-3</v>
      </c>
      <c r="AK41" s="9">
        <f t="shared" si="3"/>
        <v>1.7239999999999998E-2</v>
      </c>
      <c r="AL41" s="9">
        <f t="shared" si="4"/>
        <v>1.694E-2</v>
      </c>
      <c r="AM41" s="9">
        <f t="shared" si="5"/>
        <v>2.5999999999999998E-4</v>
      </c>
      <c r="AN41" s="9">
        <f t="shared" si="6"/>
        <v>4.0000000000000003E-5</v>
      </c>
      <c r="AO41" s="9">
        <f t="shared" si="7"/>
        <v>1.9E-3</v>
      </c>
      <c r="AP41" s="1">
        <f t="shared" si="29"/>
        <v>112</v>
      </c>
      <c r="AQ41" s="1">
        <f t="shared" si="30"/>
        <v>33</v>
      </c>
      <c r="AR41" s="1"/>
      <c r="AS41" s="1">
        <f t="shared" si="31"/>
        <v>0</v>
      </c>
      <c r="AT41" s="1">
        <f t="shared" si="32"/>
        <v>145</v>
      </c>
      <c r="AU41" s="1">
        <f t="shared" si="33"/>
        <v>1092</v>
      </c>
      <c r="AV41" s="9">
        <f t="shared" si="24"/>
        <v>2.1839999999999998E-2</v>
      </c>
      <c r="AW41" s="9">
        <f t="shared" si="8"/>
        <v>1.5440000000000001E-2</v>
      </c>
      <c r="AX41" s="9">
        <f t="shared" si="9"/>
        <v>6.4000000000000003E-3</v>
      </c>
      <c r="AY41" s="9">
        <f t="shared" si="10"/>
        <v>0</v>
      </c>
      <c r="AZ41" s="9">
        <f t="shared" si="11"/>
        <v>2.8999999999999998E-3</v>
      </c>
      <c r="BJ41" s="7">
        <f t="shared" si="35"/>
        <v>43</v>
      </c>
      <c r="BK41" s="7">
        <f t="shared" si="35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5"/>
        <v>0</v>
      </c>
      <c r="BP41" s="36">
        <f t="shared" si="26"/>
        <v>0</v>
      </c>
      <c r="BQ41" s="1">
        <f t="shared" si="14"/>
        <v>0</v>
      </c>
      <c r="BR41" s="1">
        <f t="shared" si="15"/>
        <v>78968.965797062599</v>
      </c>
      <c r="BS41" s="1">
        <f t="shared" si="16"/>
        <v>77594.795858598634</v>
      </c>
      <c r="CD41" s="1"/>
      <c r="CE41" s="1"/>
      <c r="CF41" s="1"/>
      <c r="CG41" s="1"/>
    </row>
    <row r="42" spans="1:85" x14ac:dyDescent="0.3">
      <c r="B42" s="1">
        <f t="shared" si="1"/>
        <v>956</v>
      </c>
      <c r="C42" s="1">
        <v>29</v>
      </c>
      <c r="D42" s="1">
        <v>14043</v>
      </c>
      <c r="E42" s="1">
        <v>936</v>
      </c>
      <c r="F42" s="1">
        <v>0</v>
      </c>
      <c r="G42" s="1">
        <v>17</v>
      </c>
      <c r="H42" s="1">
        <v>0</v>
      </c>
      <c r="I42" s="1">
        <v>3</v>
      </c>
      <c r="J42" s="95">
        <v>56.64</v>
      </c>
      <c r="K42" s="95">
        <v>1.33</v>
      </c>
      <c r="L42" s="95">
        <v>8.6999999999999993</v>
      </c>
      <c r="M42" s="95">
        <v>1.94</v>
      </c>
      <c r="N42" s="1">
        <v>527</v>
      </c>
      <c r="O42" s="1">
        <v>1674</v>
      </c>
      <c r="P42" s="1">
        <v>1356</v>
      </c>
      <c r="Q42" s="1">
        <v>316</v>
      </c>
      <c r="R42" s="1">
        <v>1</v>
      </c>
      <c r="S42" s="1">
        <v>476</v>
      </c>
      <c r="T42" s="1">
        <v>49</v>
      </c>
      <c r="U42" s="1">
        <v>33744</v>
      </c>
      <c r="V42" s="1">
        <v>897</v>
      </c>
      <c r="W42" s="1">
        <v>358</v>
      </c>
      <c r="X42" s="1">
        <v>0</v>
      </c>
      <c r="Y42" s="1">
        <v>0</v>
      </c>
      <c r="Z42" s="1">
        <v>0</v>
      </c>
      <c r="AA42" s="1">
        <f t="shared" si="17"/>
        <v>47787</v>
      </c>
      <c r="AB42" s="1">
        <f t="shared" si="18"/>
        <v>1833</v>
      </c>
      <c r="AC42" s="1">
        <f t="shared" si="19"/>
        <v>375</v>
      </c>
      <c r="AD42" s="1">
        <f t="shared" si="20"/>
        <v>3</v>
      </c>
      <c r="AE42" s="1">
        <f t="shared" si="27"/>
        <v>89</v>
      </c>
      <c r="AF42" s="1">
        <f t="shared" si="21"/>
        <v>4</v>
      </c>
      <c r="AG42" s="1">
        <f t="shared" si="22"/>
        <v>0</v>
      </c>
      <c r="AH42" s="1">
        <f t="shared" si="23"/>
        <v>1</v>
      </c>
      <c r="AI42" s="1">
        <f t="shared" si="28"/>
        <v>94</v>
      </c>
      <c r="AJ42" s="9">
        <f t="shared" si="2"/>
        <v>3.1380753138075313E-3</v>
      </c>
      <c r="AK42" s="9">
        <f t="shared" si="3"/>
        <v>1.9120000000000002E-2</v>
      </c>
      <c r="AL42" s="9">
        <f t="shared" si="4"/>
        <v>1.8720000000000001E-2</v>
      </c>
      <c r="AM42" s="9">
        <f t="shared" si="5"/>
        <v>3.4000000000000002E-4</v>
      </c>
      <c r="AN42" s="9">
        <f t="shared" si="6"/>
        <v>6.0000000000000002E-5</v>
      </c>
      <c r="AO42" s="9">
        <f t="shared" si="7"/>
        <v>1.8799999999999999E-3</v>
      </c>
      <c r="AP42" s="1">
        <f t="shared" si="29"/>
        <v>125</v>
      </c>
      <c r="AQ42" s="1">
        <f t="shared" si="30"/>
        <v>38</v>
      </c>
      <c r="AR42" s="1"/>
      <c r="AS42" s="1">
        <f t="shared" si="31"/>
        <v>0</v>
      </c>
      <c r="AT42" s="1">
        <f t="shared" si="32"/>
        <v>163</v>
      </c>
      <c r="AU42" s="1">
        <f t="shared" si="33"/>
        <v>1255</v>
      </c>
      <c r="AV42" s="9">
        <f t="shared" si="24"/>
        <v>2.5100000000000001E-2</v>
      </c>
      <c r="AW42" s="9">
        <f t="shared" si="8"/>
        <v>1.7940000000000001E-2</v>
      </c>
      <c r="AX42" s="9">
        <f t="shared" si="9"/>
        <v>7.1599999999999997E-3</v>
      </c>
      <c r="AY42" s="9">
        <f t="shared" si="10"/>
        <v>0</v>
      </c>
      <c r="AZ42" s="9">
        <f t="shared" si="11"/>
        <v>3.2599999999999999E-3</v>
      </c>
      <c r="BJ42" s="7">
        <f t="shared" si="35"/>
        <v>44</v>
      </c>
      <c r="BK42" s="7">
        <f t="shared" si="35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5"/>
        <v>0</v>
      </c>
      <c r="BP42" s="36">
        <f t="shared" si="26"/>
        <v>0</v>
      </c>
      <c r="BQ42" s="1">
        <f t="shared" si="14"/>
        <v>0</v>
      </c>
      <c r="BR42" s="1">
        <f t="shared" si="15"/>
        <v>87580.430744770129</v>
      </c>
      <c r="BS42" s="1">
        <f t="shared" si="16"/>
        <v>85748.204160151494</v>
      </c>
      <c r="CD42" s="1"/>
      <c r="CE42" s="1"/>
      <c r="CF42" s="1"/>
      <c r="CG42" s="1"/>
    </row>
    <row r="43" spans="1:85" x14ac:dyDescent="0.3">
      <c r="B43" s="1">
        <f t="shared" si="1"/>
        <v>1050</v>
      </c>
      <c r="C43" s="1">
        <v>30</v>
      </c>
      <c r="D43" s="1">
        <v>13948</v>
      </c>
      <c r="E43" s="1">
        <v>1026</v>
      </c>
      <c r="F43" s="1">
        <v>0</v>
      </c>
      <c r="G43" s="1">
        <v>21</v>
      </c>
      <c r="H43" s="1">
        <v>0</v>
      </c>
      <c r="I43" s="1">
        <v>3</v>
      </c>
      <c r="J43" s="95">
        <v>56.64</v>
      </c>
      <c r="K43" s="95">
        <v>1.34</v>
      </c>
      <c r="L43" s="95">
        <v>8.8000000000000007</v>
      </c>
      <c r="M43" s="95">
        <v>1.97</v>
      </c>
      <c r="N43" s="1">
        <v>604</v>
      </c>
      <c r="O43" s="1">
        <v>1868</v>
      </c>
      <c r="P43" s="1">
        <v>1507</v>
      </c>
      <c r="Q43" s="1">
        <v>358</v>
      </c>
      <c r="R43" s="1">
        <v>2</v>
      </c>
      <c r="S43" s="1">
        <v>530</v>
      </c>
      <c r="T43" s="1">
        <v>54</v>
      </c>
      <c r="U43" s="1">
        <v>33568</v>
      </c>
      <c r="V43" s="1">
        <v>1026</v>
      </c>
      <c r="W43" s="1">
        <v>405</v>
      </c>
      <c r="X43" s="1">
        <v>0</v>
      </c>
      <c r="Y43" s="1">
        <v>0</v>
      </c>
      <c r="Z43" s="1">
        <v>0</v>
      </c>
      <c r="AA43" s="1">
        <f t="shared" si="17"/>
        <v>47516</v>
      </c>
      <c r="AB43" s="1">
        <f t="shared" si="18"/>
        <v>2052</v>
      </c>
      <c r="AC43" s="1">
        <f t="shared" si="19"/>
        <v>426</v>
      </c>
      <c r="AD43" s="1">
        <f t="shared" si="20"/>
        <v>3</v>
      </c>
      <c r="AE43" s="1">
        <f t="shared" si="27"/>
        <v>90</v>
      </c>
      <c r="AF43" s="1">
        <f t="shared" si="21"/>
        <v>4</v>
      </c>
      <c r="AG43" s="1">
        <f t="shared" si="22"/>
        <v>0</v>
      </c>
      <c r="AH43" s="1">
        <f t="shared" si="23"/>
        <v>0</v>
      </c>
      <c r="AI43" s="1">
        <f t="shared" si="28"/>
        <v>94</v>
      </c>
      <c r="AJ43" s="9">
        <f t="shared" si="2"/>
        <v>2.8571428571428571E-3</v>
      </c>
      <c r="AK43" s="9">
        <f t="shared" si="3"/>
        <v>2.1000000000000001E-2</v>
      </c>
      <c r="AL43" s="9">
        <f t="shared" si="4"/>
        <v>2.052E-2</v>
      </c>
      <c r="AM43" s="9">
        <f t="shared" si="5"/>
        <v>4.2000000000000002E-4</v>
      </c>
      <c r="AN43" s="9">
        <f t="shared" si="6"/>
        <v>6.0000000000000002E-5</v>
      </c>
      <c r="AO43" s="9">
        <f t="shared" si="7"/>
        <v>1.8799999999999999E-3</v>
      </c>
      <c r="AP43" s="1">
        <f t="shared" si="29"/>
        <v>129</v>
      </c>
      <c r="AQ43" s="1">
        <f t="shared" si="30"/>
        <v>47</v>
      </c>
      <c r="AR43" s="1"/>
      <c r="AS43" s="1">
        <f t="shared" si="31"/>
        <v>0</v>
      </c>
      <c r="AT43" s="1">
        <f t="shared" si="32"/>
        <v>176</v>
      </c>
      <c r="AU43" s="1">
        <f t="shared" si="33"/>
        <v>1431</v>
      </c>
      <c r="AV43" s="9">
        <f t="shared" si="24"/>
        <v>2.862E-2</v>
      </c>
      <c r="AW43" s="9">
        <f t="shared" si="8"/>
        <v>2.052E-2</v>
      </c>
      <c r="AX43" s="9">
        <f t="shared" si="9"/>
        <v>8.0999999999999996E-3</v>
      </c>
      <c r="AY43" s="9">
        <f t="shared" si="10"/>
        <v>0</v>
      </c>
      <c r="AZ43" s="9">
        <f t="shared" si="11"/>
        <v>3.5200000000000001E-3</v>
      </c>
      <c r="BJ43" s="7">
        <f t="shared" si="35"/>
        <v>45</v>
      </c>
      <c r="BK43" s="7">
        <f t="shared" si="35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5"/>
        <v>0</v>
      </c>
      <c r="BP43" s="36">
        <f t="shared" si="26"/>
        <v>0</v>
      </c>
      <c r="BQ43" s="1">
        <f t="shared" si="14"/>
        <v>0</v>
      </c>
      <c r="BR43" s="1">
        <f t="shared" si="15"/>
        <v>96191.895692477643</v>
      </c>
      <c r="BS43" s="1">
        <f t="shared" si="16"/>
        <v>93993.223790935299</v>
      </c>
      <c r="CD43" s="1"/>
      <c r="CE43" s="1"/>
      <c r="CF43" s="1"/>
      <c r="CG43" s="1"/>
    </row>
    <row r="44" spans="1:85" x14ac:dyDescent="0.3">
      <c r="B44" s="1">
        <f t="shared" si="1"/>
        <v>1152</v>
      </c>
      <c r="C44" s="1">
        <v>31</v>
      </c>
      <c r="D44" s="1">
        <v>13846</v>
      </c>
      <c r="E44" s="1">
        <v>1121</v>
      </c>
      <c r="F44" s="1">
        <v>0</v>
      </c>
      <c r="G44" s="1">
        <v>27</v>
      </c>
      <c r="H44" s="1">
        <v>0</v>
      </c>
      <c r="I44" s="1">
        <v>4</v>
      </c>
      <c r="J44" s="95">
        <v>56.64</v>
      </c>
      <c r="K44" s="95">
        <v>1.34</v>
      </c>
      <c r="L44" s="95">
        <v>8.8000000000000007</v>
      </c>
      <c r="M44" s="95">
        <v>2</v>
      </c>
      <c r="N44" s="1">
        <v>690</v>
      </c>
      <c r="O44" s="1">
        <v>2072</v>
      </c>
      <c r="P44" s="1">
        <v>1654</v>
      </c>
      <c r="Q44" s="1">
        <v>415</v>
      </c>
      <c r="R44" s="1">
        <v>2</v>
      </c>
      <c r="S44" s="1">
        <v>587</v>
      </c>
      <c r="T44" s="1">
        <v>60</v>
      </c>
      <c r="U44" s="1">
        <v>33380</v>
      </c>
      <c r="V44" s="1">
        <v>1151</v>
      </c>
      <c r="W44" s="1">
        <v>468</v>
      </c>
      <c r="X44" s="1">
        <v>0</v>
      </c>
      <c r="Y44" s="1">
        <v>0</v>
      </c>
      <c r="Z44" s="1">
        <v>0</v>
      </c>
      <c r="AA44" s="1">
        <f t="shared" si="17"/>
        <v>47226</v>
      </c>
      <c r="AB44" s="1">
        <f t="shared" si="18"/>
        <v>2272</v>
      </c>
      <c r="AC44" s="1">
        <f t="shared" si="19"/>
        <v>495</v>
      </c>
      <c r="AD44" s="1">
        <f t="shared" si="20"/>
        <v>4</v>
      </c>
      <c r="AE44" s="1">
        <f t="shared" si="27"/>
        <v>95</v>
      </c>
      <c r="AF44" s="1">
        <f t="shared" si="21"/>
        <v>6</v>
      </c>
      <c r="AG44" s="1">
        <f t="shared" si="22"/>
        <v>0</v>
      </c>
      <c r="AH44" s="1">
        <f t="shared" si="23"/>
        <v>1</v>
      </c>
      <c r="AI44" s="1">
        <f t="shared" si="28"/>
        <v>102</v>
      </c>
      <c r="AJ44" s="9">
        <f t="shared" si="2"/>
        <v>3.472222222222222E-3</v>
      </c>
      <c r="AK44" s="9">
        <f t="shared" si="3"/>
        <v>2.3040000000000001E-2</v>
      </c>
      <c r="AL44" s="9">
        <f t="shared" si="4"/>
        <v>2.2419999999999999E-2</v>
      </c>
      <c r="AM44" s="9">
        <f t="shared" si="5"/>
        <v>5.4000000000000001E-4</v>
      </c>
      <c r="AN44" s="9">
        <f t="shared" si="6"/>
        <v>8.0000000000000007E-5</v>
      </c>
      <c r="AO44" s="9">
        <f t="shared" si="7"/>
        <v>2.0400000000000001E-3</v>
      </c>
      <c r="AP44" s="1">
        <f t="shared" si="29"/>
        <v>125</v>
      </c>
      <c r="AQ44" s="1">
        <f t="shared" si="30"/>
        <v>63</v>
      </c>
      <c r="AR44" s="1"/>
      <c r="AS44" s="1">
        <f t="shared" si="31"/>
        <v>0</v>
      </c>
      <c r="AT44" s="1">
        <f t="shared" si="32"/>
        <v>188</v>
      </c>
      <c r="AU44" s="1">
        <f t="shared" si="33"/>
        <v>1619</v>
      </c>
      <c r="AV44" s="9">
        <f t="shared" si="24"/>
        <v>3.2379999999999999E-2</v>
      </c>
      <c r="AW44" s="9">
        <f t="shared" si="8"/>
        <v>2.3019999999999999E-2</v>
      </c>
      <c r="AX44" s="9">
        <f t="shared" si="9"/>
        <v>9.3600000000000003E-3</v>
      </c>
      <c r="AY44" s="9">
        <f t="shared" si="10"/>
        <v>0</v>
      </c>
      <c r="AZ44" s="9">
        <f t="shared" si="11"/>
        <v>3.7599999999999999E-3</v>
      </c>
      <c r="BJ44" s="7">
        <f t="shared" si="35"/>
        <v>46</v>
      </c>
      <c r="BK44" s="7">
        <f t="shared" si="35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5"/>
        <v>0</v>
      </c>
      <c r="BP44" s="36">
        <f t="shared" si="26"/>
        <v>0</v>
      </c>
      <c r="BQ44" s="1">
        <f t="shared" si="14"/>
        <v>0</v>
      </c>
      <c r="BR44" s="1">
        <f t="shared" si="15"/>
        <v>105536.25127403262</v>
      </c>
      <c r="BS44" s="1">
        <f t="shared" si="16"/>
        <v>102696.30006787376</v>
      </c>
      <c r="CD44" s="1"/>
      <c r="CE44" s="1"/>
      <c r="CF44" s="1"/>
      <c r="CG44" s="1"/>
    </row>
    <row r="45" spans="1:85" x14ac:dyDescent="0.3">
      <c r="B45" s="1">
        <f t="shared" si="1"/>
        <v>1258</v>
      </c>
      <c r="C45" s="1">
        <v>32</v>
      </c>
      <c r="D45" s="1">
        <v>13740</v>
      </c>
      <c r="E45" s="1">
        <v>1219</v>
      </c>
      <c r="F45" s="1">
        <v>0</v>
      </c>
      <c r="G45" s="1">
        <v>34</v>
      </c>
      <c r="H45" s="1">
        <v>0</v>
      </c>
      <c r="I45" s="1">
        <v>5</v>
      </c>
      <c r="J45" s="95">
        <v>56.64</v>
      </c>
      <c r="K45" s="95">
        <v>1.36</v>
      </c>
      <c r="L45" s="95">
        <v>8.9</v>
      </c>
      <c r="M45" s="95">
        <v>1.99</v>
      </c>
      <c r="N45" s="1">
        <v>787</v>
      </c>
      <c r="O45" s="1">
        <v>2286</v>
      </c>
      <c r="P45" s="1">
        <v>1799</v>
      </c>
      <c r="Q45" s="1">
        <v>484</v>
      </c>
      <c r="R45" s="1">
        <v>2</v>
      </c>
      <c r="S45" s="1">
        <v>650</v>
      </c>
      <c r="T45" s="1">
        <v>67</v>
      </c>
      <c r="U45" s="1">
        <v>33175</v>
      </c>
      <c r="V45" s="1">
        <v>1281</v>
      </c>
      <c r="W45" s="1">
        <v>543</v>
      </c>
      <c r="X45" s="1">
        <v>0</v>
      </c>
      <c r="Y45" s="1">
        <v>0</v>
      </c>
      <c r="Z45" s="1">
        <v>0</v>
      </c>
      <c r="AA45" s="1">
        <f t="shared" si="17"/>
        <v>46915</v>
      </c>
      <c r="AB45" s="1">
        <f t="shared" si="18"/>
        <v>2500</v>
      </c>
      <c r="AC45" s="1">
        <f t="shared" si="19"/>
        <v>577</v>
      </c>
      <c r="AD45" s="1">
        <f t="shared" si="20"/>
        <v>5</v>
      </c>
      <c r="AE45" s="1">
        <f t="shared" si="27"/>
        <v>98</v>
      </c>
      <c r="AF45" s="1">
        <f t="shared" si="21"/>
        <v>7</v>
      </c>
      <c r="AG45" s="1">
        <f t="shared" si="22"/>
        <v>0</v>
      </c>
      <c r="AH45" s="1">
        <f t="shared" si="23"/>
        <v>1</v>
      </c>
      <c r="AI45" s="1">
        <f t="shared" si="28"/>
        <v>106</v>
      </c>
      <c r="AJ45" s="9">
        <f t="shared" si="2"/>
        <v>3.9745627980922096E-3</v>
      </c>
      <c r="AK45" s="9">
        <f t="shared" si="3"/>
        <v>2.5159999999999998E-2</v>
      </c>
      <c r="AL45" s="9">
        <f t="shared" si="4"/>
        <v>2.4379999999999999E-2</v>
      </c>
      <c r="AM45" s="9">
        <f t="shared" si="5"/>
        <v>6.8000000000000005E-4</v>
      </c>
      <c r="AN45" s="9">
        <f t="shared" si="6"/>
        <v>1E-4</v>
      </c>
      <c r="AO45" s="9">
        <f t="shared" si="7"/>
        <v>2.1199999999999999E-3</v>
      </c>
      <c r="AP45" s="1">
        <f t="shared" si="29"/>
        <v>130</v>
      </c>
      <c r="AQ45" s="1">
        <f t="shared" si="30"/>
        <v>75</v>
      </c>
      <c r="AR45" s="1"/>
      <c r="AS45" s="1">
        <f t="shared" si="31"/>
        <v>0</v>
      </c>
      <c r="AT45" s="1">
        <f t="shared" si="32"/>
        <v>205</v>
      </c>
      <c r="AU45" s="1">
        <f t="shared" si="33"/>
        <v>1824</v>
      </c>
      <c r="AV45" s="9">
        <f t="shared" si="24"/>
        <v>3.6479999999999999E-2</v>
      </c>
      <c r="AW45" s="9">
        <f t="shared" si="8"/>
        <v>2.562E-2</v>
      </c>
      <c r="AX45" s="9">
        <f t="shared" si="9"/>
        <v>1.086E-2</v>
      </c>
      <c r="AY45" s="9">
        <f t="shared" si="10"/>
        <v>0</v>
      </c>
      <c r="AZ45" s="9">
        <f t="shared" si="11"/>
        <v>4.1000000000000003E-3</v>
      </c>
      <c r="BJ45" s="7">
        <f t="shared" si="35"/>
        <v>47</v>
      </c>
      <c r="BK45" s="7">
        <f t="shared" si="35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5"/>
        <v>0</v>
      </c>
      <c r="BP45" s="36">
        <f t="shared" si="26"/>
        <v>0</v>
      </c>
      <c r="BQ45" s="1">
        <f t="shared" si="14"/>
        <v>0</v>
      </c>
      <c r="BR45" s="1">
        <f t="shared" si="15"/>
        <v>115247.05217251131</v>
      </c>
      <c r="BS45" s="1">
        <f t="shared" si="16"/>
        <v>111674.210332505</v>
      </c>
      <c r="CD45" s="1"/>
      <c r="CE45" s="1"/>
      <c r="CF45" s="1"/>
      <c r="CG45" s="1"/>
    </row>
    <row r="46" spans="1:85" x14ac:dyDescent="0.3">
      <c r="B46" s="1">
        <f t="shared" si="1"/>
        <v>1368</v>
      </c>
      <c r="C46" s="1">
        <v>33</v>
      </c>
      <c r="D46" s="1">
        <v>13630</v>
      </c>
      <c r="E46" s="1">
        <v>1321</v>
      </c>
      <c r="F46" s="1">
        <v>0</v>
      </c>
      <c r="G46" s="1">
        <v>42</v>
      </c>
      <c r="H46" s="1">
        <v>0</v>
      </c>
      <c r="I46" s="1">
        <v>5</v>
      </c>
      <c r="J46" s="95">
        <v>56.64</v>
      </c>
      <c r="K46" s="95">
        <v>1.37</v>
      </c>
      <c r="L46" s="95">
        <v>8.9</v>
      </c>
      <c r="M46" s="95">
        <v>2</v>
      </c>
      <c r="N46" s="1">
        <v>892</v>
      </c>
      <c r="O46" s="1">
        <v>2522</v>
      </c>
      <c r="P46" s="1">
        <v>1952</v>
      </c>
      <c r="Q46" s="1">
        <v>566</v>
      </c>
      <c r="R46" s="1">
        <v>3</v>
      </c>
      <c r="S46" s="1">
        <v>720</v>
      </c>
      <c r="T46" s="1">
        <v>72</v>
      </c>
      <c r="U46" s="1">
        <v>32945</v>
      </c>
      <c r="V46" s="1">
        <v>1423</v>
      </c>
      <c r="W46" s="1">
        <v>630</v>
      </c>
      <c r="X46" s="1">
        <v>0</v>
      </c>
      <c r="Y46" s="1">
        <v>0</v>
      </c>
      <c r="Z46" s="1">
        <v>0</v>
      </c>
      <c r="AA46" s="1">
        <f t="shared" si="17"/>
        <v>46575</v>
      </c>
      <c r="AB46" s="1">
        <f t="shared" si="18"/>
        <v>2744</v>
      </c>
      <c r="AC46" s="1">
        <f t="shared" si="19"/>
        <v>672</v>
      </c>
      <c r="AD46" s="1">
        <f t="shared" si="20"/>
        <v>5</v>
      </c>
      <c r="AE46" s="1">
        <f t="shared" si="27"/>
        <v>102</v>
      </c>
      <c r="AF46" s="1">
        <f t="shared" si="21"/>
        <v>8</v>
      </c>
      <c r="AG46" s="1">
        <f t="shared" si="22"/>
        <v>0</v>
      </c>
      <c r="AH46" s="1">
        <f t="shared" si="23"/>
        <v>0</v>
      </c>
      <c r="AI46" s="1">
        <f t="shared" si="28"/>
        <v>110</v>
      </c>
      <c r="AJ46" s="9">
        <f t="shared" si="2"/>
        <v>3.6549707602339179E-3</v>
      </c>
      <c r="AK46" s="9">
        <f t="shared" si="3"/>
        <v>2.7359999999999999E-2</v>
      </c>
      <c r="AL46" s="9">
        <f t="shared" si="4"/>
        <v>2.6419999999999999E-2</v>
      </c>
      <c r="AM46" s="9">
        <f t="shared" si="5"/>
        <v>8.4000000000000003E-4</v>
      </c>
      <c r="AN46" s="9">
        <f t="shared" si="6"/>
        <v>1E-4</v>
      </c>
      <c r="AO46" s="9">
        <f t="shared" si="7"/>
        <v>2.2000000000000001E-3</v>
      </c>
      <c r="AP46" s="1">
        <f t="shared" si="29"/>
        <v>142</v>
      </c>
      <c r="AQ46" s="1">
        <f t="shared" si="30"/>
        <v>87</v>
      </c>
      <c r="AR46" s="1"/>
      <c r="AS46" s="1">
        <f t="shared" si="31"/>
        <v>0</v>
      </c>
      <c r="AT46" s="1">
        <f t="shared" si="32"/>
        <v>229</v>
      </c>
      <c r="AU46" s="1">
        <f t="shared" si="33"/>
        <v>2053</v>
      </c>
      <c r="AV46" s="9">
        <f t="shared" si="24"/>
        <v>4.1059999999999999E-2</v>
      </c>
      <c r="AW46" s="9">
        <f t="shared" si="8"/>
        <v>2.8459999999999999E-2</v>
      </c>
      <c r="AX46" s="9">
        <f t="shared" si="9"/>
        <v>1.26E-2</v>
      </c>
      <c r="AY46" s="9">
        <f t="shared" si="10"/>
        <v>0</v>
      </c>
      <c r="AZ46" s="9">
        <f t="shared" si="11"/>
        <v>4.5799999999999999E-3</v>
      </c>
      <c r="BJ46" s="7">
        <f t="shared" si="35"/>
        <v>48</v>
      </c>
      <c r="BK46" s="7">
        <f t="shared" si="35"/>
        <v>33</v>
      </c>
      <c r="BL46" s="1">
        <f t="shared" ref="BL46:BL77" si="36">IF(OR(BJ46&lt;$BU$12,BJ46&gt;$BW$12),0,$BU$14*B46)</f>
        <v>0</v>
      </c>
      <c r="BM46" s="74">
        <f>+EvolOf!H35</f>
        <v>39673</v>
      </c>
      <c r="BN46" s="1">
        <f t="shared" si="13"/>
        <v>0</v>
      </c>
      <c r="BO46" s="1">
        <f t="shared" si="25"/>
        <v>0</v>
      </c>
      <c r="BP46" s="36">
        <f t="shared" si="26"/>
        <v>0</v>
      </c>
      <c r="BQ46" s="1">
        <f t="shared" si="14"/>
        <v>0</v>
      </c>
      <c r="BR46" s="1">
        <f t="shared" ref="BR46:BR77" si="37">+$BU$14*B46</f>
        <v>125324.29838791373</v>
      </c>
      <c r="BS46" s="1">
        <f t="shared" ref="BS46:BS77" si="38">+$BU$14*E46</f>
        <v>121018.56591405997</v>
      </c>
      <c r="CD46" s="1"/>
      <c r="CE46" s="1"/>
      <c r="CF46" s="1"/>
      <c r="CG46" s="1"/>
    </row>
    <row r="47" spans="1:85" x14ac:dyDescent="0.3">
      <c r="A47" s="4"/>
      <c r="B47" s="1">
        <f t="shared" si="1"/>
        <v>1479</v>
      </c>
      <c r="C47" s="1">
        <v>34</v>
      </c>
      <c r="D47" s="1">
        <v>13518</v>
      </c>
      <c r="E47" s="1">
        <v>1422</v>
      </c>
      <c r="F47" s="1">
        <v>0</v>
      </c>
      <c r="G47" s="1">
        <v>51</v>
      </c>
      <c r="H47" s="1">
        <v>0</v>
      </c>
      <c r="I47" s="1">
        <v>6</v>
      </c>
      <c r="J47" s="95">
        <v>56.64</v>
      </c>
      <c r="K47" s="95">
        <v>1.38</v>
      </c>
      <c r="L47" s="95">
        <v>8.9</v>
      </c>
      <c r="M47" s="95">
        <v>1.99</v>
      </c>
      <c r="N47" s="1">
        <v>999</v>
      </c>
      <c r="O47" s="1">
        <v>2775</v>
      </c>
      <c r="P47" s="1">
        <v>2108</v>
      </c>
      <c r="Q47" s="1">
        <v>662</v>
      </c>
      <c r="R47" s="1">
        <v>4</v>
      </c>
      <c r="S47" s="1">
        <v>805</v>
      </c>
      <c r="T47" s="1">
        <v>80</v>
      </c>
      <c r="U47" s="1">
        <v>32696</v>
      </c>
      <c r="V47" s="1">
        <v>1570</v>
      </c>
      <c r="W47" s="1">
        <v>733</v>
      </c>
      <c r="X47" s="1">
        <v>0</v>
      </c>
      <c r="Y47" s="1">
        <v>0</v>
      </c>
      <c r="Z47" s="1">
        <v>0</v>
      </c>
      <c r="AA47" s="1">
        <f t="shared" si="17"/>
        <v>46214</v>
      </c>
      <c r="AB47" s="1">
        <f t="shared" si="18"/>
        <v>2992</v>
      </c>
      <c r="AC47" s="1">
        <f t="shared" si="19"/>
        <v>784</v>
      </c>
      <c r="AD47" s="1">
        <f t="shared" si="20"/>
        <v>6</v>
      </c>
      <c r="AE47" s="1">
        <f t="shared" si="27"/>
        <v>101</v>
      </c>
      <c r="AF47" s="1">
        <f t="shared" si="21"/>
        <v>9</v>
      </c>
      <c r="AG47" s="1">
        <f t="shared" si="22"/>
        <v>0</v>
      </c>
      <c r="AH47" s="1">
        <f t="shared" si="23"/>
        <v>1</v>
      </c>
      <c r="AI47" s="1">
        <f t="shared" si="28"/>
        <v>111</v>
      </c>
      <c r="AJ47" s="9">
        <f t="shared" si="2"/>
        <v>4.0567951318458417E-3</v>
      </c>
      <c r="AK47" s="9">
        <f t="shared" si="3"/>
        <v>2.9579999999999999E-2</v>
      </c>
      <c r="AL47" s="9">
        <f t="shared" si="4"/>
        <v>2.844E-2</v>
      </c>
      <c r="AM47" s="9">
        <f t="shared" si="5"/>
        <v>1.0200000000000001E-3</v>
      </c>
      <c r="AN47" s="9">
        <f t="shared" si="6"/>
        <v>1.2E-4</v>
      </c>
      <c r="AO47" s="9">
        <f t="shared" si="7"/>
        <v>2.2200000000000002E-3</v>
      </c>
      <c r="AP47" s="1">
        <f t="shared" si="29"/>
        <v>147</v>
      </c>
      <c r="AQ47" s="1">
        <f t="shared" si="30"/>
        <v>103</v>
      </c>
      <c r="AR47" s="1"/>
      <c r="AS47" s="1">
        <f t="shared" si="31"/>
        <v>0</v>
      </c>
      <c r="AT47" s="1">
        <f t="shared" si="32"/>
        <v>250</v>
      </c>
      <c r="AU47" s="1">
        <f t="shared" si="33"/>
        <v>2303</v>
      </c>
      <c r="AV47" s="9">
        <f t="shared" si="24"/>
        <v>4.6059999999999997E-2</v>
      </c>
      <c r="AW47" s="9">
        <f t="shared" si="8"/>
        <v>3.1399999999999997E-2</v>
      </c>
      <c r="AX47" s="9">
        <f t="shared" si="9"/>
        <v>1.4659999999999999E-2</v>
      </c>
      <c r="AY47" s="9">
        <f t="shared" si="10"/>
        <v>0</v>
      </c>
      <c r="AZ47" s="9">
        <f t="shared" si="11"/>
        <v>5.0000000000000001E-3</v>
      </c>
      <c r="BJ47" s="7">
        <f t="shared" si="35"/>
        <v>49</v>
      </c>
      <c r="BK47" s="7">
        <f t="shared" si="35"/>
        <v>34</v>
      </c>
      <c r="BL47" s="1">
        <f t="shared" si="36"/>
        <v>0</v>
      </c>
      <c r="BM47" s="74">
        <f>+EvolOf!H36</f>
        <v>47610</v>
      </c>
      <c r="BN47" s="1">
        <f t="shared" si="13"/>
        <v>0</v>
      </c>
      <c r="BO47" s="1">
        <f t="shared" si="25"/>
        <v>0</v>
      </c>
      <c r="BP47" s="36">
        <f t="shared" si="26"/>
        <v>0</v>
      </c>
      <c r="BQ47" s="1">
        <f t="shared" si="14"/>
        <v>0</v>
      </c>
      <c r="BR47" s="1">
        <f t="shared" si="37"/>
        <v>135493.15593254709</v>
      </c>
      <c r="BS47" s="1">
        <f t="shared" si="38"/>
        <v>130271.31016638401</v>
      </c>
    </row>
    <row r="48" spans="1:85" x14ac:dyDescent="0.3">
      <c r="B48" s="1">
        <f t="shared" si="1"/>
        <v>1595</v>
      </c>
      <c r="C48" s="1">
        <v>35</v>
      </c>
      <c r="D48" s="1">
        <v>13402</v>
      </c>
      <c r="E48" s="1">
        <v>1525</v>
      </c>
      <c r="F48" s="1">
        <v>0</v>
      </c>
      <c r="G48" s="1">
        <v>62</v>
      </c>
      <c r="H48" s="1">
        <v>0</v>
      </c>
      <c r="I48" s="1">
        <v>8</v>
      </c>
      <c r="J48" s="95">
        <v>56.64</v>
      </c>
      <c r="K48" s="95">
        <v>1.39</v>
      </c>
      <c r="L48" s="95">
        <v>9</v>
      </c>
      <c r="M48" s="95">
        <v>1.97</v>
      </c>
      <c r="N48" s="1">
        <v>1114</v>
      </c>
      <c r="O48" s="1">
        <v>3039</v>
      </c>
      <c r="P48" s="1">
        <v>2260</v>
      </c>
      <c r="Q48" s="1">
        <v>774</v>
      </c>
      <c r="R48" s="1">
        <v>4</v>
      </c>
      <c r="S48" s="1">
        <v>885</v>
      </c>
      <c r="T48" s="1">
        <v>87</v>
      </c>
      <c r="U48" s="1">
        <v>32433</v>
      </c>
      <c r="V48" s="1">
        <v>1715</v>
      </c>
      <c r="W48" s="1">
        <v>851</v>
      </c>
      <c r="X48" s="1">
        <v>0</v>
      </c>
      <c r="Y48" s="1">
        <v>0</v>
      </c>
      <c r="Z48" s="1">
        <v>0</v>
      </c>
      <c r="AA48" s="1">
        <f t="shared" si="17"/>
        <v>45835</v>
      </c>
      <c r="AB48" s="1">
        <f t="shared" si="18"/>
        <v>3240</v>
      </c>
      <c r="AC48" s="1">
        <f t="shared" si="19"/>
        <v>913</v>
      </c>
      <c r="AD48" s="1">
        <f t="shared" si="20"/>
        <v>8</v>
      </c>
      <c r="AE48" s="1">
        <f t="shared" si="27"/>
        <v>103</v>
      </c>
      <c r="AF48" s="1">
        <f t="shared" si="21"/>
        <v>11</v>
      </c>
      <c r="AG48" s="1">
        <f t="shared" si="22"/>
        <v>0</v>
      </c>
      <c r="AH48" s="1">
        <f t="shared" si="23"/>
        <v>2</v>
      </c>
      <c r="AI48" s="1">
        <f t="shared" si="28"/>
        <v>116</v>
      </c>
      <c r="AJ48" s="9">
        <f t="shared" si="2"/>
        <v>5.0156739811912229E-3</v>
      </c>
      <c r="AK48" s="9">
        <f t="shared" si="3"/>
        <v>3.1899999999999998E-2</v>
      </c>
      <c r="AL48" s="9">
        <f t="shared" si="4"/>
        <v>3.0499999999999999E-2</v>
      </c>
      <c r="AM48" s="9">
        <f t="shared" si="5"/>
        <v>1.24E-3</v>
      </c>
      <c r="AN48" s="9">
        <f t="shared" si="6"/>
        <v>1.6000000000000001E-4</v>
      </c>
      <c r="AO48" s="9">
        <f t="shared" si="7"/>
        <v>2.32E-3</v>
      </c>
      <c r="AP48" s="1">
        <f t="shared" si="29"/>
        <v>145</v>
      </c>
      <c r="AQ48" s="1">
        <f t="shared" si="30"/>
        <v>118</v>
      </c>
      <c r="AR48" s="1"/>
      <c r="AS48" s="1">
        <f t="shared" si="31"/>
        <v>0</v>
      </c>
      <c r="AT48" s="1">
        <f t="shared" si="32"/>
        <v>263</v>
      </c>
      <c r="AU48" s="1">
        <f t="shared" si="33"/>
        <v>2566</v>
      </c>
      <c r="AV48" s="9">
        <f t="shared" si="24"/>
        <v>5.1319999999999998E-2</v>
      </c>
      <c r="AW48" s="9">
        <f t="shared" si="8"/>
        <v>3.4299999999999997E-2</v>
      </c>
      <c r="AX48" s="9">
        <f t="shared" si="9"/>
        <v>1.702E-2</v>
      </c>
      <c r="AY48" s="9">
        <f t="shared" si="10"/>
        <v>0</v>
      </c>
      <c r="AZ48" s="9">
        <f t="shared" si="11"/>
        <v>5.2599999999999999E-3</v>
      </c>
      <c r="BJ48" s="7">
        <f t="shared" ref="BJ48:BK63" si="39">+BJ47+1</f>
        <v>50</v>
      </c>
      <c r="BK48" s="7">
        <f t="shared" si="39"/>
        <v>35</v>
      </c>
      <c r="BL48" s="1">
        <f t="shared" si="36"/>
        <v>0</v>
      </c>
      <c r="BM48" s="74">
        <f>+EvolOf!H37</f>
        <v>56188</v>
      </c>
      <c r="BN48" s="1">
        <f t="shared" si="13"/>
        <v>0</v>
      </c>
      <c r="BO48" s="1">
        <f t="shared" si="25"/>
        <v>0</v>
      </c>
      <c r="BP48" s="36">
        <f t="shared" si="26"/>
        <v>0</v>
      </c>
      <c r="BQ48" s="1">
        <f t="shared" si="14"/>
        <v>0</v>
      </c>
      <c r="BR48" s="1">
        <f t="shared" si="37"/>
        <v>146120.07012333508</v>
      </c>
      <c r="BS48" s="1">
        <f t="shared" si="38"/>
        <v>139707.27707716991</v>
      </c>
    </row>
    <row r="49" spans="2:71" x14ac:dyDescent="0.3">
      <c r="B49" s="1">
        <f t="shared" si="1"/>
        <v>1726</v>
      </c>
      <c r="C49" s="1">
        <v>36</v>
      </c>
      <c r="D49" s="1">
        <v>13272</v>
      </c>
      <c r="E49" s="1">
        <v>1641</v>
      </c>
      <c r="F49" s="1">
        <v>0</v>
      </c>
      <c r="G49" s="1">
        <v>75</v>
      </c>
      <c r="H49" s="1">
        <v>0</v>
      </c>
      <c r="I49" s="1">
        <v>10</v>
      </c>
      <c r="J49" s="95">
        <v>56.64</v>
      </c>
      <c r="K49" s="95">
        <v>1.4</v>
      </c>
      <c r="L49" s="95">
        <v>9.1</v>
      </c>
      <c r="M49" s="95">
        <v>1.93</v>
      </c>
      <c r="N49" s="1">
        <v>1241</v>
      </c>
      <c r="O49" s="1">
        <v>3327</v>
      </c>
      <c r="P49" s="1">
        <v>2424</v>
      </c>
      <c r="Q49" s="1">
        <v>896</v>
      </c>
      <c r="R49" s="1">
        <v>6</v>
      </c>
      <c r="S49" s="1">
        <v>965</v>
      </c>
      <c r="T49" s="1">
        <v>95</v>
      </c>
      <c r="U49" s="1">
        <v>32148</v>
      </c>
      <c r="V49" s="1">
        <v>1870</v>
      </c>
      <c r="W49" s="1">
        <v>980</v>
      </c>
      <c r="X49" s="1">
        <v>0</v>
      </c>
      <c r="Y49" s="1">
        <v>0</v>
      </c>
      <c r="Z49" s="1">
        <v>0</v>
      </c>
      <c r="AA49" s="1">
        <f t="shared" si="17"/>
        <v>45420</v>
      </c>
      <c r="AB49" s="1">
        <f t="shared" si="18"/>
        <v>3511</v>
      </c>
      <c r="AC49" s="1">
        <f t="shared" si="19"/>
        <v>1055</v>
      </c>
      <c r="AD49" s="1">
        <f t="shared" si="20"/>
        <v>10</v>
      </c>
      <c r="AE49" s="1">
        <f t="shared" si="27"/>
        <v>116</v>
      </c>
      <c r="AF49" s="1">
        <f t="shared" si="21"/>
        <v>13</v>
      </c>
      <c r="AG49" s="1">
        <f t="shared" si="22"/>
        <v>0</v>
      </c>
      <c r="AH49" s="1">
        <f t="shared" si="23"/>
        <v>2</v>
      </c>
      <c r="AI49" s="1">
        <f t="shared" si="28"/>
        <v>131</v>
      </c>
      <c r="AJ49" s="9">
        <f t="shared" si="2"/>
        <v>5.7937427578215531E-3</v>
      </c>
      <c r="AK49" s="9">
        <f t="shared" si="3"/>
        <v>3.4520000000000002E-2</v>
      </c>
      <c r="AL49" s="9">
        <f t="shared" si="4"/>
        <v>3.2820000000000002E-2</v>
      </c>
      <c r="AM49" s="9">
        <f t="shared" si="5"/>
        <v>1.5E-3</v>
      </c>
      <c r="AN49" s="9">
        <f t="shared" si="6"/>
        <v>2.0000000000000001E-4</v>
      </c>
      <c r="AO49" s="9">
        <f t="shared" si="7"/>
        <v>2.6199999999999999E-3</v>
      </c>
      <c r="AP49" s="1">
        <f t="shared" si="29"/>
        <v>155</v>
      </c>
      <c r="AQ49" s="1">
        <f t="shared" si="30"/>
        <v>129</v>
      </c>
      <c r="AR49" s="1"/>
      <c r="AS49" s="1">
        <f t="shared" si="31"/>
        <v>0</v>
      </c>
      <c r="AT49" s="1">
        <f t="shared" si="32"/>
        <v>284</v>
      </c>
      <c r="AU49" s="1">
        <f t="shared" si="33"/>
        <v>2850</v>
      </c>
      <c r="AV49" s="9">
        <f t="shared" si="24"/>
        <v>5.7000000000000002E-2</v>
      </c>
      <c r="AW49" s="9">
        <f t="shared" si="8"/>
        <v>3.7400000000000003E-2</v>
      </c>
      <c r="AX49" s="9">
        <f t="shared" si="9"/>
        <v>1.9599999999999999E-2</v>
      </c>
      <c r="AY49" s="9">
        <f t="shared" si="10"/>
        <v>0</v>
      </c>
      <c r="AZ49" s="9">
        <f t="shared" si="11"/>
        <v>5.6800000000000002E-3</v>
      </c>
      <c r="BJ49" s="7">
        <f t="shared" si="39"/>
        <v>51</v>
      </c>
      <c r="BK49" s="7">
        <f t="shared" si="39"/>
        <v>36</v>
      </c>
      <c r="BL49" s="1">
        <f t="shared" si="36"/>
        <v>0</v>
      </c>
      <c r="BM49" s="74">
        <f>+EvolOf!H38</f>
        <v>64059</v>
      </c>
      <c r="BN49" s="1">
        <f t="shared" si="13"/>
        <v>0</v>
      </c>
      <c r="BO49" s="1">
        <f t="shared" si="25"/>
        <v>0</v>
      </c>
      <c r="BP49" s="36">
        <f t="shared" si="26"/>
        <v>0</v>
      </c>
      <c r="BQ49" s="1">
        <f t="shared" si="14"/>
        <v>0</v>
      </c>
      <c r="BR49" s="1">
        <f t="shared" si="37"/>
        <v>158121.15425258706</v>
      </c>
      <c r="BS49" s="1">
        <f t="shared" si="38"/>
        <v>150334.19126795791</v>
      </c>
    </row>
    <row r="50" spans="2:71" x14ac:dyDescent="0.3">
      <c r="B50" s="1">
        <f t="shared" si="1"/>
        <v>1846</v>
      </c>
      <c r="C50" s="1">
        <v>37</v>
      </c>
      <c r="D50" s="1">
        <v>13152</v>
      </c>
      <c r="E50" s="1">
        <v>1744</v>
      </c>
      <c r="F50" s="1">
        <v>0</v>
      </c>
      <c r="G50" s="1">
        <v>90</v>
      </c>
      <c r="H50" s="1">
        <v>0</v>
      </c>
      <c r="I50" s="1">
        <v>12</v>
      </c>
      <c r="J50" s="95">
        <v>56.63</v>
      </c>
      <c r="K50" s="95">
        <v>1.4</v>
      </c>
      <c r="L50" s="95">
        <v>9.1</v>
      </c>
      <c r="M50" s="95">
        <v>1.89</v>
      </c>
      <c r="N50" s="1">
        <v>1372</v>
      </c>
      <c r="O50" s="1">
        <v>3630</v>
      </c>
      <c r="P50" s="1">
        <v>2583</v>
      </c>
      <c r="Q50" s="1">
        <v>1040</v>
      </c>
      <c r="R50" s="1">
        <v>7</v>
      </c>
      <c r="S50" s="1">
        <v>1050</v>
      </c>
      <c r="T50" s="1">
        <v>103</v>
      </c>
      <c r="U50" s="1">
        <v>31834</v>
      </c>
      <c r="V50" s="1">
        <v>2032</v>
      </c>
      <c r="W50" s="1">
        <v>1133</v>
      </c>
      <c r="X50" s="1">
        <v>0</v>
      </c>
      <c r="Y50" s="1">
        <v>0</v>
      </c>
      <c r="Z50" s="1">
        <v>0</v>
      </c>
      <c r="AA50" s="1">
        <f t="shared" si="17"/>
        <v>44986</v>
      </c>
      <c r="AB50" s="1">
        <f t="shared" si="18"/>
        <v>3776</v>
      </c>
      <c r="AC50" s="1">
        <f t="shared" si="19"/>
        <v>1223</v>
      </c>
      <c r="AD50" s="1">
        <f t="shared" si="20"/>
        <v>12</v>
      </c>
      <c r="AE50" s="1">
        <f t="shared" si="27"/>
        <v>103</v>
      </c>
      <c r="AF50" s="1">
        <f t="shared" si="21"/>
        <v>15</v>
      </c>
      <c r="AG50" s="1">
        <f t="shared" si="22"/>
        <v>0</v>
      </c>
      <c r="AH50" s="1">
        <f t="shared" si="23"/>
        <v>2</v>
      </c>
      <c r="AI50" s="1">
        <f t="shared" si="28"/>
        <v>120</v>
      </c>
      <c r="AJ50" s="9">
        <f t="shared" si="2"/>
        <v>6.5005417118093175E-3</v>
      </c>
      <c r="AK50" s="9">
        <f t="shared" si="3"/>
        <v>3.6920000000000001E-2</v>
      </c>
      <c r="AL50" s="9">
        <f t="shared" si="4"/>
        <v>3.4880000000000001E-2</v>
      </c>
      <c r="AM50" s="9">
        <f t="shared" si="5"/>
        <v>1.8E-3</v>
      </c>
      <c r="AN50" s="9">
        <f t="shared" si="6"/>
        <v>2.4000000000000001E-4</v>
      </c>
      <c r="AO50" s="9">
        <f t="shared" si="7"/>
        <v>2.3999999999999998E-3</v>
      </c>
      <c r="AP50" s="1">
        <f t="shared" si="29"/>
        <v>162</v>
      </c>
      <c r="AQ50" s="1">
        <f t="shared" si="30"/>
        <v>153</v>
      </c>
      <c r="AR50" s="1"/>
      <c r="AS50" s="1">
        <f t="shared" si="31"/>
        <v>0</v>
      </c>
      <c r="AT50" s="1">
        <f t="shared" si="32"/>
        <v>315</v>
      </c>
      <c r="AU50" s="1">
        <f t="shared" si="33"/>
        <v>3165</v>
      </c>
      <c r="AV50" s="9">
        <f t="shared" si="24"/>
        <v>6.3299999999999995E-2</v>
      </c>
      <c r="AW50" s="9">
        <f t="shared" si="8"/>
        <v>4.0640000000000003E-2</v>
      </c>
      <c r="AX50" s="9">
        <f t="shared" si="9"/>
        <v>2.266E-2</v>
      </c>
      <c r="AY50" s="9">
        <f t="shared" si="10"/>
        <v>0</v>
      </c>
      <c r="AZ50" s="9">
        <f t="shared" si="11"/>
        <v>6.3E-3</v>
      </c>
      <c r="BJ50" s="7">
        <f t="shared" si="39"/>
        <v>52</v>
      </c>
      <c r="BK50" s="7">
        <f t="shared" si="39"/>
        <v>37</v>
      </c>
      <c r="BL50" s="1">
        <f t="shared" si="36"/>
        <v>0</v>
      </c>
      <c r="BM50" s="74">
        <f>+EvolOf!H39</f>
        <v>72248</v>
      </c>
      <c r="BN50" s="1">
        <f t="shared" si="13"/>
        <v>0</v>
      </c>
      <c r="BO50" s="1">
        <f t="shared" si="25"/>
        <v>0</v>
      </c>
      <c r="BP50" s="36">
        <f t="shared" si="26"/>
        <v>0</v>
      </c>
      <c r="BQ50" s="1">
        <f t="shared" si="14"/>
        <v>0</v>
      </c>
      <c r="BR50" s="1">
        <f t="shared" si="37"/>
        <v>169114.51376029878</v>
      </c>
      <c r="BS50" s="1">
        <f t="shared" si="38"/>
        <v>159770.15817874382</v>
      </c>
    </row>
    <row r="51" spans="2:71" x14ac:dyDescent="0.3">
      <c r="B51" s="1">
        <f t="shared" si="1"/>
        <v>1970</v>
      </c>
      <c r="C51" s="1">
        <v>38</v>
      </c>
      <c r="D51" s="1">
        <v>13027</v>
      </c>
      <c r="E51" s="1">
        <v>1849</v>
      </c>
      <c r="F51" s="1">
        <v>0</v>
      </c>
      <c r="G51" s="1">
        <v>107</v>
      </c>
      <c r="H51" s="1">
        <v>0</v>
      </c>
      <c r="I51" s="1">
        <v>14</v>
      </c>
      <c r="J51" s="95">
        <v>56.63</v>
      </c>
      <c r="K51" s="95">
        <v>1.41</v>
      </c>
      <c r="L51" s="95">
        <v>9.1999999999999993</v>
      </c>
      <c r="M51" s="95">
        <v>1.85</v>
      </c>
      <c r="N51" s="1">
        <v>1510</v>
      </c>
      <c r="O51" s="1">
        <v>3950</v>
      </c>
      <c r="P51" s="1">
        <v>2745</v>
      </c>
      <c r="Q51" s="1">
        <v>1196</v>
      </c>
      <c r="R51" s="1">
        <v>8</v>
      </c>
      <c r="S51" s="1">
        <v>1137</v>
      </c>
      <c r="T51" s="1">
        <v>111</v>
      </c>
      <c r="U51" s="1">
        <v>31501</v>
      </c>
      <c r="V51" s="1">
        <v>2200</v>
      </c>
      <c r="W51" s="1">
        <v>1297</v>
      </c>
      <c r="X51" s="1">
        <v>0</v>
      </c>
      <c r="Y51" s="1">
        <v>0</v>
      </c>
      <c r="Z51" s="1">
        <v>0</v>
      </c>
      <c r="AA51" s="1">
        <f t="shared" si="17"/>
        <v>44528</v>
      </c>
      <c r="AB51" s="1">
        <f t="shared" si="18"/>
        <v>4049</v>
      </c>
      <c r="AC51" s="1">
        <f t="shared" si="19"/>
        <v>1404</v>
      </c>
      <c r="AD51" s="1">
        <f t="shared" si="20"/>
        <v>14</v>
      </c>
      <c r="AE51" s="1">
        <f t="shared" si="27"/>
        <v>105</v>
      </c>
      <c r="AF51" s="1">
        <f t="shared" si="21"/>
        <v>17</v>
      </c>
      <c r="AG51" s="1">
        <f t="shared" si="22"/>
        <v>0</v>
      </c>
      <c r="AH51" s="1">
        <f t="shared" si="23"/>
        <v>2</v>
      </c>
      <c r="AI51" s="1">
        <f t="shared" si="28"/>
        <v>124</v>
      </c>
      <c r="AJ51" s="9">
        <f t="shared" si="2"/>
        <v>7.1065989847715737E-3</v>
      </c>
      <c r="AK51" s="9">
        <f t="shared" si="3"/>
        <v>3.9399999999999998E-2</v>
      </c>
      <c r="AL51" s="9">
        <f t="shared" si="4"/>
        <v>3.6979999999999999E-2</v>
      </c>
      <c r="AM51" s="9">
        <f t="shared" si="5"/>
        <v>2.14E-3</v>
      </c>
      <c r="AN51" s="9">
        <f t="shared" si="6"/>
        <v>2.7999999999999998E-4</v>
      </c>
      <c r="AO51" s="9">
        <f t="shared" si="7"/>
        <v>2.48E-3</v>
      </c>
      <c r="AP51" s="1">
        <f t="shared" si="29"/>
        <v>168</v>
      </c>
      <c r="AQ51" s="1">
        <f t="shared" si="30"/>
        <v>164</v>
      </c>
      <c r="AR51" s="1"/>
      <c r="AS51" s="1">
        <f t="shared" si="31"/>
        <v>0</v>
      </c>
      <c r="AT51" s="1">
        <f t="shared" si="32"/>
        <v>332</v>
      </c>
      <c r="AU51" s="1">
        <f t="shared" si="33"/>
        <v>3497</v>
      </c>
      <c r="AV51" s="9">
        <f t="shared" si="24"/>
        <v>6.9940000000000002E-2</v>
      </c>
      <c r="AW51" s="9">
        <f t="shared" si="8"/>
        <v>4.3999999999999997E-2</v>
      </c>
      <c r="AX51" s="9">
        <f t="shared" si="9"/>
        <v>2.5940000000000001E-2</v>
      </c>
      <c r="AY51" s="9">
        <f t="shared" si="10"/>
        <v>0</v>
      </c>
      <c r="AZ51" s="9">
        <f t="shared" si="11"/>
        <v>6.6400000000000001E-3</v>
      </c>
      <c r="BJ51" s="7">
        <f t="shared" si="39"/>
        <v>53</v>
      </c>
      <c r="BK51" s="7">
        <f t="shared" si="39"/>
        <v>38</v>
      </c>
      <c r="BL51" s="1">
        <f t="shared" si="36"/>
        <v>0</v>
      </c>
      <c r="BM51" s="74">
        <f>+EvolOf!H40</f>
        <v>78797</v>
      </c>
      <c r="BN51" s="1">
        <f t="shared" si="13"/>
        <v>0</v>
      </c>
      <c r="BO51" s="1">
        <f t="shared" si="25"/>
        <v>0</v>
      </c>
      <c r="BP51" s="36">
        <f t="shared" si="26"/>
        <v>0</v>
      </c>
      <c r="BQ51" s="1">
        <f t="shared" si="14"/>
        <v>0</v>
      </c>
      <c r="BR51" s="1">
        <f t="shared" si="37"/>
        <v>180474.31858493426</v>
      </c>
      <c r="BS51" s="1">
        <f t="shared" si="38"/>
        <v>169389.34774799159</v>
      </c>
    </row>
    <row r="52" spans="2:71" x14ac:dyDescent="0.3">
      <c r="B52" s="1">
        <f t="shared" si="1"/>
        <v>2099</v>
      </c>
      <c r="C52" s="1">
        <v>39</v>
      </c>
      <c r="D52" s="1">
        <v>12899</v>
      </c>
      <c r="E52" s="1">
        <v>1956</v>
      </c>
      <c r="F52" s="1">
        <v>0</v>
      </c>
      <c r="G52" s="1">
        <v>127</v>
      </c>
      <c r="H52" s="1">
        <v>0</v>
      </c>
      <c r="I52" s="1">
        <v>16</v>
      </c>
      <c r="J52" s="95">
        <v>56.63</v>
      </c>
      <c r="K52" s="95">
        <v>1.41</v>
      </c>
      <c r="L52" s="95">
        <v>9.3000000000000007</v>
      </c>
      <c r="M52" s="95">
        <v>1.81</v>
      </c>
      <c r="N52" s="1">
        <v>1659</v>
      </c>
      <c r="O52" s="1">
        <v>4281</v>
      </c>
      <c r="P52" s="1">
        <v>2907</v>
      </c>
      <c r="Q52" s="1">
        <v>1364</v>
      </c>
      <c r="R52" s="1">
        <v>10</v>
      </c>
      <c r="S52" s="1">
        <v>1226</v>
      </c>
      <c r="T52" s="1">
        <v>118</v>
      </c>
      <c r="U52" s="1">
        <v>31148</v>
      </c>
      <c r="V52" s="1">
        <v>2376</v>
      </c>
      <c r="W52" s="1">
        <v>1474</v>
      </c>
      <c r="X52" s="1">
        <v>0</v>
      </c>
      <c r="Y52" s="1">
        <v>0</v>
      </c>
      <c r="Z52" s="1">
        <v>0</v>
      </c>
      <c r="AA52" s="1">
        <f t="shared" si="17"/>
        <v>44047</v>
      </c>
      <c r="AB52" s="1">
        <f t="shared" si="18"/>
        <v>4332</v>
      </c>
      <c r="AC52" s="1">
        <f t="shared" si="19"/>
        <v>1601</v>
      </c>
      <c r="AD52" s="1">
        <f t="shared" si="20"/>
        <v>16</v>
      </c>
      <c r="AE52" s="1">
        <f t="shared" si="27"/>
        <v>107</v>
      </c>
      <c r="AF52" s="1">
        <f t="shared" si="21"/>
        <v>20</v>
      </c>
      <c r="AG52" s="1">
        <f t="shared" si="22"/>
        <v>0</v>
      </c>
      <c r="AH52" s="1">
        <f t="shared" si="23"/>
        <v>2</v>
      </c>
      <c r="AI52" s="1">
        <f t="shared" si="28"/>
        <v>129</v>
      </c>
      <c r="AJ52" s="9">
        <f t="shared" si="2"/>
        <v>7.6226774654597424E-3</v>
      </c>
      <c r="AK52" s="9">
        <f t="shared" si="3"/>
        <v>4.1980000000000003E-2</v>
      </c>
      <c r="AL52" s="9">
        <f t="shared" si="4"/>
        <v>3.9120000000000002E-2</v>
      </c>
      <c r="AM52" s="9">
        <f t="shared" si="5"/>
        <v>2.5400000000000002E-3</v>
      </c>
      <c r="AN52" s="9">
        <f t="shared" si="6"/>
        <v>3.2000000000000003E-4</v>
      </c>
      <c r="AO52" s="9">
        <f t="shared" si="7"/>
        <v>2.5799999999999998E-3</v>
      </c>
      <c r="AP52" s="1">
        <f t="shared" si="29"/>
        <v>176</v>
      </c>
      <c r="AQ52" s="1">
        <f t="shared" si="30"/>
        <v>177</v>
      </c>
      <c r="AR52" s="1"/>
      <c r="AS52" s="1">
        <f t="shared" si="31"/>
        <v>0</v>
      </c>
      <c r="AT52" s="1">
        <f t="shared" si="32"/>
        <v>353</v>
      </c>
      <c r="AU52" s="1">
        <f t="shared" si="33"/>
        <v>3850</v>
      </c>
      <c r="AV52" s="9">
        <f t="shared" si="24"/>
        <v>7.6999999999999999E-2</v>
      </c>
      <c r="AW52" s="9">
        <f t="shared" si="8"/>
        <v>4.752E-2</v>
      </c>
      <c r="AX52" s="9">
        <f t="shared" si="9"/>
        <v>2.9479999999999999E-2</v>
      </c>
      <c r="AY52" s="9">
        <f t="shared" si="10"/>
        <v>0</v>
      </c>
      <c r="AZ52" s="9">
        <f t="shared" si="11"/>
        <v>7.0600000000000003E-3</v>
      </c>
      <c r="BJ52" s="7">
        <f t="shared" si="39"/>
        <v>54</v>
      </c>
      <c r="BK52" s="7">
        <f t="shared" si="39"/>
        <v>39</v>
      </c>
      <c r="BL52" s="1">
        <f t="shared" si="36"/>
        <v>0</v>
      </c>
      <c r="BM52" s="74">
        <f>+EvolOf!H41</f>
        <v>85195</v>
      </c>
      <c r="BN52" s="1">
        <f t="shared" si="13"/>
        <v>0</v>
      </c>
      <c r="BO52" s="1">
        <f t="shared" si="25"/>
        <v>0</v>
      </c>
      <c r="BP52" s="36">
        <f t="shared" si="26"/>
        <v>0</v>
      </c>
      <c r="BQ52" s="1">
        <f t="shared" si="14"/>
        <v>0</v>
      </c>
      <c r="BR52" s="1">
        <f t="shared" si="37"/>
        <v>192292.18005572437</v>
      </c>
      <c r="BS52" s="1">
        <f t="shared" si="38"/>
        <v>179191.75997570122</v>
      </c>
    </row>
    <row r="53" spans="2:71" x14ac:dyDescent="0.3">
      <c r="B53" s="1">
        <f t="shared" si="1"/>
        <v>2231</v>
      </c>
      <c r="C53" s="1">
        <v>40</v>
      </c>
      <c r="D53" s="1">
        <v>12767</v>
      </c>
      <c r="E53" s="1">
        <v>2065</v>
      </c>
      <c r="F53" s="1">
        <v>0</v>
      </c>
      <c r="G53" s="1">
        <v>147</v>
      </c>
      <c r="H53" s="1">
        <v>0</v>
      </c>
      <c r="I53" s="1">
        <v>19</v>
      </c>
      <c r="J53" s="95">
        <v>56.63</v>
      </c>
      <c r="K53" s="95">
        <v>1.42</v>
      </c>
      <c r="L53" s="95">
        <v>9.3000000000000007</v>
      </c>
      <c r="M53" s="95">
        <v>1.79</v>
      </c>
      <c r="N53" s="1">
        <v>1816</v>
      </c>
      <c r="O53" s="1">
        <v>4624</v>
      </c>
      <c r="P53" s="1">
        <v>3068</v>
      </c>
      <c r="Q53" s="1">
        <v>1544</v>
      </c>
      <c r="R53" s="1">
        <v>11</v>
      </c>
      <c r="S53" s="1">
        <v>1314</v>
      </c>
      <c r="T53" s="1">
        <v>126</v>
      </c>
      <c r="U53" s="1">
        <v>30780</v>
      </c>
      <c r="V53" s="1">
        <v>2550</v>
      </c>
      <c r="W53" s="1">
        <v>1668</v>
      </c>
      <c r="X53" s="1">
        <v>0</v>
      </c>
      <c r="Y53" s="1">
        <v>0</v>
      </c>
      <c r="Z53" s="1">
        <v>0</v>
      </c>
      <c r="AA53" s="1">
        <f t="shared" si="17"/>
        <v>43547</v>
      </c>
      <c r="AB53" s="1">
        <f t="shared" si="18"/>
        <v>4615</v>
      </c>
      <c r="AC53" s="1">
        <f t="shared" si="19"/>
        <v>1815</v>
      </c>
      <c r="AD53" s="1">
        <f t="shared" si="20"/>
        <v>19</v>
      </c>
      <c r="AE53" s="1">
        <f t="shared" si="27"/>
        <v>109</v>
      </c>
      <c r="AF53" s="1">
        <f t="shared" si="21"/>
        <v>20</v>
      </c>
      <c r="AG53" s="1">
        <f t="shared" si="22"/>
        <v>0</v>
      </c>
      <c r="AH53" s="1">
        <f t="shared" si="23"/>
        <v>3</v>
      </c>
      <c r="AI53" s="1">
        <f t="shared" si="28"/>
        <v>132</v>
      </c>
      <c r="AJ53" s="9">
        <f t="shared" si="2"/>
        <v>8.5163603765127747E-3</v>
      </c>
      <c r="AK53" s="9">
        <f t="shared" si="3"/>
        <v>4.462E-2</v>
      </c>
      <c r="AL53" s="9">
        <f t="shared" si="4"/>
        <v>4.1300000000000003E-2</v>
      </c>
      <c r="AM53" s="9">
        <f t="shared" si="5"/>
        <v>2.9399999999999999E-3</v>
      </c>
      <c r="AN53" s="9">
        <f t="shared" si="6"/>
        <v>3.8000000000000002E-4</v>
      </c>
      <c r="AO53" s="9">
        <f t="shared" si="7"/>
        <v>2.64E-3</v>
      </c>
      <c r="AP53" s="1">
        <f t="shared" si="29"/>
        <v>174</v>
      </c>
      <c r="AQ53" s="1">
        <f t="shared" si="30"/>
        <v>194</v>
      </c>
      <c r="AR53" s="1"/>
      <c r="AS53" s="1">
        <f t="shared" si="31"/>
        <v>0</v>
      </c>
      <c r="AT53" s="1">
        <f t="shared" si="32"/>
        <v>368</v>
      </c>
      <c r="AU53" s="1">
        <f t="shared" si="33"/>
        <v>4218</v>
      </c>
      <c r="AV53" s="9">
        <f t="shared" si="24"/>
        <v>8.4360000000000004E-2</v>
      </c>
      <c r="AW53" s="9">
        <f t="shared" si="8"/>
        <v>5.0999999999999997E-2</v>
      </c>
      <c r="AX53" s="9">
        <f t="shared" si="9"/>
        <v>3.3360000000000001E-2</v>
      </c>
      <c r="AY53" s="9">
        <f t="shared" si="10"/>
        <v>0</v>
      </c>
      <c r="AZ53" s="9">
        <f t="shared" si="11"/>
        <v>7.3600000000000002E-3</v>
      </c>
      <c r="BJ53" s="7">
        <f t="shared" si="39"/>
        <v>55</v>
      </c>
      <c r="BK53" s="7">
        <f t="shared" si="39"/>
        <v>40</v>
      </c>
      <c r="BL53" s="1">
        <f t="shared" si="36"/>
        <v>0</v>
      </c>
      <c r="BM53" s="74">
        <f>+EvolOf!H42</f>
        <v>94417</v>
      </c>
      <c r="BN53" s="1">
        <f t="shared" si="13"/>
        <v>0</v>
      </c>
      <c r="BO53" s="1">
        <f t="shared" si="25"/>
        <v>0</v>
      </c>
      <c r="BP53" s="36">
        <f t="shared" si="26"/>
        <v>0</v>
      </c>
      <c r="BQ53" s="1">
        <f t="shared" si="14"/>
        <v>0</v>
      </c>
      <c r="BR53" s="1">
        <f t="shared" si="37"/>
        <v>204384.87551420726</v>
      </c>
      <c r="BS53" s="1">
        <f t="shared" si="38"/>
        <v>189177.39486187272</v>
      </c>
    </row>
    <row r="54" spans="2:71" x14ac:dyDescent="0.3">
      <c r="B54" s="1">
        <f t="shared" si="1"/>
        <v>2370</v>
      </c>
      <c r="C54" s="1">
        <v>41</v>
      </c>
      <c r="D54" s="1">
        <v>12628</v>
      </c>
      <c r="E54" s="1">
        <v>2176</v>
      </c>
      <c r="F54" s="1">
        <v>0</v>
      </c>
      <c r="G54" s="1">
        <v>172</v>
      </c>
      <c r="H54" s="1">
        <v>0</v>
      </c>
      <c r="I54" s="1">
        <v>22</v>
      </c>
      <c r="J54" s="95">
        <v>56.63</v>
      </c>
      <c r="K54" s="95">
        <v>1.42</v>
      </c>
      <c r="L54" s="95">
        <v>9.4</v>
      </c>
      <c r="M54" s="95">
        <v>1.77</v>
      </c>
      <c r="N54" s="1">
        <v>1981</v>
      </c>
      <c r="O54" s="1">
        <v>4982</v>
      </c>
      <c r="P54" s="1">
        <v>3226</v>
      </c>
      <c r="Q54" s="1">
        <v>1742</v>
      </c>
      <c r="R54" s="1">
        <v>13</v>
      </c>
      <c r="S54" s="1">
        <v>1402</v>
      </c>
      <c r="T54" s="1">
        <v>135</v>
      </c>
      <c r="U54" s="1">
        <v>30397</v>
      </c>
      <c r="V54" s="1">
        <v>2721</v>
      </c>
      <c r="W54" s="1">
        <v>1880</v>
      </c>
      <c r="X54" s="1">
        <v>0</v>
      </c>
      <c r="Y54" s="1">
        <v>0</v>
      </c>
      <c r="Z54" s="1">
        <v>0</v>
      </c>
      <c r="AA54" s="1">
        <f t="shared" si="17"/>
        <v>43025</v>
      </c>
      <c r="AB54" s="1">
        <f t="shared" si="18"/>
        <v>4897</v>
      </c>
      <c r="AC54" s="1">
        <f t="shared" si="19"/>
        <v>2052</v>
      </c>
      <c r="AD54" s="1">
        <f t="shared" si="20"/>
        <v>22</v>
      </c>
      <c r="AE54" s="1">
        <f t="shared" si="27"/>
        <v>111</v>
      </c>
      <c r="AF54" s="1">
        <f t="shared" si="21"/>
        <v>25</v>
      </c>
      <c r="AG54" s="1">
        <f t="shared" si="22"/>
        <v>0</v>
      </c>
      <c r="AH54" s="1">
        <f t="shared" si="23"/>
        <v>3</v>
      </c>
      <c r="AI54" s="1">
        <f t="shared" si="28"/>
        <v>139</v>
      </c>
      <c r="AJ54" s="9">
        <f t="shared" si="2"/>
        <v>9.282700421940928E-3</v>
      </c>
      <c r="AK54" s="9">
        <f t="shared" si="3"/>
        <v>4.7399999999999998E-2</v>
      </c>
      <c r="AL54" s="9">
        <f t="shared" si="4"/>
        <v>4.3520000000000003E-2</v>
      </c>
      <c r="AM54" s="9">
        <f t="shared" si="5"/>
        <v>3.4399999999999999E-3</v>
      </c>
      <c r="AN54" s="9">
        <f t="shared" si="6"/>
        <v>4.4000000000000002E-4</v>
      </c>
      <c r="AO54" s="9">
        <f t="shared" si="7"/>
        <v>2.7799999999999999E-3</v>
      </c>
      <c r="AP54" s="1">
        <f t="shared" si="29"/>
        <v>171</v>
      </c>
      <c r="AQ54" s="1">
        <f t="shared" si="30"/>
        <v>212</v>
      </c>
      <c r="AR54" s="1"/>
      <c r="AS54" s="1">
        <f t="shared" si="31"/>
        <v>0</v>
      </c>
      <c r="AT54" s="1">
        <f t="shared" si="32"/>
        <v>383</v>
      </c>
      <c r="AU54" s="1">
        <f t="shared" si="33"/>
        <v>4601</v>
      </c>
      <c r="AV54" s="9">
        <f t="shared" si="24"/>
        <v>9.2020000000000005E-2</v>
      </c>
      <c r="AW54" s="9">
        <f t="shared" si="8"/>
        <v>5.4420000000000003E-2</v>
      </c>
      <c r="AX54" s="9">
        <f t="shared" si="9"/>
        <v>3.7600000000000001E-2</v>
      </c>
      <c r="AY54" s="9">
        <f t="shared" si="10"/>
        <v>0</v>
      </c>
      <c r="AZ54" s="9">
        <f t="shared" si="11"/>
        <v>7.6600000000000001E-3</v>
      </c>
      <c r="BJ54" s="7">
        <f t="shared" si="39"/>
        <v>56</v>
      </c>
      <c r="BK54" s="7">
        <f t="shared" si="39"/>
        <v>41</v>
      </c>
      <c r="BL54" s="1">
        <f t="shared" si="36"/>
        <v>0</v>
      </c>
      <c r="BM54" s="74">
        <f>+EvolOf!H43</f>
        <v>102136</v>
      </c>
      <c r="BN54" s="1">
        <f t="shared" si="13"/>
        <v>0</v>
      </c>
      <c r="BO54" s="1">
        <f t="shared" si="25"/>
        <v>0</v>
      </c>
      <c r="BP54" s="36">
        <f t="shared" si="26"/>
        <v>0</v>
      </c>
      <c r="BQ54" s="1">
        <f t="shared" si="14"/>
        <v>0</v>
      </c>
      <c r="BR54" s="1">
        <f t="shared" si="37"/>
        <v>217118.85027730669</v>
      </c>
      <c r="BS54" s="1">
        <f t="shared" si="38"/>
        <v>199346.25240650604</v>
      </c>
    </row>
    <row r="55" spans="2:71" x14ac:dyDescent="0.3">
      <c r="B55" s="1">
        <f t="shared" si="1"/>
        <v>2510</v>
      </c>
      <c r="C55" s="1">
        <v>42</v>
      </c>
      <c r="D55" s="1">
        <v>12488</v>
      </c>
      <c r="E55" s="1">
        <v>2285</v>
      </c>
      <c r="F55" s="1">
        <v>0</v>
      </c>
      <c r="G55" s="1">
        <v>200</v>
      </c>
      <c r="H55" s="1">
        <v>0</v>
      </c>
      <c r="I55" s="1">
        <v>25</v>
      </c>
      <c r="J55" s="95">
        <v>56.63</v>
      </c>
      <c r="K55" s="95">
        <v>1.42</v>
      </c>
      <c r="L55" s="95">
        <v>9.5</v>
      </c>
      <c r="M55" s="95">
        <v>1.76</v>
      </c>
      <c r="N55" s="1">
        <v>2153</v>
      </c>
      <c r="O55" s="1">
        <v>5351</v>
      </c>
      <c r="P55" s="1">
        <v>3377</v>
      </c>
      <c r="Q55" s="1">
        <v>1959</v>
      </c>
      <c r="R55" s="1">
        <v>15</v>
      </c>
      <c r="S55" s="1">
        <v>1501</v>
      </c>
      <c r="T55" s="1">
        <v>145</v>
      </c>
      <c r="U55" s="1">
        <v>29996</v>
      </c>
      <c r="V55" s="1">
        <v>2889</v>
      </c>
      <c r="W55" s="1">
        <v>2114</v>
      </c>
      <c r="X55" s="1">
        <v>0</v>
      </c>
      <c r="Y55" s="1">
        <v>0</v>
      </c>
      <c r="Z55" s="1">
        <v>0</v>
      </c>
      <c r="AA55" s="1">
        <f t="shared" si="17"/>
        <v>42484</v>
      </c>
      <c r="AB55" s="1">
        <f t="shared" si="18"/>
        <v>5174</v>
      </c>
      <c r="AC55" s="1">
        <f t="shared" si="19"/>
        <v>2314</v>
      </c>
      <c r="AD55" s="1">
        <f t="shared" si="20"/>
        <v>25</v>
      </c>
      <c r="AE55" s="1">
        <f t="shared" si="27"/>
        <v>109</v>
      </c>
      <c r="AF55" s="1">
        <f t="shared" si="21"/>
        <v>28</v>
      </c>
      <c r="AG55" s="1">
        <f t="shared" si="22"/>
        <v>0</v>
      </c>
      <c r="AH55" s="1">
        <f t="shared" si="23"/>
        <v>3</v>
      </c>
      <c r="AI55" s="1">
        <f t="shared" si="28"/>
        <v>140</v>
      </c>
      <c r="AJ55" s="9">
        <f t="shared" si="2"/>
        <v>9.9601593625498006E-3</v>
      </c>
      <c r="AK55" s="9">
        <f t="shared" si="3"/>
        <v>5.0200000000000002E-2</v>
      </c>
      <c r="AL55" s="9">
        <f t="shared" si="4"/>
        <v>4.5699999999999998E-2</v>
      </c>
      <c r="AM55" s="9">
        <f t="shared" si="5"/>
        <v>4.0000000000000001E-3</v>
      </c>
      <c r="AN55" s="9">
        <f t="shared" si="6"/>
        <v>5.0000000000000001E-4</v>
      </c>
      <c r="AO55" s="9">
        <f t="shared" si="7"/>
        <v>2.8E-3</v>
      </c>
      <c r="AP55" s="1">
        <f t="shared" si="29"/>
        <v>168</v>
      </c>
      <c r="AQ55" s="1">
        <f t="shared" si="30"/>
        <v>234</v>
      </c>
      <c r="AR55" s="1"/>
      <c r="AS55" s="1">
        <f t="shared" si="31"/>
        <v>0</v>
      </c>
      <c r="AT55" s="1">
        <f t="shared" si="32"/>
        <v>402</v>
      </c>
      <c r="AU55" s="1">
        <f t="shared" si="33"/>
        <v>5003</v>
      </c>
      <c r="AV55" s="9">
        <f t="shared" si="24"/>
        <v>0.10006</v>
      </c>
      <c r="AW55" s="9">
        <f t="shared" si="8"/>
        <v>5.7779999999999998E-2</v>
      </c>
      <c r="AX55" s="9">
        <f t="shared" si="9"/>
        <v>4.2279999999999998E-2</v>
      </c>
      <c r="AY55" s="9">
        <f t="shared" si="10"/>
        <v>0</v>
      </c>
      <c r="AZ55" s="9">
        <f t="shared" si="11"/>
        <v>8.0400000000000003E-3</v>
      </c>
      <c r="BJ55" s="7">
        <f t="shared" si="39"/>
        <v>57</v>
      </c>
      <c r="BK55" s="7">
        <f t="shared" si="39"/>
        <v>42</v>
      </c>
      <c r="BL55" s="1">
        <f t="shared" si="36"/>
        <v>0</v>
      </c>
      <c r="BM55" s="74">
        <f>+EvolOf!H44</f>
        <v>110238</v>
      </c>
      <c r="BN55" s="1">
        <f t="shared" si="13"/>
        <v>0</v>
      </c>
      <c r="BO55" s="1">
        <f t="shared" si="25"/>
        <v>0</v>
      </c>
      <c r="BP55" s="36">
        <f t="shared" si="26"/>
        <v>0</v>
      </c>
      <c r="BQ55" s="1">
        <f t="shared" si="14"/>
        <v>0</v>
      </c>
      <c r="BR55" s="1">
        <f t="shared" si="37"/>
        <v>229944.43636963703</v>
      </c>
      <c r="BS55" s="1">
        <f t="shared" si="38"/>
        <v>209331.88729267754</v>
      </c>
    </row>
    <row r="56" spans="2:71" x14ac:dyDescent="0.3">
      <c r="B56" s="1">
        <f t="shared" si="1"/>
        <v>2649</v>
      </c>
      <c r="C56" s="1">
        <v>43</v>
      </c>
      <c r="D56" s="1">
        <v>12348</v>
      </c>
      <c r="E56" s="1">
        <v>2390</v>
      </c>
      <c r="F56" s="1">
        <v>0</v>
      </c>
      <c r="G56" s="1">
        <v>230</v>
      </c>
      <c r="H56" s="1">
        <v>0</v>
      </c>
      <c r="I56" s="1">
        <v>29</v>
      </c>
      <c r="J56" s="95">
        <v>56.62</v>
      </c>
      <c r="K56" s="95">
        <v>1.42</v>
      </c>
      <c r="L56" s="95">
        <v>9.5</v>
      </c>
      <c r="M56" s="95">
        <v>1.73</v>
      </c>
      <c r="N56" s="1">
        <v>2331</v>
      </c>
      <c r="O56" s="1">
        <v>5710</v>
      </c>
      <c r="P56" s="1">
        <v>3498</v>
      </c>
      <c r="Q56" s="1">
        <v>2194</v>
      </c>
      <c r="R56" s="1">
        <v>17</v>
      </c>
      <c r="S56" s="1">
        <v>1587</v>
      </c>
      <c r="T56" s="1">
        <v>153</v>
      </c>
      <c r="U56" s="1">
        <v>29599</v>
      </c>
      <c r="V56" s="1">
        <v>3037</v>
      </c>
      <c r="W56" s="1">
        <v>2363</v>
      </c>
      <c r="X56" s="1">
        <v>0</v>
      </c>
      <c r="Y56" s="1">
        <v>0</v>
      </c>
      <c r="Z56" s="1">
        <v>0</v>
      </c>
      <c r="AA56" s="1">
        <f t="shared" si="17"/>
        <v>41947</v>
      </c>
      <c r="AB56" s="1">
        <f t="shared" si="18"/>
        <v>5427</v>
      </c>
      <c r="AC56" s="1">
        <f t="shared" si="19"/>
        <v>2593</v>
      </c>
      <c r="AD56" s="1">
        <f t="shared" si="20"/>
        <v>29</v>
      </c>
      <c r="AE56" s="1">
        <f t="shared" si="27"/>
        <v>105</v>
      </c>
      <c r="AF56" s="1">
        <f t="shared" si="21"/>
        <v>30</v>
      </c>
      <c r="AG56" s="1">
        <f t="shared" si="22"/>
        <v>0</v>
      </c>
      <c r="AH56" s="1">
        <f t="shared" si="23"/>
        <v>4</v>
      </c>
      <c r="AI56" s="1">
        <f t="shared" si="28"/>
        <v>139</v>
      </c>
      <c r="AJ56" s="9">
        <f t="shared" si="2"/>
        <v>1.0947527368818422E-2</v>
      </c>
      <c r="AK56" s="9">
        <f t="shared" si="3"/>
        <v>5.2979999999999999E-2</v>
      </c>
      <c r="AL56" s="9">
        <f t="shared" si="4"/>
        <v>4.7800000000000002E-2</v>
      </c>
      <c r="AM56" s="9">
        <f t="shared" si="5"/>
        <v>4.5999999999999999E-3</v>
      </c>
      <c r="AN56" s="9">
        <f t="shared" si="6"/>
        <v>5.8E-4</v>
      </c>
      <c r="AO56" s="9">
        <f t="shared" si="7"/>
        <v>2.7799999999999999E-3</v>
      </c>
      <c r="AP56" s="1">
        <f t="shared" si="29"/>
        <v>148</v>
      </c>
      <c r="AQ56" s="1">
        <f t="shared" si="30"/>
        <v>249</v>
      </c>
      <c r="AR56" s="1"/>
      <c r="AS56" s="1">
        <f t="shared" si="31"/>
        <v>0</v>
      </c>
      <c r="AT56" s="1">
        <f t="shared" si="32"/>
        <v>397</v>
      </c>
      <c r="AU56" s="1">
        <f t="shared" si="33"/>
        <v>5400</v>
      </c>
      <c r="AV56" s="9">
        <f t="shared" si="24"/>
        <v>0.108</v>
      </c>
      <c r="AW56" s="9">
        <f t="shared" si="8"/>
        <v>6.0740000000000002E-2</v>
      </c>
      <c r="AX56" s="9">
        <f t="shared" si="9"/>
        <v>4.7260000000000003E-2</v>
      </c>
      <c r="AY56" s="9">
        <f t="shared" si="10"/>
        <v>0</v>
      </c>
      <c r="AZ56" s="9">
        <f t="shared" si="11"/>
        <v>7.9399999999999991E-3</v>
      </c>
      <c r="BJ56" s="7">
        <f t="shared" si="39"/>
        <v>58</v>
      </c>
      <c r="BK56" s="7">
        <f t="shared" si="39"/>
        <v>43</v>
      </c>
      <c r="BL56" s="1">
        <f t="shared" si="36"/>
        <v>0</v>
      </c>
      <c r="BM56" s="74">
        <f>+EvolOf!H45</f>
        <v>117710</v>
      </c>
      <c r="BN56" s="1">
        <f t="shared" si="13"/>
        <v>0</v>
      </c>
      <c r="BO56" s="1">
        <f t="shared" si="25"/>
        <v>0</v>
      </c>
      <c r="BP56" s="36">
        <f t="shared" si="26"/>
        <v>0</v>
      </c>
      <c r="BQ56" s="1">
        <f t="shared" si="14"/>
        <v>0</v>
      </c>
      <c r="BR56" s="1">
        <f t="shared" si="37"/>
        <v>242678.41113273645</v>
      </c>
      <c r="BS56" s="1">
        <f t="shared" si="38"/>
        <v>218951.07686192531</v>
      </c>
    </row>
    <row r="57" spans="2:71" x14ac:dyDescent="0.3">
      <c r="B57" s="1">
        <f t="shared" si="1"/>
        <v>2798</v>
      </c>
      <c r="C57" s="1">
        <v>44</v>
      </c>
      <c r="D57" s="1">
        <v>12200</v>
      </c>
      <c r="E57" s="1">
        <v>2498</v>
      </c>
      <c r="F57" s="1">
        <v>0</v>
      </c>
      <c r="G57" s="1">
        <v>265</v>
      </c>
      <c r="H57" s="1">
        <v>0</v>
      </c>
      <c r="I57" s="1">
        <v>35</v>
      </c>
      <c r="J57" s="95">
        <v>56.62</v>
      </c>
      <c r="K57" s="95">
        <v>1.43</v>
      </c>
      <c r="L57" s="95">
        <v>9.6</v>
      </c>
      <c r="M57" s="95">
        <v>1.71</v>
      </c>
      <c r="N57" s="1">
        <v>2519</v>
      </c>
      <c r="O57" s="1">
        <v>6056</v>
      </c>
      <c r="P57" s="1">
        <v>3588</v>
      </c>
      <c r="Q57" s="1">
        <v>2447</v>
      </c>
      <c r="R57" s="1">
        <v>20</v>
      </c>
      <c r="S57" s="1">
        <v>1672</v>
      </c>
      <c r="T57" s="1">
        <v>161</v>
      </c>
      <c r="U57" s="1">
        <v>29212</v>
      </c>
      <c r="V57" s="1">
        <v>3155</v>
      </c>
      <c r="W57" s="1">
        <v>2631</v>
      </c>
      <c r="X57" s="1">
        <v>0</v>
      </c>
      <c r="Y57" s="1">
        <v>0</v>
      </c>
      <c r="Z57" s="1">
        <v>0</v>
      </c>
      <c r="AA57" s="1">
        <f t="shared" si="17"/>
        <v>41412</v>
      </c>
      <c r="AB57" s="1">
        <f t="shared" si="18"/>
        <v>5653</v>
      </c>
      <c r="AC57" s="1">
        <f t="shared" si="19"/>
        <v>2896</v>
      </c>
      <c r="AD57" s="1">
        <f t="shared" si="20"/>
        <v>35</v>
      </c>
      <c r="AE57" s="1">
        <f t="shared" si="27"/>
        <v>108</v>
      </c>
      <c r="AF57" s="1">
        <f t="shared" si="21"/>
        <v>35</v>
      </c>
      <c r="AG57" s="1">
        <f t="shared" si="22"/>
        <v>0</v>
      </c>
      <c r="AH57" s="1">
        <f t="shared" si="23"/>
        <v>6</v>
      </c>
      <c r="AI57" s="1">
        <f t="shared" si="28"/>
        <v>149</v>
      </c>
      <c r="AJ57" s="9">
        <f t="shared" si="2"/>
        <v>1.2508934953538241E-2</v>
      </c>
      <c r="AK57" s="9">
        <f t="shared" si="3"/>
        <v>5.5960000000000003E-2</v>
      </c>
      <c r="AL57" s="9">
        <f t="shared" si="4"/>
        <v>4.9959999999999997E-2</v>
      </c>
      <c r="AM57" s="9">
        <f t="shared" si="5"/>
        <v>5.3E-3</v>
      </c>
      <c r="AN57" s="9">
        <f t="shared" si="6"/>
        <v>6.9999999999999999E-4</v>
      </c>
      <c r="AO57" s="9">
        <f t="shared" si="7"/>
        <v>2.98E-3</v>
      </c>
      <c r="AP57" s="1">
        <f t="shared" si="29"/>
        <v>118</v>
      </c>
      <c r="AQ57" s="1">
        <f t="shared" si="30"/>
        <v>268</v>
      </c>
      <c r="AR57" s="1"/>
      <c r="AS57" s="1">
        <f t="shared" si="31"/>
        <v>0</v>
      </c>
      <c r="AT57" s="1">
        <f t="shared" si="32"/>
        <v>386</v>
      </c>
      <c r="AU57" s="1">
        <f t="shared" si="33"/>
        <v>5786</v>
      </c>
      <c r="AV57" s="9">
        <f t="shared" si="24"/>
        <v>0.11572</v>
      </c>
      <c r="AW57" s="9">
        <f t="shared" si="8"/>
        <v>6.3100000000000003E-2</v>
      </c>
      <c r="AX57" s="9">
        <f t="shared" si="9"/>
        <v>5.262E-2</v>
      </c>
      <c r="AY57" s="9">
        <f t="shared" si="10"/>
        <v>0</v>
      </c>
      <c r="AZ57" s="9">
        <f t="shared" si="11"/>
        <v>7.7200000000000003E-3</v>
      </c>
      <c r="BJ57" s="7">
        <f t="shared" si="39"/>
        <v>59</v>
      </c>
      <c r="BK57" s="7">
        <f t="shared" si="39"/>
        <v>44</v>
      </c>
      <c r="BL57" s="1">
        <f t="shared" si="36"/>
        <v>0</v>
      </c>
      <c r="BM57" s="74">
        <f>+EvolOf!H46</f>
        <v>124736</v>
      </c>
      <c r="BN57" s="1">
        <f t="shared" si="13"/>
        <v>0</v>
      </c>
      <c r="BO57" s="1">
        <f t="shared" si="25"/>
        <v>0</v>
      </c>
      <c r="BP57" s="36">
        <f t="shared" si="26"/>
        <v>0</v>
      </c>
      <c r="BQ57" s="1">
        <f t="shared" si="14"/>
        <v>0</v>
      </c>
      <c r="BR57" s="1">
        <f t="shared" si="37"/>
        <v>256328.49918814519</v>
      </c>
      <c r="BS57" s="1">
        <f t="shared" si="38"/>
        <v>228845.10041886586</v>
      </c>
    </row>
    <row r="58" spans="2:71" x14ac:dyDescent="0.3">
      <c r="B58" s="1">
        <f t="shared" si="1"/>
        <v>2949</v>
      </c>
      <c r="C58" s="1">
        <v>45</v>
      </c>
      <c r="D58" s="1">
        <v>12049</v>
      </c>
      <c r="E58" s="1">
        <v>2605</v>
      </c>
      <c r="F58" s="1">
        <v>0</v>
      </c>
      <c r="G58" s="1">
        <v>304</v>
      </c>
      <c r="H58" s="1">
        <v>0</v>
      </c>
      <c r="I58" s="1">
        <v>40</v>
      </c>
      <c r="J58" s="95">
        <v>56.62</v>
      </c>
      <c r="K58" s="95">
        <v>1.43</v>
      </c>
      <c r="L58" s="95">
        <v>9.6999999999999993</v>
      </c>
      <c r="M58" s="95">
        <v>1.69</v>
      </c>
      <c r="N58" s="1">
        <v>2713</v>
      </c>
      <c r="O58" s="1">
        <v>6401</v>
      </c>
      <c r="P58" s="1">
        <v>3657</v>
      </c>
      <c r="Q58" s="1">
        <v>2720</v>
      </c>
      <c r="R58" s="1">
        <v>23</v>
      </c>
      <c r="S58" s="1">
        <v>1755</v>
      </c>
      <c r="T58" s="1">
        <v>170</v>
      </c>
      <c r="U58" s="1">
        <v>28825</v>
      </c>
      <c r="V58" s="1">
        <v>3255</v>
      </c>
      <c r="W58" s="1">
        <v>2919</v>
      </c>
      <c r="X58" s="1">
        <v>0</v>
      </c>
      <c r="Y58" s="1">
        <v>0</v>
      </c>
      <c r="Z58" s="1">
        <v>0</v>
      </c>
      <c r="AA58" s="1">
        <f t="shared" si="17"/>
        <v>40874</v>
      </c>
      <c r="AB58" s="1">
        <f t="shared" si="18"/>
        <v>5860</v>
      </c>
      <c r="AC58" s="1">
        <f t="shared" si="19"/>
        <v>3223</v>
      </c>
      <c r="AD58" s="1">
        <f t="shared" si="20"/>
        <v>40</v>
      </c>
      <c r="AE58" s="1">
        <f t="shared" si="27"/>
        <v>107</v>
      </c>
      <c r="AF58" s="1">
        <f t="shared" si="21"/>
        <v>39</v>
      </c>
      <c r="AG58" s="1">
        <f t="shared" si="22"/>
        <v>0</v>
      </c>
      <c r="AH58" s="1">
        <f t="shared" si="23"/>
        <v>5</v>
      </c>
      <c r="AI58" s="1">
        <f t="shared" si="28"/>
        <v>151</v>
      </c>
      <c r="AJ58" s="9">
        <f t="shared" si="2"/>
        <v>1.356391997287216E-2</v>
      </c>
      <c r="AK58" s="9">
        <f t="shared" si="3"/>
        <v>5.8979999999999998E-2</v>
      </c>
      <c r="AL58" s="9">
        <f t="shared" si="4"/>
        <v>5.21E-2</v>
      </c>
      <c r="AM58" s="9">
        <f t="shared" si="5"/>
        <v>6.0800000000000003E-3</v>
      </c>
      <c r="AN58" s="9">
        <f t="shared" si="6"/>
        <v>8.0000000000000004E-4</v>
      </c>
      <c r="AO58" s="9">
        <f t="shared" si="7"/>
        <v>3.0200000000000001E-3</v>
      </c>
      <c r="AP58" s="1">
        <f t="shared" si="29"/>
        <v>100</v>
      </c>
      <c r="AQ58" s="1">
        <f t="shared" si="30"/>
        <v>288</v>
      </c>
      <c r="AR58" s="1"/>
      <c r="AS58" s="1">
        <f t="shared" si="31"/>
        <v>0</v>
      </c>
      <c r="AT58" s="1">
        <f t="shared" si="32"/>
        <v>388</v>
      </c>
      <c r="AU58" s="1">
        <f t="shared" si="33"/>
        <v>6174</v>
      </c>
      <c r="AV58" s="9">
        <f t="shared" si="24"/>
        <v>0.12348000000000001</v>
      </c>
      <c r="AW58" s="9">
        <f t="shared" si="8"/>
        <v>6.5100000000000005E-2</v>
      </c>
      <c r="AX58" s="9">
        <f t="shared" si="9"/>
        <v>5.8380000000000001E-2</v>
      </c>
      <c r="AY58" s="9">
        <f t="shared" si="10"/>
        <v>0</v>
      </c>
      <c r="AZ58" s="9">
        <f t="shared" si="11"/>
        <v>7.7600000000000004E-3</v>
      </c>
      <c r="BJ58" s="7">
        <f t="shared" si="39"/>
        <v>60</v>
      </c>
      <c r="BK58" s="7">
        <f t="shared" si="39"/>
        <v>45</v>
      </c>
      <c r="BL58" s="1">
        <f t="shared" si="36"/>
        <v>0</v>
      </c>
      <c r="BM58" s="74">
        <f>+EvolOf!H47</f>
        <v>130759</v>
      </c>
      <c r="BN58" s="1">
        <f t="shared" si="13"/>
        <v>0</v>
      </c>
      <c r="BO58" s="1">
        <f t="shared" si="25"/>
        <v>0</v>
      </c>
      <c r="BP58" s="36">
        <f t="shared" si="26"/>
        <v>0</v>
      </c>
      <c r="BQ58" s="1">
        <f t="shared" si="14"/>
        <v>0</v>
      </c>
      <c r="BR58" s="1">
        <f t="shared" si="37"/>
        <v>270161.80990201578</v>
      </c>
      <c r="BS58" s="1">
        <f t="shared" si="38"/>
        <v>238647.51264657549</v>
      </c>
    </row>
    <row r="59" spans="2:71" x14ac:dyDescent="0.3">
      <c r="B59" s="1">
        <f t="shared" si="1"/>
        <v>3096</v>
      </c>
      <c r="C59" s="1">
        <v>46</v>
      </c>
      <c r="D59" s="1">
        <v>11902</v>
      </c>
      <c r="E59" s="1">
        <v>2700</v>
      </c>
      <c r="F59" s="1">
        <v>0</v>
      </c>
      <c r="G59" s="1">
        <v>350</v>
      </c>
      <c r="H59" s="1">
        <v>0</v>
      </c>
      <c r="I59" s="1">
        <v>46</v>
      </c>
      <c r="J59" s="95">
        <v>56.62</v>
      </c>
      <c r="K59" s="95">
        <v>1.43</v>
      </c>
      <c r="L59" s="95">
        <v>9.8000000000000007</v>
      </c>
      <c r="M59" s="95">
        <v>1.66</v>
      </c>
      <c r="N59" s="1">
        <v>2909</v>
      </c>
      <c r="O59" s="1">
        <v>6728</v>
      </c>
      <c r="P59" s="1">
        <v>3689</v>
      </c>
      <c r="Q59" s="1">
        <v>3011</v>
      </c>
      <c r="R59" s="1">
        <v>27</v>
      </c>
      <c r="S59" s="1">
        <v>1836</v>
      </c>
      <c r="T59" s="1">
        <v>177</v>
      </c>
      <c r="U59" s="1">
        <v>28450</v>
      </c>
      <c r="V59" s="1">
        <v>3325</v>
      </c>
      <c r="W59" s="1">
        <v>3224</v>
      </c>
      <c r="X59" s="1">
        <v>0</v>
      </c>
      <c r="Y59" s="1">
        <v>0</v>
      </c>
      <c r="Z59" s="1">
        <v>0</v>
      </c>
      <c r="AA59" s="1">
        <f t="shared" si="17"/>
        <v>40352</v>
      </c>
      <c r="AB59" s="1">
        <f t="shared" si="18"/>
        <v>6025</v>
      </c>
      <c r="AC59" s="1">
        <f t="shared" si="19"/>
        <v>3574</v>
      </c>
      <c r="AD59" s="1">
        <f t="shared" si="20"/>
        <v>46</v>
      </c>
      <c r="AE59" s="1">
        <f t="shared" si="27"/>
        <v>95</v>
      </c>
      <c r="AF59" s="1">
        <f t="shared" si="21"/>
        <v>46</v>
      </c>
      <c r="AG59" s="1">
        <f t="shared" si="22"/>
        <v>0</v>
      </c>
      <c r="AH59" s="1">
        <f t="shared" si="23"/>
        <v>6</v>
      </c>
      <c r="AI59" s="1">
        <f t="shared" si="28"/>
        <v>147</v>
      </c>
      <c r="AJ59" s="9">
        <f t="shared" si="2"/>
        <v>1.4857881136950904E-2</v>
      </c>
      <c r="AK59" s="9">
        <f t="shared" si="3"/>
        <v>6.1920000000000003E-2</v>
      </c>
      <c r="AL59" s="9">
        <f t="shared" si="4"/>
        <v>5.3999999999999999E-2</v>
      </c>
      <c r="AM59" s="9">
        <f t="shared" si="5"/>
        <v>7.0000000000000001E-3</v>
      </c>
      <c r="AN59" s="9">
        <f t="shared" si="6"/>
        <v>9.2000000000000003E-4</v>
      </c>
      <c r="AO59" s="9">
        <f t="shared" si="7"/>
        <v>2.9399999999999999E-3</v>
      </c>
      <c r="AP59" s="1">
        <f t="shared" si="29"/>
        <v>70</v>
      </c>
      <c r="AQ59" s="1">
        <f t="shared" si="30"/>
        <v>305</v>
      </c>
      <c r="AR59" s="1"/>
      <c r="AS59" s="1">
        <f t="shared" si="31"/>
        <v>0</v>
      </c>
      <c r="AT59" s="1">
        <f t="shared" si="32"/>
        <v>375</v>
      </c>
      <c r="AU59" s="1">
        <f t="shared" si="33"/>
        <v>6549</v>
      </c>
      <c r="AV59" s="9">
        <f t="shared" si="24"/>
        <v>0.13098000000000001</v>
      </c>
      <c r="AW59" s="9">
        <f t="shared" si="8"/>
        <v>6.6500000000000004E-2</v>
      </c>
      <c r="AX59" s="9">
        <f t="shared" si="9"/>
        <v>6.4479999999999996E-2</v>
      </c>
      <c r="AY59" s="9">
        <f t="shared" si="10"/>
        <v>0</v>
      </c>
      <c r="AZ59" s="9">
        <f t="shared" si="11"/>
        <v>7.4999999999999997E-3</v>
      </c>
      <c r="BJ59" s="7">
        <f t="shared" si="39"/>
        <v>61</v>
      </c>
      <c r="BK59" s="7">
        <f t="shared" si="39"/>
        <v>46</v>
      </c>
      <c r="BL59" s="1">
        <f t="shared" si="36"/>
        <v>0</v>
      </c>
      <c r="BM59" s="74">
        <f>+EvolOf!H48</f>
        <v>135032</v>
      </c>
      <c r="BN59" s="1">
        <f t="shared" si="13"/>
        <v>0</v>
      </c>
      <c r="BO59" s="1">
        <f t="shared" si="25"/>
        <v>0</v>
      </c>
      <c r="BP59" s="36">
        <f t="shared" si="26"/>
        <v>0</v>
      </c>
      <c r="BQ59" s="1">
        <f t="shared" si="14"/>
        <v>0</v>
      </c>
      <c r="BR59" s="1">
        <f t="shared" si="37"/>
        <v>283628.67529896268</v>
      </c>
      <c r="BS59" s="1">
        <f t="shared" si="38"/>
        <v>247350.58892351395</v>
      </c>
    </row>
    <row r="60" spans="2:71" x14ac:dyDescent="0.3">
      <c r="B60" s="1">
        <f t="shared" si="1"/>
        <v>3242</v>
      </c>
      <c r="C60" s="1">
        <v>47</v>
      </c>
      <c r="D60" s="1">
        <v>11756</v>
      </c>
      <c r="E60" s="1">
        <v>2790</v>
      </c>
      <c r="F60" s="1">
        <v>0</v>
      </c>
      <c r="G60" s="1">
        <v>400</v>
      </c>
      <c r="H60" s="1">
        <v>0</v>
      </c>
      <c r="I60" s="1">
        <v>52</v>
      </c>
      <c r="J60" s="95">
        <v>56.61</v>
      </c>
      <c r="K60" s="95">
        <v>1.43</v>
      </c>
      <c r="L60" s="95">
        <v>9.8000000000000007</v>
      </c>
      <c r="M60" s="95">
        <v>1.64</v>
      </c>
      <c r="N60" s="1">
        <v>3107</v>
      </c>
      <c r="O60" s="1">
        <v>7033</v>
      </c>
      <c r="P60" s="1">
        <v>3675</v>
      </c>
      <c r="Q60" s="1">
        <v>3327</v>
      </c>
      <c r="R60" s="1">
        <v>30</v>
      </c>
      <c r="S60" s="1">
        <v>1919</v>
      </c>
      <c r="T60" s="1">
        <v>186</v>
      </c>
      <c r="U60" s="1">
        <v>28092</v>
      </c>
      <c r="V60" s="1">
        <v>3353</v>
      </c>
      <c r="W60" s="1">
        <v>3553</v>
      </c>
      <c r="X60" s="1">
        <v>0</v>
      </c>
      <c r="Y60" s="1">
        <v>0</v>
      </c>
      <c r="Z60" s="1">
        <v>0</v>
      </c>
      <c r="AA60" s="1">
        <f t="shared" si="17"/>
        <v>39848</v>
      </c>
      <c r="AB60" s="1">
        <f t="shared" si="18"/>
        <v>6143</v>
      </c>
      <c r="AC60" s="1">
        <f t="shared" si="19"/>
        <v>3953</v>
      </c>
      <c r="AD60" s="1">
        <f t="shared" si="20"/>
        <v>52</v>
      </c>
      <c r="AE60" s="1">
        <f t="shared" si="27"/>
        <v>90</v>
      </c>
      <c r="AF60" s="1">
        <f t="shared" si="21"/>
        <v>50</v>
      </c>
      <c r="AG60" s="1">
        <f t="shared" si="22"/>
        <v>0</v>
      </c>
      <c r="AH60" s="1">
        <f t="shared" si="23"/>
        <v>6</v>
      </c>
      <c r="AI60" s="1">
        <f t="shared" si="28"/>
        <v>146</v>
      </c>
      <c r="AJ60" s="9">
        <f t="shared" si="2"/>
        <v>1.6039481801357187E-2</v>
      </c>
      <c r="AK60" s="9">
        <f t="shared" si="3"/>
        <v>6.4839999999999995E-2</v>
      </c>
      <c r="AL60" s="9">
        <f t="shared" si="4"/>
        <v>5.5800000000000002E-2</v>
      </c>
      <c r="AM60" s="9">
        <f t="shared" si="5"/>
        <v>8.0000000000000002E-3</v>
      </c>
      <c r="AN60" s="9">
        <f t="shared" si="6"/>
        <v>1.0399999999999999E-3</v>
      </c>
      <c r="AO60" s="9">
        <f t="shared" si="7"/>
        <v>2.9199999999999999E-3</v>
      </c>
      <c r="AP60" s="1">
        <f t="shared" si="29"/>
        <v>28</v>
      </c>
      <c r="AQ60" s="1">
        <f t="shared" si="30"/>
        <v>329</v>
      </c>
      <c r="AR60" s="1"/>
      <c r="AS60" s="1">
        <f t="shared" si="31"/>
        <v>0</v>
      </c>
      <c r="AT60" s="1">
        <f t="shared" si="32"/>
        <v>357</v>
      </c>
      <c r="AU60" s="1">
        <f t="shared" si="33"/>
        <v>6906</v>
      </c>
      <c r="AV60" s="9">
        <f t="shared" si="24"/>
        <v>0.13811999999999999</v>
      </c>
      <c r="AW60" s="9">
        <f t="shared" si="8"/>
        <v>6.7059999999999995E-2</v>
      </c>
      <c r="AX60" s="9">
        <f t="shared" si="9"/>
        <v>7.1059999999999998E-2</v>
      </c>
      <c r="AY60" s="9">
        <f t="shared" si="10"/>
        <v>0</v>
      </c>
      <c r="AZ60" s="9">
        <f t="shared" si="11"/>
        <v>7.1399999999999996E-3</v>
      </c>
      <c r="BJ60" s="7">
        <f t="shared" si="39"/>
        <v>62</v>
      </c>
      <c r="BK60" s="7">
        <f t="shared" si="39"/>
        <v>47</v>
      </c>
      <c r="BL60" s="1">
        <f t="shared" si="36"/>
        <v>0</v>
      </c>
      <c r="BM60" s="74">
        <f>+EvolOf!H49</f>
        <v>140510</v>
      </c>
      <c r="BN60" s="1">
        <f t="shared" si="13"/>
        <v>0</v>
      </c>
      <c r="BO60" s="1">
        <f t="shared" si="25"/>
        <v>0</v>
      </c>
      <c r="BP60" s="36">
        <f t="shared" si="26"/>
        <v>0</v>
      </c>
      <c r="BQ60" s="1">
        <f t="shared" si="14"/>
        <v>0</v>
      </c>
      <c r="BR60" s="1">
        <f t="shared" si="37"/>
        <v>297003.92936667858</v>
      </c>
      <c r="BS60" s="1">
        <f t="shared" si="38"/>
        <v>255595.60855429774</v>
      </c>
    </row>
    <row r="61" spans="2:71" x14ac:dyDescent="0.3">
      <c r="B61" s="1">
        <f t="shared" si="1"/>
        <v>3383</v>
      </c>
      <c r="C61" s="1">
        <v>48</v>
      </c>
      <c r="D61" s="1">
        <v>11615</v>
      </c>
      <c r="E61" s="1">
        <v>2871</v>
      </c>
      <c r="F61" s="1">
        <v>0</v>
      </c>
      <c r="G61" s="1">
        <v>453</v>
      </c>
      <c r="H61" s="1">
        <v>0</v>
      </c>
      <c r="I61" s="1">
        <v>59</v>
      </c>
      <c r="J61" s="95">
        <v>56.61</v>
      </c>
      <c r="K61" s="95">
        <v>1.44</v>
      </c>
      <c r="L61" s="95">
        <v>9.9</v>
      </c>
      <c r="M61" s="95">
        <v>1.62</v>
      </c>
      <c r="N61" s="1">
        <v>3301</v>
      </c>
      <c r="O61" s="1">
        <v>7325</v>
      </c>
      <c r="P61" s="1">
        <v>3626</v>
      </c>
      <c r="Q61" s="1">
        <v>3663</v>
      </c>
      <c r="R61" s="1">
        <v>35</v>
      </c>
      <c r="S61" s="1">
        <v>1999</v>
      </c>
      <c r="T61" s="1">
        <v>194</v>
      </c>
      <c r="U61" s="1">
        <v>27748</v>
      </c>
      <c r="V61" s="1">
        <v>3346</v>
      </c>
      <c r="W61" s="1">
        <v>3905</v>
      </c>
      <c r="X61" s="1">
        <v>0</v>
      </c>
      <c r="Y61" s="1">
        <v>0</v>
      </c>
      <c r="Z61" s="1">
        <v>0</v>
      </c>
      <c r="AA61" s="1">
        <f t="shared" si="17"/>
        <v>39363</v>
      </c>
      <c r="AB61" s="1">
        <f t="shared" si="18"/>
        <v>6217</v>
      </c>
      <c r="AC61" s="1">
        <f t="shared" si="19"/>
        <v>4358</v>
      </c>
      <c r="AD61" s="1">
        <f t="shared" si="20"/>
        <v>59</v>
      </c>
      <c r="AE61" s="1">
        <f t="shared" si="27"/>
        <v>81</v>
      </c>
      <c r="AF61" s="1">
        <f t="shared" si="21"/>
        <v>53</v>
      </c>
      <c r="AG61" s="1">
        <f t="shared" si="22"/>
        <v>0</v>
      </c>
      <c r="AH61" s="1">
        <f t="shared" si="23"/>
        <v>7</v>
      </c>
      <c r="AI61" s="1">
        <f t="shared" si="28"/>
        <v>141</v>
      </c>
      <c r="AJ61" s="9">
        <f t="shared" si="2"/>
        <v>1.7440141885900089E-2</v>
      </c>
      <c r="AK61" s="9">
        <f t="shared" si="3"/>
        <v>6.7659999999999998E-2</v>
      </c>
      <c r="AL61" s="9">
        <f t="shared" si="4"/>
        <v>5.7419999999999999E-2</v>
      </c>
      <c r="AM61" s="9">
        <f t="shared" si="5"/>
        <v>9.0600000000000003E-3</v>
      </c>
      <c r="AN61" s="9">
        <f t="shared" si="6"/>
        <v>1.1800000000000001E-3</v>
      </c>
      <c r="AO61" s="9">
        <f t="shared" si="7"/>
        <v>2.82E-3</v>
      </c>
      <c r="AP61" s="1">
        <f t="shared" si="29"/>
        <v>-7</v>
      </c>
      <c r="AQ61" s="1">
        <f t="shared" si="30"/>
        <v>352</v>
      </c>
      <c r="AR61" s="1"/>
      <c r="AS61" s="1">
        <f t="shared" si="31"/>
        <v>0</v>
      </c>
      <c r="AT61" s="1">
        <f t="shared" si="32"/>
        <v>345</v>
      </c>
      <c r="AU61" s="1">
        <f t="shared" si="33"/>
        <v>7251</v>
      </c>
      <c r="AV61" s="9">
        <f t="shared" si="24"/>
        <v>0.14502000000000001</v>
      </c>
      <c r="AW61" s="9">
        <f t="shared" si="8"/>
        <v>6.6919999999999993E-2</v>
      </c>
      <c r="AX61" s="9">
        <f t="shared" si="9"/>
        <v>7.8100000000000003E-2</v>
      </c>
      <c r="AY61" s="9">
        <f t="shared" si="10"/>
        <v>0</v>
      </c>
      <c r="AZ61" s="9">
        <f t="shared" si="11"/>
        <v>6.8999999999999999E-3</v>
      </c>
      <c r="BJ61" s="7">
        <f t="shared" si="39"/>
        <v>63</v>
      </c>
      <c r="BK61" s="7">
        <f t="shared" si="39"/>
        <v>48</v>
      </c>
      <c r="BL61" s="1">
        <f t="shared" si="36"/>
        <v>0</v>
      </c>
      <c r="BM61" s="74">
        <f>+EvolOf!H50</f>
        <v>146690</v>
      </c>
      <c r="BN61" s="1">
        <f t="shared" si="13"/>
        <v>0</v>
      </c>
      <c r="BO61" s="1">
        <f t="shared" si="25"/>
        <v>0</v>
      </c>
      <c r="BP61" s="36">
        <f t="shared" si="26"/>
        <v>0</v>
      </c>
      <c r="BQ61" s="1">
        <f t="shared" si="14"/>
        <v>0</v>
      </c>
      <c r="BR61" s="1">
        <f t="shared" si="37"/>
        <v>309921.12678823987</v>
      </c>
      <c r="BS61" s="1">
        <f t="shared" si="38"/>
        <v>263016.12622200313</v>
      </c>
    </row>
    <row r="62" spans="2:71" x14ac:dyDescent="0.3">
      <c r="B62" s="1">
        <f t="shared" si="1"/>
        <v>3526</v>
      </c>
      <c r="C62" s="1">
        <v>49</v>
      </c>
      <c r="D62" s="1">
        <v>11471</v>
      </c>
      <c r="E62" s="1">
        <v>2951</v>
      </c>
      <c r="F62" s="1">
        <v>0</v>
      </c>
      <c r="G62" s="1">
        <v>509</v>
      </c>
      <c r="H62" s="1">
        <v>0</v>
      </c>
      <c r="I62" s="1">
        <v>66</v>
      </c>
      <c r="J62" s="95">
        <v>56.61</v>
      </c>
      <c r="K62" s="95">
        <v>1.44</v>
      </c>
      <c r="L62" s="95">
        <v>10</v>
      </c>
      <c r="M62" s="95">
        <v>1.59</v>
      </c>
      <c r="N62" s="1">
        <v>3500</v>
      </c>
      <c r="O62" s="1">
        <v>7602</v>
      </c>
      <c r="P62" s="1">
        <v>3553</v>
      </c>
      <c r="Q62" s="1">
        <v>4009</v>
      </c>
      <c r="R62" s="1">
        <v>39</v>
      </c>
      <c r="S62" s="1">
        <v>2075</v>
      </c>
      <c r="T62" s="1">
        <v>201</v>
      </c>
      <c r="U62" s="1">
        <v>27415</v>
      </c>
      <c r="V62" s="1">
        <v>3316</v>
      </c>
      <c r="W62" s="1">
        <v>4268</v>
      </c>
      <c r="X62" s="1">
        <v>0</v>
      </c>
      <c r="Y62" s="1">
        <v>0</v>
      </c>
      <c r="Z62" s="1">
        <v>0</v>
      </c>
      <c r="AA62" s="1">
        <f t="shared" si="17"/>
        <v>38886</v>
      </c>
      <c r="AB62" s="1">
        <f t="shared" si="18"/>
        <v>6267</v>
      </c>
      <c r="AC62" s="1">
        <f t="shared" si="19"/>
        <v>4777</v>
      </c>
      <c r="AD62" s="1">
        <f t="shared" si="20"/>
        <v>66</v>
      </c>
      <c r="AE62" s="1">
        <f t="shared" si="27"/>
        <v>80</v>
      </c>
      <c r="AF62" s="1">
        <f t="shared" si="21"/>
        <v>56</v>
      </c>
      <c r="AG62" s="1">
        <f t="shared" si="22"/>
        <v>0</v>
      </c>
      <c r="AH62" s="1">
        <f t="shared" si="23"/>
        <v>7</v>
      </c>
      <c r="AI62" s="1">
        <f t="shared" si="28"/>
        <v>143</v>
      </c>
      <c r="AJ62" s="9">
        <f t="shared" si="2"/>
        <v>1.8718094157685761E-2</v>
      </c>
      <c r="AK62" s="9">
        <f t="shared" si="3"/>
        <v>7.0519999999999999E-2</v>
      </c>
      <c r="AL62" s="9">
        <f t="shared" si="4"/>
        <v>5.9020000000000003E-2</v>
      </c>
      <c r="AM62" s="9">
        <f t="shared" si="5"/>
        <v>1.018E-2</v>
      </c>
      <c r="AN62" s="9">
        <f t="shared" si="6"/>
        <v>1.32E-3</v>
      </c>
      <c r="AO62" s="9">
        <f t="shared" si="7"/>
        <v>2.8600000000000001E-3</v>
      </c>
      <c r="AP62" s="1">
        <f t="shared" si="29"/>
        <v>-30</v>
      </c>
      <c r="AQ62" s="1">
        <f t="shared" si="30"/>
        <v>363</v>
      </c>
      <c r="AR62" s="1"/>
      <c r="AS62" s="1">
        <f t="shared" si="31"/>
        <v>0</v>
      </c>
      <c r="AT62" s="1">
        <f t="shared" si="32"/>
        <v>333</v>
      </c>
      <c r="AU62" s="1">
        <f t="shared" si="33"/>
        <v>7584</v>
      </c>
      <c r="AV62" s="9">
        <f t="shared" si="24"/>
        <v>0.15168000000000001</v>
      </c>
      <c r="AW62" s="9">
        <f t="shared" si="8"/>
        <v>6.6320000000000004E-2</v>
      </c>
      <c r="AX62" s="9">
        <f t="shared" si="9"/>
        <v>8.5360000000000005E-2</v>
      </c>
      <c r="AY62" s="9">
        <f t="shared" si="10"/>
        <v>0</v>
      </c>
      <c r="AZ62" s="9">
        <f t="shared" si="11"/>
        <v>6.6600000000000001E-3</v>
      </c>
      <c r="BJ62" s="7">
        <f t="shared" si="39"/>
        <v>64</v>
      </c>
      <c r="BK62" s="7">
        <f t="shared" si="39"/>
        <v>49</v>
      </c>
      <c r="BL62" s="1">
        <f t="shared" si="36"/>
        <v>0</v>
      </c>
      <c r="BM62" s="74">
        <f>+EvolOf!H51</f>
        <v>152446</v>
      </c>
      <c r="BN62" s="1">
        <f t="shared" si="13"/>
        <v>0</v>
      </c>
      <c r="BO62" s="1">
        <f t="shared" si="25"/>
        <v>0</v>
      </c>
      <c r="BP62" s="36">
        <f t="shared" si="26"/>
        <v>0</v>
      </c>
      <c r="BQ62" s="1">
        <f t="shared" si="14"/>
        <v>0</v>
      </c>
      <c r="BR62" s="1">
        <f t="shared" si="37"/>
        <v>323021.54686826305</v>
      </c>
      <c r="BS62" s="1">
        <f t="shared" si="38"/>
        <v>270345.03256047767</v>
      </c>
    </row>
    <row r="63" spans="2:71" x14ac:dyDescent="0.3">
      <c r="B63" s="1">
        <f t="shared" si="1"/>
        <v>3665</v>
      </c>
      <c r="C63" s="1">
        <v>50</v>
      </c>
      <c r="D63" s="1">
        <v>11333</v>
      </c>
      <c r="E63" s="1">
        <v>3022</v>
      </c>
      <c r="F63" s="1">
        <v>0</v>
      </c>
      <c r="G63" s="1">
        <v>569</v>
      </c>
      <c r="H63" s="1">
        <v>0</v>
      </c>
      <c r="I63" s="1">
        <v>74</v>
      </c>
      <c r="J63" s="95">
        <v>56.6</v>
      </c>
      <c r="K63" s="95">
        <v>1.44</v>
      </c>
      <c r="L63" s="95">
        <v>10.1</v>
      </c>
      <c r="M63" s="95">
        <v>1.57</v>
      </c>
      <c r="N63" s="1">
        <v>3692</v>
      </c>
      <c r="O63" s="1">
        <v>7859</v>
      </c>
      <c r="P63" s="1">
        <v>3449</v>
      </c>
      <c r="Q63" s="1">
        <v>4366</v>
      </c>
      <c r="R63" s="1">
        <v>42</v>
      </c>
      <c r="S63" s="1">
        <v>2156</v>
      </c>
      <c r="T63" s="1">
        <v>209</v>
      </c>
      <c r="U63" s="1">
        <v>27103</v>
      </c>
      <c r="V63" s="1">
        <v>3253</v>
      </c>
      <c r="W63" s="1">
        <v>4642</v>
      </c>
      <c r="X63" s="1">
        <v>0</v>
      </c>
      <c r="Y63" s="1">
        <v>0</v>
      </c>
      <c r="Z63" s="1">
        <v>0</v>
      </c>
      <c r="AA63" s="1">
        <f t="shared" si="17"/>
        <v>38436</v>
      </c>
      <c r="AB63" s="1">
        <f t="shared" si="18"/>
        <v>6275</v>
      </c>
      <c r="AC63" s="1">
        <f t="shared" si="19"/>
        <v>5211</v>
      </c>
      <c r="AD63" s="1">
        <f t="shared" si="20"/>
        <v>74</v>
      </c>
      <c r="AE63" s="1">
        <f t="shared" si="27"/>
        <v>71</v>
      </c>
      <c r="AF63" s="1">
        <f t="shared" si="21"/>
        <v>60</v>
      </c>
      <c r="AG63" s="1">
        <f t="shared" si="22"/>
        <v>0</v>
      </c>
      <c r="AH63" s="1">
        <f t="shared" si="23"/>
        <v>8</v>
      </c>
      <c r="AI63" s="1">
        <f t="shared" si="28"/>
        <v>139</v>
      </c>
      <c r="AJ63" s="9">
        <f t="shared" si="2"/>
        <v>2.0190995907230558E-2</v>
      </c>
      <c r="AK63" s="9">
        <f t="shared" si="3"/>
        <v>7.3300000000000004E-2</v>
      </c>
      <c r="AL63" s="9">
        <f t="shared" si="4"/>
        <v>6.0440000000000001E-2</v>
      </c>
      <c r="AM63" s="9">
        <f t="shared" si="5"/>
        <v>1.1379999999999999E-2</v>
      </c>
      <c r="AN63" s="9">
        <f t="shared" si="6"/>
        <v>1.48E-3</v>
      </c>
      <c r="AO63" s="9">
        <f t="shared" si="7"/>
        <v>2.7799999999999999E-3</v>
      </c>
      <c r="AP63" s="1">
        <f t="shared" si="29"/>
        <v>-63</v>
      </c>
      <c r="AQ63" s="1">
        <f t="shared" si="30"/>
        <v>374</v>
      </c>
      <c r="AR63" s="1"/>
      <c r="AS63" s="1">
        <f t="shared" si="31"/>
        <v>0</v>
      </c>
      <c r="AT63" s="1">
        <f t="shared" si="32"/>
        <v>311</v>
      </c>
      <c r="AU63" s="1">
        <f t="shared" si="33"/>
        <v>7895</v>
      </c>
      <c r="AV63" s="9">
        <f t="shared" si="24"/>
        <v>0.15790000000000001</v>
      </c>
      <c r="AW63" s="9">
        <f t="shared" si="8"/>
        <v>6.5060000000000007E-2</v>
      </c>
      <c r="AX63" s="9">
        <f t="shared" si="9"/>
        <v>9.2840000000000006E-2</v>
      </c>
      <c r="AY63" s="9">
        <f t="shared" si="10"/>
        <v>0</v>
      </c>
      <c r="AZ63" s="9">
        <f t="shared" si="11"/>
        <v>6.2199999999999998E-3</v>
      </c>
      <c r="BJ63" s="7">
        <f t="shared" si="39"/>
        <v>65</v>
      </c>
      <c r="BK63" s="7">
        <f t="shared" si="39"/>
        <v>50</v>
      </c>
      <c r="BL63" s="1">
        <f t="shared" si="36"/>
        <v>0</v>
      </c>
      <c r="BM63" s="74">
        <f>+EvolOf!H52</f>
        <v>157022</v>
      </c>
      <c r="BN63" s="1">
        <f t="shared" si="13"/>
        <v>0</v>
      </c>
      <c r="BO63" s="1">
        <f t="shared" si="25"/>
        <v>0</v>
      </c>
      <c r="BP63" s="36">
        <f t="shared" si="26"/>
        <v>0</v>
      </c>
      <c r="BQ63" s="1">
        <f t="shared" si="14"/>
        <v>0</v>
      </c>
      <c r="BR63" s="1">
        <f t="shared" si="37"/>
        <v>335755.52163136244</v>
      </c>
      <c r="BS63" s="1">
        <f t="shared" si="38"/>
        <v>276849.43693587376</v>
      </c>
    </row>
    <row r="64" spans="2:71" x14ac:dyDescent="0.3">
      <c r="B64" s="1">
        <f t="shared" si="1"/>
        <v>3798</v>
      </c>
      <c r="C64" s="1">
        <v>51</v>
      </c>
      <c r="D64" s="1">
        <v>11200</v>
      </c>
      <c r="E64" s="1">
        <v>3082</v>
      </c>
      <c r="F64" s="1">
        <v>0</v>
      </c>
      <c r="G64" s="1">
        <v>634</v>
      </c>
      <c r="H64" s="1">
        <v>0</v>
      </c>
      <c r="I64" s="1">
        <v>82</v>
      </c>
      <c r="J64" s="95">
        <v>56.6</v>
      </c>
      <c r="K64" s="95">
        <v>1.44</v>
      </c>
      <c r="L64" s="95">
        <v>10.199999999999999</v>
      </c>
      <c r="M64" s="95">
        <v>1.54</v>
      </c>
      <c r="N64" s="1">
        <v>3879</v>
      </c>
      <c r="O64" s="1">
        <v>8095</v>
      </c>
      <c r="P64" s="1">
        <v>3317</v>
      </c>
      <c r="Q64" s="1">
        <v>4730</v>
      </c>
      <c r="R64" s="1">
        <v>47</v>
      </c>
      <c r="S64" s="1">
        <v>2233</v>
      </c>
      <c r="T64" s="1">
        <v>218</v>
      </c>
      <c r="U64" s="1">
        <v>26815</v>
      </c>
      <c r="V64" s="1">
        <v>3160</v>
      </c>
      <c r="W64" s="1">
        <v>5024</v>
      </c>
      <c r="X64" s="1">
        <v>0</v>
      </c>
      <c r="Y64" s="1">
        <v>0</v>
      </c>
      <c r="Z64" s="1">
        <v>0</v>
      </c>
      <c r="AA64" s="1">
        <f t="shared" si="17"/>
        <v>38015</v>
      </c>
      <c r="AB64" s="1">
        <f t="shared" si="18"/>
        <v>6242</v>
      </c>
      <c r="AC64" s="1">
        <f t="shared" si="19"/>
        <v>5658</v>
      </c>
      <c r="AD64" s="1">
        <f t="shared" si="20"/>
        <v>82</v>
      </c>
      <c r="AE64" s="1">
        <f t="shared" si="27"/>
        <v>60</v>
      </c>
      <c r="AF64" s="1">
        <f t="shared" si="21"/>
        <v>65</v>
      </c>
      <c r="AG64" s="1">
        <f t="shared" si="22"/>
        <v>0</v>
      </c>
      <c r="AH64" s="1">
        <f t="shared" si="23"/>
        <v>8</v>
      </c>
      <c r="AI64" s="1">
        <f t="shared" si="28"/>
        <v>133</v>
      </c>
      <c r="AJ64" s="9">
        <f t="shared" si="2"/>
        <v>2.1590310689836755E-2</v>
      </c>
      <c r="AK64" s="9">
        <f t="shared" si="3"/>
        <v>7.596E-2</v>
      </c>
      <c r="AL64" s="9">
        <f t="shared" si="4"/>
        <v>6.164E-2</v>
      </c>
      <c r="AM64" s="9">
        <f t="shared" si="5"/>
        <v>1.268E-2</v>
      </c>
      <c r="AN64" s="9">
        <f t="shared" si="6"/>
        <v>1.64E-3</v>
      </c>
      <c r="AO64" s="9">
        <f t="shared" si="7"/>
        <v>2.66E-3</v>
      </c>
      <c r="AP64" s="1">
        <f t="shared" si="29"/>
        <v>-93</v>
      </c>
      <c r="AQ64" s="1">
        <f t="shared" si="30"/>
        <v>382</v>
      </c>
      <c r="AR64" s="1"/>
      <c r="AS64" s="1">
        <f t="shared" si="31"/>
        <v>0</v>
      </c>
      <c r="AT64" s="1">
        <f t="shared" si="32"/>
        <v>289</v>
      </c>
      <c r="AU64" s="1">
        <f t="shared" si="33"/>
        <v>8184</v>
      </c>
      <c r="AV64" s="9">
        <f t="shared" si="24"/>
        <v>0.16367999999999999</v>
      </c>
      <c r="AW64" s="9">
        <f t="shared" si="8"/>
        <v>6.3200000000000006E-2</v>
      </c>
      <c r="AX64" s="9">
        <f t="shared" si="9"/>
        <v>0.10048</v>
      </c>
      <c r="AY64" s="9">
        <f t="shared" si="10"/>
        <v>0</v>
      </c>
      <c r="AZ64" s="9">
        <f t="shared" si="11"/>
        <v>5.7800000000000004E-3</v>
      </c>
      <c r="BJ64" s="7">
        <f t="shared" ref="BJ64:BK79" si="40">+BJ63+1</f>
        <v>66</v>
      </c>
      <c r="BK64" s="7">
        <f t="shared" si="40"/>
        <v>51</v>
      </c>
      <c r="BL64" s="1">
        <f t="shared" si="36"/>
        <v>0</v>
      </c>
      <c r="BM64" s="74">
        <f>+EvolOf!H53</f>
        <v>161852</v>
      </c>
      <c r="BN64" s="1">
        <f t="shared" si="13"/>
        <v>0</v>
      </c>
      <c r="BO64" s="1">
        <f t="shared" si="25"/>
        <v>0</v>
      </c>
      <c r="BP64" s="36">
        <f t="shared" si="26"/>
        <v>0</v>
      </c>
      <c r="BQ64" s="1">
        <f t="shared" si="14"/>
        <v>0</v>
      </c>
      <c r="BR64" s="1">
        <f t="shared" si="37"/>
        <v>347939.82841907628</v>
      </c>
      <c r="BS64" s="1">
        <f t="shared" si="38"/>
        <v>282346.11668972962</v>
      </c>
    </row>
    <row r="65" spans="2:71" x14ac:dyDescent="0.3">
      <c r="B65" s="1">
        <f t="shared" si="1"/>
        <v>3927</v>
      </c>
      <c r="C65" s="1">
        <v>52</v>
      </c>
      <c r="D65" s="1">
        <v>11071</v>
      </c>
      <c r="E65" s="1">
        <v>3135</v>
      </c>
      <c r="F65" s="1">
        <v>0</v>
      </c>
      <c r="G65" s="1">
        <v>701</v>
      </c>
      <c r="H65" s="1">
        <v>0</v>
      </c>
      <c r="I65" s="1">
        <v>91</v>
      </c>
      <c r="J65" s="95">
        <v>56.6</v>
      </c>
      <c r="K65" s="95">
        <v>1.45</v>
      </c>
      <c r="L65" s="95">
        <v>10.3</v>
      </c>
      <c r="M65" s="95">
        <v>1.5</v>
      </c>
      <c r="N65" s="1">
        <v>4060</v>
      </c>
      <c r="O65" s="1">
        <v>8306</v>
      </c>
      <c r="P65" s="1">
        <v>3157</v>
      </c>
      <c r="Q65" s="1">
        <v>5098</v>
      </c>
      <c r="R65" s="1">
        <v>51</v>
      </c>
      <c r="S65" s="1">
        <v>2303</v>
      </c>
      <c r="T65" s="1">
        <v>225</v>
      </c>
      <c r="U65" s="1">
        <v>26551</v>
      </c>
      <c r="V65" s="1">
        <v>3038</v>
      </c>
      <c r="W65" s="1">
        <v>5410</v>
      </c>
      <c r="X65" s="1">
        <v>0</v>
      </c>
      <c r="Y65" s="1">
        <v>0</v>
      </c>
      <c r="Z65" s="1">
        <v>0</v>
      </c>
      <c r="AA65" s="1">
        <f t="shared" si="17"/>
        <v>37622</v>
      </c>
      <c r="AB65" s="1">
        <f t="shared" si="18"/>
        <v>6173</v>
      </c>
      <c r="AC65" s="1">
        <f t="shared" si="19"/>
        <v>6111</v>
      </c>
      <c r="AD65" s="1">
        <f t="shared" si="20"/>
        <v>91</v>
      </c>
      <c r="AE65" s="1">
        <f t="shared" si="27"/>
        <v>53</v>
      </c>
      <c r="AF65" s="1">
        <f t="shared" si="21"/>
        <v>67</v>
      </c>
      <c r="AG65" s="1">
        <f t="shared" si="22"/>
        <v>0</v>
      </c>
      <c r="AH65" s="1">
        <f t="shared" si="23"/>
        <v>9</v>
      </c>
      <c r="AI65" s="1">
        <f t="shared" si="28"/>
        <v>129</v>
      </c>
      <c r="AJ65" s="9">
        <f t="shared" si="2"/>
        <v>2.3172905525846704E-2</v>
      </c>
      <c r="AK65" s="9">
        <f t="shared" si="3"/>
        <v>7.8539999999999999E-2</v>
      </c>
      <c r="AL65" s="9">
        <f t="shared" si="4"/>
        <v>6.2700000000000006E-2</v>
      </c>
      <c r="AM65" s="9">
        <f t="shared" si="5"/>
        <v>1.4019999999999999E-2</v>
      </c>
      <c r="AN65" s="9">
        <f t="shared" si="6"/>
        <v>1.82E-3</v>
      </c>
      <c r="AO65" s="9">
        <f t="shared" si="7"/>
        <v>2.5799999999999998E-3</v>
      </c>
      <c r="AP65" s="1">
        <f t="shared" si="29"/>
        <v>-122</v>
      </c>
      <c r="AQ65" s="1">
        <f t="shared" si="30"/>
        <v>386</v>
      </c>
      <c r="AR65" s="1"/>
      <c r="AS65" s="1">
        <f t="shared" si="31"/>
        <v>0</v>
      </c>
      <c r="AT65" s="1">
        <f t="shared" si="32"/>
        <v>264</v>
      </c>
      <c r="AU65" s="1">
        <f t="shared" si="33"/>
        <v>8448</v>
      </c>
      <c r="AV65" s="9">
        <f t="shared" si="24"/>
        <v>0.16896</v>
      </c>
      <c r="AW65" s="9">
        <f t="shared" si="8"/>
        <v>6.0760000000000002E-2</v>
      </c>
      <c r="AX65" s="9">
        <f t="shared" si="9"/>
        <v>0.1082</v>
      </c>
      <c r="AY65" s="9">
        <f t="shared" si="10"/>
        <v>0</v>
      </c>
      <c r="AZ65" s="9">
        <f t="shared" si="11"/>
        <v>5.28E-3</v>
      </c>
      <c r="BJ65" s="7">
        <f t="shared" si="40"/>
        <v>67</v>
      </c>
      <c r="BK65" s="7">
        <f t="shared" si="40"/>
        <v>52</v>
      </c>
      <c r="BL65" s="1">
        <f t="shared" si="36"/>
        <v>0</v>
      </c>
      <c r="BM65" s="74">
        <f>+EvolOf!H54</f>
        <v>166019</v>
      </c>
      <c r="BN65" s="1">
        <f t="shared" si="13"/>
        <v>0</v>
      </c>
      <c r="BO65" s="1">
        <f t="shared" si="25"/>
        <v>0</v>
      </c>
      <c r="BP65" s="36">
        <f t="shared" si="26"/>
        <v>0</v>
      </c>
      <c r="BQ65" s="1">
        <f t="shared" si="14"/>
        <v>0</v>
      </c>
      <c r="BR65" s="1">
        <f t="shared" si="37"/>
        <v>359757.68988986639</v>
      </c>
      <c r="BS65" s="1">
        <f t="shared" si="38"/>
        <v>287201.51713896898</v>
      </c>
    </row>
    <row r="66" spans="2:71" x14ac:dyDescent="0.3">
      <c r="B66" s="1">
        <f t="shared" si="1"/>
        <v>4050</v>
      </c>
      <c r="C66" s="1">
        <v>53</v>
      </c>
      <c r="D66" s="1">
        <v>10948</v>
      </c>
      <c r="E66" s="1">
        <v>3178</v>
      </c>
      <c r="F66" s="1">
        <v>0</v>
      </c>
      <c r="G66" s="1">
        <v>771</v>
      </c>
      <c r="H66" s="1">
        <v>0</v>
      </c>
      <c r="I66" s="1">
        <v>101</v>
      </c>
      <c r="J66" s="95">
        <v>56.59</v>
      </c>
      <c r="K66" s="95">
        <v>1.45</v>
      </c>
      <c r="L66" s="95">
        <v>10.4</v>
      </c>
      <c r="M66" s="95">
        <v>1.48</v>
      </c>
      <c r="N66" s="1">
        <v>4231</v>
      </c>
      <c r="O66" s="1">
        <v>8496</v>
      </c>
      <c r="P66" s="1">
        <v>2981</v>
      </c>
      <c r="Q66" s="1">
        <v>5459</v>
      </c>
      <c r="R66" s="1">
        <v>55</v>
      </c>
      <c r="S66" s="1">
        <v>2369</v>
      </c>
      <c r="T66" s="1">
        <v>231</v>
      </c>
      <c r="U66" s="1">
        <v>26314</v>
      </c>
      <c r="V66" s="1">
        <v>2892</v>
      </c>
      <c r="W66" s="1">
        <v>5793</v>
      </c>
      <c r="X66" s="1">
        <v>0</v>
      </c>
      <c r="Y66" s="1">
        <v>0</v>
      </c>
      <c r="Z66" s="1">
        <v>0</v>
      </c>
      <c r="AA66" s="1">
        <f t="shared" si="17"/>
        <v>37262</v>
      </c>
      <c r="AB66" s="1">
        <f t="shared" si="18"/>
        <v>6070</v>
      </c>
      <c r="AC66" s="1">
        <f t="shared" si="19"/>
        <v>6564</v>
      </c>
      <c r="AD66" s="1">
        <f t="shared" si="20"/>
        <v>101</v>
      </c>
      <c r="AE66" s="1">
        <f t="shared" si="27"/>
        <v>43</v>
      </c>
      <c r="AF66" s="1">
        <f t="shared" si="21"/>
        <v>70</v>
      </c>
      <c r="AG66" s="1">
        <f t="shared" si="22"/>
        <v>0</v>
      </c>
      <c r="AH66" s="1">
        <f t="shared" si="23"/>
        <v>10</v>
      </c>
      <c r="AI66" s="1">
        <f t="shared" si="28"/>
        <v>123</v>
      </c>
      <c r="AJ66" s="9">
        <f t="shared" si="2"/>
        <v>2.4938271604938271E-2</v>
      </c>
      <c r="AK66" s="9">
        <f t="shared" si="3"/>
        <v>8.1000000000000003E-2</v>
      </c>
      <c r="AL66" s="9">
        <f t="shared" si="4"/>
        <v>6.3560000000000005E-2</v>
      </c>
      <c r="AM66" s="9">
        <f t="shared" si="5"/>
        <v>1.542E-2</v>
      </c>
      <c r="AN66" s="9">
        <f t="shared" si="6"/>
        <v>2.0200000000000001E-3</v>
      </c>
      <c r="AO66" s="9">
        <f t="shared" si="7"/>
        <v>2.4599999999999999E-3</v>
      </c>
      <c r="AP66" s="1">
        <f t="shared" si="29"/>
        <v>-146</v>
      </c>
      <c r="AQ66" s="1">
        <f t="shared" si="30"/>
        <v>383</v>
      </c>
      <c r="AR66" s="1"/>
      <c r="AS66" s="1">
        <f t="shared" si="31"/>
        <v>0</v>
      </c>
      <c r="AT66" s="1">
        <f t="shared" si="32"/>
        <v>237</v>
      </c>
      <c r="AU66" s="1">
        <f t="shared" si="33"/>
        <v>8685</v>
      </c>
      <c r="AV66" s="9">
        <f t="shared" si="24"/>
        <v>0.17369999999999999</v>
      </c>
      <c r="AW66" s="9">
        <f t="shared" si="8"/>
        <v>5.7840000000000003E-2</v>
      </c>
      <c r="AX66" s="9">
        <f t="shared" si="9"/>
        <v>0.11586</v>
      </c>
      <c r="AY66" s="9">
        <f t="shared" si="10"/>
        <v>0</v>
      </c>
      <c r="AZ66" s="9">
        <f t="shared" si="11"/>
        <v>4.7400000000000003E-3</v>
      </c>
      <c r="BJ66" s="7">
        <f t="shared" si="40"/>
        <v>68</v>
      </c>
      <c r="BK66" s="7">
        <f t="shared" si="40"/>
        <v>53</v>
      </c>
      <c r="BL66" s="1">
        <f t="shared" si="36"/>
        <v>0</v>
      </c>
      <c r="BM66" s="74">
        <f>+EvolOf!H55</f>
        <v>169496</v>
      </c>
      <c r="BN66" s="1">
        <f t="shared" si="13"/>
        <v>0</v>
      </c>
      <c r="BO66" s="1">
        <f t="shared" si="25"/>
        <v>0</v>
      </c>
      <c r="BP66" s="36">
        <f t="shared" si="26"/>
        <v>0</v>
      </c>
      <c r="BQ66" s="1">
        <f t="shared" si="14"/>
        <v>0</v>
      </c>
      <c r="BR66" s="1">
        <f t="shared" si="37"/>
        <v>371025.88338527089</v>
      </c>
      <c r="BS66" s="1">
        <f t="shared" si="38"/>
        <v>291140.804295899</v>
      </c>
    </row>
    <row r="67" spans="2:71" x14ac:dyDescent="0.3">
      <c r="B67" s="1">
        <f t="shared" si="1"/>
        <v>4168</v>
      </c>
      <c r="C67" s="1">
        <v>54</v>
      </c>
      <c r="D67" s="1">
        <v>10829</v>
      </c>
      <c r="E67" s="1">
        <v>3214</v>
      </c>
      <c r="F67" s="1">
        <v>0</v>
      </c>
      <c r="G67" s="1">
        <v>843</v>
      </c>
      <c r="H67" s="1">
        <v>0</v>
      </c>
      <c r="I67" s="1">
        <v>111</v>
      </c>
      <c r="J67" s="95">
        <v>56.59</v>
      </c>
      <c r="K67" s="95">
        <v>1.45</v>
      </c>
      <c r="L67" s="95">
        <v>10.4</v>
      </c>
      <c r="M67" s="95">
        <v>1.45</v>
      </c>
      <c r="N67" s="1">
        <v>4398</v>
      </c>
      <c r="O67" s="1">
        <v>8654</v>
      </c>
      <c r="P67" s="1">
        <v>2780</v>
      </c>
      <c r="Q67" s="1">
        <v>5814</v>
      </c>
      <c r="R67" s="1">
        <v>59</v>
      </c>
      <c r="S67" s="1">
        <v>2428</v>
      </c>
      <c r="T67" s="1">
        <v>236</v>
      </c>
      <c r="U67" s="1">
        <v>26106</v>
      </c>
      <c r="V67" s="1">
        <v>2719</v>
      </c>
      <c r="W67" s="1">
        <v>6173</v>
      </c>
      <c r="X67" s="1">
        <v>0</v>
      </c>
      <c r="Y67" s="1">
        <v>0</v>
      </c>
      <c r="Z67" s="1">
        <v>0</v>
      </c>
      <c r="AA67" s="1">
        <f t="shared" si="17"/>
        <v>36935</v>
      </c>
      <c r="AB67" s="1">
        <f t="shared" si="18"/>
        <v>5933</v>
      </c>
      <c r="AC67" s="1">
        <f t="shared" si="19"/>
        <v>7016</v>
      </c>
      <c r="AD67" s="1">
        <f t="shared" si="20"/>
        <v>111</v>
      </c>
      <c r="AE67" s="1">
        <f t="shared" si="27"/>
        <v>36</v>
      </c>
      <c r="AF67" s="1">
        <f t="shared" si="21"/>
        <v>72</v>
      </c>
      <c r="AG67" s="1">
        <f t="shared" si="22"/>
        <v>0</v>
      </c>
      <c r="AH67" s="1">
        <f t="shared" si="23"/>
        <v>10</v>
      </c>
      <c r="AI67" s="1">
        <f t="shared" si="28"/>
        <v>118</v>
      </c>
      <c r="AJ67" s="9">
        <f t="shared" si="2"/>
        <v>2.663147792706334E-2</v>
      </c>
      <c r="AK67" s="9">
        <f t="shared" si="3"/>
        <v>8.3360000000000004E-2</v>
      </c>
      <c r="AL67" s="9">
        <f t="shared" si="4"/>
        <v>6.4280000000000004E-2</v>
      </c>
      <c r="AM67" s="9">
        <f t="shared" si="5"/>
        <v>1.686E-2</v>
      </c>
      <c r="AN67" s="9">
        <f t="shared" si="6"/>
        <v>2.2200000000000002E-3</v>
      </c>
      <c r="AO67" s="9">
        <f t="shared" si="7"/>
        <v>2.3600000000000001E-3</v>
      </c>
      <c r="AP67" s="1">
        <f t="shared" si="29"/>
        <v>-173</v>
      </c>
      <c r="AQ67" s="1">
        <f t="shared" si="30"/>
        <v>380</v>
      </c>
      <c r="AR67" s="1"/>
      <c r="AS67" s="1">
        <f t="shared" si="31"/>
        <v>0</v>
      </c>
      <c r="AT67" s="1">
        <f t="shared" si="32"/>
        <v>207</v>
      </c>
      <c r="AU67" s="1">
        <f t="shared" si="33"/>
        <v>8892</v>
      </c>
      <c r="AV67" s="9">
        <f t="shared" si="24"/>
        <v>0.17784</v>
      </c>
      <c r="AW67" s="9">
        <f t="shared" si="8"/>
        <v>5.4379999999999998E-2</v>
      </c>
      <c r="AX67" s="9">
        <f t="shared" si="9"/>
        <v>0.12346</v>
      </c>
      <c r="AY67" s="9">
        <f t="shared" si="10"/>
        <v>0</v>
      </c>
      <c r="AZ67" s="9">
        <f t="shared" si="11"/>
        <v>4.1399999999999996E-3</v>
      </c>
      <c r="BJ67" s="7">
        <f t="shared" si="40"/>
        <v>69</v>
      </c>
      <c r="BK67" s="7">
        <f t="shared" si="40"/>
        <v>54</v>
      </c>
      <c r="BL67" s="1">
        <f t="shared" si="36"/>
        <v>0</v>
      </c>
      <c r="BM67" s="74">
        <f>+EvolOf!H56</f>
        <v>0</v>
      </c>
      <c r="BN67" s="1">
        <f t="shared" si="13"/>
        <v>0</v>
      </c>
      <c r="BO67" s="1">
        <f t="shared" si="25"/>
        <v>0</v>
      </c>
      <c r="BP67" s="36">
        <f t="shared" si="26"/>
        <v>0</v>
      </c>
      <c r="BQ67" s="1">
        <f t="shared" si="14"/>
        <v>0</v>
      </c>
      <c r="BR67" s="1">
        <f t="shared" si="37"/>
        <v>381836.02023452078</v>
      </c>
      <c r="BS67" s="1">
        <f t="shared" si="38"/>
        <v>294438.81214821251</v>
      </c>
    </row>
    <row r="68" spans="2:71" x14ac:dyDescent="0.3">
      <c r="B68" s="1">
        <f t="shared" si="1"/>
        <v>4281</v>
      </c>
      <c r="C68" s="1">
        <v>55</v>
      </c>
      <c r="D68" s="1">
        <v>10717</v>
      </c>
      <c r="E68" s="1">
        <v>3239</v>
      </c>
      <c r="F68" s="1">
        <v>0</v>
      </c>
      <c r="G68" s="1">
        <v>921</v>
      </c>
      <c r="H68" s="1">
        <v>0</v>
      </c>
      <c r="I68" s="1">
        <v>121</v>
      </c>
      <c r="J68" s="95">
        <v>56.58</v>
      </c>
      <c r="K68" s="95">
        <v>1.46</v>
      </c>
      <c r="L68" s="95">
        <v>10.5</v>
      </c>
      <c r="M68" s="95">
        <v>1.42</v>
      </c>
      <c r="N68" s="1">
        <v>4558</v>
      </c>
      <c r="O68" s="1">
        <v>8806</v>
      </c>
      <c r="P68" s="1">
        <v>2589</v>
      </c>
      <c r="Q68" s="1">
        <v>6153</v>
      </c>
      <c r="R68" s="1">
        <v>62</v>
      </c>
      <c r="S68" s="1">
        <v>2485</v>
      </c>
      <c r="T68" s="1">
        <v>241</v>
      </c>
      <c r="U68" s="1">
        <v>25908</v>
      </c>
      <c r="V68" s="1">
        <v>2553</v>
      </c>
      <c r="W68" s="1">
        <v>6538</v>
      </c>
      <c r="X68" s="1">
        <v>0</v>
      </c>
      <c r="Y68" s="1">
        <v>0</v>
      </c>
      <c r="Z68" s="1">
        <v>0</v>
      </c>
      <c r="AA68" s="1">
        <f t="shared" si="17"/>
        <v>36625</v>
      </c>
      <c r="AB68" s="1">
        <f t="shared" si="18"/>
        <v>5792</v>
      </c>
      <c r="AC68" s="1">
        <f t="shared" si="19"/>
        <v>7459</v>
      </c>
      <c r="AD68" s="1">
        <f t="shared" si="20"/>
        <v>121</v>
      </c>
      <c r="AE68" s="1">
        <f t="shared" si="27"/>
        <v>25</v>
      </c>
      <c r="AF68" s="1">
        <f t="shared" si="21"/>
        <v>78</v>
      </c>
      <c r="AG68" s="1">
        <f t="shared" si="22"/>
        <v>0</v>
      </c>
      <c r="AH68" s="1">
        <f t="shared" si="23"/>
        <v>10</v>
      </c>
      <c r="AI68" s="1">
        <f t="shared" si="28"/>
        <v>113</v>
      </c>
      <c r="AJ68" s="9">
        <f t="shared" si="2"/>
        <v>2.8264424199953283E-2</v>
      </c>
      <c r="AK68" s="9">
        <f t="shared" si="3"/>
        <v>8.5620000000000002E-2</v>
      </c>
      <c r="AL68" s="9">
        <f t="shared" si="4"/>
        <v>6.4780000000000004E-2</v>
      </c>
      <c r="AM68" s="9">
        <f t="shared" si="5"/>
        <v>1.8419999999999999E-2</v>
      </c>
      <c r="AN68" s="9">
        <f t="shared" si="6"/>
        <v>2.4199999999999998E-3</v>
      </c>
      <c r="AO68" s="9">
        <f t="shared" si="7"/>
        <v>2.2599999999999999E-3</v>
      </c>
      <c r="AP68" s="1">
        <f t="shared" si="29"/>
        <v>-166</v>
      </c>
      <c r="AQ68" s="1">
        <f t="shared" si="30"/>
        <v>365</v>
      </c>
      <c r="AR68" s="1"/>
      <c r="AS68" s="1">
        <f t="shared" si="31"/>
        <v>0</v>
      </c>
      <c r="AT68" s="1">
        <f t="shared" si="32"/>
        <v>199</v>
      </c>
      <c r="AU68" s="1">
        <f t="shared" si="33"/>
        <v>9091</v>
      </c>
      <c r="AV68" s="9">
        <f t="shared" si="24"/>
        <v>0.18182000000000001</v>
      </c>
      <c r="AW68" s="9">
        <f t="shared" si="8"/>
        <v>5.1060000000000001E-2</v>
      </c>
      <c r="AX68" s="9">
        <f t="shared" si="9"/>
        <v>0.13075999999999999</v>
      </c>
      <c r="AY68" s="9">
        <f t="shared" si="10"/>
        <v>0</v>
      </c>
      <c r="AZ68" s="9">
        <f t="shared" si="11"/>
        <v>3.98E-3</v>
      </c>
      <c r="BJ68" s="7">
        <f t="shared" si="40"/>
        <v>70</v>
      </c>
      <c r="BK68" s="7">
        <f t="shared" si="40"/>
        <v>55</v>
      </c>
      <c r="BL68" s="1">
        <f t="shared" si="36"/>
        <v>0</v>
      </c>
      <c r="BM68" s="74">
        <f>+EvolOf!H57</f>
        <v>0</v>
      </c>
      <c r="BN68" s="1">
        <f t="shared" si="13"/>
        <v>0</v>
      </c>
      <c r="BO68" s="1">
        <f t="shared" si="25"/>
        <v>0</v>
      </c>
      <c r="BP68" s="36">
        <f t="shared" si="26"/>
        <v>0</v>
      </c>
      <c r="BQ68" s="1">
        <f t="shared" si="14"/>
        <v>0</v>
      </c>
      <c r="BR68" s="1">
        <f t="shared" si="37"/>
        <v>392188.100437616</v>
      </c>
      <c r="BS68" s="1">
        <f t="shared" si="38"/>
        <v>296729.0953789858</v>
      </c>
    </row>
    <row r="69" spans="2:71" x14ac:dyDescent="0.3">
      <c r="B69" s="1">
        <f t="shared" si="1"/>
        <v>4383</v>
      </c>
      <c r="C69" s="1">
        <v>56</v>
      </c>
      <c r="D69" s="1">
        <v>10615</v>
      </c>
      <c r="E69" s="1">
        <v>3251</v>
      </c>
      <c r="F69" s="1">
        <v>0</v>
      </c>
      <c r="G69" s="1">
        <v>1001</v>
      </c>
      <c r="H69" s="1">
        <v>0</v>
      </c>
      <c r="I69" s="1">
        <v>131</v>
      </c>
      <c r="J69" s="95">
        <v>56.58</v>
      </c>
      <c r="K69" s="95">
        <v>1.46</v>
      </c>
      <c r="L69" s="95">
        <v>10.6</v>
      </c>
      <c r="M69" s="95">
        <v>1.39</v>
      </c>
      <c r="N69" s="1">
        <v>4706</v>
      </c>
      <c r="O69" s="1">
        <v>8939</v>
      </c>
      <c r="P69" s="1">
        <v>2392</v>
      </c>
      <c r="Q69" s="1">
        <v>6480</v>
      </c>
      <c r="R69" s="1">
        <v>66</v>
      </c>
      <c r="S69" s="1">
        <v>2533</v>
      </c>
      <c r="T69" s="1">
        <v>245</v>
      </c>
      <c r="U69" s="1">
        <v>25727</v>
      </c>
      <c r="V69" s="1">
        <v>2376</v>
      </c>
      <c r="W69" s="1">
        <v>6895</v>
      </c>
      <c r="X69" s="1">
        <v>0</v>
      </c>
      <c r="Y69" s="1">
        <v>0</v>
      </c>
      <c r="Z69" s="1">
        <v>0</v>
      </c>
      <c r="AA69" s="1">
        <f t="shared" si="17"/>
        <v>36342</v>
      </c>
      <c r="AB69" s="1">
        <f t="shared" si="18"/>
        <v>5627</v>
      </c>
      <c r="AC69" s="1">
        <f t="shared" si="19"/>
        <v>7896</v>
      </c>
      <c r="AD69" s="1">
        <f t="shared" si="20"/>
        <v>131</v>
      </c>
      <c r="AE69" s="1">
        <f t="shared" si="27"/>
        <v>12</v>
      </c>
      <c r="AF69" s="1">
        <f t="shared" si="21"/>
        <v>80</v>
      </c>
      <c r="AG69" s="1">
        <f t="shared" si="22"/>
        <v>0</v>
      </c>
      <c r="AH69" s="1">
        <f t="shared" si="23"/>
        <v>10</v>
      </c>
      <c r="AI69" s="1">
        <f t="shared" si="28"/>
        <v>102</v>
      </c>
      <c r="AJ69" s="9">
        <f t="shared" si="2"/>
        <v>2.9888204426192107E-2</v>
      </c>
      <c r="AK69" s="9">
        <f t="shared" si="3"/>
        <v>8.7660000000000002E-2</v>
      </c>
      <c r="AL69" s="9">
        <f t="shared" si="4"/>
        <v>6.5019999999999994E-2</v>
      </c>
      <c r="AM69" s="9">
        <f t="shared" si="5"/>
        <v>2.002E-2</v>
      </c>
      <c r="AN69" s="9">
        <f t="shared" si="6"/>
        <v>2.6199999999999999E-3</v>
      </c>
      <c r="AO69" s="9">
        <f t="shared" si="7"/>
        <v>2.0400000000000001E-3</v>
      </c>
      <c r="AP69" s="1">
        <f t="shared" si="29"/>
        <v>-177</v>
      </c>
      <c r="AQ69" s="1">
        <f t="shared" si="30"/>
        <v>357</v>
      </c>
      <c r="AR69" s="1"/>
      <c r="AS69" s="1">
        <f t="shared" si="31"/>
        <v>0</v>
      </c>
      <c r="AT69" s="1">
        <f t="shared" si="32"/>
        <v>180</v>
      </c>
      <c r="AU69" s="1">
        <f t="shared" si="33"/>
        <v>9271</v>
      </c>
      <c r="AV69" s="9">
        <f t="shared" si="24"/>
        <v>0.18542</v>
      </c>
      <c r="AW69" s="9">
        <f t="shared" si="8"/>
        <v>4.752E-2</v>
      </c>
      <c r="AX69" s="9">
        <f t="shared" si="9"/>
        <v>0.13789999999999999</v>
      </c>
      <c r="AY69" s="9">
        <f t="shared" si="10"/>
        <v>0</v>
      </c>
      <c r="AZ69" s="9">
        <f t="shared" si="11"/>
        <v>3.5999999999999999E-3</v>
      </c>
      <c r="BJ69" s="7">
        <f t="shared" si="40"/>
        <v>71</v>
      </c>
      <c r="BK69" s="7">
        <f t="shared" si="40"/>
        <v>56</v>
      </c>
      <c r="BL69" s="1">
        <f t="shared" si="36"/>
        <v>0</v>
      </c>
      <c r="BM69" s="74">
        <f>+EvolOf!H58</f>
        <v>0</v>
      </c>
      <c r="BN69" s="1">
        <f t="shared" si="13"/>
        <v>0</v>
      </c>
      <c r="BO69" s="1">
        <f t="shared" si="25"/>
        <v>0</v>
      </c>
      <c r="BP69" s="36">
        <f t="shared" si="26"/>
        <v>0</v>
      </c>
      <c r="BQ69" s="1">
        <f t="shared" si="14"/>
        <v>0</v>
      </c>
      <c r="BR69" s="1">
        <f t="shared" si="37"/>
        <v>401532.45601917099</v>
      </c>
      <c r="BS69" s="1">
        <f t="shared" si="38"/>
        <v>297828.43132975698</v>
      </c>
    </row>
    <row r="70" spans="2:71" x14ac:dyDescent="0.3">
      <c r="B70" s="1">
        <f t="shared" si="1"/>
        <v>4478</v>
      </c>
      <c r="C70" s="1">
        <v>57</v>
      </c>
      <c r="D70" s="1">
        <v>10520</v>
      </c>
      <c r="E70" s="1">
        <v>3249</v>
      </c>
      <c r="F70" s="1">
        <v>0</v>
      </c>
      <c r="G70" s="1">
        <v>1087</v>
      </c>
      <c r="H70" s="1">
        <v>0</v>
      </c>
      <c r="I70" s="1">
        <v>142</v>
      </c>
      <c r="J70" s="95">
        <v>56.58</v>
      </c>
      <c r="K70" s="95">
        <v>1.46</v>
      </c>
      <c r="L70" s="95">
        <v>10.7</v>
      </c>
      <c r="M70" s="95">
        <v>1.37</v>
      </c>
      <c r="N70" s="1">
        <v>4846</v>
      </c>
      <c r="O70" s="1">
        <v>9052</v>
      </c>
      <c r="P70" s="1">
        <v>2188</v>
      </c>
      <c r="Q70" s="1">
        <v>6793</v>
      </c>
      <c r="R70" s="1">
        <v>70</v>
      </c>
      <c r="S70" s="1">
        <v>2570</v>
      </c>
      <c r="T70" s="1">
        <v>249</v>
      </c>
      <c r="U70" s="1">
        <v>25569</v>
      </c>
      <c r="V70" s="1">
        <v>2192</v>
      </c>
      <c r="W70" s="1">
        <v>7238</v>
      </c>
      <c r="X70" s="1">
        <v>0</v>
      </c>
      <c r="Y70" s="1">
        <v>0</v>
      </c>
      <c r="Z70" s="1">
        <v>0</v>
      </c>
      <c r="AA70" s="1">
        <f t="shared" si="17"/>
        <v>36089</v>
      </c>
      <c r="AB70" s="1">
        <f t="shared" si="18"/>
        <v>5441</v>
      </c>
      <c r="AC70" s="1">
        <f t="shared" si="19"/>
        <v>8325</v>
      </c>
      <c r="AD70" s="1">
        <f t="shared" si="20"/>
        <v>142</v>
      </c>
      <c r="AE70" s="1">
        <f t="shared" si="27"/>
        <v>-2</v>
      </c>
      <c r="AF70" s="1">
        <f t="shared" si="21"/>
        <v>86</v>
      </c>
      <c r="AG70" s="1">
        <f t="shared" si="22"/>
        <v>0</v>
      </c>
      <c r="AH70" s="1">
        <f t="shared" si="23"/>
        <v>11</v>
      </c>
      <c r="AI70" s="1">
        <f t="shared" si="28"/>
        <v>95</v>
      </c>
      <c r="AJ70" s="9">
        <f t="shared" si="2"/>
        <v>3.1710585082626169E-2</v>
      </c>
      <c r="AK70" s="9">
        <f t="shared" si="3"/>
        <v>8.9560000000000001E-2</v>
      </c>
      <c r="AL70" s="9">
        <f t="shared" si="4"/>
        <v>6.4979999999999996E-2</v>
      </c>
      <c r="AM70" s="9">
        <f t="shared" si="5"/>
        <v>2.1739999999999999E-2</v>
      </c>
      <c r="AN70" s="9">
        <f t="shared" si="6"/>
        <v>2.8400000000000001E-3</v>
      </c>
      <c r="AO70" s="9">
        <f t="shared" si="7"/>
        <v>1.9E-3</v>
      </c>
      <c r="AP70" s="1">
        <f t="shared" si="29"/>
        <v>-184</v>
      </c>
      <c r="AQ70" s="1">
        <f t="shared" si="30"/>
        <v>343</v>
      </c>
      <c r="AR70" s="1"/>
      <c r="AS70" s="1">
        <f t="shared" si="31"/>
        <v>0</v>
      </c>
      <c r="AT70" s="1">
        <f t="shared" si="32"/>
        <v>159</v>
      </c>
      <c r="AU70" s="1">
        <f t="shared" si="33"/>
        <v>9430</v>
      </c>
      <c r="AV70" s="9">
        <f t="shared" si="24"/>
        <v>0.18859999999999999</v>
      </c>
      <c r="AW70" s="9">
        <f t="shared" si="8"/>
        <v>4.3839999999999997E-2</v>
      </c>
      <c r="AX70" s="9">
        <f t="shared" si="9"/>
        <v>0.14476</v>
      </c>
      <c r="AY70" s="9">
        <f t="shared" si="10"/>
        <v>0</v>
      </c>
      <c r="AZ70" s="9">
        <f t="shared" si="11"/>
        <v>3.1800000000000001E-3</v>
      </c>
      <c r="BJ70" s="7">
        <f t="shared" si="40"/>
        <v>72</v>
      </c>
      <c r="BK70" s="7">
        <f t="shared" si="40"/>
        <v>57</v>
      </c>
      <c r="BL70" s="1">
        <f t="shared" si="36"/>
        <v>0</v>
      </c>
      <c r="BM70" s="74">
        <f>+EvolOf!H59</f>
        <v>0</v>
      </c>
      <c r="BN70" s="1">
        <f t="shared" si="13"/>
        <v>0</v>
      </c>
      <c r="BO70" s="1">
        <f t="shared" si="25"/>
        <v>0</v>
      </c>
      <c r="BP70" s="36">
        <f t="shared" si="26"/>
        <v>0</v>
      </c>
      <c r="BQ70" s="1">
        <f t="shared" si="14"/>
        <v>0</v>
      </c>
      <c r="BR70" s="1">
        <f t="shared" si="37"/>
        <v>410235.53229610942</v>
      </c>
      <c r="BS70" s="1">
        <f t="shared" si="38"/>
        <v>297645.20867129514</v>
      </c>
    </row>
    <row r="71" spans="2:71" x14ac:dyDescent="0.3">
      <c r="B71" s="1">
        <f t="shared" si="1"/>
        <v>4565</v>
      </c>
      <c r="C71" s="1">
        <v>58</v>
      </c>
      <c r="D71" s="1">
        <v>10433</v>
      </c>
      <c r="E71" s="1">
        <v>3233</v>
      </c>
      <c r="F71" s="1">
        <v>0</v>
      </c>
      <c r="G71" s="1">
        <v>1178</v>
      </c>
      <c r="H71" s="1">
        <v>0</v>
      </c>
      <c r="I71" s="1">
        <v>154</v>
      </c>
      <c r="J71" s="95">
        <v>56.57</v>
      </c>
      <c r="K71" s="95">
        <v>1.47</v>
      </c>
      <c r="L71" s="95">
        <v>10.8</v>
      </c>
      <c r="M71" s="95">
        <v>1.34</v>
      </c>
      <c r="N71" s="1">
        <v>4978</v>
      </c>
      <c r="O71" s="1">
        <v>9155</v>
      </c>
      <c r="P71" s="1">
        <v>1995</v>
      </c>
      <c r="Q71" s="1">
        <v>7084</v>
      </c>
      <c r="R71" s="1">
        <v>75</v>
      </c>
      <c r="S71" s="1">
        <v>2596</v>
      </c>
      <c r="T71" s="1">
        <v>252</v>
      </c>
      <c r="U71" s="1">
        <v>25422</v>
      </c>
      <c r="V71" s="1">
        <v>2018</v>
      </c>
      <c r="W71" s="1">
        <v>7558</v>
      </c>
      <c r="X71" s="1">
        <v>0</v>
      </c>
      <c r="Y71" s="1">
        <v>0</v>
      </c>
      <c r="Z71" s="1">
        <v>0</v>
      </c>
      <c r="AA71" s="1">
        <f t="shared" si="17"/>
        <v>35855</v>
      </c>
      <c r="AB71" s="1">
        <f t="shared" si="18"/>
        <v>5251</v>
      </c>
      <c r="AC71" s="1">
        <f t="shared" si="19"/>
        <v>8736</v>
      </c>
      <c r="AD71" s="1">
        <f t="shared" si="20"/>
        <v>154</v>
      </c>
      <c r="AE71" s="1">
        <f t="shared" si="27"/>
        <v>-16</v>
      </c>
      <c r="AF71" s="1">
        <f t="shared" si="21"/>
        <v>91</v>
      </c>
      <c r="AG71" s="1">
        <f t="shared" si="22"/>
        <v>0</v>
      </c>
      <c r="AH71" s="1">
        <f t="shared" si="23"/>
        <v>12</v>
      </c>
      <c r="AI71" s="1">
        <f t="shared" si="28"/>
        <v>87</v>
      </c>
      <c r="AJ71" s="9">
        <f t="shared" si="2"/>
        <v>3.3734939759036145E-2</v>
      </c>
      <c r="AK71" s="9">
        <f t="shared" si="3"/>
        <v>9.1300000000000006E-2</v>
      </c>
      <c r="AL71" s="9">
        <f t="shared" si="4"/>
        <v>6.4659999999999995E-2</v>
      </c>
      <c r="AM71" s="9">
        <f t="shared" si="5"/>
        <v>2.3560000000000001E-2</v>
      </c>
      <c r="AN71" s="9">
        <f t="shared" si="6"/>
        <v>3.0799999999999998E-3</v>
      </c>
      <c r="AO71" s="9">
        <f t="shared" si="7"/>
        <v>1.74E-3</v>
      </c>
      <c r="AP71" s="1">
        <f t="shared" si="29"/>
        <v>-174</v>
      </c>
      <c r="AQ71" s="1">
        <f t="shared" si="30"/>
        <v>320</v>
      </c>
      <c r="AR71" s="1"/>
      <c r="AS71" s="1">
        <f t="shared" si="31"/>
        <v>0</v>
      </c>
      <c r="AT71" s="1">
        <f t="shared" si="32"/>
        <v>146</v>
      </c>
      <c r="AU71" s="1">
        <f t="shared" si="33"/>
        <v>9576</v>
      </c>
      <c r="AV71" s="9">
        <f t="shared" si="24"/>
        <v>0.19152</v>
      </c>
      <c r="AW71" s="9">
        <f t="shared" si="8"/>
        <v>4.036E-2</v>
      </c>
      <c r="AX71" s="9">
        <f t="shared" si="9"/>
        <v>0.15115999999999999</v>
      </c>
      <c r="AY71" s="9">
        <f t="shared" si="10"/>
        <v>0</v>
      </c>
      <c r="AZ71" s="9">
        <f t="shared" si="11"/>
        <v>2.9199999999999999E-3</v>
      </c>
      <c r="BJ71" s="7">
        <f t="shared" si="40"/>
        <v>73</v>
      </c>
      <c r="BK71" s="7">
        <f t="shared" si="40"/>
        <v>58</v>
      </c>
      <c r="BL71" s="1">
        <f t="shared" si="36"/>
        <v>0</v>
      </c>
      <c r="BM71" s="74">
        <f>+EvolOf!H60</f>
        <v>0</v>
      </c>
      <c r="BN71" s="1">
        <f t="shared" si="13"/>
        <v>0</v>
      </c>
      <c r="BO71" s="1">
        <f t="shared" si="25"/>
        <v>0</v>
      </c>
      <c r="BP71" s="36">
        <f t="shared" si="26"/>
        <v>0</v>
      </c>
      <c r="BQ71" s="1">
        <f t="shared" si="14"/>
        <v>0</v>
      </c>
      <c r="BR71" s="1">
        <f t="shared" si="37"/>
        <v>418205.7179392004</v>
      </c>
      <c r="BS71" s="1">
        <f t="shared" si="38"/>
        <v>296179.42740360019</v>
      </c>
    </row>
    <row r="72" spans="2:71" x14ac:dyDescent="0.3">
      <c r="B72" s="1">
        <f t="shared" si="1"/>
        <v>4645</v>
      </c>
      <c r="C72" s="1">
        <v>59</v>
      </c>
      <c r="D72" s="1">
        <v>10352</v>
      </c>
      <c r="E72" s="1">
        <v>3206</v>
      </c>
      <c r="F72" s="1">
        <v>0</v>
      </c>
      <c r="G72" s="1">
        <v>1273</v>
      </c>
      <c r="H72" s="1">
        <v>0</v>
      </c>
      <c r="I72" s="1">
        <v>166</v>
      </c>
      <c r="J72" s="95">
        <v>56.57</v>
      </c>
      <c r="K72" s="95">
        <v>1.47</v>
      </c>
      <c r="L72" s="95">
        <v>10.9</v>
      </c>
      <c r="M72" s="95">
        <v>1.32</v>
      </c>
      <c r="N72" s="1">
        <v>5098</v>
      </c>
      <c r="O72" s="1">
        <v>9242</v>
      </c>
      <c r="P72" s="1">
        <v>1798</v>
      </c>
      <c r="Q72" s="1">
        <v>7364</v>
      </c>
      <c r="R72" s="1">
        <v>79</v>
      </c>
      <c r="S72" s="1">
        <v>2610</v>
      </c>
      <c r="T72" s="1">
        <v>255</v>
      </c>
      <c r="U72" s="1">
        <v>25296</v>
      </c>
      <c r="V72" s="1">
        <v>1840</v>
      </c>
      <c r="W72" s="1">
        <v>7863</v>
      </c>
      <c r="X72" s="1">
        <v>0</v>
      </c>
      <c r="Y72" s="1">
        <v>0</v>
      </c>
      <c r="Z72" s="1">
        <v>0</v>
      </c>
      <c r="AA72" s="1">
        <f t="shared" si="17"/>
        <v>35648</v>
      </c>
      <c r="AB72" s="1">
        <f t="shared" si="18"/>
        <v>5046</v>
      </c>
      <c r="AC72" s="1">
        <f t="shared" si="19"/>
        <v>9136</v>
      </c>
      <c r="AD72" s="1">
        <f t="shared" si="20"/>
        <v>166</v>
      </c>
      <c r="AE72" s="1">
        <f t="shared" si="27"/>
        <v>-27</v>
      </c>
      <c r="AF72" s="1">
        <f t="shared" si="21"/>
        <v>95</v>
      </c>
      <c r="AG72" s="1">
        <f t="shared" si="22"/>
        <v>0</v>
      </c>
      <c r="AH72" s="1">
        <f t="shared" si="23"/>
        <v>12</v>
      </c>
      <c r="AI72" s="1">
        <f t="shared" si="28"/>
        <v>80</v>
      </c>
      <c r="AJ72" s="9">
        <f t="shared" si="2"/>
        <v>3.573735199138859E-2</v>
      </c>
      <c r="AK72" s="9">
        <f t="shared" si="3"/>
        <v>9.2899999999999996E-2</v>
      </c>
      <c r="AL72" s="9">
        <f t="shared" si="4"/>
        <v>6.4119999999999996E-2</v>
      </c>
      <c r="AM72" s="9">
        <f t="shared" si="5"/>
        <v>2.546E-2</v>
      </c>
      <c r="AN72" s="9">
        <f t="shared" si="6"/>
        <v>3.32E-3</v>
      </c>
      <c r="AO72" s="9">
        <f t="shared" si="7"/>
        <v>1.6000000000000001E-3</v>
      </c>
      <c r="AP72" s="1">
        <f t="shared" si="29"/>
        <v>-178</v>
      </c>
      <c r="AQ72" s="1">
        <f t="shared" si="30"/>
        <v>305</v>
      </c>
      <c r="AR72" s="1"/>
      <c r="AS72" s="1">
        <f t="shared" si="31"/>
        <v>0</v>
      </c>
      <c r="AT72" s="1">
        <f t="shared" si="32"/>
        <v>127</v>
      </c>
      <c r="AU72" s="1">
        <f t="shared" si="33"/>
        <v>9703</v>
      </c>
      <c r="AV72" s="9">
        <f t="shared" si="24"/>
        <v>0.19406000000000001</v>
      </c>
      <c r="AW72" s="9">
        <f t="shared" si="8"/>
        <v>3.6799999999999999E-2</v>
      </c>
      <c r="AX72" s="9">
        <f t="shared" si="9"/>
        <v>0.15726000000000001</v>
      </c>
      <c r="AY72" s="9">
        <f t="shared" si="10"/>
        <v>0</v>
      </c>
      <c r="AZ72" s="9">
        <f t="shared" si="11"/>
        <v>2.5400000000000002E-3</v>
      </c>
      <c r="BJ72" s="7">
        <f t="shared" si="40"/>
        <v>74</v>
      </c>
      <c r="BK72" s="7">
        <f t="shared" si="40"/>
        <v>59</v>
      </c>
      <c r="BL72" s="1">
        <f t="shared" si="36"/>
        <v>0</v>
      </c>
      <c r="BM72" s="74">
        <f>+EvolOf!H61</f>
        <v>0</v>
      </c>
      <c r="BN72" s="1">
        <f t="shared" si="13"/>
        <v>0</v>
      </c>
      <c r="BO72" s="1">
        <f t="shared" si="25"/>
        <v>0</v>
      </c>
      <c r="BP72" s="36">
        <f t="shared" si="26"/>
        <v>0</v>
      </c>
      <c r="BQ72" s="1">
        <f t="shared" si="14"/>
        <v>0</v>
      </c>
      <c r="BR72" s="1">
        <f t="shared" si="37"/>
        <v>425534.62427767494</v>
      </c>
      <c r="BS72" s="1">
        <f t="shared" si="38"/>
        <v>293705.92151436507</v>
      </c>
    </row>
    <row r="73" spans="2:71" x14ac:dyDescent="0.3">
      <c r="B73" s="1">
        <f t="shared" si="1"/>
        <v>4722</v>
      </c>
      <c r="C73" s="1">
        <v>60</v>
      </c>
      <c r="D73" s="1">
        <v>10276</v>
      </c>
      <c r="E73" s="1">
        <v>3171</v>
      </c>
      <c r="F73" s="1">
        <v>0</v>
      </c>
      <c r="G73" s="1">
        <v>1372</v>
      </c>
      <c r="H73" s="1">
        <v>0</v>
      </c>
      <c r="I73" s="1">
        <v>179</v>
      </c>
      <c r="J73" s="95">
        <v>56.56</v>
      </c>
      <c r="K73" s="95">
        <v>1.47</v>
      </c>
      <c r="L73" s="95">
        <v>11</v>
      </c>
      <c r="M73" s="95">
        <v>1.3</v>
      </c>
      <c r="N73" s="1">
        <v>5210</v>
      </c>
      <c r="O73" s="1">
        <v>9316</v>
      </c>
      <c r="P73" s="1">
        <v>1609</v>
      </c>
      <c r="Q73" s="1">
        <v>7623</v>
      </c>
      <c r="R73" s="1">
        <v>83</v>
      </c>
      <c r="S73" s="1">
        <v>2618</v>
      </c>
      <c r="T73" s="1">
        <v>256</v>
      </c>
      <c r="U73" s="1">
        <v>25187</v>
      </c>
      <c r="V73" s="1">
        <v>1661</v>
      </c>
      <c r="W73" s="1">
        <v>8151</v>
      </c>
      <c r="X73" s="1">
        <v>0</v>
      </c>
      <c r="Y73" s="1">
        <v>0</v>
      </c>
      <c r="Z73" s="1">
        <v>0</v>
      </c>
      <c r="AA73" s="1">
        <f t="shared" si="17"/>
        <v>35463</v>
      </c>
      <c r="AB73" s="1">
        <f t="shared" si="18"/>
        <v>4832</v>
      </c>
      <c r="AC73" s="1">
        <f t="shared" si="19"/>
        <v>9523</v>
      </c>
      <c r="AD73" s="1">
        <f t="shared" si="20"/>
        <v>179</v>
      </c>
      <c r="AE73" s="1">
        <f t="shared" si="27"/>
        <v>-35</v>
      </c>
      <c r="AF73" s="1">
        <f t="shared" si="21"/>
        <v>99</v>
      </c>
      <c r="AG73" s="1">
        <f t="shared" si="22"/>
        <v>0</v>
      </c>
      <c r="AH73" s="1">
        <f t="shared" si="23"/>
        <v>13</v>
      </c>
      <c r="AI73" s="1">
        <f t="shared" si="28"/>
        <v>77</v>
      </c>
      <c r="AJ73" s="9">
        <f t="shared" si="2"/>
        <v>3.7907666243117324E-2</v>
      </c>
      <c r="AK73" s="9">
        <f t="shared" si="3"/>
        <v>9.4439999999999996E-2</v>
      </c>
      <c r="AL73" s="9">
        <f t="shared" si="4"/>
        <v>6.3420000000000004E-2</v>
      </c>
      <c r="AM73" s="9">
        <f t="shared" si="5"/>
        <v>2.7439999999999999E-2</v>
      </c>
      <c r="AN73" s="9">
        <f t="shared" si="6"/>
        <v>3.5799999999999998E-3</v>
      </c>
      <c r="AO73" s="9">
        <f t="shared" si="7"/>
        <v>1.5399999999999999E-3</v>
      </c>
      <c r="AP73" s="1">
        <f t="shared" si="29"/>
        <v>-179</v>
      </c>
      <c r="AQ73" s="1">
        <f t="shared" si="30"/>
        <v>288</v>
      </c>
      <c r="AR73" s="1"/>
      <c r="AS73" s="1">
        <f t="shared" si="31"/>
        <v>0</v>
      </c>
      <c r="AT73" s="1">
        <f t="shared" si="32"/>
        <v>109</v>
      </c>
      <c r="AU73" s="1">
        <f t="shared" si="33"/>
        <v>9812</v>
      </c>
      <c r="AV73" s="9">
        <f t="shared" si="24"/>
        <v>0.19624</v>
      </c>
      <c r="AW73" s="9">
        <f t="shared" si="8"/>
        <v>3.322E-2</v>
      </c>
      <c r="AX73" s="9">
        <f t="shared" si="9"/>
        <v>0.16302</v>
      </c>
      <c r="AY73" s="9">
        <f t="shared" si="10"/>
        <v>0</v>
      </c>
      <c r="AZ73" s="9">
        <f t="shared" si="11"/>
        <v>2.1800000000000001E-3</v>
      </c>
      <c r="BJ73" s="7">
        <f t="shared" si="40"/>
        <v>75</v>
      </c>
      <c r="BK73" s="7">
        <f t="shared" si="40"/>
        <v>60</v>
      </c>
      <c r="BL73" s="1">
        <f t="shared" si="36"/>
        <v>0</v>
      </c>
      <c r="BM73" s="74">
        <f>+EvolOf!H62</f>
        <v>0</v>
      </c>
      <c r="BN73" s="1">
        <f t="shared" si="13"/>
        <v>0</v>
      </c>
      <c r="BO73" s="1">
        <f t="shared" si="25"/>
        <v>0</v>
      </c>
      <c r="BP73" s="36">
        <f t="shared" si="26"/>
        <v>0</v>
      </c>
      <c r="BQ73" s="1">
        <f t="shared" si="14"/>
        <v>0</v>
      </c>
      <c r="BR73" s="1">
        <f t="shared" si="37"/>
        <v>432588.69662845659</v>
      </c>
      <c r="BS73" s="1">
        <f t="shared" si="38"/>
        <v>290499.52499128249</v>
      </c>
    </row>
    <row r="74" spans="2:71" x14ac:dyDescent="0.3">
      <c r="B74" s="1">
        <f t="shared" si="1"/>
        <v>4791</v>
      </c>
      <c r="C74" s="1">
        <v>61</v>
      </c>
      <c r="D74" s="1">
        <v>10207</v>
      </c>
      <c r="E74" s="1">
        <v>3126</v>
      </c>
      <c r="F74" s="1">
        <v>0</v>
      </c>
      <c r="G74" s="1">
        <v>1472</v>
      </c>
      <c r="H74" s="1">
        <v>0</v>
      </c>
      <c r="I74" s="1">
        <v>193</v>
      </c>
      <c r="J74" s="95">
        <v>56.56</v>
      </c>
      <c r="K74" s="95">
        <v>1.47</v>
      </c>
      <c r="L74" s="95">
        <v>11.2</v>
      </c>
      <c r="M74" s="95">
        <v>1.28</v>
      </c>
      <c r="N74" s="1">
        <v>5315</v>
      </c>
      <c r="O74" s="1">
        <v>9376</v>
      </c>
      <c r="P74" s="1">
        <v>1433</v>
      </c>
      <c r="Q74" s="1">
        <v>7856</v>
      </c>
      <c r="R74" s="1">
        <v>86</v>
      </c>
      <c r="S74" s="1">
        <v>2616</v>
      </c>
      <c r="T74" s="1">
        <v>255</v>
      </c>
      <c r="U74" s="1">
        <v>25090</v>
      </c>
      <c r="V74" s="1">
        <v>1500</v>
      </c>
      <c r="W74" s="1">
        <v>8409</v>
      </c>
      <c r="X74" s="1">
        <v>0</v>
      </c>
      <c r="Y74" s="1">
        <v>0</v>
      </c>
      <c r="Z74" s="1">
        <v>0</v>
      </c>
      <c r="AA74" s="1">
        <f t="shared" si="17"/>
        <v>35297</v>
      </c>
      <c r="AB74" s="1">
        <f t="shared" si="18"/>
        <v>4626</v>
      </c>
      <c r="AC74" s="1">
        <f t="shared" si="19"/>
        <v>9881</v>
      </c>
      <c r="AD74" s="1">
        <f t="shared" si="20"/>
        <v>193</v>
      </c>
      <c r="AE74" s="1">
        <f t="shared" si="27"/>
        <v>-45</v>
      </c>
      <c r="AF74" s="1">
        <f t="shared" si="21"/>
        <v>100</v>
      </c>
      <c r="AG74" s="1">
        <f t="shared" si="22"/>
        <v>0</v>
      </c>
      <c r="AH74" s="1">
        <f t="shared" si="23"/>
        <v>14</v>
      </c>
      <c r="AI74" s="1">
        <f t="shared" si="28"/>
        <v>69</v>
      </c>
      <c r="AJ74" s="9">
        <f t="shared" si="2"/>
        <v>4.0283865581298268E-2</v>
      </c>
      <c r="AK74" s="9">
        <f t="shared" si="3"/>
        <v>9.5820000000000002E-2</v>
      </c>
      <c r="AL74" s="9">
        <f t="shared" si="4"/>
        <v>6.2520000000000006E-2</v>
      </c>
      <c r="AM74" s="9">
        <f t="shared" si="5"/>
        <v>2.9440000000000001E-2</v>
      </c>
      <c r="AN74" s="9">
        <f t="shared" si="6"/>
        <v>3.8600000000000001E-3</v>
      </c>
      <c r="AO74" s="9">
        <f t="shared" si="7"/>
        <v>1.3799999999999999E-3</v>
      </c>
      <c r="AP74" s="1">
        <f t="shared" si="29"/>
        <v>-161</v>
      </c>
      <c r="AQ74" s="1">
        <f t="shared" si="30"/>
        <v>258</v>
      </c>
      <c r="AR74" s="1"/>
      <c r="AS74" s="1">
        <f t="shared" si="31"/>
        <v>0</v>
      </c>
      <c r="AT74" s="1">
        <f t="shared" si="32"/>
        <v>97</v>
      </c>
      <c r="AU74" s="1">
        <f t="shared" si="33"/>
        <v>9909</v>
      </c>
      <c r="AV74" s="9">
        <f t="shared" si="24"/>
        <v>0.19818</v>
      </c>
      <c r="AW74" s="9">
        <f t="shared" si="8"/>
        <v>0.03</v>
      </c>
      <c r="AX74" s="9">
        <f t="shared" si="9"/>
        <v>0.16818</v>
      </c>
      <c r="AY74" s="9">
        <f t="shared" si="10"/>
        <v>0</v>
      </c>
      <c r="AZ74" s="9">
        <f t="shared" si="11"/>
        <v>1.9400000000000001E-3</v>
      </c>
      <c r="BJ74" s="7">
        <f t="shared" si="40"/>
        <v>76</v>
      </c>
      <c r="BK74" s="7">
        <f t="shared" si="40"/>
        <v>61</v>
      </c>
      <c r="BL74" s="1">
        <f t="shared" si="36"/>
        <v>0</v>
      </c>
      <c r="BM74" s="74">
        <f>+EvolOf!H63</f>
        <v>0</v>
      </c>
      <c r="BN74" s="1">
        <f t="shared" si="13"/>
        <v>0</v>
      </c>
      <c r="BO74" s="1">
        <f t="shared" si="25"/>
        <v>0</v>
      </c>
      <c r="BP74" s="36">
        <f t="shared" si="26"/>
        <v>0</v>
      </c>
      <c r="BQ74" s="1">
        <f t="shared" si="14"/>
        <v>0</v>
      </c>
      <c r="BR74" s="1">
        <f t="shared" si="37"/>
        <v>438909.87834539084</v>
      </c>
      <c r="BS74" s="1">
        <f t="shared" si="38"/>
        <v>286377.01517589058</v>
      </c>
    </row>
    <row r="75" spans="2:71" x14ac:dyDescent="0.3">
      <c r="B75" s="1">
        <f t="shared" si="1"/>
        <v>4857</v>
      </c>
      <c r="C75" s="1">
        <v>62</v>
      </c>
      <c r="D75" s="1">
        <v>10141</v>
      </c>
      <c r="E75" s="1">
        <v>3074</v>
      </c>
      <c r="F75" s="1">
        <v>0</v>
      </c>
      <c r="G75" s="1">
        <v>1576</v>
      </c>
      <c r="H75" s="1">
        <v>0</v>
      </c>
      <c r="I75" s="1">
        <v>207</v>
      </c>
      <c r="J75" s="95">
        <v>56.56</v>
      </c>
      <c r="K75" s="95">
        <v>1.47</v>
      </c>
      <c r="L75" s="95">
        <v>11.3</v>
      </c>
      <c r="M75" s="95">
        <v>1.26</v>
      </c>
      <c r="N75" s="1">
        <v>5413</v>
      </c>
      <c r="O75" s="1">
        <v>9428</v>
      </c>
      <c r="P75" s="1">
        <v>1267</v>
      </c>
      <c r="Q75" s="1">
        <v>8070</v>
      </c>
      <c r="R75" s="1">
        <v>90</v>
      </c>
      <c r="S75" s="1">
        <v>2600</v>
      </c>
      <c r="T75" s="1">
        <v>254</v>
      </c>
      <c r="U75" s="1">
        <v>25007</v>
      </c>
      <c r="V75" s="1">
        <v>1340</v>
      </c>
      <c r="W75" s="1">
        <v>8651</v>
      </c>
      <c r="X75" s="1">
        <v>0</v>
      </c>
      <c r="Y75" s="1">
        <v>0</v>
      </c>
      <c r="Z75" s="1">
        <v>0</v>
      </c>
      <c r="AA75" s="1">
        <f t="shared" si="17"/>
        <v>35148</v>
      </c>
      <c r="AB75" s="1">
        <f t="shared" si="18"/>
        <v>4414</v>
      </c>
      <c r="AC75" s="1">
        <f t="shared" si="19"/>
        <v>10227</v>
      </c>
      <c r="AD75" s="1">
        <f t="shared" si="20"/>
        <v>207</v>
      </c>
      <c r="AE75" s="1">
        <f t="shared" si="27"/>
        <v>-52</v>
      </c>
      <c r="AF75" s="1">
        <f t="shared" si="21"/>
        <v>104</v>
      </c>
      <c r="AG75" s="1">
        <f t="shared" si="22"/>
        <v>0</v>
      </c>
      <c r="AH75" s="1">
        <f t="shared" si="23"/>
        <v>14</v>
      </c>
      <c r="AI75" s="1">
        <f t="shared" si="28"/>
        <v>66</v>
      </c>
      <c r="AJ75" s="9">
        <f t="shared" si="2"/>
        <v>4.2618900555898703E-2</v>
      </c>
      <c r="AK75" s="9">
        <f t="shared" si="3"/>
        <v>9.7140000000000004E-2</v>
      </c>
      <c r="AL75" s="9">
        <f t="shared" si="4"/>
        <v>6.148E-2</v>
      </c>
      <c r="AM75" s="9">
        <f t="shared" si="5"/>
        <v>3.1519999999999999E-2</v>
      </c>
      <c r="AN75" s="9">
        <f t="shared" si="6"/>
        <v>4.1399999999999996E-3</v>
      </c>
      <c r="AO75" s="9">
        <f t="shared" si="7"/>
        <v>1.32E-3</v>
      </c>
      <c r="AP75" s="1">
        <f t="shared" si="29"/>
        <v>-160</v>
      </c>
      <c r="AQ75" s="1">
        <f t="shared" si="30"/>
        <v>242</v>
      </c>
      <c r="AR75" s="1"/>
      <c r="AS75" s="1">
        <f t="shared" si="31"/>
        <v>0</v>
      </c>
      <c r="AT75" s="1">
        <f t="shared" si="32"/>
        <v>82</v>
      </c>
      <c r="AU75" s="1">
        <f t="shared" si="33"/>
        <v>9991</v>
      </c>
      <c r="AV75" s="9">
        <f t="shared" si="24"/>
        <v>0.19982</v>
      </c>
      <c r="AW75" s="9">
        <f t="shared" si="8"/>
        <v>2.6800000000000001E-2</v>
      </c>
      <c r="AX75" s="9">
        <f t="shared" si="9"/>
        <v>0.17302000000000001</v>
      </c>
      <c r="AY75" s="9">
        <f t="shared" si="10"/>
        <v>0</v>
      </c>
      <c r="AZ75" s="9">
        <f t="shared" si="11"/>
        <v>1.64E-3</v>
      </c>
      <c r="BJ75" s="7">
        <f t="shared" si="40"/>
        <v>77</v>
      </c>
      <c r="BK75" s="7">
        <f t="shared" si="40"/>
        <v>62</v>
      </c>
      <c r="BL75" s="1">
        <f t="shared" si="36"/>
        <v>0</v>
      </c>
      <c r="BM75" s="74">
        <f>+EvolOf!H64</f>
        <v>0</v>
      </c>
      <c r="BN75" s="1">
        <f t="shared" si="13"/>
        <v>0</v>
      </c>
      <c r="BO75" s="1">
        <f t="shared" si="25"/>
        <v>0</v>
      </c>
      <c r="BP75" s="36">
        <f t="shared" si="26"/>
        <v>0</v>
      </c>
      <c r="BQ75" s="1">
        <f t="shared" si="14"/>
        <v>0</v>
      </c>
      <c r="BR75" s="1">
        <f t="shared" si="37"/>
        <v>444956.22607463232</v>
      </c>
      <c r="BS75" s="1">
        <f t="shared" si="38"/>
        <v>281613.22605588217</v>
      </c>
    </row>
    <row r="76" spans="2:71" x14ac:dyDescent="0.3">
      <c r="B76" s="1">
        <f t="shared" si="1"/>
        <v>4919</v>
      </c>
      <c r="C76" s="1">
        <v>63</v>
      </c>
      <c r="D76" s="1">
        <v>10079</v>
      </c>
      <c r="E76" s="1">
        <v>3017</v>
      </c>
      <c r="F76" s="1">
        <v>0</v>
      </c>
      <c r="G76" s="1">
        <v>1680</v>
      </c>
      <c r="H76" s="1">
        <v>0</v>
      </c>
      <c r="I76" s="1">
        <v>222</v>
      </c>
      <c r="J76" s="95">
        <v>56.56</v>
      </c>
      <c r="K76" s="95">
        <v>1.48</v>
      </c>
      <c r="L76" s="95">
        <v>11.4</v>
      </c>
      <c r="M76" s="95">
        <v>1.24</v>
      </c>
      <c r="N76" s="1">
        <v>5504</v>
      </c>
      <c r="O76" s="1">
        <v>9471</v>
      </c>
      <c r="P76" s="1">
        <v>1118</v>
      </c>
      <c r="Q76" s="1">
        <v>8259</v>
      </c>
      <c r="R76" s="1">
        <v>93</v>
      </c>
      <c r="S76" s="1">
        <v>2576</v>
      </c>
      <c r="T76" s="1">
        <v>253</v>
      </c>
      <c r="U76" s="1">
        <v>24934</v>
      </c>
      <c r="V76" s="1">
        <v>1196</v>
      </c>
      <c r="W76" s="1">
        <v>8869</v>
      </c>
      <c r="X76" s="1">
        <v>0</v>
      </c>
      <c r="Y76" s="1">
        <v>0</v>
      </c>
      <c r="Z76" s="1">
        <v>0</v>
      </c>
      <c r="AA76" s="1">
        <f t="shared" si="17"/>
        <v>35013</v>
      </c>
      <c r="AB76" s="1">
        <f t="shared" si="18"/>
        <v>4213</v>
      </c>
      <c r="AC76" s="1">
        <f t="shared" si="19"/>
        <v>10549</v>
      </c>
      <c r="AD76" s="1">
        <f t="shared" si="20"/>
        <v>222</v>
      </c>
      <c r="AE76" s="1">
        <f t="shared" si="27"/>
        <v>-57</v>
      </c>
      <c r="AF76" s="1">
        <f t="shared" si="21"/>
        <v>104</v>
      </c>
      <c r="AG76" s="1">
        <f t="shared" si="22"/>
        <v>0</v>
      </c>
      <c r="AH76" s="1">
        <f t="shared" si="23"/>
        <v>15</v>
      </c>
      <c r="AI76" s="1">
        <f t="shared" si="28"/>
        <v>62</v>
      </c>
      <c r="AJ76" s="9">
        <f t="shared" si="2"/>
        <v>4.5131124212238256E-2</v>
      </c>
      <c r="AK76" s="9">
        <f t="shared" si="3"/>
        <v>9.8379999999999995E-2</v>
      </c>
      <c r="AL76" s="9">
        <f t="shared" si="4"/>
        <v>6.0339999999999998E-2</v>
      </c>
      <c r="AM76" s="9">
        <f t="shared" si="5"/>
        <v>3.3599999999999998E-2</v>
      </c>
      <c r="AN76" s="9">
        <f t="shared" si="6"/>
        <v>4.4400000000000004E-3</v>
      </c>
      <c r="AO76" s="9">
        <f t="shared" si="7"/>
        <v>1.24E-3</v>
      </c>
      <c r="AP76" s="1">
        <f t="shared" si="29"/>
        <v>-144</v>
      </c>
      <c r="AQ76" s="1">
        <f t="shared" si="30"/>
        <v>218</v>
      </c>
      <c r="AR76" s="1"/>
      <c r="AS76" s="1">
        <f t="shared" si="31"/>
        <v>0</v>
      </c>
      <c r="AT76" s="1">
        <f t="shared" si="32"/>
        <v>74</v>
      </c>
      <c r="AU76" s="1">
        <f t="shared" si="33"/>
        <v>10065</v>
      </c>
      <c r="AV76" s="9">
        <f t="shared" si="24"/>
        <v>0.20130000000000001</v>
      </c>
      <c r="AW76" s="9">
        <f t="shared" si="8"/>
        <v>2.392E-2</v>
      </c>
      <c r="AX76" s="9">
        <f t="shared" si="9"/>
        <v>0.17738000000000001</v>
      </c>
      <c r="AY76" s="9">
        <f t="shared" si="10"/>
        <v>0</v>
      </c>
      <c r="AZ76" s="9">
        <f t="shared" si="11"/>
        <v>1.48E-3</v>
      </c>
      <c r="BJ76" s="7">
        <f t="shared" si="40"/>
        <v>78</v>
      </c>
      <c r="BK76" s="7">
        <f t="shared" si="40"/>
        <v>63</v>
      </c>
      <c r="BL76" s="1">
        <f t="shared" si="36"/>
        <v>0</v>
      </c>
      <c r="BM76" s="74">
        <f>+EvolOf!H65</f>
        <v>0</v>
      </c>
      <c r="BN76" s="1">
        <f t="shared" si="13"/>
        <v>0</v>
      </c>
      <c r="BO76" s="1">
        <f t="shared" si="25"/>
        <v>0</v>
      </c>
      <c r="BP76" s="36">
        <f t="shared" si="26"/>
        <v>0</v>
      </c>
      <c r="BQ76" s="1">
        <f t="shared" si="14"/>
        <v>0</v>
      </c>
      <c r="BR76" s="1">
        <f t="shared" si="37"/>
        <v>450636.12848695001</v>
      </c>
      <c r="BS76" s="1">
        <f t="shared" si="38"/>
        <v>276391.38028971909</v>
      </c>
    </row>
    <row r="77" spans="2:71" x14ac:dyDescent="0.3">
      <c r="B77" s="1">
        <f t="shared" si="1"/>
        <v>4974</v>
      </c>
      <c r="C77" s="1">
        <v>64</v>
      </c>
      <c r="D77" s="1">
        <v>10024</v>
      </c>
      <c r="E77" s="1">
        <v>2943</v>
      </c>
      <c r="F77" s="1">
        <v>0</v>
      </c>
      <c r="G77" s="1">
        <v>1794</v>
      </c>
      <c r="H77" s="1">
        <v>0</v>
      </c>
      <c r="I77" s="1">
        <v>237</v>
      </c>
      <c r="J77" s="95">
        <v>56.55</v>
      </c>
      <c r="K77" s="95">
        <v>1.48</v>
      </c>
      <c r="L77" s="95">
        <v>11.5</v>
      </c>
      <c r="M77" s="95">
        <v>1.23</v>
      </c>
      <c r="N77" s="1">
        <v>5587</v>
      </c>
      <c r="O77" s="1">
        <v>9506</v>
      </c>
      <c r="P77" s="1">
        <v>975</v>
      </c>
      <c r="Q77" s="1">
        <v>8434</v>
      </c>
      <c r="R77" s="1">
        <v>96</v>
      </c>
      <c r="S77" s="1">
        <v>2535</v>
      </c>
      <c r="T77" s="1">
        <v>251</v>
      </c>
      <c r="U77" s="1">
        <v>24871</v>
      </c>
      <c r="V77" s="1">
        <v>1061</v>
      </c>
      <c r="W77" s="1">
        <v>9067</v>
      </c>
      <c r="X77" s="1">
        <v>0</v>
      </c>
      <c r="Y77" s="1">
        <v>0</v>
      </c>
      <c r="Z77" s="1">
        <v>0</v>
      </c>
      <c r="AA77" s="1">
        <f t="shared" si="17"/>
        <v>34895</v>
      </c>
      <c r="AB77" s="1">
        <f t="shared" si="18"/>
        <v>4004</v>
      </c>
      <c r="AC77" s="1">
        <f t="shared" si="19"/>
        <v>10861</v>
      </c>
      <c r="AD77" s="1">
        <f t="shared" si="20"/>
        <v>237</v>
      </c>
      <c r="AE77" s="1">
        <f t="shared" si="27"/>
        <v>-74</v>
      </c>
      <c r="AF77" s="1">
        <f t="shared" si="21"/>
        <v>114</v>
      </c>
      <c r="AG77" s="1">
        <f t="shared" si="22"/>
        <v>0</v>
      </c>
      <c r="AH77" s="1">
        <f t="shared" si="23"/>
        <v>15</v>
      </c>
      <c r="AI77" s="1">
        <f t="shared" si="28"/>
        <v>55</v>
      </c>
      <c r="AJ77" s="9">
        <f t="shared" si="2"/>
        <v>4.7647768395657417E-2</v>
      </c>
      <c r="AK77" s="9">
        <f t="shared" si="3"/>
        <v>9.9479999999999999E-2</v>
      </c>
      <c r="AL77" s="9">
        <f t="shared" si="4"/>
        <v>5.8860000000000003E-2</v>
      </c>
      <c r="AM77" s="9">
        <f t="shared" si="5"/>
        <v>3.5880000000000002E-2</v>
      </c>
      <c r="AN77" s="9">
        <f t="shared" si="6"/>
        <v>4.7400000000000003E-3</v>
      </c>
      <c r="AO77" s="9">
        <f t="shared" si="7"/>
        <v>1.1000000000000001E-3</v>
      </c>
      <c r="AP77" s="1">
        <f t="shared" si="29"/>
        <v>-135</v>
      </c>
      <c r="AQ77" s="1">
        <f t="shared" si="30"/>
        <v>198</v>
      </c>
      <c r="AR77" s="1"/>
      <c r="AS77" s="1">
        <f t="shared" si="31"/>
        <v>0</v>
      </c>
      <c r="AT77" s="1">
        <f t="shared" si="32"/>
        <v>63</v>
      </c>
      <c r="AU77" s="1">
        <f t="shared" si="33"/>
        <v>10128</v>
      </c>
      <c r="AV77" s="9">
        <f t="shared" si="24"/>
        <v>0.20255999999999999</v>
      </c>
      <c r="AW77" s="9">
        <f t="shared" si="8"/>
        <v>2.1219999999999999E-2</v>
      </c>
      <c r="AX77" s="9">
        <f t="shared" si="9"/>
        <v>0.18134</v>
      </c>
      <c r="AY77" s="9">
        <f t="shared" si="10"/>
        <v>0</v>
      </c>
      <c r="AZ77" s="9">
        <f t="shared" si="11"/>
        <v>1.2600000000000001E-3</v>
      </c>
      <c r="BJ77" s="7">
        <f t="shared" si="40"/>
        <v>79</v>
      </c>
      <c r="BK77" s="7">
        <f t="shared" si="40"/>
        <v>64</v>
      </c>
      <c r="BL77" s="1">
        <f t="shared" si="36"/>
        <v>0</v>
      </c>
      <c r="BM77" s="74">
        <f>+EvolOf!H66</f>
        <v>0</v>
      </c>
      <c r="BN77" s="1">
        <f t="shared" si="13"/>
        <v>0</v>
      </c>
      <c r="BO77" s="1">
        <f t="shared" si="25"/>
        <v>0</v>
      </c>
      <c r="BP77" s="36">
        <f t="shared" si="26"/>
        <v>0</v>
      </c>
      <c r="BQ77" s="1">
        <f t="shared" si="14"/>
        <v>0</v>
      </c>
      <c r="BR77" s="1">
        <f t="shared" si="37"/>
        <v>455674.75159465126</v>
      </c>
      <c r="BS77" s="1">
        <f t="shared" si="38"/>
        <v>269612.14192663023</v>
      </c>
    </row>
    <row r="78" spans="2:71" x14ac:dyDescent="0.3">
      <c r="B78" s="1">
        <f t="shared" ref="B78:B141" si="41">IF(C78="",NA(),E78+G78+H78+I78)</f>
        <v>5023</v>
      </c>
      <c r="C78" s="1">
        <v>65</v>
      </c>
      <c r="D78" s="1">
        <v>9975</v>
      </c>
      <c r="E78" s="1">
        <v>2867</v>
      </c>
      <c r="F78" s="1">
        <v>0</v>
      </c>
      <c r="G78" s="1">
        <v>1903</v>
      </c>
      <c r="H78" s="1">
        <v>0</v>
      </c>
      <c r="I78" s="1">
        <v>253</v>
      </c>
      <c r="J78" s="95">
        <v>56.55</v>
      </c>
      <c r="K78" s="95">
        <v>1.48</v>
      </c>
      <c r="L78" s="95">
        <v>11.6</v>
      </c>
      <c r="M78" s="95">
        <v>1.21</v>
      </c>
      <c r="N78" s="1">
        <v>5663</v>
      </c>
      <c r="O78" s="1">
        <v>9533</v>
      </c>
      <c r="P78" s="1">
        <v>847</v>
      </c>
      <c r="Q78" s="1">
        <v>8585</v>
      </c>
      <c r="R78" s="1">
        <v>99</v>
      </c>
      <c r="S78" s="1">
        <v>2489</v>
      </c>
      <c r="T78" s="1">
        <v>246</v>
      </c>
      <c r="U78" s="1">
        <v>24818</v>
      </c>
      <c r="V78" s="1">
        <v>938</v>
      </c>
      <c r="W78" s="1">
        <v>9243</v>
      </c>
      <c r="X78" s="1">
        <v>0</v>
      </c>
      <c r="Y78" s="1">
        <v>0</v>
      </c>
      <c r="Z78" s="1">
        <v>0</v>
      </c>
      <c r="AA78" s="1">
        <f t="shared" si="17"/>
        <v>34793</v>
      </c>
      <c r="AB78" s="1">
        <f t="shared" si="18"/>
        <v>3805</v>
      </c>
      <c r="AC78" s="1">
        <f t="shared" si="19"/>
        <v>11146</v>
      </c>
      <c r="AD78" s="1">
        <f t="shared" si="20"/>
        <v>253</v>
      </c>
      <c r="AE78" s="1">
        <f t="shared" si="27"/>
        <v>-76</v>
      </c>
      <c r="AF78" s="1">
        <f t="shared" si="21"/>
        <v>109</v>
      </c>
      <c r="AG78" s="1">
        <f t="shared" si="22"/>
        <v>0</v>
      </c>
      <c r="AH78" s="1">
        <f t="shared" si="23"/>
        <v>16</v>
      </c>
      <c r="AI78" s="1">
        <f t="shared" si="28"/>
        <v>49</v>
      </c>
      <c r="AJ78" s="9">
        <f t="shared" ref="AJ78:AJ141" si="42">IF(OR(ISNA(B78),B78=0),NA(),I78/B78)</f>
        <v>5.0368305793350589E-2</v>
      </c>
      <c r="AK78" s="9">
        <f t="shared" ref="AK78:AK141" si="43">IF(OR(ISNA(B78),B78=0),NA(),B78/$AK$11)</f>
        <v>0.10045999999999999</v>
      </c>
      <c r="AL78" s="9">
        <f t="shared" ref="AL78:AL141" si="44">IF(OR(ISNA(B78),B78=0),NA(),E78/$AK$11)</f>
        <v>5.7340000000000002E-2</v>
      </c>
      <c r="AM78" s="9">
        <f t="shared" ref="AM78:AM141" si="45">IF(OR(ISNA(B78),B78=0),NA(),G78/$AK$11)</f>
        <v>3.8059999999999997E-2</v>
      </c>
      <c r="AN78" s="9">
        <f t="shared" ref="AN78:AN141" si="46">IF(OR(ISNA(B78),B78=0),NA(),I78/$AK$11)</f>
        <v>5.0600000000000003E-3</v>
      </c>
      <c r="AO78" s="9">
        <f t="shared" ref="AO78:AO141" si="47">+IF(OR(ISNA(B78),B78=0),NA(),AI78/$AK$11)</f>
        <v>9.7999999999999997E-4</v>
      </c>
      <c r="AP78" s="1">
        <f t="shared" si="29"/>
        <v>-123</v>
      </c>
      <c r="AQ78" s="1">
        <f t="shared" si="30"/>
        <v>176</v>
      </c>
      <c r="AR78" s="1"/>
      <c r="AS78" s="1">
        <f t="shared" si="31"/>
        <v>0</v>
      </c>
      <c r="AT78" s="1">
        <f t="shared" si="32"/>
        <v>53</v>
      </c>
      <c r="AU78" s="1">
        <f t="shared" si="33"/>
        <v>10181</v>
      </c>
      <c r="AV78" s="9">
        <f t="shared" si="24"/>
        <v>0.20362</v>
      </c>
      <c r="AW78" s="9">
        <f t="shared" ref="AW78:AW141" si="48">IF(OR(ISNA(B78),B78=0),NA(),V78/$AK$11)</f>
        <v>1.8759999999999999E-2</v>
      </c>
      <c r="AX78" s="9">
        <f t="shared" ref="AX78:AX141" si="49">IF(OR(ISNA(B78),B78=0),NA(),W78/$AK$11)</f>
        <v>0.18486</v>
      </c>
      <c r="AY78" s="9">
        <f t="shared" ref="AY78:AY141" si="50">IF(OR(ISNA(B78),B78=0),NA(),X78/$AK$11)</f>
        <v>0</v>
      </c>
      <c r="AZ78" s="9">
        <f t="shared" ref="AZ78:AZ141" si="51">IF(OR(ISNA(B78),B78=0),NA(),AT78/$AK$11)</f>
        <v>1.06E-3</v>
      </c>
      <c r="BJ78" s="7">
        <f t="shared" si="40"/>
        <v>80</v>
      </c>
      <c r="BK78" s="7">
        <f t="shared" si="40"/>
        <v>65</v>
      </c>
      <c r="BL78" s="1">
        <f t="shared" ref="BL78:BL88" si="52">IF(OR(BJ78&lt;$BU$12,BJ78&gt;$BW$12),0,$BU$14*B78)</f>
        <v>0</v>
      </c>
      <c r="BM78" s="74">
        <f>+EvolOf!H67</f>
        <v>0</v>
      </c>
      <c r="BN78" s="1">
        <f t="shared" ref="BN78:BN88" si="53">IF(OR(BJ78&lt;$BU$12,BJ78&gt;$BW$12),0,IF(BJ78&gt;$BW$12,0,VLOOKUP(BJ78,$BK$14:$BM$87,3)))</f>
        <v>0</v>
      </c>
      <c r="BO78" s="1">
        <f t="shared" si="25"/>
        <v>0</v>
      </c>
      <c r="BP78" s="36">
        <f t="shared" si="26"/>
        <v>0</v>
      </c>
      <c r="BQ78" s="1">
        <f t="shared" ref="BQ78:BQ88" si="54">+BO78*BO78</f>
        <v>0</v>
      </c>
      <c r="BR78" s="1">
        <f t="shared" ref="BR78:BR88" si="55">+$BU$14*B78</f>
        <v>460163.70672696689</v>
      </c>
      <c r="BS78" s="1">
        <f t="shared" ref="BS78:BS88" si="56">+$BU$14*E78</f>
        <v>262649.68090507941</v>
      </c>
    </row>
    <row r="79" spans="2:71" x14ac:dyDescent="0.3">
      <c r="B79" s="1">
        <f t="shared" si="41"/>
        <v>5070</v>
      </c>
      <c r="C79" s="1">
        <v>66</v>
      </c>
      <c r="D79" s="1">
        <v>9928</v>
      </c>
      <c r="E79" s="1">
        <v>2790</v>
      </c>
      <c r="F79" s="1">
        <v>0</v>
      </c>
      <c r="G79" s="1">
        <v>2013</v>
      </c>
      <c r="H79" s="1">
        <v>0</v>
      </c>
      <c r="I79" s="1">
        <v>267</v>
      </c>
      <c r="J79" s="95">
        <v>56.55</v>
      </c>
      <c r="K79" s="95">
        <v>1.48</v>
      </c>
      <c r="L79" s="95">
        <v>11.8</v>
      </c>
      <c r="M79" s="95">
        <v>1.2</v>
      </c>
      <c r="N79" s="1">
        <v>5734</v>
      </c>
      <c r="O79" s="1">
        <v>9556</v>
      </c>
      <c r="P79" s="1">
        <v>730</v>
      </c>
      <c r="Q79" s="1">
        <v>8723</v>
      </c>
      <c r="R79" s="1">
        <v>102</v>
      </c>
      <c r="S79" s="1">
        <v>2442</v>
      </c>
      <c r="T79" s="1">
        <v>242</v>
      </c>
      <c r="U79" s="1">
        <v>24771</v>
      </c>
      <c r="V79" s="1">
        <v>823</v>
      </c>
      <c r="W79" s="1">
        <v>9405</v>
      </c>
      <c r="X79" s="1">
        <v>0</v>
      </c>
      <c r="Y79" s="1">
        <v>0</v>
      </c>
      <c r="Z79" s="1">
        <v>0</v>
      </c>
      <c r="AA79" s="1">
        <f t="shared" ref="AA79:AA142" si="57">+D79+U79</f>
        <v>34699</v>
      </c>
      <c r="AB79" s="1">
        <f t="shared" ref="AB79:AB142" si="58">+E79+V79</f>
        <v>3613</v>
      </c>
      <c r="AC79" s="1">
        <f t="shared" ref="AC79:AC142" si="59">+G79+W79</f>
        <v>11418</v>
      </c>
      <c r="AD79" s="1">
        <f t="shared" ref="AD79:AD142" si="60">+I79+X79</f>
        <v>267</v>
      </c>
      <c r="AE79" s="1">
        <f t="shared" si="27"/>
        <v>-77</v>
      </c>
      <c r="AF79" s="1">
        <f t="shared" ref="AF79:AF142" si="61">IF($C79="","",G79-G78)</f>
        <v>110</v>
      </c>
      <c r="AG79" s="1">
        <f t="shared" ref="AG79:AG142" si="62">IF($C79="","",H79-H78)</f>
        <v>0</v>
      </c>
      <c r="AH79" s="1">
        <f t="shared" ref="AH79:AH142" si="63">IF($C79="","",I79-I78)</f>
        <v>14</v>
      </c>
      <c r="AI79" s="1">
        <f t="shared" si="28"/>
        <v>47</v>
      </c>
      <c r="AJ79" s="9">
        <f t="shared" si="42"/>
        <v>5.2662721893491124E-2</v>
      </c>
      <c r="AK79" s="9">
        <f t="shared" si="43"/>
        <v>0.1014</v>
      </c>
      <c r="AL79" s="9">
        <f t="shared" si="44"/>
        <v>5.5800000000000002E-2</v>
      </c>
      <c r="AM79" s="9">
        <f t="shared" si="45"/>
        <v>4.0259999999999997E-2</v>
      </c>
      <c r="AN79" s="9">
        <f t="shared" si="46"/>
        <v>5.3400000000000001E-3</v>
      </c>
      <c r="AO79" s="9">
        <f t="shared" si="47"/>
        <v>9.3999999999999997E-4</v>
      </c>
      <c r="AP79" s="1">
        <f t="shared" si="29"/>
        <v>-115</v>
      </c>
      <c r="AQ79" s="1">
        <f t="shared" si="30"/>
        <v>162</v>
      </c>
      <c r="AR79" s="1"/>
      <c r="AS79" s="1">
        <f t="shared" si="31"/>
        <v>0</v>
      </c>
      <c r="AT79" s="1">
        <f t="shared" si="32"/>
        <v>47</v>
      </c>
      <c r="AU79" s="1">
        <f t="shared" si="33"/>
        <v>10228</v>
      </c>
      <c r="AV79" s="9">
        <f t="shared" ref="AV79:AV142" si="64">IF(OR(ISNA(B79),B79=0),NA(),AU79/$AK$11)</f>
        <v>0.20455999999999999</v>
      </c>
      <c r="AW79" s="9">
        <f t="shared" si="48"/>
        <v>1.6459999999999999E-2</v>
      </c>
      <c r="AX79" s="9">
        <f t="shared" si="49"/>
        <v>0.18809999999999999</v>
      </c>
      <c r="AY79" s="9">
        <f t="shared" si="50"/>
        <v>0</v>
      </c>
      <c r="AZ79" s="9">
        <f t="shared" si="51"/>
        <v>9.3999999999999997E-4</v>
      </c>
      <c r="BJ79" s="7">
        <f t="shared" si="40"/>
        <v>81</v>
      </c>
      <c r="BK79" s="7">
        <f t="shared" si="40"/>
        <v>66</v>
      </c>
      <c r="BL79" s="1">
        <f t="shared" si="52"/>
        <v>0</v>
      </c>
      <c r="BM79" s="74">
        <f>+EvolOf!H68</f>
        <v>0</v>
      </c>
      <c r="BN79" s="1">
        <f t="shared" si="53"/>
        <v>0</v>
      </c>
      <c r="BO79" s="1">
        <f t="shared" ref="BO79:BO88" si="65">+BL79-BN79</f>
        <v>0</v>
      </c>
      <c r="BP79" s="36">
        <f t="shared" ref="BP79:BP88" si="66">IF(BN79=0,0,BL79/BN79-1)</f>
        <v>0</v>
      </c>
      <c r="BQ79" s="1">
        <f t="shared" si="54"/>
        <v>0</v>
      </c>
      <c r="BR79" s="1">
        <f t="shared" si="55"/>
        <v>464469.43920082063</v>
      </c>
      <c r="BS79" s="1">
        <f t="shared" si="56"/>
        <v>255595.60855429774</v>
      </c>
    </row>
    <row r="80" spans="2:71" x14ac:dyDescent="0.3">
      <c r="B80" s="1">
        <f t="shared" si="41"/>
        <v>5114</v>
      </c>
      <c r="C80" s="1">
        <v>67</v>
      </c>
      <c r="D80" s="1">
        <v>9884</v>
      </c>
      <c r="E80" s="1">
        <v>2702</v>
      </c>
      <c r="F80" s="1">
        <v>0</v>
      </c>
      <c r="G80" s="1">
        <v>2130</v>
      </c>
      <c r="H80" s="1">
        <v>0</v>
      </c>
      <c r="I80" s="1">
        <v>282</v>
      </c>
      <c r="J80" s="95">
        <v>56.55</v>
      </c>
      <c r="K80" s="95">
        <v>1.48</v>
      </c>
      <c r="L80" s="95">
        <v>11.9</v>
      </c>
      <c r="M80" s="95">
        <v>1.19</v>
      </c>
      <c r="N80" s="1">
        <v>5801</v>
      </c>
      <c r="O80" s="1">
        <v>9575</v>
      </c>
      <c r="P80" s="1">
        <v>623</v>
      </c>
      <c r="Q80" s="1">
        <v>8847</v>
      </c>
      <c r="R80" s="1">
        <v>104</v>
      </c>
      <c r="S80" s="1">
        <v>2380</v>
      </c>
      <c r="T80" s="1">
        <v>234</v>
      </c>
      <c r="U80" s="1">
        <v>24728</v>
      </c>
      <c r="V80" s="1">
        <v>722</v>
      </c>
      <c r="W80" s="1">
        <v>9549</v>
      </c>
      <c r="X80" s="1">
        <v>0</v>
      </c>
      <c r="Y80" s="1">
        <v>0</v>
      </c>
      <c r="Z80" s="1">
        <v>0</v>
      </c>
      <c r="AA80" s="1">
        <f t="shared" si="57"/>
        <v>34612</v>
      </c>
      <c r="AB80" s="1">
        <f t="shared" si="58"/>
        <v>3424</v>
      </c>
      <c r="AC80" s="1">
        <f t="shared" si="59"/>
        <v>11679</v>
      </c>
      <c r="AD80" s="1">
        <f t="shared" si="60"/>
        <v>282</v>
      </c>
      <c r="AE80" s="1">
        <f t="shared" ref="AE80:AE143" si="67">IF($C80="","",E80-E79)</f>
        <v>-88</v>
      </c>
      <c r="AF80" s="1">
        <f t="shared" si="61"/>
        <v>117</v>
      </c>
      <c r="AG80" s="1">
        <f t="shared" si="62"/>
        <v>0</v>
      </c>
      <c r="AH80" s="1">
        <f t="shared" si="63"/>
        <v>15</v>
      </c>
      <c r="AI80" s="1">
        <f t="shared" ref="AI80:AI143" si="68">IF(OR($C80="",ISNA($C80)),NA(),AE80+AF80+AG80+AH80)</f>
        <v>44</v>
      </c>
      <c r="AJ80" s="9">
        <f t="shared" si="42"/>
        <v>5.5142745404771216E-2</v>
      </c>
      <c r="AK80" s="9">
        <f t="shared" si="43"/>
        <v>0.10228</v>
      </c>
      <c r="AL80" s="9">
        <f t="shared" si="44"/>
        <v>5.4039999999999998E-2</v>
      </c>
      <c r="AM80" s="9">
        <f t="shared" si="45"/>
        <v>4.2599999999999999E-2</v>
      </c>
      <c r="AN80" s="9">
        <f t="shared" si="46"/>
        <v>5.64E-3</v>
      </c>
      <c r="AO80" s="9">
        <f t="shared" si="47"/>
        <v>8.8000000000000003E-4</v>
      </c>
      <c r="AP80" s="1">
        <f t="shared" ref="AP80:AP143" si="69">IF($C80="","",V80-V79)</f>
        <v>-101</v>
      </c>
      <c r="AQ80" s="1">
        <f t="shared" ref="AQ80:AQ143" si="70">IF($C80="","",W80-W79)</f>
        <v>144</v>
      </c>
      <c r="AR80" s="1"/>
      <c r="AS80" s="1">
        <f t="shared" ref="AS80:AS143" si="71">IF($C80="","",X80-X79)</f>
        <v>0</v>
      </c>
      <c r="AT80" s="1">
        <f t="shared" ref="AT80:AT143" si="72">IF(OR($C80="",ISNA($C80)),NA(),AP80+AQ80+AR80+AS80)</f>
        <v>43</v>
      </c>
      <c r="AU80" s="1">
        <f t="shared" ref="AU80:AU143" si="73">IF(C80="",NA(),V80+W80+X80)</f>
        <v>10271</v>
      </c>
      <c r="AV80" s="9">
        <f t="shared" si="64"/>
        <v>0.20541999999999999</v>
      </c>
      <c r="AW80" s="9">
        <f t="shared" si="48"/>
        <v>1.444E-2</v>
      </c>
      <c r="AX80" s="9">
        <f t="shared" si="49"/>
        <v>0.19098000000000001</v>
      </c>
      <c r="AY80" s="9">
        <f t="shared" si="50"/>
        <v>0</v>
      </c>
      <c r="AZ80" s="9">
        <f t="shared" si="51"/>
        <v>8.5999999999999998E-4</v>
      </c>
      <c r="BJ80" s="7">
        <f t="shared" ref="BJ80:BK95" si="74">+BJ79+1</f>
        <v>82</v>
      </c>
      <c r="BK80" s="7">
        <f t="shared" si="74"/>
        <v>67</v>
      </c>
      <c r="BL80" s="1">
        <f t="shared" si="52"/>
        <v>0</v>
      </c>
      <c r="BM80" s="74">
        <f>+EvolOf!H69</f>
        <v>0</v>
      </c>
      <c r="BN80" s="1">
        <f t="shared" si="53"/>
        <v>0</v>
      </c>
      <c r="BO80" s="1">
        <f t="shared" si="65"/>
        <v>0</v>
      </c>
      <c r="BP80" s="36">
        <f t="shared" si="66"/>
        <v>0</v>
      </c>
      <c r="BQ80" s="1">
        <f t="shared" si="54"/>
        <v>0</v>
      </c>
      <c r="BR80" s="1">
        <f t="shared" si="55"/>
        <v>468500.3376869816</v>
      </c>
      <c r="BS80" s="1">
        <f t="shared" si="56"/>
        <v>247533.81158197581</v>
      </c>
    </row>
    <row r="81" spans="1:85" x14ac:dyDescent="0.3">
      <c r="B81" s="1">
        <f t="shared" si="41"/>
        <v>5152</v>
      </c>
      <c r="C81" s="1">
        <v>68</v>
      </c>
      <c r="D81" s="1">
        <v>9846</v>
      </c>
      <c r="E81" s="1">
        <v>2610</v>
      </c>
      <c r="F81" s="1">
        <v>0</v>
      </c>
      <c r="G81" s="1">
        <v>2244</v>
      </c>
      <c r="H81" s="1">
        <v>0</v>
      </c>
      <c r="I81" s="1">
        <v>298</v>
      </c>
      <c r="J81" s="95">
        <v>56.55</v>
      </c>
      <c r="K81" s="95">
        <v>1.48</v>
      </c>
      <c r="L81" s="95">
        <v>12</v>
      </c>
      <c r="M81" s="95">
        <v>1.17</v>
      </c>
      <c r="N81" s="1">
        <v>5859</v>
      </c>
      <c r="O81" s="1">
        <v>9591</v>
      </c>
      <c r="P81" s="1">
        <v>533</v>
      </c>
      <c r="Q81" s="1">
        <v>8951</v>
      </c>
      <c r="R81" s="1">
        <v>106</v>
      </c>
      <c r="S81" s="1">
        <v>2316</v>
      </c>
      <c r="T81" s="1">
        <v>229</v>
      </c>
      <c r="U81" s="1">
        <v>24693</v>
      </c>
      <c r="V81" s="1">
        <v>630</v>
      </c>
      <c r="W81" s="1">
        <v>9676</v>
      </c>
      <c r="X81" s="1">
        <v>0</v>
      </c>
      <c r="Y81" s="1">
        <v>0</v>
      </c>
      <c r="Z81" s="1">
        <v>0</v>
      </c>
      <c r="AA81" s="1">
        <f t="shared" si="57"/>
        <v>34539</v>
      </c>
      <c r="AB81" s="1">
        <f t="shared" si="58"/>
        <v>3240</v>
      </c>
      <c r="AC81" s="1">
        <f t="shared" si="59"/>
        <v>11920</v>
      </c>
      <c r="AD81" s="1">
        <f t="shared" si="60"/>
        <v>298</v>
      </c>
      <c r="AE81" s="1">
        <f t="shared" si="67"/>
        <v>-92</v>
      </c>
      <c r="AF81" s="1">
        <f t="shared" si="61"/>
        <v>114</v>
      </c>
      <c r="AG81" s="1">
        <f t="shared" si="62"/>
        <v>0</v>
      </c>
      <c r="AH81" s="1">
        <f t="shared" si="63"/>
        <v>16</v>
      </c>
      <c r="AI81" s="1">
        <f t="shared" si="68"/>
        <v>38</v>
      </c>
      <c r="AJ81" s="9">
        <f t="shared" si="42"/>
        <v>5.7841614906832296E-2</v>
      </c>
      <c r="AK81" s="9">
        <f t="shared" si="43"/>
        <v>0.10304000000000001</v>
      </c>
      <c r="AL81" s="9">
        <f t="shared" si="44"/>
        <v>5.2200000000000003E-2</v>
      </c>
      <c r="AM81" s="9">
        <f t="shared" si="45"/>
        <v>4.4880000000000003E-2</v>
      </c>
      <c r="AN81" s="9">
        <f t="shared" si="46"/>
        <v>5.96E-3</v>
      </c>
      <c r="AO81" s="9">
        <f t="shared" si="47"/>
        <v>7.6000000000000004E-4</v>
      </c>
      <c r="AP81" s="1">
        <f t="shared" si="69"/>
        <v>-92</v>
      </c>
      <c r="AQ81" s="1">
        <f t="shared" si="70"/>
        <v>127</v>
      </c>
      <c r="AR81" s="1"/>
      <c r="AS81" s="1">
        <f t="shared" si="71"/>
        <v>0</v>
      </c>
      <c r="AT81" s="1">
        <f t="shared" si="72"/>
        <v>35</v>
      </c>
      <c r="AU81" s="1">
        <f t="shared" si="73"/>
        <v>10306</v>
      </c>
      <c r="AV81" s="9">
        <f t="shared" si="64"/>
        <v>0.20612</v>
      </c>
      <c r="AW81" s="9">
        <f t="shared" si="48"/>
        <v>1.26E-2</v>
      </c>
      <c r="AX81" s="9">
        <f t="shared" si="49"/>
        <v>0.19352</v>
      </c>
      <c r="AY81" s="9">
        <f t="shared" si="50"/>
        <v>0</v>
      </c>
      <c r="AZ81" s="9">
        <f t="shared" si="51"/>
        <v>6.9999999999999999E-4</v>
      </c>
      <c r="BJ81" s="7">
        <f t="shared" si="74"/>
        <v>83</v>
      </c>
      <c r="BK81" s="7">
        <f t="shared" si="74"/>
        <v>68</v>
      </c>
      <c r="BL81" s="1">
        <f t="shared" si="52"/>
        <v>0</v>
      </c>
      <c r="BM81" s="74">
        <f>+EvolOf!H70</f>
        <v>0</v>
      </c>
      <c r="BN81" s="1">
        <f t="shared" si="53"/>
        <v>0</v>
      </c>
      <c r="BO81" s="1">
        <f t="shared" si="65"/>
        <v>0</v>
      </c>
      <c r="BP81" s="36">
        <f t="shared" si="66"/>
        <v>0</v>
      </c>
      <c r="BQ81" s="1">
        <f t="shared" si="54"/>
        <v>0</v>
      </c>
      <c r="BR81" s="1">
        <f t="shared" si="55"/>
        <v>471981.56819775701</v>
      </c>
      <c r="BS81" s="1">
        <f t="shared" si="56"/>
        <v>239105.56929273016</v>
      </c>
    </row>
    <row r="82" spans="1:85" x14ac:dyDescent="0.3">
      <c r="B82" s="1">
        <f t="shared" si="41"/>
        <v>5189</v>
      </c>
      <c r="C82" s="1">
        <v>69</v>
      </c>
      <c r="D82" s="1">
        <v>9810</v>
      </c>
      <c r="E82" s="1">
        <v>2516</v>
      </c>
      <c r="F82" s="1">
        <v>0</v>
      </c>
      <c r="G82" s="1">
        <v>2360</v>
      </c>
      <c r="H82" s="1">
        <v>0</v>
      </c>
      <c r="I82" s="1">
        <v>313</v>
      </c>
      <c r="J82" s="95">
        <v>56.54</v>
      </c>
      <c r="K82" s="95">
        <v>1.48</v>
      </c>
      <c r="L82" s="95">
        <v>12.1</v>
      </c>
      <c r="M82" s="95">
        <v>1.1599999999999999</v>
      </c>
      <c r="N82" s="1">
        <v>5914</v>
      </c>
      <c r="O82" s="1">
        <v>9604</v>
      </c>
      <c r="P82" s="1">
        <v>452</v>
      </c>
      <c r="Q82" s="1">
        <v>9044</v>
      </c>
      <c r="R82" s="1">
        <v>108</v>
      </c>
      <c r="S82" s="1">
        <v>2247</v>
      </c>
      <c r="T82" s="1">
        <v>221</v>
      </c>
      <c r="U82" s="1">
        <v>24659</v>
      </c>
      <c r="V82" s="1">
        <v>546</v>
      </c>
      <c r="W82" s="1">
        <v>9793</v>
      </c>
      <c r="X82" s="1">
        <v>0</v>
      </c>
      <c r="Y82" s="1">
        <v>0</v>
      </c>
      <c r="Z82" s="1">
        <v>0</v>
      </c>
      <c r="AA82" s="1">
        <f t="shared" si="57"/>
        <v>34469</v>
      </c>
      <c r="AB82" s="1">
        <f t="shared" si="58"/>
        <v>3062</v>
      </c>
      <c r="AC82" s="1">
        <f t="shared" si="59"/>
        <v>12153</v>
      </c>
      <c r="AD82" s="1">
        <f t="shared" si="60"/>
        <v>313</v>
      </c>
      <c r="AE82" s="1">
        <f t="shared" si="67"/>
        <v>-94</v>
      </c>
      <c r="AF82" s="1">
        <f t="shared" si="61"/>
        <v>116</v>
      </c>
      <c r="AG82" s="1">
        <f t="shared" si="62"/>
        <v>0</v>
      </c>
      <c r="AH82" s="1">
        <f t="shared" si="63"/>
        <v>15</v>
      </c>
      <c r="AI82" s="1">
        <f t="shared" si="68"/>
        <v>37</v>
      </c>
      <c r="AJ82" s="9">
        <f t="shared" si="42"/>
        <v>6.0319907496627481E-2</v>
      </c>
      <c r="AK82" s="9">
        <f t="shared" si="43"/>
        <v>0.10378</v>
      </c>
      <c r="AL82" s="9">
        <f t="shared" si="44"/>
        <v>5.0319999999999997E-2</v>
      </c>
      <c r="AM82" s="9">
        <f t="shared" si="45"/>
        <v>4.7199999999999999E-2</v>
      </c>
      <c r="AN82" s="9">
        <f t="shared" si="46"/>
        <v>6.2599999999999999E-3</v>
      </c>
      <c r="AO82" s="9">
        <f t="shared" si="47"/>
        <v>7.3999999999999999E-4</v>
      </c>
      <c r="AP82" s="1">
        <f t="shared" si="69"/>
        <v>-84</v>
      </c>
      <c r="AQ82" s="1">
        <f t="shared" si="70"/>
        <v>117</v>
      </c>
      <c r="AR82" s="1"/>
      <c r="AS82" s="1">
        <f t="shared" si="71"/>
        <v>0</v>
      </c>
      <c r="AT82" s="1">
        <f t="shared" si="72"/>
        <v>33</v>
      </c>
      <c r="AU82" s="1">
        <f t="shared" si="73"/>
        <v>10339</v>
      </c>
      <c r="AV82" s="9">
        <f t="shared" si="64"/>
        <v>0.20677999999999999</v>
      </c>
      <c r="AW82" s="9">
        <f t="shared" si="48"/>
        <v>1.0919999999999999E-2</v>
      </c>
      <c r="AX82" s="9">
        <f t="shared" si="49"/>
        <v>0.19586000000000001</v>
      </c>
      <c r="AY82" s="9">
        <f t="shared" si="50"/>
        <v>0</v>
      </c>
      <c r="AZ82" s="9">
        <f t="shared" si="51"/>
        <v>6.6E-4</v>
      </c>
      <c r="BJ82" s="7">
        <f t="shared" si="74"/>
        <v>84</v>
      </c>
      <c r="BK82" s="7">
        <f t="shared" si="74"/>
        <v>69</v>
      </c>
      <c r="BL82" s="1">
        <f t="shared" si="52"/>
        <v>0</v>
      </c>
      <c r="BM82" s="74">
        <f>+EvolOf!H71</f>
        <v>0</v>
      </c>
      <c r="BN82" s="1">
        <f t="shared" si="53"/>
        <v>0</v>
      </c>
      <c r="BO82" s="1">
        <f t="shared" si="65"/>
        <v>0</v>
      </c>
      <c r="BP82" s="36">
        <f t="shared" si="66"/>
        <v>0</v>
      </c>
      <c r="BQ82" s="1">
        <f t="shared" si="54"/>
        <v>0</v>
      </c>
      <c r="BR82" s="1">
        <f t="shared" si="55"/>
        <v>475371.18737930141</v>
      </c>
      <c r="BS82" s="1">
        <f t="shared" si="56"/>
        <v>230494.10434502261</v>
      </c>
    </row>
    <row r="83" spans="1:85" x14ac:dyDescent="0.3">
      <c r="B83" s="1">
        <f t="shared" si="41"/>
        <v>5221</v>
      </c>
      <c r="C83" s="1">
        <v>70</v>
      </c>
      <c r="D83" s="1">
        <v>9777</v>
      </c>
      <c r="E83" s="1">
        <v>2414</v>
      </c>
      <c r="F83" s="1">
        <v>0</v>
      </c>
      <c r="G83" s="1">
        <v>2479</v>
      </c>
      <c r="H83" s="1">
        <v>0</v>
      </c>
      <c r="I83" s="1">
        <v>328</v>
      </c>
      <c r="J83" s="95">
        <v>56.54</v>
      </c>
      <c r="K83" s="95">
        <v>1.48</v>
      </c>
      <c r="L83" s="95">
        <v>12.3</v>
      </c>
      <c r="M83" s="95">
        <v>1.1499999999999999</v>
      </c>
      <c r="N83" s="1">
        <v>5965</v>
      </c>
      <c r="O83" s="1">
        <v>9616</v>
      </c>
      <c r="P83" s="1">
        <v>385</v>
      </c>
      <c r="Q83" s="1">
        <v>9121</v>
      </c>
      <c r="R83" s="1">
        <v>109</v>
      </c>
      <c r="S83" s="1">
        <v>2167</v>
      </c>
      <c r="T83" s="1">
        <v>212</v>
      </c>
      <c r="U83" s="1">
        <v>24630</v>
      </c>
      <c r="V83" s="1">
        <v>480</v>
      </c>
      <c r="W83" s="1">
        <v>9889</v>
      </c>
      <c r="X83" s="1">
        <v>0</v>
      </c>
      <c r="Y83" s="1">
        <v>0</v>
      </c>
      <c r="Z83" s="1">
        <v>0</v>
      </c>
      <c r="AA83" s="1">
        <f t="shared" si="57"/>
        <v>34407</v>
      </c>
      <c r="AB83" s="1">
        <f t="shared" si="58"/>
        <v>2894</v>
      </c>
      <c r="AC83" s="1">
        <f t="shared" si="59"/>
        <v>12368</v>
      </c>
      <c r="AD83" s="1">
        <f t="shared" si="60"/>
        <v>328</v>
      </c>
      <c r="AE83" s="1">
        <f t="shared" si="67"/>
        <v>-102</v>
      </c>
      <c r="AF83" s="1">
        <f t="shared" si="61"/>
        <v>119</v>
      </c>
      <c r="AG83" s="1">
        <f t="shared" si="62"/>
        <v>0</v>
      </c>
      <c r="AH83" s="1">
        <f t="shared" si="63"/>
        <v>15</v>
      </c>
      <c r="AI83" s="1">
        <f t="shared" si="68"/>
        <v>32</v>
      </c>
      <c r="AJ83" s="9">
        <f t="shared" si="42"/>
        <v>6.2823213943688949E-2</v>
      </c>
      <c r="AK83" s="9">
        <f t="shared" si="43"/>
        <v>0.10442</v>
      </c>
      <c r="AL83" s="9">
        <f t="shared" si="44"/>
        <v>4.8280000000000003E-2</v>
      </c>
      <c r="AM83" s="9">
        <f t="shared" si="45"/>
        <v>4.9579999999999999E-2</v>
      </c>
      <c r="AN83" s="9">
        <f t="shared" si="46"/>
        <v>6.5599999999999999E-3</v>
      </c>
      <c r="AO83" s="9">
        <f t="shared" si="47"/>
        <v>6.4000000000000005E-4</v>
      </c>
      <c r="AP83" s="1">
        <f t="shared" si="69"/>
        <v>-66</v>
      </c>
      <c r="AQ83" s="1">
        <f t="shared" si="70"/>
        <v>96</v>
      </c>
      <c r="AR83" s="1"/>
      <c r="AS83" s="1">
        <f t="shared" si="71"/>
        <v>0</v>
      </c>
      <c r="AT83" s="1">
        <f t="shared" si="72"/>
        <v>30</v>
      </c>
      <c r="AU83" s="1">
        <f t="shared" si="73"/>
        <v>10369</v>
      </c>
      <c r="AV83" s="9">
        <f t="shared" si="64"/>
        <v>0.20738000000000001</v>
      </c>
      <c r="AW83" s="9">
        <f t="shared" si="48"/>
        <v>9.5999999999999992E-3</v>
      </c>
      <c r="AX83" s="9">
        <f t="shared" si="49"/>
        <v>0.19778000000000001</v>
      </c>
      <c r="AY83" s="9">
        <f t="shared" si="50"/>
        <v>0</v>
      </c>
      <c r="AZ83" s="9">
        <f t="shared" si="51"/>
        <v>5.9999999999999995E-4</v>
      </c>
      <c r="BJ83" s="7">
        <f t="shared" si="74"/>
        <v>85</v>
      </c>
      <c r="BK83" s="7">
        <f t="shared" si="74"/>
        <v>70</v>
      </c>
      <c r="BL83" s="1">
        <f t="shared" si="52"/>
        <v>0</v>
      </c>
      <c r="BM83" s="74">
        <f>+EvolOf!H72</f>
        <v>0</v>
      </c>
      <c r="BN83" s="1">
        <f t="shared" si="53"/>
        <v>0</v>
      </c>
      <c r="BO83" s="1">
        <f t="shared" si="65"/>
        <v>0</v>
      </c>
      <c r="BP83" s="36">
        <f t="shared" si="66"/>
        <v>0</v>
      </c>
      <c r="BQ83" s="1">
        <f t="shared" si="54"/>
        <v>0</v>
      </c>
      <c r="BR83" s="1">
        <f t="shared" si="55"/>
        <v>478302.7499146912</v>
      </c>
      <c r="BS83" s="1">
        <f t="shared" si="56"/>
        <v>221149.74876346765</v>
      </c>
    </row>
    <row r="84" spans="1:85" x14ac:dyDescent="0.3">
      <c r="B84" s="1">
        <f t="shared" si="41"/>
        <v>5249</v>
      </c>
      <c r="C84" s="1">
        <v>71</v>
      </c>
      <c r="D84" s="1">
        <v>9749</v>
      </c>
      <c r="E84" s="1">
        <v>2310</v>
      </c>
      <c r="F84" s="1">
        <v>0</v>
      </c>
      <c r="G84" s="1">
        <v>2595</v>
      </c>
      <c r="H84" s="1">
        <v>0</v>
      </c>
      <c r="I84" s="1">
        <v>344</v>
      </c>
      <c r="J84" s="95">
        <v>56.54</v>
      </c>
      <c r="K84" s="95">
        <v>1.48</v>
      </c>
      <c r="L84" s="95">
        <v>12.4</v>
      </c>
      <c r="M84" s="95">
        <v>1.1399999999999999</v>
      </c>
      <c r="N84" s="1">
        <v>6009</v>
      </c>
      <c r="O84" s="1">
        <v>9624</v>
      </c>
      <c r="P84" s="1">
        <v>324</v>
      </c>
      <c r="Q84" s="1">
        <v>9189</v>
      </c>
      <c r="R84" s="1">
        <v>111</v>
      </c>
      <c r="S84" s="1">
        <v>2084</v>
      </c>
      <c r="T84" s="1">
        <v>204</v>
      </c>
      <c r="U84" s="1">
        <v>24606</v>
      </c>
      <c r="V84" s="1">
        <v>418</v>
      </c>
      <c r="W84" s="1">
        <v>9974</v>
      </c>
      <c r="X84" s="1">
        <v>0</v>
      </c>
      <c r="Y84" s="1">
        <v>0</v>
      </c>
      <c r="Z84" s="1">
        <v>0</v>
      </c>
      <c r="AA84" s="1">
        <f t="shared" si="57"/>
        <v>34355</v>
      </c>
      <c r="AB84" s="1">
        <f t="shared" si="58"/>
        <v>2728</v>
      </c>
      <c r="AC84" s="1">
        <f t="shared" si="59"/>
        <v>12569</v>
      </c>
      <c r="AD84" s="1">
        <f t="shared" si="60"/>
        <v>344</v>
      </c>
      <c r="AE84" s="1">
        <f t="shared" si="67"/>
        <v>-104</v>
      </c>
      <c r="AF84" s="1">
        <f t="shared" si="61"/>
        <v>116</v>
      </c>
      <c r="AG84" s="1">
        <f t="shared" si="62"/>
        <v>0</v>
      </c>
      <c r="AH84" s="1">
        <f t="shared" si="63"/>
        <v>16</v>
      </c>
      <c r="AI84" s="1">
        <f t="shared" si="68"/>
        <v>28</v>
      </c>
      <c r="AJ84" s="9">
        <f t="shared" si="42"/>
        <v>6.5536292627167078E-2</v>
      </c>
      <c r="AK84" s="9">
        <f t="shared" si="43"/>
        <v>0.10498</v>
      </c>
      <c r="AL84" s="9">
        <f t="shared" si="44"/>
        <v>4.6199999999999998E-2</v>
      </c>
      <c r="AM84" s="9">
        <f t="shared" si="45"/>
        <v>5.1900000000000002E-2</v>
      </c>
      <c r="AN84" s="9">
        <f t="shared" si="46"/>
        <v>6.8799999999999998E-3</v>
      </c>
      <c r="AO84" s="9">
        <f t="shared" si="47"/>
        <v>5.5999999999999995E-4</v>
      </c>
      <c r="AP84" s="1">
        <f t="shared" si="69"/>
        <v>-62</v>
      </c>
      <c r="AQ84" s="1">
        <f t="shared" si="70"/>
        <v>85</v>
      </c>
      <c r="AR84" s="1"/>
      <c r="AS84" s="1">
        <f t="shared" si="71"/>
        <v>0</v>
      </c>
      <c r="AT84" s="1">
        <f t="shared" si="72"/>
        <v>23</v>
      </c>
      <c r="AU84" s="1">
        <f t="shared" si="73"/>
        <v>10392</v>
      </c>
      <c r="AV84" s="9">
        <f t="shared" si="64"/>
        <v>0.20784</v>
      </c>
      <c r="AW84" s="9">
        <f t="shared" si="48"/>
        <v>8.3599999999999994E-3</v>
      </c>
      <c r="AX84" s="9">
        <f t="shared" si="49"/>
        <v>0.19947999999999999</v>
      </c>
      <c r="AY84" s="9">
        <f t="shared" si="50"/>
        <v>0</v>
      </c>
      <c r="AZ84" s="9">
        <f t="shared" si="51"/>
        <v>4.6000000000000001E-4</v>
      </c>
      <c r="BJ84" s="7">
        <f t="shared" si="74"/>
        <v>86</v>
      </c>
      <c r="BK84" s="7">
        <f t="shared" si="74"/>
        <v>71</v>
      </c>
      <c r="BL84" s="1">
        <f t="shared" si="52"/>
        <v>0</v>
      </c>
      <c r="BM84" s="74">
        <f>+EvolOf!H73</f>
        <v>0</v>
      </c>
      <c r="BN84" s="1">
        <f t="shared" si="53"/>
        <v>0</v>
      </c>
      <c r="BO84" s="1">
        <f t="shared" si="65"/>
        <v>0</v>
      </c>
      <c r="BP84" s="36">
        <f t="shared" si="66"/>
        <v>0</v>
      </c>
      <c r="BQ84" s="1">
        <f t="shared" si="54"/>
        <v>0</v>
      </c>
      <c r="BR84" s="1">
        <f t="shared" si="55"/>
        <v>480867.86713315727</v>
      </c>
      <c r="BS84" s="1">
        <f t="shared" si="56"/>
        <v>211622.17052345083</v>
      </c>
    </row>
    <row r="85" spans="1:85" x14ac:dyDescent="0.3">
      <c r="B85" s="1">
        <f t="shared" si="41"/>
        <v>5276</v>
      </c>
      <c r="C85" s="1">
        <v>72</v>
      </c>
      <c r="D85" s="1">
        <v>9721</v>
      </c>
      <c r="E85" s="1">
        <v>2203</v>
      </c>
      <c r="F85" s="1">
        <v>0</v>
      </c>
      <c r="G85" s="1">
        <v>2714</v>
      </c>
      <c r="H85" s="1">
        <v>0</v>
      </c>
      <c r="I85" s="1">
        <v>359</v>
      </c>
      <c r="J85" s="95">
        <v>56.54</v>
      </c>
      <c r="K85" s="95">
        <v>1.48</v>
      </c>
      <c r="L85" s="95">
        <v>12.5</v>
      </c>
      <c r="M85" s="95">
        <v>1.1299999999999999</v>
      </c>
      <c r="N85" s="1">
        <v>6051</v>
      </c>
      <c r="O85" s="1">
        <v>9631</v>
      </c>
      <c r="P85" s="1">
        <v>273</v>
      </c>
      <c r="Q85" s="1">
        <v>9245</v>
      </c>
      <c r="R85" s="1">
        <v>112</v>
      </c>
      <c r="S85" s="1">
        <v>1997</v>
      </c>
      <c r="T85" s="1">
        <v>195</v>
      </c>
      <c r="U85" s="1">
        <v>24584</v>
      </c>
      <c r="V85" s="1">
        <v>363</v>
      </c>
      <c r="W85" s="1">
        <v>10051</v>
      </c>
      <c r="X85" s="1">
        <v>0</v>
      </c>
      <c r="Y85" s="1">
        <v>0</v>
      </c>
      <c r="Z85" s="1">
        <v>0</v>
      </c>
      <c r="AA85" s="1">
        <f t="shared" si="57"/>
        <v>34305</v>
      </c>
      <c r="AB85" s="1">
        <f t="shared" si="58"/>
        <v>2566</v>
      </c>
      <c r="AC85" s="1">
        <f t="shared" si="59"/>
        <v>12765</v>
      </c>
      <c r="AD85" s="1">
        <f t="shared" si="60"/>
        <v>359</v>
      </c>
      <c r="AE85" s="1">
        <f t="shared" si="67"/>
        <v>-107</v>
      </c>
      <c r="AF85" s="1">
        <f t="shared" si="61"/>
        <v>119</v>
      </c>
      <c r="AG85" s="1">
        <f t="shared" si="62"/>
        <v>0</v>
      </c>
      <c r="AH85" s="1">
        <f t="shared" si="63"/>
        <v>15</v>
      </c>
      <c r="AI85" s="1">
        <f t="shared" si="68"/>
        <v>27</v>
      </c>
      <c r="AJ85" s="9">
        <f t="shared" si="42"/>
        <v>6.8043972706595901E-2</v>
      </c>
      <c r="AK85" s="9">
        <f t="shared" si="43"/>
        <v>0.10552</v>
      </c>
      <c r="AL85" s="9">
        <f t="shared" si="44"/>
        <v>4.4060000000000002E-2</v>
      </c>
      <c r="AM85" s="9">
        <f t="shared" si="45"/>
        <v>5.4280000000000002E-2</v>
      </c>
      <c r="AN85" s="9">
        <f t="shared" si="46"/>
        <v>7.1799999999999998E-3</v>
      </c>
      <c r="AO85" s="9">
        <f t="shared" si="47"/>
        <v>5.4000000000000001E-4</v>
      </c>
      <c r="AP85" s="1">
        <f t="shared" si="69"/>
        <v>-55</v>
      </c>
      <c r="AQ85" s="1">
        <f t="shared" si="70"/>
        <v>77</v>
      </c>
      <c r="AR85" s="1"/>
      <c r="AS85" s="1">
        <f t="shared" si="71"/>
        <v>0</v>
      </c>
      <c r="AT85" s="1">
        <f t="shared" si="72"/>
        <v>22</v>
      </c>
      <c r="AU85" s="1">
        <f t="shared" si="73"/>
        <v>10414</v>
      </c>
      <c r="AV85" s="9">
        <f t="shared" si="64"/>
        <v>0.20827999999999999</v>
      </c>
      <c r="AW85" s="9">
        <f t="shared" si="48"/>
        <v>7.26E-3</v>
      </c>
      <c r="AX85" s="9">
        <f t="shared" si="49"/>
        <v>0.20102</v>
      </c>
      <c r="AY85" s="9">
        <f t="shared" si="50"/>
        <v>0</v>
      </c>
      <c r="AZ85" s="9">
        <f t="shared" si="51"/>
        <v>4.4000000000000002E-4</v>
      </c>
      <c r="BJ85" s="7">
        <f t="shared" si="74"/>
        <v>87</v>
      </c>
      <c r="BK85" s="7">
        <f t="shared" si="74"/>
        <v>72</v>
      </c>
      <c r="BL85" s="1">
        <f t="shared" si="52"/>
        <v>0</v>
      </c>
      <c r="BM85" s="74">
        <f>+EvolOf!H74</f>
        <v>0</v>
      </c>
      <c r="BN85" s="1">
        <f t="shared" si="53"/>
        <v>0</v>
      </c>
      <c r="BO85" s="1">
        <f t="shared" si="65"/>
        <v>0</v>
      </c>
      <c r="BP85" s="36">
        <f t="shared" si="66"/>
        <v>0</v>
      </c>
      <c r="BQ85" s="1">
        <f t="shared" si="54"/>
        <v>0</v>
      </c>
      <c r="BR85" s="1">
        <f t="shared" si="55"/>
        <v>483341.37302239245</v>
      </c>
      <c r="BS85" s="1">
        <f t="shared" si="56"/>
        <v>201819.75829574119</v>
      </c>
    </row>
    <row r="86" spans="1:85" x14ac:dyDescent="0.3">
      <c r="B86" s="1">
        <f t="shared" si="41"/>
        <v>5300</v>
      </c>
      <c r="C86" s="1">
        <v>73</v>
      </c>
      <c r="D86" s="1">
        <v>9697</v>
      </c>
      <c r="E86" s="1">
        <v>2092</v>
      </c>
      <c r="F86" s="1">
        <v>0</v>
      </c>
      <c r="G86" s="1">
        <v>2833</v>
      </c>
      <c r="H86" s="1">
        <v>0</v>
      </c>
      <c r="I86" s="1">
        <v>375</v>
      </c>
      <c r="J86" s="95">
        <v>56.54</v>
      </c>
      <c r="K86" s="95">
        <v>1.49</v>
      </c>
      <c r="L86" s="95">
        <v>12.7</v>
      </c>
      <c r="M86" s="95">
        <v>1.1200000000000001</v>
      </c>
      <c r="N86" s="1">
        <v>6090</v>
      </c>
      <c r="O86" s="1">
        <v>9635</v>
      </c>
      <c r="P86" s="1">
        <v>229</v>
      </c>
      <c r="Q86" s="1">
        <v>9292</v>
      </c>
      <c r="R86" s="1">
        <v>113</v>
      </c>
      <c r="S86" s="1">
        <v>1905</v>
      </c>
      <c r="T86" s="1">
        <v>186</v>
      </c>
      <c r="U86" s="1">
        <v>24565</v>
      </c>
      <c r="V86" s="1">
        <v>318</v>
      </c>
      <c r="W86" s="1">
        <v>10115</v>
      </c>
      <c r="X86" s="1">
        <v>0</v>
      </c>
      <c r="Y86" s="1">
        <v>0</v>
      </c>
      <c r="Z86" s="1">
        <v>0</v>
      </c>
      <c r="AA86" s="1">
        <f t="shared" si="57"/>
        <v>34262</v>
      </c>
      <c r="AB86" s="1">
        <f t="shared" si="58"/>
        <v>2410</v>
      </c>
      <c r="AC86" s="1">
        <f t="shared" si="59"/>
        <v>12948</v>
      </c>
      <c r="AD86" s="1">
        <f t="shared" si="60"/>
        <v>375</v>
      </c>
      <c r="AE86" s="1">
        <f t="shared" si="67"/>
        <v>-111</v>
      </c>
      <c r="AF86" s="1">
        <f t="shared" si="61"/>
        <v>119</v>
      </c>
      <c r="AG86" s="1">
        <f t="shared" si="62"/>
        <v>0</v>
      </c>
      <c r="AH86" s="1">
        <f t="shared" si="63"/>
        <v>16</v>
      </c>
      <c r="AI86" s="1">
        <f t="shared" si="68"/>
        <v>24</v>
      </c>
      <c r="AJ86" s="9">
        <f t="shared" si="42"/>
        <v>7.0754716981132074E-2</v>
      </c>
      <c r="AK86" s="9">
        <f t="shared" si="43"/>
        <v>0.106</v>
      </c>
      <c r="AL86" s="9">
        <f t="shared" si="44"/>
        <v>4.1840000000000002E-2</v>
      </c>
      <c r="AM86" s="9">
        <f t="shared" si="45"/>
        <v>5.6660000000000002E-2</v>
      </c>
      <c r="AN86" s="9">
        <f t="shared" si="46"/>
        <v>7.4999999999999997E-3</v>
      </c>
      <c r="AO86" s="9">
        <f t="shared" si="47"/>
        <v>4.8000000000000001E-4</v>
      </c>
      <c r="AP86" s="1">
        <f t="shared" si="69"/>
        <v>-45</v>
      </c>
      <c r="AQ86" s="1">
        <f t="shared" si="70"/>
        <v>64</v>
      </c>
      <c r="AR86" s="1"/>
      <c r="AS86" s="1">
        <f t="shared" si="71"/>
        <v>0</v>
      </c>
      <c r="AT86" s="1">
        <f t="shared" si="72"/>
        <v>19</v>
      </c>
      <c r="AU86" s="1">
        <f t="shared" si="73"/>
        <v>10433</v>
      </c>
      <c r="AV86" s="9">
        <f t="shared" si="64"/>
        <v>0.20866000000000001</v>
      </c>
      <c r="AW86" s="9">
        <f t="shared" si="48"/>
        <v>6.3600000000000002E-3</v>
      </c>
      <c r="AX86" s="9">
        <f t="shared" si="49"/>
        <v>0.20230000000000001</v>
      </c>
      <c r="AY86" s="9">
        <f t="shared" si="50"/>
        <v>0</v>
      </c>
      <c r="AZ86" s="9">
        <f t="shared" si="51"/>
        <v>3.8000000000000002E-4</v>
      </c>
      <c r="BJ86" s="7">
        <f t="shared" si="74"/>
        <v>88</v>
      </c>
      <c r="BK86" s="7">
        <f t="shared" si="74"/>
        <v>73</v>
      </c>
      <c r="BL86" s="1">
        <f t="shared" si="52"/>
        <v>0</v>
      </c>
      <c r="BM86" s="74">
        <f>+EvolOf!H75</f>
        <v>0</v>
      </c>
      <c r="BN86" s="1">
        <f t="shared" si="53"/>
        <v>0</v>
      </c>
      <c r="BO86" s="1">
        <f t="shared" si="65"/>
        <v>0</v>
      </c>
      <c r="BP86" s="36">
        <f t="shared" si="66"/>
        <v>0</v>
      </c>
      <c r="BQ86" s="1">
        <f t="shared" si="54"/>
        <v>0</v>
      </c>
      <c r="BR86" s="1">
        <f t="shared" si="55"/>
        <v>485540.04492393479</v>
      </c>
      <c r="BS86" s="1">
        <f t="shared" si="56"/>
        <v>191650.90075110784</v>
      </c>
    </row>
    <row r="87" spans="1:85" s="1" customFormat="1" x14ac:dyDescent="0.3">
      <c r="A87" s="7"/>
      <c r="B87" s="1">
        <f t="shared" si="41"/>
        <v>5323</v>
      </c>
      <c r="C87" s="1">
        <v>74</v>
      </c>
      <c r="D87" s="1">
        <v>9675</v>
      </c>
      <c r="E87" s="1">
        <v>1982</v>
      </c>
      <c r="F87" s="1">
        <v>0</v>
      </c>
      <c r="G87" s="1">
        <v>2950</v>
      </c>
      <c r="H87" s="1">
        <v>0</v>
      </c>
      <c r="I87" s="1">
        <v>391</v>
      </c>
      <c r="J87" s="95">
        <v>56.55</v>
      </c>
      <c r="K87" s="95">
        <v>1.49</v>
      </c>
      <c r="L87" s="95">
        <v>12.8</v>
      </c>
      <c r="M87" s="95">
        <v>1.1100000000000001</v>
      </c>
      <c r="N87" s="1">
        <v>6125</v>
      </c>
      <c r="O87" s="1">
        <v>9640</v>
      </c>
      <c r="P87" s="1">
        <v>191</v>
      </c>
      <c r="Q87" s="1">
        <v>9334</v>
      </c>
      <c r="R87" s="1">
        <v>114</v>
      </c>
      <c r="S87" s="1">
        <v>1811</v>
      </c>
      <c r="T87" s="1">
        <v>179</v>
      </c>
      <c r="U87" s="1">
        <v>24548</v>
      </c>
      <c r="V87" s="1">
        <v>280</v>
      </c>
      <c r="W87" s="1">
        <v>10171</v>
      </c>
      <c r="X87" s="1">
        <v>0</v>
      </c>
      <c r="Y87" s="1">
        <v>0</v>
      </c>
      <c r="Z87" s="1">
        <v>0</v>
      </c>
      <c r="AA87" s="1">
        <f t="shared" si="57"/>
        <v>34223</v>
      </c>
      <c r="AB87" s="1">
        <f t="shared" si="58"/>
        <v>2262</v>
      </c>
      <c r="AC87" s="1">
        <f t="shared" si="59"/>
        <v>13121</v>
      </c>
      <c r="AD87" s="1">
        <f t="shared" si="60"/>
        <v>391</v>
      </c>
      <c r="AE87" s="1">
        <f t="shared" si="67"/>
        <v>-110</v>
      </c>
      <c r="AF87" s="1">
        <f t="shared" si="61"/>
        <v>117</v>
      </c>
      <c r="AG87" s="1">
        <f t="shared" si="62"/>
        <v>0</v>
      </c>
      <c r="AH87" s="1">
        <f t="shared" si="63"/>
        <v>16</v>
      </c>
      <c r="AI87" s="1">
        <f t="shared" si="68"/>
        <v>23</v>
      </c>
      <c r="AJ87" s="9">
        <f t="shared" si="42"/>
        <v>7.3454818711253048E-2</v>
      </c>
      <c r="AK87" s="9">
        <f t="shared" si="43"/>
        <v>0.10646</v>
      </c>
      <c r="AL87" s="9">
        <f t="shared" si="44"/>
        <v>3.9640000000000002E-2</v>
      </c>
      <c r="AM87" s="9">
        <f t="shared" si="45"/>
        <v>5.8999999999999997E-2</v>
      </c>
      <c r="AN87" s="9">
        <f t="shared" si="46"/>
        <v>7.8200000000000006E-3</v>
      </c>
      <c r="AO87" s="9">
        <f t="shared" si="47"/>
        <v>4.6000000000000001E-4</v>
      </c>
      <c r="AP87" s="1">
        <f t="shared" si="69"/>
        <v>-38</v>
      </c>
      <c r="AQ87" s="1">
        <f t="shared" si="70"/>
        <v>56</v>
      </c>
      <c r="AS87" s="1">
        <f t="shared" si="71"/>
        <v>0</v>
      </c>
      <c r="AT87" s="1">
        <f t="shared" si="72"/>
        <v>18</v>
      </c>
      <c r="AU87" s="1">
        <f t="shared" si="73"/>
        <v>10451</v>
      </c>
      <c r="AV87" s="9">
        <f t="shared" si="64"/>
        <v>0.20902000000000001</v>
      </c>
      <c r="AW87" s="9">
        <f t="shared" si="48"/>
        <v>5.5999999999999999E-3</v>
      </c>
      <c r="AX87" s="9">
        <f t="shared" si="49"/>
        <v>0.20341999999999999</v>
      </c>
      <c r="AY87" s="9">
        <f t="shared" si="50"/>
        <v>0</v>
      </c>
      <c r="AZ87" s="9">
        <f t="shared" si="51"/>
        <v>3.6000000000000002E-4</v>
      </c>
      <c r="BB87" s="7"/>
      <c r="BC87" s="7"/>
      <c r="BD87" s="7"/>
      <c r="BE87" s="7"/>
      <c r="BF87" s="7"/>
      <c r="BG87" s="7"/>
      <c r="BH87" s="7"/>
      <c r="BI87" s="7"/>
      <c r="BJ87" s="7">
        <f t="shared" si="74"/>
        <v>89</v>
      </c>
      <c r="BK87" s="7">
        <f t="shared" si="74"/>
        <v>74</v>
      </c>
      <c r="BL87" s="1">
        <f t="shared" si="52"/>
        <v>0</v>
      </c>
      <c r="BM87" s="74">
        <f>+EvolOf!H76</f>
        <v>0</v>
      </c>
      <c r="BN87" s="1">
        <f t="shared" si="53"/>
        <v>0</v>
      </c>
      <c r="BO87" s="1">
        <f t="shared" si="65"/>
        <v>0</v>
      </c>
      <c r="BP87" s="36">
        <f t="shared" si="66"/>
        <v>0</v>
      </c>
      <c r="BQ87" s="1">
        <f t="shared" si="54"/>
        <v>0</v>
      </c>
      <c r="BR87" s="1">
        <f t="shared" si="55"/>
        <v>487647.10549624619</v>
      </c>
      <c r="BS87" s="1">
        <f t="shared" si="56"/>
        <v>181573.65453570543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41"/>
        <v>5343</v>
      </c>
      <c r="C88" s="1">
        <v>75</v>
      </c>
      <c r="D88" s="1">
        <v>9655</v>
      </c>
      <c r="E88" s="1">
        <v>1871</v>
      </c>
      <c r="F88" s="1">
        <v>0</v>
      </c>
      <c r="G88" s="1">
        <v>3065</v>
      </c>
      <c r="H88" s="1">
        <v>0</v>
      </c>
      <c r="I88" s="1">
        <v>407</v>
      </c>
      <c r="J88" s="95">
        <v>56.55</v>
      </c>
      <c r="K88" s="95">
        <v>1.49</v>
      </c>
      <c r="L88" s="95">
        <v>12.9</v>
      </c>
      <c r="M88" s="95">
        <v>1.1000000000000001</v>
      </c>
      <c r="N88" s="1">
        <v>6157</v>
      </c>
      <c r="O88" s="1">
        <v>9642</v>
      </c>
      <c r="P88" s="1">
        <v>160</v>
      </c>
      <c r="Q88" s="1">
        <v>9367</v>
      </c>
      <c r="R88" s="1">
        <v>114</v>
      </c>
      <c r="S88" s="1">
        <v>1716</v>
      </c>
      <c r="T88" s="1">
        <v>169</v>
      </c>
      <c r="U88" s="1">
        <v>24534</v>
      </c>
      <c r="V88" s="1">
        <v>245</v>
      </c>
      <c r="W88" s="1">
        <v>10219</v>
      </c>
      <c r="X88" s="1">
        <v>0</v>
      </c>
      <c r="Y88" s="1">
        <v>0</v>
      </c>
      <c r="Z88" s="1">
        <v>0</v>
      </c>
      <c r="AA88" s="1">
        <f t="shared" si="57"/>
        <v>34189</v>
      </c>
      <c r="AB88" s="1">
        <f t="shared" si="58"/>
        <v>2116</v>
      </c>
      <c r="AC88" s="1">
        <f t="shared" si="59"/>
        <v>13284</v>
      </c>
      <c r="AD88" s="1">
        <f t="shared" si="60"/>
        <v>407</v>
      </c>
      <c r="AE88" s="1">
        <f t="shared" si="67"/>
        <v>-111</v>
      </c>
      <c r="AF88" s="1">
        <f t="shared" si="61"/>
        <v>115</v>
      </c>
      <c r="AG88" s="1">
        <f t="shared" si="62"/>
        <v>0</v>
      </c>
      <c r="AH88" s="1">
        <f t="shared" si="63"/>
        <v>16</v>
      </c>
      <c r="AI88" s="1">
        <f t="shared" si="68"/>
        <v>20</v>
      </c>
      <c r="AJ88" s="9">
        <f t="shared" si="42"/>
        <v>7.6174433838667413E-2</v>
      </c>
      <c r="AK88" s="9">
        <f t="shared" si="43"/>
        <v>0.10686</v>
      </c>
      <c r="AL88" s="9">
        <f t="shared" si="44"/>
        <v>3.7420000000000002E-2</v>
      </c>
      <c r="AM88" s="9">
        <f t="shared" si="45"/>
        <v>6.13E-2</v>
      </c>
      <c r="AN88" s="9">
        <f t="shared" si="46"/>
        <v>8.1399999999999997E-3</v>
      </c>
      <c r="AO88" s="9">
        <f t="shared" si="47"/>
        <v>4.0000000000000002E-4</v>
      </c>
      <c r="AP88" s="1">
        <f t="shared" si="69"/>
        <v>-35</v>
      </c>
      <c r="AQ88" s="1">
        <f t="shared" si="70"/>
        <v>48</v>
      </c>
      <c r="AS88" s="1">
        <f t="shared" si="71"/>
        <v>0</v>
      </c>
      <c r="AT88" s="1">
        <f t="shared" si="72"/>
        <v>13</v>
      </c>
      <c r="AU88" s="1">
        <f t="shared" si="73"/>
        <v>10464</v>
      </c>
      <c r="AV88" s="9">
        <f t="shared" si="64"/>
        <v>0.20927999999999999</v>
      </c>
      <c r="AW88" s="9">
        <f t="shared" si="48"/>
        <v>4.8999999999999998E-3</v>
      </c>
      <c r="AX88" s="9">
        <f t="shared" si="49"/>
        <v>0.20438000000000001</v>
      </c>
      <c r="AY88" s="9">
        <f t="shared" si="50"/>
        <v>0</v>
      </c>
      <c r="AZ88" s="9">
        <f t="shared" si="51"/>
        <v>2.5999999999999998E-4</v>
      </c>
      <c r="BB88" s="7"/>
      <c r="BC88" s="7"/>
      <c r="BD88" s="7"/>
      <c r="BE88" s="7"/>
      <c r="BF88" s="7"/>
      <c r="BG88" s="7"/>
      <c r="BH88" s="7"/>
      <c r="BI88" s="7"/>
      <c r="BJ88" s="7">
        <f t="shared" si="74"/>
        <v>90</v>
      </c>
      <c r="BK88" s="7">
        <f t="shared" si="74"/>
        <v>75</v>
      </c>
      <c r="BL88" s="1">
        <f t="shared" si="52"/>
        <v>0</v>
      </c>
      <c r="BM88" s="74">
        <f>+EvolOf!H77</f>
        <v>0</v>
      </c>
      <c r="BN88" s="1">
        <f t="shared" si="53"/>
        <v>0</v>
      </c>
      <c r="BO88" s="1">
        <f t="shared" si="65"/>
        <v>0</v>
      </c>
      <c r="BP88" s="36">
        <f t="shared" si="66"/>
        <v>0</v>
      </c>
      <c r="BQ88" s="1">
        <f t="shared" si="54"/>
        <v>0</v>
      </c>
      <c r="BR88" s="1">
        <f t="shared" si="55"/>
        <v>489479.33208086481</v>
      </c>
      <c r="BS88" s="1">
        <f t="shared" si="56"/>
        <v>171404.79699107207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41"/>
        <v>5363</v>
      </c>
      <c r="C89" s="1">
        <v>76</v>
      </c>
      <c r="D89" s="1">
        <v>9635</v>
      </c>
      <c r="E89" s="1">
        <v>1760</v>
      </c>
      <c r="F89" s="1">
        <v>0</v>
      </c>
      <c r="G89" s="1">
        <v>3180</v>
      </c>
      <c r="H89" s="1">
        <v>0</v>
      </c>
      <c r="I89" s="1">
        <v>423</v>
      </c>
      <c r="J89" s="95">
        <v>56.55</v>
      </c>
      <c r="K89" s="95">
        <v>1.49</v>
      </c>
      <c r="L89" s="95">
        <v>13</v>
      </c>
      <c r="M89" s="95">
        <v>1.1000000000000001</v>
      </c>
      <c r="N89" s="1">
        <v>6188</v>
      </c>
      <c r="O89" s="1">
        <v>9644</v>
      </c>
      <c r="P89" s="1">
        <v>132</v>
      </c>
      <c r="Q89" s="1">
        <v>9395</v>
      </c>
      <c r="R89" s="1">
        <v>115</v>
      </c>
      <c r="S89" s="1">
        <v>1619</v>
      </c>
      <c r="T89" s="1">
        <v>159</v>
      </c>
      <c r="U89" s="1">
        <v>24522</v>
      </c>
      <c r="V89" s="1">
        <v>214</v>
      </c>
      <c r="W89" s="1">
        <v>10262</v>
      </c>
      <c r="X89" s="1">
        <v>0</v>
      </c>
      <c r="Y89" s="1">
        <v>0</v>
      </c>
      <c r="Z89" s="1">
        <v>0</v>
      </c>
      <c r="AA89" s="1">
        <f t="shared" si="57"/>
        <v>34157</v>
      </c>
      <c r="AB89" s="1">
        <f t="shared" si="58"/>
        <v>1974</v>
      </c>
      <c r="AC89" s="1">
        <f t="shared" si="59"/>
        <v>13442</v>
      </c>
      <c r="AD89" s="1">
        <f t="shared" si="60"/>
        <v>423</v>
      </c>
      <c r="AE89" s="1">
        <f t="shared" si="67"/>
        <v>-111</v>
      </c>
      <c r="AF89" s="1">
        <f t="shared" si="61"/>
        <v>115</v>
      </c>
      <c r="AG89" s="1">
        <f t="shared" si="62"/>
        <v>0</v>
      </c>
      <c r="AH89" s="1">
        <f t="shared" si="63"/>
        <v>16</v>
      </c>
      <c r="AI89" s="1">
        <f t="shared" si="68"/>
        <v>20</v>
      </c>
      <c r="AJ89" s="9">
        <f t="shared" si="42"/>
        <v>7.8873764683945552E-2</v>
      </c>
      <c r="AK89" s="9">
        <f t="shared" si="43"/>
        <v>0.10725999999999999</v>
      </c>
      <c r="AL89" s="9">
        <f t="shared" si="44"/>
        <v>3.5200000000000002E-2</v>
      </c>
      <c r="AM89" s="9">
        <f t="shared" si="45"/>
        <v>6.3600000000000004E-2</v>
      </c>
      <c r="AN89" s="9">
        <f t="shared" si="46"/>
        <v>8.4600000000000005E-3</v>
      </c>
      <c r="AO89" s="9">
        <f t="shared" si="47"/>
        <v>4.0000000000000002E-4</v>
      </c>
      <c r="AP89" s="1">
        <f t="shared" si="69"/>
        <v>-31</v>
      </c>
      <c r="AQ89" s="1">
        <f t="shared" si="70"/>
        <v>43</v>
      </c>
      <c r="AS89" s="1">
        <f t="shared" si="71"/>
        <v>0</v>
      </c>
      <c r="AT89" s="1">
        <f t="shared" si="72"/>
        <v>12</v>
      </c>
      <c r="AU89" s="1">
        <f t="shared" si="73"/>
        <v>10476</v>
      </c>
      <c r="AV89" s="9">
        <f t="shared" si="64"/>
        <v>0.20952000000000001</v>
      </c>
      <c r="AW89" s="9">
        <f t="shared" si="48"/>
        <v>4.28E-3</v>
      </c>
      <c r="AX89" s="9">
        <f t="shared" si="49"/>
        <v>0.20524000000000001</v>
      </c>
      <c r="AY89" s="9">
        <f t="shared" si="50"/>
        <v>0</v>
      </c>
      <c r="AZ89" s="9">
        <f t="shared" si="51"/>
        <v>2.4000000000000001E-4</v>
      </c>
      <c r="BB89" s="7"/>
      <c r="BC89" s="7"/>
      <c r="BD89" s="7"/>
      <c r="BE89" s="7"/>
      <c r="BF89" s="7"/>
      <c r="BG89" s="7"/>
      <c r="BH89" s="7"/>
      <c r="BI89" s="7"/>
      <c r="BJ89" s="7">
        <f t="shared" si="74"/>
        <v>91</v>
      </c>
      <c r="BK89" s="7">
        <f t="shared" si="74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41"/>
        <v>5383</v>
      </c>
      <c r="C90" s="1">
        <v>77</v>
      </c>
      <c r="D90" s="1">
        <v>9616</v>
      </c>
      <c r="E90" s="1">
        <v>1654</v>
      </c>
      <c r="F90" s="1">
        <v>0</v>
      </c>
      <c r="G90" s="1">
        <v>3290</v>
      </c>
      <c r="H90" s="1">
        <v>0</v>
      </c>
      <c r="I90" s="1">
        <v>439</v>
      </c>
      <c r="J90" s="95">
        <v>56.55</v>
      </c>
      <c r="K90" s="95">
        <v>1.49</v>
      </c>
      <c r="L90" s="95">
        <v>13.1</v>
      </c>
      <c r="M90" s="95">
        <v>1.0900000000000001</v>
      </c>
      <c r="N90" s="1">
        <v>6217</v>
      </c>
      <c r="O90" s="1">
        <v>9645</v>
      </c>
      <c r="P90" s="1">
        <v>111</v>
      </c>
      <c r="Q90" s="1">
        <v>9419</v>
      </c>
      <c r="R90" s="1">
        <v>115</v>
      </c>
      <c r="S90" s="1">
        <v>1521</v>
      </c>
      <c r="T90" s="1">
        <v>149</v>
      </c>
      <c r="U90" s="1">
        <v>24510</v>
      </c>
      <c r="V90" s="1">
        <v>189</v>
      </c>
      <c r="W90" s="1">
        <v>10299</v>
      </c>
      <c r="X90" s="1">
        <v>0</v>
      </c>
      <c r="Y90" s="1">
        <v>0</v>
      </c>
      <c r="Z90" s="1">
        <v>0</v>
      </c>
      <c r="AA90" s="1">
        <f t="shared" si="57"/>
        <v>34126</v>
      </c>
      <c r="AB90" s="1">
        <f t="shared" si="58"/>
        <v>1843</v>
      </c>
      <c r="AC90" s="1">
        <f t="shared" si="59"/>
        <v>13589</v>
      </c>
      <c r="AD90" s="1">
        <f t="shared" si="60"/>
        <v>439</v>
      </c>
      <c r="AE90" s="1">
        <f t="shared" si="67"/>
        <v>-106</v>
      </c>
      <c r="AF90" s="1">
        <f t="shared" si="61"/>
        <v>110</v>
      </c>
      <c r="AG90" s="1">
        <f t="shared" si="62"/>
        <v>0</v>
      </c>
      <c r="AH90" s="1">
        <f t="shared" si="63"/>
        <v>16</v>
      </c>
      <c r="AI90" s="1">
        <f t="shared" si="68"/>
        <v>20</v>
      </c>
      <c r="AJ90" s="9">
        <f t="shared" si="42"/>
        <v>8.1553037339773357E-2</v>
      </c>
      <c r="AK90" s="9">
        <f t="shared" si="43"/>
        <v>0.10766000000000001</v>
      </c>
      <c r="AL90" s="9">
        <f t="shared" si="44"/>
        <v>3.3079999999999998E-2</v>
      </c>
      <c r="AM90" s="9">
        <f t="shared" si="45"/>
        <v>6.5799999999999997E-2</v>
      </c>
      <c r="AN90" s="9">
        <f t="shared" si="46"/>
        <v>8.7799999999999996E-3</v>
      </c>
      <c r="AO90" s="9">
        <f t="shared" si="47"/>
        <v>4.0000000000000002E-4</v>
      </c>
      <c r="AP90" s="1">
        <f t="shared" si="69"/>
        <v>-25</v>
      </c>
      <c r="AQ90" s="1">
        <f t="shared" si="70"/>
        <v>37</v>
      </c>
      <c r="AS90" s="1">
        <f t="shared" si="71"/>
        <v>0</v>
      </c>
      <c r="AT90" s="1">
        <f t="shared" si="72"/>
        <v>12</v>
      </c>
      <c r="AU90" s="1">
        <f t="shared" si="73"/>
        <v>10488</v>
      </c>
      <c r="AV90" s="9">
        <f t="shared" si="64"/>
        <v>0.20976</v>
      </c>
      <c r="AW90" s="9">
        <f t="shared" si="48"/>
        <v>3.7799999999999999E-3</v>
      </c>
      <c r="AX90" s="9">
        <f t="shared" si="49"/>
        <v>0.20598</v>
      </c>
      <c r="AY90" s="9">
        <f t="shared" si="50"/>
        <v>0</v>
      </c>
      <c r="AZ90" s="9">
        <f t="shared" si="51"/>
        <v>2.4000000000000001E-4</v>
      </c>
      <c r="BB90" s="7"/>
      <c r="BC90" s="7"/>
      <c r="BD90" s="7"/>
      <c r="BE90" s="7"/>
      <c r="BF90" s="7"/>
      <c r="BG90" s="7"/>
      <c r="BH90" s="7"/>
      <c r="BI90" s="7"/>
      <c r="BJ90" s="7">
        <f t="shared" si="74"/>
        <v>92</v>
      </c>
      <c r="BK90" s="7">
        <f t="shared" si="74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41"/>
        <v>5398</v>
      </c>
      <c r="C91" s="1">
        <v>78</v>
      </c>
      <c r="D91" s="1">
        <v>9599</v>
      </c>
      <c r="E91" s="1">
        <v>1546</v>
      </c>
      <c r="F91" s="1">
        <v>0</v>
      </c>
      <c r="G91" s="1">
        <v>3399</v>
      </c>
      <c r="H91" s="1">
        <v>0</v>
      </c>
      <c r="I91" s="1">
        <v>453</v>
      </c>
      <c r="J91" s="95">
        <v>56.56</v>
      </c>
      <c r="K91" s="95">
        <v>1.49</v>
      </c>
      <c r="L91" s="95">
        <v>13.3</v>
      </c>
      <c r="M91" s="95">
        <v>1.08</v>
      </c>
      <c r="N91" s="1">
        <v>6242</v>
      </c>
      <c r="O91" s="1">
        <v>9647</v>
      </c>
      <c r="P91" s="1">
        <v>90</v>
      </c>
      <c r="Q91" s="1">
        <v>9440</v>
      </c>
      <c r="R91" s="1">
        <v>115</v>
      </c>
      <c r="S91" s="1">
        <v>1424</v>
      </c>
      <c r="T91" s="1">
        <v>140</v>
      </c>
      <c r="U91" s="1">
        <v>24500</v>
      </c>
      <c r="V91" s="1">
        <v>164</v>
      </c>
      <c r="W91" s="1">
        <v>10335</v>
      </c>
      <c r="X91" s="1">
        <v>0</v>
      </c>
      <c r="Y91" s="1">
        <v>0</v>
      </c>
      <c r="Z91" s="1">
        <v>0</v>
      </c>
      <c r="AA91" s="1">
        <f t="shared" si="57"/>
        <v>34099</v>
      </c>
      <c r="AB91" s="1">
        <f t="shared" si="58"/>
        <v>1710</v>
      </c>
      <c r="AC91" s="1">
        <f t="shared" si="59"/>
        <v>13734</v>
      </c>
      <c r="AD91" s="1">
        <f t="shared" si="60"/>
        <v>453</v>
      </c>
      <c r="AE91" s="1">
        <f t="shared" si="67"/>
        <v>-108</v>
      </c>
      <c r="AF91" s="1">
        <f t="shared" si="61"/>
        <v>109</v>
      </c>
      <c r="AG91" s="1">
        <f t="shared" si="62"/>
        <v>0</v>
      </c>
      <c r="AH91" s="1">
        <f t="shared" si="63"/>
        <v>14</v>
      </c>
      <c r="AI91" s="1">
        <f t="shared" si="68"/>
        <v>15</v>
      </c>
      <c r="AJ91" s="9">
        <f t="shared" si="42"/>
        <v>8.3919970359392373E-2</v>
      </c>
      <c r="AK91" s="9">
        <f t="shared" si="43"/>
        <v>0.10796</v>
      </c>
      <c r="AL91" s="9">
        <f t="shared" si="44"/>
        <v>3.092E-2</v>
      </c>
      <c r="AM91" s="9">
        <f t="shared" si="45"/>
        <v>6.7979999999999999E-2</v>
      </c>
      <c r="AN91" s="9">
        <f t="shared" si="46"/>
        <v>9.0600000000000003E-3</v>
      </c>
      <c r="AO91" s="9">
        <f t="shared" si="47"/>
        <v>2.9999999999999997E-4</v>
      </c>
      <c r="AP91" s="1">
        <f t="shared" si="69"/>
        <v>-25</v>
      </c>
      <c r="AQ91" s="1">
        <f t="shared" si="70"/>
        <v>36</v>
      </c>
      <c r="AS91" s="1">
        <f t="shared" si="71"/>
        <v>0</v>
      </c>
      <c r="AT91" s="1">
        <f t="shared" si="72"/>
        <v>11</v>
      </c>
      <c r="AU91" s="1">
        <f t="shared" si="73"/>
        <v>10499</v>
      </c>
      <c r="AV91" s="9">
        <f t="shared" si="64"/>
        <v>0.20998</v>
      </c>
      <c r="AW91" s="9">
        <f t="shared" si="48"/>
        <v>3.2799999999999999E-3</v>
      </c>
      <c r="AX91" s="9">
        <f t="shared" si="49"/>
        <v>0.20669999999999999</v>
      </c>
      <c r="AY91" s="9">
        <f t="shared" si="50"/>
        <v>0</v>
      </c>
      <c r="AZ91" s="9">
        <f t="shared" si="51"/>
        <v>2.2000000000000001E-4</v>
      </c>
      <c r="BB91" s="7"/>
      <c r="BC91" s="7"/>
      <c r="BD91" s="7"/>
      <c r="BE91" s="7"/>
      <c r="BF91" s="7"/>
      <c r="BG91" s="7"/>
      <c r="BH91" s="7"/>
      <c r="BI91" s="7"/>
      <c r="BJ91" s="7">
        <f t="shared" si="74"/>
        <v>93</v>
      </c>
      <c r="BK91" s="7">
        <f t="shared" si="74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41"/>
        <v>5415</v>
      </c>
      <c r="C92" s="1">
        <v>79</v>
      </c>
      <c r="D92" s="1">
        <v>9584</v>
      </c>
      <c r="E92" s="1">
        <v>1448</v>
      </c>
      <c r="F92" s="1">
        <v>0</v>
      </c>
      <c r="G92" s="1">
        <v>3500</v>
      </c>
      <c r="H92" s="1">
        <v>0</v>
      </c>
      <c r="I92" s="1">
        <v>467</v>
      </c>
      <c r="J92" s="95">
        <v>56.56</v>
      </c>
      <c r="K92" s="95">
        <v>1.49</v>
      </c>
      <c r="L92" s="95">
        <v>13.4</v>
      </c>
      <c r="M92" s="95">
        <v>1.08</v>
      </c>
      <c r="N92" s="1">
        <v>6267</v>
      </c>
      <c r="O92" s="1">
        <v>9648</v>
      </c>
      <c r="P92" s="1">
        <v>75</v>
      </c>
      <c r="Q92" s="1">
        <v>9457</v>
      </c>
      <c r="R92" s="1">
        <v>116</v>
      </c>
      <c r="S92" s="1">
        <v>1334</v>
      </c>
      <c r="T92" s="1">
        <v>132</v>
      </c>
      <c r="U92" s="1">
        <v>24490</v>
      </c>
      <c r="V92" s="1">
        <v>145</v>
      </c>
      <c r="W92" s="1">
        <v>10364</v>
      </c>
      <c r="X92" s="1">
        <v>0</v>
      </c>
      <c r="Y92" s="1">
        <v>0</v>
      </c>
      <c r="Z92" s="1">
        <v>0</v>
      </c>
      <c r="AA92" s="1">
        <f t="shared" si="57"/>
        <v>34074</v>
      </c>
      <c r="AB92" s="1">
        <f t="shared" si="58"/>
        <v>1593</v>
      </c>
      <c r="AC92" s="1">
        <f t="shared" si="59"/>
        <v>13864</v>
      </c>
      <c r="AD92" s="1">
        <f t="shared" si="60"/>
        <v>467</v>
      </c>
      <c r="AE92" s="1">
        <f t="shared" si="67"/>
        <v>-98</v>
      </c>
      <c r="AF92" s="1">
        <f t="shared" si="61"/>
        <v>101</v>
      </c>
      <c r="AG92" s="1">
        <f t="shared" si="62"/>
        <v>0</v>
      </c>
      <c r="AH92" s="1">
        <f t="shared" si="63"/>
        <v>14</v>
      </c>
      <c r="AI92" s="1">
        <f t="shared" si="68"/>
        <v>17</v>
      </c>
      <c r="AJ92" s="9">
        <f t="shared" si="42"/>
        <v>8.6241920590951066E-2</v>
      </c>
      <c r="AK92" s="9">
        <f t="shared" si="43"/>
        <v>0.10829999999999999</v>
      </c>
      <c r="AL92" s="9">
        <f t="shared" si="44"/>
        <v>2.896E-2</v>
      </c>
      <c r="AM92" s="9">
        <f t="shared" si="45"/>
        <v>7.0000000000000007E-2</v>
      </c>
      <c r="AN92" s="9">
        <f t="shared" si="46"/>
        <v>9.3399999999999993E-3</v>
      </c>
      <c r="AO92" s="9">
        <f t="shared" si="47"/>
        <v>3.4000000000000002E-4</v>
      </c>
      <c r="AP92" s="1">
        <f t="shared" si="69"/>
        <v>-19</v>
      </c>
      <c r="AQ92" s="1">
        <f t="shared" si="70"/>
        <v>29</v>
      </c>
      <c r="AS92" s="1">
        <f t="shared" si="71"/>
        <v>0</v>
      </c>
      <c r="AT92" s="1">
        <f t="shared" si="72"/>
        <v>10</v>
      </c>
      <c r="AU92" s="1">
        <f t="shared" si="73"/>
        <v>10509</v>
      </c>
      <c r="AV92" s="9">
        <f t="shared" si="64"/>
        <v>0.21018000000000001</v>
      </c>
      <c r="AW92" s="9">
        <f t="shared" si="48"/>
        <v>2.8999999999999998E-3</v>
      </c>
      <c r="AX92" s="9">
        <f t="shared" si="49"/>
        <v>0.20727999999999999</v>
      </c>
      <c r="AY92" s="9">
        <f t="shared" si="50"/>
        <v>0</v>
      </c>
      <c r="AZ92" s="9">
        <f t="shared" si="51"/>
        <v>2.0000000000000001E-4</v>
      </c>
      <c r="BB92" s="7"/>
      <c r="BC92" s="7"/>
      <c r="BD92" s="7"/>
      <c r="BE92" s="7"/>
      <c r="BF92" s="7"/>
      <c r="BG92" s="7"/>
      <c r="BH92" s="7"/>
      <c r="BI92" s="7"/>
      <c r="BJ92" s="7">
        <f t="shared" si="74"/>
        <v>94</v>
      </c>
      <c r="BK92" s="7">
        <f t="shared" si="74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41"/>
        <v>5429</v>
      </c>
      <c r="C93" s="1">
        <v>80</v>
      </c>
      <c r="D93" s="1">
        <v>9569</v>
      </c>
      <c r="E93" s="1">
        <v>1346</v>
      </c>
      <c r="F93" s="1">
        <v>0</v>
      </c>
      <c r="G93" s="1">
        <v>3601</v>
      </c>
      <c r="H93" s="1">
        <v>0</v>
      </c>
      <c r="I93" s="1">
        <v>482</v>
      </c>
      <c r="J93" s="95">
        <v>56.56</v>
      </c>
      <c r="K93" s="95">
        <v>1.49</v>
      </c>
      <c r="L93" s="95">
        <v>13.5</v>
      </c>
      <c r="M93" s="95">
        <v>1.07</v>
      </c>
      <c r="N93" s="1">
        <v>6289</v>
      </c>
      <c r="O93" s="1">
        <v>9650</v>
      </c>
      <c r="P93" s="1">
        <v>63</v>
      </c>
      <c r="Q93" s="1">
        <v>9470</v>
      </c>
      <c r="R93" s="1">
        <v>116</v>
      </c>
      <c r="S93" s="1">
        <v>1240</v>
      </c>
      <c r="T93" s="1">
        <v>122</v>
      </c>
      <c r="U93" s="1">
        <v>24480</v>
      </c>
      <c r="V93" s="1">
        <v>129</v>
      </c>
      <c r="W93" s="1">
        <v>10389</v>
      </c>
      <c r="X93" s="1">
        <v>0</v>
      </c>
      <c r="Y93" s="1">
        <v>0</v>
      </c>
      <c r="Z93" s="1">
        <v>0</v>
      </c>
      <c r="AA93" s="1">
        <f t="shared" si="57"/>
        <v>34049</v>
      </c>
      <c r="AB93" s="1">
        <f t="shared" si="58"/>
        <v>1475</v>
      </c>
      <c r="AC93" s="1">
        <f t="shared" si="59"/>
        <v>13990</v>
      </c>
      <c r="AD93" s="1">
        <f t="shared" si="60"/>
        <v>482</v>
      </c>
      <c r="AE93" s="1">
        <f t="shared" si="67"/>
        <v>-102</v>
      </c>
      <c r="AF93" s="1">
        <f t="shared" si="61"/>
        <v>101</v>
      </c>
      <c r="AG93" s="1">
        <f t="shared" si="62"/>
        <v>0</v>
      </c>
      <c r="AH93" s="1">
        <f t="shared" si="63"/>
        <v>15</v>
      </c>
      <c r="AI93" s="1">
        <f t="shared" si="68"/>
        <v>14</v>
      </c>
      <c r="AJ93" s="9">
        <f t="shared" si="42"/>
        <v>8.8782464542272982E-2</v>
      </c>
      <c r="AK93" s="9">
        <f t="shared" si="43"/>
        <v>0.10858</v>
      </c>
      <c r="AL93" s="9">
        <f t="shared" si="44"/>
        <v>2.6919999999999999E-2</v>
      </c>
      <c r="AM93" s="9">
        <f t="shared" si="45"/>
        <v>7.2020000000000001E-2</v>
      </c>
      <c r="AN93" s="9">
        <f t="shared" si="46"/>
        <v>9.6399999999999993E-3</v>
      </c>
      <c r="AO93" s="9">
        <f t="shared" si="47"/>
        <v>2.7999999999999998E-4</v>
      </c>
      <c r="AP93" s="1">
        <f t="shared" si="69"/>
        <v>-16</v>
      </c>
      <c r="AQ93" s="1">
        <f t="shared" si="70"/>
        <v>25</v>
      </c>
      <c r="AS93" s="1">
        <f t="shared" si="71"/>
        <v>0</v>
      </c>
      <c r="AT93" s="1">
        <f t="shared" si="72"/>
        <v>9</v>
      </c>
      <c r="AU93" s="1">
        <f t="shared" si="73"/>
        <v>10518</v>
      </c>
      <c r="AV93" s="9">
        <f t="shared" si="64"/>
        <v>0.21035999999999999</v>
      </c>
      <c r="AW93" s="9">
        <f t="shared" si="48"/>
        <v>2.5799999999999998E-3</v>
      </c>
      <c r="AX93" s="9">
        <f t="shared" si="49"/>
        <v>0.20777999999999999</v>
      </c>
      <c r="AY93" s="9">
        <f t="shared" si="50"/>
        <v>0</v>
      </c>
      <c r="AZ93" s="9">
        <f t="shared" si="51"/>
        <v>1.8000000000000001E-4</v>
      </c>
      <c r="BB93" s="7"/>
      <c r="BC93" s="7"/>
      <c r="BD93" s="7"/>
      <c r="BE93" s="7"/>
      <c r="BF93" s="7"/>
      <c r="BG93" s="7"/>
      <c r="BH93" s="7"/>
      <c r="BI93" s="7"/>
      <c r="BJ93" s="7">
        <f t="shared" si="74"/>
        <v>95</v>
      </c>
      <c r="BK93" s="7">
        <f t="shared" si="74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41"/>
        <v>5441</v>
      </c>
      <c r="C94" s="1">
        <v>81</v>
      </c>
      <c r="D94" s="1">
        <v>9557</v>
      </c>
      <c r="E94" s="1">
        <v>1249</v>
      </c>
      <c r="F94" s="1">
        <v>0</v>
      </c>
      <c r="G94" s="1">
        <v>3695</v>
      </c>
      <c r="H94" s="1">
        <v>0</v>
      </c>
      <c r="I94" s="1">
        <v>497</v>
      </c>
      <c r="J94" s="95">
        <v>56.57</v>
      </c>
      <c r="K94" s="95">
        <v>1.49</v>
      </c>
      <c r="L94" s="95">
        <v>13.6</v>
      </c>
      <c r="M94" s="95">
        <v>1.06</v>
      </c>
      <c r="N94" s="1">
        <v>6309</v>
      </c>
      <c r="O94" s="1">
        <v>9652</v>
      </c>
      <c r="P94" s="1">
        <v>53</v>
      </c>
      <c r="Q94" s="1">
        <v>9482</v>
      </c>
      <c r="R94" s="1">
        <v>116</v>
      </c>
      <c r="S94" s="1">
        <v>1151</v>
      </c>
      <c r="T94" s="1">
        <v>114</v>
      </c>
      <c r="U94" s="1">
        <v>24471</v>
      </c>
      <c r="V94" s="1">
        <v>116</v>
      </c>
      <c r="W94" s="1">
        <v>10412</v>
      </c>
      <c r="X94" s="1">
        <v>0</v>
      </c>
      <c r="Y94" s="1">
        <v>0</v>
      </c>
      <c r="Z94" s="1">
        <v>0</v>
      </c>
      <c r="AA94" s="1">
        <f t="shared" si="57"/>
        <v>34028</v>
      </c>
      <c r="AB94" s="1">
        <f t="shared" si="58"/>
        <v>1365</v>
      </c>
      <c r="AC94" s="1">
        <f t="shared" si="59"/>
        <v>14107</v>
      </c>
      <c r="AD94" s="1">
        <f t="shared" si="60"/>
        <v>497</v>
      </c>
      <c r="AE94" s="1">
        <f t="shared" si="67"/>
        <v>-97</v>
      </c>
      <c r="AF94" s="1">
        <f t="shared" si="61"/>
        <v>94</v>
      </c>
      <c r="AG94" s="1">
        <f t="shared" si="62"/>
        <v>0</v>
      </c>
      <c r="AH94" s="1">
        <f t="shared" si="63"/>
        <v>15</v>
      </c>
      <c r="AI94" s="1">
        <f t="shared" si="68"/>
        <v>12</v>
      </c>
      <c r="AJ94" s="9">
        <f t="shared" si="42"/>
        <v>9.134350303253079E-2</v>
      </c>
      <c r="AK94" s="9">
        <f t="shared" si="43"/>
        <v>0.10882</v>
      </c>
      <c r="AL94" s="9">
        <f t="shared" si="44"/>
        <v>2.4979999999999999E-2</v>
      </c>
      <c r="AM94" s="9">
        <f t="shared" si="45"/>
        <v>7.3899999999999993E-2</v>
      </c>
      <c r="AN94" s="9">
        <f t="shared" si="46"/>
        <v>9.9399999999999992E-3</v>
      </c>
      <c r="AO94" s="9">
        <f t="shared" si="47"/>
        <v>2.4000000000000001E-4</v>
      </c>
      <c r="AP94" s="1">
        <f t="shared" si="69"/>
        <v>-13</v>
      </c>
      <c r="AQ94" s="1">
        <f t="shared" si="70"/>
        <v>23</v>
      </c>
      <c r="AS94" s="1">
        <f t="shared" si="71"/>
        <v>0</v>
      </c>
      <c r="AT94" s="1">
        <f t="shared" si="72"/>
        <v>10</v>
      </c>
      <c r="AU94" s="1">
        <f t="shared" si="73"/>
        <v>10528</v>
      </c>
      <c r="AV94" s="9">
        <f t="shared" si="64"/>
        <v>0.21056</v>
      </c>
      <c r="AW94" s="9">
        <f t="shared" si="48"/>
        <v>2.32E-3</v>
      </c>
      <c r="AX94" s="9">
        <f t="shared" si="49"/>
        <v>0.20824000000000001</v>
      </c>
      <c r="AY94" s="9">
        <f t="shared" si="50"/>
        <v>0</v>
      </c>
      <c r="AZ94" s="9">
        <f t="shared" si="51"/>
        <v>2.0000000000000001E-4</v>
      </c>
      <c r="BB94" s="7"/>
      <c r="BC94" s="7"/>
      <c r="BD94" s="7"/>
      <c r="BE94" s="7"/>
      <c r="BF94" s="7"/>
      <c r="BG94" s="7"/>
      <c r="BH94" s="7"/>
      <c r="BI94" s="7"/>
      <c r="BJ94" s="7">
        <f t="shared" si="74"/>
        <v>96</v>
      </c>
      <c r="BK94" s="7">
        <f t="shared" si="74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41"/>
        <v>5454</v>
      </c>
      <c r="C95" s="1">
        <v>82</v>
      </c>
      <c r="D95" s="1">
        <v>9545</v>
      </c>
      <c r="E95" s="1">
        <v>1158</v>
      </c>
      <c r="F95" s="1">
        <v>0</v>
      </c>
      <c r="G95" s="1">
        <v>3787</v>
      </c>
      <c r="H95" s="1">
        <v>0</v>
      </c>
      <c r="I95" s="1">
        <v>509</v>
      </c>
      <c r="J95" s="95">
        <v>56.57</v>
      </c>
      <c r="K95" s="95">
        <v>1.49</v>
      </c>
      <c r="L95" s="95">
        <v>13.7</v>
      </c>
      <c r="M95" s="95">
        <v>1.06</v>
      </c>
      <c r="N95" s="1">
        <v>6328</v>
      </c>
      <c r="O95" s="1">
        <v>9653</v>
      </c>
      <c r="P95" s="1">
        <v>45</v>
      </c>
      <c r="Q95" s="1">
        <v>9491</v>
      </c>
      <c r="R95" s="1">
        <v>116</v>
      </c>
      <c r="S95" s="1">
        <v>1068</v>
      </c>
      <c r="T95" s="1">
        <v>104</v>
      </c>
      <c r="U95" s="1">
        <v>24462</v>
      </c>
      <c r="V95" s="1">
        <v>106</v>
      </c>
      <c r="W95" s="1">
        <v>10431</v>
      </c>
      <c r="X95" s="1">
        <v>0</v>
      </c>
      <c r="Y95" s="1">
        <v>0</v>
      </c>
      <c r="Z95" s="1">
        <v>0</v>
      </c>
      <c r="AA95" s="1">
        <f t="shared" si="57"/>
        <v>34007</v>
      </c>
      <c r="AB95" s="1">
        <f t="shared" si="58"/>
        <v>1264</v>
      </c>
      <c r="AC95" s="1">
        <f t="shared" si="59"/>
        <v>14218</v>
      </c>
      <c r="AD95" s="1">
        <f t="shared" si="60"/>
        <v>509</v>
      </c>
      <c r="AE95" s="1">
        <f t="shared" si="67"/>
        <v>-91</v>
      </c>
      <c r="AF95" s="1">
        <f t="shared" si="61"/>
        <v>92</v>
      </c>
      <c r="AG95" s="1">
        <f t="shared" si="62"/>
        <v>0</v>
      </c>
      <c r="AH95" s="1">
        <f t="shared" si="63"/>
        <v>12</v>
      </c>
      <c r="AI95" s="1">
        <f t="shared" si="68"/>
        <v>13</v>
      </c>
      <c r="AJ95" s="9">
        <f t="shared" si="42"/>
        <v>9.3325999266593324E-2</v>
      </c>
      <c r="AK95" s="9">
        <f t="shared" si="43"/>
        <v>0.10908</v>
      </c>
      <c r="AL95" s="9">
        <f t="shared" si="44"/>
        <v>2.316E-2</v>
      </c>
      <c r="AM95" s="9">
        <f t="shared" si="45"/>
        <v>7.5740000000000002E-2</v>
      </c>
      <c r="AN95" s="9">
        <f t="shared" si="46"/>
        <v>1.018E-2</v>
      </c>
      <c r="AO95" s="9">
        <f t="shared" si="47"/>
        <v>2.5999999999999998E-4</v>
      </c>
      <c r="AP95" s="1">
        <f t="shared" si="69"/>
        <v>-10</v>
      </c>
      <c r="AQ95" s="1">
        <f t="shared" si="70"/>
        <v>19</v>
      </c>
      <c r="AS95" s="1">
        <f t="shared" si="71"/>
        <v>0</v>
      </c>
      <c r="AT95" s="1">
        <f t="shared" si="72"/>
        <v>9</v>
      </c>
      <c r="AU95" s="1">
        <f t="shared" si="73"/>
        <v>10537</v>
      </c>
      <c r="AV95" s="9">
        <f t="shared" si="64"/>
        <v>0.21074000000000001</v>
      </c>
      <c r="AW95" s="9">
        <f t="shared" si="48"/>
        <v>2.1199999999999999E-3</v>
      </c>
      <c r="AX95" s="9">
        <f t="shared" si="49"/>
        <v>0.20862</v>
      </c>
      <c r="AY95" s="9">
        <f t="shared" si="50"/>
        <v>0</v>
      </c>
      <c r="AZ95" s="9">
        <f t="shared" si="51"/>
        <v>1.8000000000000001E-4</v>
      </c>
      <c r="BB95" s="7"/>
      <c r="BC95" s="7"/>
      <c r="BD95" s="7"/>
      <c r="BE95" s="7"/>
      <c r="BF95" s="7"/>
      <c r="BG95" s="7"/>
      <c r="BH95" s="7"/>
      <c r="BI95" s="7"/>
      <c r="BJ95" s="7">
        <f t="shared" si="74"/>
        <v>97</v>
      </c>
      <c r="BK95" s="7">
        <f t="shared" si="74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41"/>
        <v>5464</v>
      </c>
      <c r="C96" s="1">
        <v>83</v>
      </c>
      <c r="D96" s="1">
        <v>9534</v>
      </c>
      <c r="E96" s="1">
        <v>1069</v>
      </c>
      <c r="F96" s="1">
        <v>0</v>
      </c>
      <c r="G96" s="1">
        <v>3874</v>
      </c>
      <c r="H96" s="1">
        <v>0</v>
      </c>
      <c r="I96" s="1">
        <v>521</v>
      </c>
      <c r="J96" s="95">
        <v>56.57</v>
      </c>
      <c r="K96" s="95">
        <v>1.49</v>
      </c>
      <c r="L96" s="95">
        <v>13.8</v>
      </c>
      <c r="M96" s="95">
        <v>1.05</v>
      </c>
      <c r="N96" s="1">
        <v>6344</v>
      </c>
      <c r="O96" s="1">
        <v>9655</v>
      </c>
      <c r="P96" s="1">
        <v>40</v>
      </c>
      <c r="Q96" s="1">
        <v>9498</v>
      </c>
      <c r="R96" s="1">
        <v>116</v>
      </c>
      <c r="S96" s="1">
        <v>987</v>
      </c>
      <c r="T96" s="1">
        <v>96</v>
      </c>
      <c r="U96" s="1">
        <v>24455</v>
      </c>
      <c r="V96" s="1">
        <v>95</v>
      </c>
      <c r="W96" s="1">
        <v>10449</v>
      </c>
      <c r="X96" s="1">
        <v>0</v>
      </c>
      <c r="Y96" s="1">
        <v>0</v>
      </c>
      <c r="Z96" s="1">
        <v>0</v>
      </c>
      <c r="AA96" s="1">
        <f t="shared" si="57"/>
        <v>33989</v>
      </c>
      <c r="AB96" s="1">
        <f t="shared" si="58"/>
        <v>1164</v>
      </c>
      <c r="AC96" s="1">
        <f t="shared" si="59"/>
        <v>14323</v>
      </c>
      <c r="AD96" s="1">
        <f t="shared" si="60"/>
        <v>521</v>
      </c>
      <c r="AE96" s="1">
        <f t="shared" si="67"/>
        <v>-89</v>
      </c>
      <c r="AF96" s="1">
        <f t="shared" si="61"/>
        <v>87</v>
      </c>
      <c r="AG96" s="1">
        <f t="shared" si="62"/>
        <v>0</v>
      </c>
      <c r="AH96" s="1">
        <f t="shared" si="63"/>
        <v>12</v>
      </c>
      <c r="AI96" s="1">
        <f t="shared" si="68"/>
        <v>10</v>
      </c>
      <c r="AJ96" s="9">
        <f t="shared" si="42"/>
        <v>9.5351390922401177E-2</v>
      </c>
      <c r="AK96" s="9">
        <f t="shared" si="43"/>
        <v>0.10928</v>
      </c>
      <c r="AL96" s="9">
        <f t="shared" si="44"/>
        <v>2.138E-2</v>
      </c>
      <c r="AM96" s="9">
        <f t="shared" si="45"/>
        <v>7.7479999999999993E-2</v>
      </c>
      <c r="AN96" s="9">
        <f t="shared" si="46"/>
        <v>1.042E-2</v>
      </c>
      <c r="AO96" s="9">
        <f t="shared" si="47"/>
        <v>2.0000000000000001E-4</v>
      </c>
      <c r="AP96" s="1">
        <f t="shared" si="69"/>
        <v>-11</v>
      </c>
      <c r="AQ96" s="1">
        <f t="shared" si="70"/>
        <v>18</v>
      </c>
      <c r="AS96" s="1">
        <f t="shared" si="71"/>
        <v>0</v>
      </c>
      <c r="AT96" s="1">
        <f t="shared" si="72"/>
        <v>7</v>
      </c>
      <c r="AU96" s="1">
        <f t="shared" si="73"/>
        <v>10544</v>
      </c>
      <c r="AV96" s="9">
        <f t="shared" si="64"/>
        <v>0.21088000000000001</v>
      </c>
      <c r="AW96" s="9">
        <f t="shared" si="48"/>
        <v>1.9E-3</v>
      </c>
      <c r="AX96" s="9">
        <f t="shared" si="49"/>
        <v>0.20898</v>
      </c>
      <c r="AY96" s="9">
        <f t="shared" si="50"/>
        <v>0</v>
      </c>
      <c r="AZ96" s="9">
        <f t="shared" si="51"/>
        <v>1.3999999999999999E-4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75">+BJ95+1</f>
        <v>98</v>
      </c>
      <c r="BK96" s="7">
        <f t="shared" si="75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41"/>
        <v>5474</v>
      </c>
      <c r="C97" s="1">
        <v>84</v>
      </c>
      <c r="D97" s="1">
        <v>9523</v>
      </c>
      <c r="E97" s="1">
        <v>989</v>
      </c>
      <c r="F97" s="1">
        <v>0</v>
      </c>
      <c r="G97" s="1">
        <v>3954</v>
      </c>
      <c r="H97" s="1">
        <v>0</v>
      </c>
      <c r="I97" s="1">
        <v>531</v>
      </c>
      <c r="J97" s="95">
        <v>56.58</v>
      </c>
      <c r="K97" s="95">
        <v>1.49</v>
      </c>
      <c r="L97" s="95">
        <v>13.8</v>
      </c>
      <c r="M97" s="95">
        <v>1.05</v>
      </c>
      <c r="N97" s="1">
        <v>6361</v>
      </c>
      <c r="O97" s="1">
        <v>9657</v>
      </c>
      <c r="P97" s="1">
        <v>36</v>
      </c>
      <c r="Q97" s="1">
        <v>9503</v>
      </c>
      <c r="R97" s="1">
        <v>116</v>
      </c>
      <c r="S97" s="1">
        <v>913</v>
      </c>
      <c r="T97" s="1">
        <v>89</v>
      </c>
      <c r="U97" s="1">
        <v>24447</v>
      </c>
      <c r="V97" s="1">
        <v>88</v>
      </c>
      <c r="W97" s="1">
        <v>10463</v>
      </c>
      <c r="X97" s="1">
        <v>0</v>
      </c>
      <c r="Y97" s="1">
        <v>0</v>
      </c>
      <c r="Z97" s="1">
        <v>0</v>
      </c>
      <c r="AA97" s="1">
        <f t="shared" si="57"/>
        <v>33970</v>
      </c>
      <c r="AB97" s="1">
        <f t="shared" si="58"/>
        <v>1077</v>
      </c>
      <c r="AC97" s="1">
        <f t="shared" si="59"/>
        <v>14417</v>
      </c>
      <c r="AD97" s="1">
        <f t="shared" si="60"/>
        <v>531</v>
      </c>
      <c r="AE97" s="1">
        <f t="shared" si="67"/>
        <v>-80</v>
      </c>
      <c r="AF97" s="1">
        <f t="shared" si="61"/>
        <v>80</v>
      </c>
      <c r="AG97" s="1">
        <f t="shared" si="62"/>
        <v>0</v>
      </c>
      <c r="AH97" s="1">
        <f t="shared" si="63"/>
        <v>10</v>
      </c>
      <c r="AI97" s="1">
        <f t="shared" si="68"/>
        <v>10</v>
      </c>
      <c r="AJ97" s="9">
        <f t="shared" si="42"/>
        <v>9.7004018998903915E-2</v>
      </c>
      <c r="AK97" s="9">
        <f t="shared" si="43"/>
        <v>0.10947999999999999</v>
      </c>
      <c r="AL97" s="9">
        <f t="shared" si="44"/>
        <v>1.9779999999999999E-2</v>
      </c>
      <c r="AM97" s="9">
        <f t="shared" si="45"/>
        <v>7.9079999999999998E-2</v>
      </c>
      <c r="AN97" s="9">
        <f t="shared" si="46"/>
        <v>1.0619999999999999E-2</v>
      </c>
      <c r="AO97" s="9">
        <f t="shared" si="47"/>
        <v>2.0000000000000001E-4</v>
      </c>
      <c r="AP97" s="1">
        <f t="shared" si="69"/>
        <v>-7</v>
      </c>
      <c r="AQ97" s="1">
        <f t="shared" si="70"/>
        <v>14</v>
      </c>
      <c r="AS97" s="1">
        <f t="shared" si="71"/>
        <v>0</v>
      </c>
      <c r="AT97" s="1">
        <f t="shared" si="72"/>
        <v>7</v>
      </c>
      <c r="AU97" s="1">
        <f t="shared" si="73"/>
        <v>10551</v>
      </c>
      <c r="AV97" s="9">
        <f t="shared" si="64"/>
        <v>0.21102000000000001</v>
      </c>
      <c r="AW97" s="9">
        <f t="shared" si="48"/>
        <v>1.7600000000000001E-3</v>
      </c>
      <c r="AX97" s="9">
        <f t="shared" si="49"/>
        <v>0.20926</v>
      </c>
      <c r="AY97" s="9">
        <f t="shared" si="50"/>
        <v>0</v>
      </c>
      <c r="AZ97" s="9">
        <f t="shared" si="51"/>
        <v>1.3999999999999999E-4</v>
      </c>
      <c r="BB97" s="7"/>
      <c r="BC97" s="7"/>
      <c r="BD97" s="7"/>
      <c r="BE97" s="7"/>
      <c r="BF97" s="7"/>
      <c r="BG97" s="7"/>
      <c r="BH97" s="7"/>
      <c r="BI97" s="7"/>
      <c r="BJ97" s="7">
        <f t="shared" si="75"/>
        <v>99</v>
      </c>
      <c r="BK97" s="7">
        <f t="shared" si="75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41"/>
        <v>5484</v>
      </c>
      <c r="C98" s="1">
        <v>85</v>
      </c>
      <c r="D98" s="1">
        <v>9515</v>
      </c>
      <c r="E98" s="1">
        <v>912</v>
      </c>
      <c r="F98" s="1">
        <v>0</v>
      </c>
      <c r="G98" s="1">
        <v>4030</v>
      </c>
      <c r="H98" s="1">
        <v>0</v>
      </c>
      <c r="I98" s="1">
        <v>542</v>
      </c>
      <c r="J98" s="95">
        <v>56.58</v>
      </c>
      <c r="K98" s="95">
        <v>1.49</v>
      </c>
      <c r="L98" s="95">
        <v>13.9</v>
      </c>
      <c r="M98" s="95">
        <v>1.05</v>
      </c>
      <c r="N98" s="1">
        <v>6374</v>
      </c>
      <c r="O98" s="1">
        <v>9658</v>
      </c>
      <c r="P98" s="1">
        <v>33</v>
      </c>
      <c r="Q98" s="1">
        <v>9508</v>
      </c>
      <c r="R98" s="1">
        <v>116</v>
      </c>
      <c r="S98" s="1">
        <v>843</v>
      </c>
      <c r="T98" s="1">
        <v>82</v>
      </c>
      <c r="U98" s="1">
        <v>24441</v>
      </c>
      <c r="V98" s="1">
        <v>80</v>
      </c>
      <c r="W98" s="1">
        <v>10477</v>
      </c>
      <c r="X98" s="1">
        <v>0</v>
      </c>
      <c r="Y98" s="1">
        <v>0</v>
      </c>
      <c r="Z98" s="1">
        <v>0</v>
      </c>
      <c r="AA98" s="1">
        <f t="shared" si="57"/>
        <v>33956</v>
      </c>
      <c r="AB98" s="1">
        <f t="shared" si="58"/>
        <v>992</v>
      </c>
      <c r="AC98" s="1">
        <f t="shared" si="59"/>
        <v>14507</v>
      </c>
      <c r="AD98" s="1">
        <f t="shared" si="60"/>
        <v>542</v>
      </c>
      <c r="AE98" s="1">
        <f t="shared" si="67"/>
        <v>-77</v>
      </c>
      <c r="AF98" s="1">
        <f t="shared" si="61"/>
        <v>76</v>
      </c>
      <c r="AG98" s="1">
        <f t="shared" si="62"/>
        <v>0</v>
      </c>
      <c r="AH98" s="1">
        <f t="shared" si="63"/>
        <v>11</v>
      </c>
      <c r="AI98" s="1">
        <f t="shared" si="68"/>
        <v>10</v>
      </c>
      <c r="AJ98" s="9">
        <f t="shared" si="42"/>
        <v>9.8832968636032095E-2</v>
      </c>
      <c r="AK98" s="9">
        <f t="shared" si="43"/>
        <v>0.10968</v>
      </c>
      <c r="AL98" s="9">
        <f t="shared" si="44"/>
        <v>1.8239999999999999E-2</v>
      </c>
      <c r="AM98" s="9">
        <f t="shared" si="45"/>
        <v>8.0600000000000005E-2</v>
      </c>
      <c r="AN98" s="9">
        <f t="shared" si="46"/>
        <v>1.0840000000000001E-2</v>
      </c>
      <c r="AO98" s="9">
        <f t="shared" si="47"/>
        <v>2.0000000000000001E-4</v>
      </c>
      <c r="AP98" s="1">
        <f t="shared" si="69"/>
        <v>-8</v>
      </c>
      <c r="AQ98" s="1">
        <f t="shared" si="70"/>
        <v>14</v>
      </c>
      <c r="AS98" s="1">
        <f t="shared" si="71"/>
        <v>0</v>
      </c>
      <c r="AT98" s="1">
        <f t="shared" si="72"/>
        <v>6</v>
      </c>
      <c r="AU98" s="1">
        <f t="shared" si="73"/>
        <v>10557</v>
      </c>
      <c r="AV98" s="9">
        <f t="shared" si="64"/>
        <v>0.21113999999999999</v>
      </c>
      <c r="AW98" s="9">
        <f t="shared" si="48"/>
        <v>1.6000000000000001E-3</v>
      </c>
      <c r="AX98" s="9">
        <f t="shared" si="49"/>
        <v>0.20954</v>
      </c>
      <c r="AY98" s="9">
        <f t="shared" si="50"/>
        <v>0</v>
      </c>
      <c r="AZ98" s="9">
        <f t="shared" si="51"/>
        <v>1.2E-4</v>
      </c>
      <c r="BB98" s="7"/>
      <c r="BC98" s="7"/>
      <c r="BD98" s="7"/>
      <c r="BE98" s="7"/>
      <c r="BF98" s="7"/>
      <c r="BG98" s="7"/>
      <c r="BH98" s="7"/>
      <c r="BI98" s="7"/>
      <c r="BJ98" s="7">
        <f t="shared" si="75"/>
        <v>100</v>
      </c>
      <c r="BK98" s="7">
        <f t="shared" si="75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41"/>
        <v>5492</v>
      </c>
      <c r="C99" s="1">
        <v>86</v>
      </c>
      <c r="D99" s="1">
        <v>9506</v>
      </c>
      <c r="E99" s="1">
        <v>840</v>
      </c>
      <c r="F99" s="1">
        <v>0</v>
      </c>
      <c r="G99" s="1">
        <v>4101</v>
      </c>
      <c r="H99" s="1">
        <v>0</v>
      </c>
      <c r="I99" s="1">
        <v>551</v>
      </c>
      <c r="J99" s="95">
        <v>56.59</v>
      </c>
      <c r="K99" s="95">
        <v>1.49</v>
      </c>
      <c r="L99" s="95">
        <v>14</v>
      </c>
      <c r="M99" s="95">
        <v>1.04</v>
      </c>
      <c r="N99" s="1">
        <v>6388</v>
      </c>
      <c r="O99" s="1">
        <v>9659</v>
      </c>
      <c r="P99" s="1">
        <v>31</v>
      </c>
      <c r="Q99" s="1">
        <v>9511</v>
      </c>
      <c r="R99" s="1">
        <v>116</v>
      </c>
      <c r="S99" s="1">
        <v>776</v>
      </c>
      <c r="T99" s="1">
        <v>75</v>
      </c>
      <c r="U99" s="1">
        <v>24435</v>
      </c>
      <c r="V99" s="1">
        <v>75</v>
      </c>
      <c r="W99" s="1">
        <v>10489</v>
      </c>
      <c r="X99" s="1">
        <v>0</v>
      </c>
      <c r="Y99" s="1">
        <v>0</v>
      </c>
      <c r="Z99" s="1">
        <v>0</v>
      </c>
      <c r="AA99" s="1">
        <f t="shared" si="57"/>
        <v>33941</v>
      </c>
      <c r="AB99" s="1">
        <f t="shared" si="58"/>
        <v>915</v>
      </c>
      <c r="AC99" s="1">
        <f t="shared" si="59"/>
        <v>14590</v>
      </c>
      <c r="AD99" s="1">
        <f t="shared" si="60"/>
        <v>551</v>
      </c>
      <c r="AE99" s="1">
        <f t="shared" si="67"/>
        <v>-72</v>
      </c>
      <c r="AF99" s="1">
        <f t="shared" si="61"/>
        <v>71</v>
      </c>
      <c r="AG99" s="1">
        <f t="shared" si="62"/>
        <v>0</v>
      </c>
      <c r="AH99" s="1">
        <f t="shared" si="63"/>
        <v>9</v>
      </c>
      <c r="AI99" s="1">
        <f t="shared" si="68"/>
        <v>8</v>
      </c>
      <c r="AJ99" s="9">
        <f t="shared" si="42"/>
        <v>0.10032774945375091</v>
      </c>
      <c r="AK99" s="9">
        <f t="shared" si="43"/>
        <v>0.10983999999999999</v>
      </c>
      <c r="AL99" s="9">
        <f t="shared" si="44"/>
        <v>1.6799999999999999E-2</v>
      </c>
      <c r="AM99" s="9">
        <f t="shared" si="45"/>
        <v>8.2019999999999996E-2</v>
      </c>
      <c r="AN99" s="9">
        <f t="shared" si="46"/>
        <v>1.102E-2</v>
      </c>
      <c r="AO99" s="9">
        <f t="shared" si="47"/>
        <v>1.6000000000000001E-4</v>
      </c>
      <c r="AP99" s="1">
        <f t="shared" si="69"/>
        <v>-5</v>
      </c>
      <c r="AQ99" s="1">
        <f t="shared" si="70"/>
        <v>12</v>
      </c>
      <c r="AS99" s="1">
        <f t="shared" si="71"/>
        <v>0</v>
      </c>
      <c r="AT99" s="1">
        <f t="shared" si="72"/>
        <v>7</v>
      </c>
      <c r="AU99" s="1">
        <f t="shared" si="73"/>
        <v>10564</v>
      </c>
      <c r="AV99" s="9">
        <f t="shared" si="64"/>
        <v>0.21128</v>
      </c>
      <c r="AW99" s="9">
        <f t="shared" si="48"/>
        <v>1.5E-3</v>
      </c>
      <c r="AX99" s="9">
        <f t="shared" si="49"/>
        <v>0.20977999999999999</v>
      </c>
      <c r="AY99" s="9">
        <f t="shared" si="50"/>
        <v>0</v>
      </c>
      <c r="AZ99" s="9">
        <f t="shared" si="51"/>
        <v>1.3999999999999999E-4</v>
      </c>
      <c r="BB99" s="7"/>
      <c r="BC99" s="7"/>
      <c r="BD99" s="7"/>
      <c r="BE99" s="7"/>
      <c r="BF99" s="7"/>
      <c r="BG99" s="7"/>
      <c r="BH99" s="7"/>
      <c r="BI99" s="7"/>
      <c r="BJ99" s="7">
        <f t="shared" si="75"/>
        <v>101</v>
      </c>
      <c r="BK99" s="7">
        <f t="shared" si="75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41"/>
        <v>5499</v>
      </c>
      <c r="C100" s="1">
        <v>87</v>
      </c>
      <c r="D100" s="1">
        <v>9499</v>
      </c>
      <c r="E100" s="1">
        <v>772</v>
      </c>
      <c r="F100" s="1">
        <v>0</v>
      </c>
      <c r="G100" s="1">
        <v>4167</v>
      </c>
      <c r="H100" s="1">
        <v>0</v>
      </c>
      <c r="I100" s="1">
        <v>560</v>
      </c>
      <c r="J100" s="95">
        <v>56.59</v>
      </c>
      <c r="K100" s="95">
        <v>1.49</v>
      </c>
      <c r="L100" s="95">
        <v>14.1</v>
      </c>
      <c r="M100" s="95">
        <v>1.04</v>
      </c>
      <c r="N100" s="1">
        <v>6400</v>
      </c>
      <c r="O100" s="1">
        <v>9659</v>
      </c>
      <c r="P100" s="1">
        <v>29</v>
      </c>
      <c r="Q100" s="1">
        <v>9513</v>
      </c>
      <c r="R100" s="1">
        <v>116</v>
      </c>
      <c r="S100" s="1">
        <v>715</v>
      </c>
      <c r="T100" s="1">
        <v>69</v>
      </c>
      <c r="U100" s="1">
        <v>24431</v>
      </c>
      <c r="V100" s="1">
        <v>69</v>
      </c>
      <c r="W100" s="1">
        <v>10499</v>
      </c>
      <c r="X100" s="1">
        <v>0</v>
      </c>
      <c r="Y100" s="1">
        <v>0</v>
      </c>
      <c r="Z100" s="1">
        <v>0</v>
      </c>
      <c r="AA100" s="1">
        <f t="shared" si="57"/>
        <v>33930</v>
      </c>
      <c r="AB100" s="1">
        <f t="shared" si="58"/>
        <v>841</v>
      </c>
      <c r="AC100" s="1">
        <f t="shared" si="59"/>
        <v>14666</v>
      </c>
      <c r="AD100" s="1">
        <f t="shared" si="60"/>
        <v>560</v>
      </c>
      <c r="AE100" s="1">
        <f t="shared" si="67"/>
        <v>-68</v>
      </c>
      <c r="AF100" s="1">
        <f t="shared" si="61"/>
        <v>66</v>
      </c>
      <c r="AG100" s="1">
        <f t="shared" si="62"/>
        <v>0</v>
      </c>
      <c r="AH100" s="1">
        <f t="shared" si="63"/>
        <v>9</v>
      </c>
      <c r="AI100" s="1">
        <f t="shared" si="68"/>
        <v>7</v>
      </c>
      <c r="AJ100" s="9">
        <f t="shared" si="42"/>
        <v>0.10183669758137844</v>
      </c>
      <c r="AK100" s="9">
        <f t="shared" si="43"/>
        <v>0.10997999999999999</v>
      </c>
      <c r="AL100" s="9">
        <f t="shared" si="44"/>
        <v>1.5440000000000001E-2</v>
      </c>
      <c r="AM100" s="9">
        <f t="shared" si="45"/>
        <v>8.3339999999999997E-2</v>
      </c>
      <c r="AN100" s="9">
        <f t="shared" si="46"/>
        <v>1.12E-2</v>
      </c>
      <c r="AO100" s="9">
        <f t="shared" si="47"/>
        <v>1.3999999999999999E-4</v>
      </c>
      <c r="AP100" s="1">
        <f t="shared" si="69"/>
        <v>-6</v>
      </c>
      <c r="AQ100" s="1">
        <f t="shared" si="70"/>
        <v>10</v>
      </c>
      <c r="AS100" s="1">
        <f t="shared" si="71"/>
        <v>0</v>
      </c>
      <c r="AT100" s="1">
        <f t="shared" si="72"/>
        <v>4</v>
      </c>
      <c r="AU100" s="1">
        <f t="shared" si="73"/>
        <v>10568</v>
      </c>
      <c r="AV100" s="9">
        <f t="shared" si="64"/>
        <v>0.21135999999999999</v>
      </c>
      <c r="AW100" s="9">
        <f t="shared" si="48"/>
        <v>1.3799999999999999E-3</v>
      </c>
      <c r="AX100" s="9">
        <f t="shared" si="49"/>
        <v>0.20998</v>
      </c>
      <c r="AY100" s="9">
        <f t="shared" si="50"/>
        <v>0</v>
      </c>
      <c r="AZ100" s="9">
        <f t="shared" si="51"/>
        <v>8.0000000000000007E-5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5"/>
        <v>102</v>
      </c>
      <c r="BK100" s="7">
        <f t="shared" si="75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41"/>
        <v>5506</v>
      </c>
      <c r="C101" s="1">
        <v>88</v>
      </c>
      <c r="D101" s="1">
        <v>9492</v>
      </c>
      <c r="E101" s="1">
        <v>711</v>
      </c>
      <c r="F101" s="1">
        <v>0</v>
      </c>
      <c r="G101" s="1">
        <v>4227</v>
      </c>
      <c r="H101" s="1">
        <v>0</v>
      </c>
      <c r="I101" s="1">
        <v>568</v>
      </c>
      <c r="J101" s="95">
        <v>56.6</v>
      </c>
      <c r="K101" s="95">
        <v>1.49</v>
      </c>
      <c r="L101" s="95">
        <v>14.1</v>
      </c>
      <c r="M101" s="95">
        <v>1.03</v>
      </c>
      <c r="N101" s="1">
        <v>6410</v>
      </c>
      <c r="O101" s="1">
        <v>9660</v>
      </c>
      <c r="P101" s="1">
        <v>27</v>
      </c>
      <c r="Q101" s="1">
        <v>9516</v>
      </c>
      <c r="R101" s="1">
        <v>116</v>
      </c>
      <c r="S101" s="1">
        <v>658</v>
      </c>
      <c r="T101" s="1">
        <v>63</v>
      </c>
      <c r="U101" s="1">
        <v>24426</v>
      </c>
      <c r="V101" s="1">
        <v>63</v>
      </c>
      <c r="W101" s="1">
        <v>10509</v>
      </c>
      <c r="X101" s="1">
        <v>0</v>
      </c>
      <c r="Y101" s="1">
        <v>0</v>
      </c>
      <c r="Z101" s="1">
        <v>0</v>
      </c>
      <c r="AA101" s="1">
        <f t="shared" si="57"/>
        <v>33918</v>
      </c>
      <c r="AB101" s="1">
        <f t="shared" si="58"/>
        <v>774</v>
      </c>
      <c r="AC101" s="1">
        <f t="shared" si="59"/>
        <v>14736</v>
      </c>
      <c r="AD101" s="1">
        <f t="shared" si="60"/>
        <v>568</v>
      </c>
      <c r="AE101" s="1">
        <f t="shared" si="67"/>
        <v>-61</v>
      </c>
      <c r="AF101" s="1">
        <f t="shared" si="61"/>
        <v>60</v>
      </c>
      <c r="AG101" s="1">
        <f t="shared" si="62"/>
        <v>0</v>
      </c>
      <c r="AH101" s="1">
        <f t="shared" si="63"/>
        <v>8</v>
      </c>
      <c r="AI101" s="1">
        <f t="shared" si="68"/>
        <v>7</v>
      </c>
      <c r="AJ101" s="9">
        <f t="shared" si="42"/>
        <v>0.10316018888485289</v>
      </c>
      <c r="AK101" s="9">
        <f t="shared" si="43"/>
        <v>0.11012</v>
      </c>
      <c r="AL101" s="9">
        <f t="shared" si="44"/>
        <v>1.422E-2</v>
      </c>
      <c r="AM101" s="9">
        <f t="shared" si="45"/>
        <v>8.4540000000000004E-2</v>
      </c>
      <c r="AN101" s="9">
        <f t="shared" si="46"/>
        <v>1.136E-2</v>
      </c>
      <c r="AO101" s="9">
        <f t="shared" si="47"/>
        <v>1.3999999999999999E-4</v>
      </c>
      <c r="AP101" s="1">
        <f t="shared" si="69"/>
        <v>-6</v>
      </c>
      <c r="AQ101" s="1">
        <f t="shared" si="70"/>
        <v>10</v>
      </c>
      <c r="AS101" s="1">
        <f t="shared" si="71"/>
        <v>0</v>
      </c>
      <c r="AT101" s="1">
        <f t="shared" si="72"/>
        <v>4</v>
      </c>
      <c r="AU101" s="1">
        <f t="shared" si="73"/>
        <v>10572</v>
      </c>
      <c r="AV101" s="9">
        <f t="shared" si="64"/>
        <v>0.21143999999999999</v>
      </c>
      <c r="AW101" s="9">
        <f t="shared" si="48"/>
        <v>1.2600000000000001E-3</v>
      </c>
      <c r="AX101" s="9">
        <f t="shared" si="49"/>
        <v>0.21018000000000001</v>
      </c>
      <c r="AY101" s="9">
        <f t="shared" si="50"/>
        <v>0</v>
      </c>
      <c r="AZ101" s="9">
        <f t="shared" si="51"/>
        <v>8.0000000000000007E-5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5"/>
        <v>103</v>
      </c>
      <c r="BK101" s="7">
        <f t="shared" si="75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41"/>
        <v>5513</v>
      </c>
      <c r="C102" s="1">
        <v>89</v>
      </c>
      <c r="D102" s="1">
        <v>9485</v>
      </c>
      <c r="E102" s="1">
        <v>653</v>
      </c>
      <c r="F102" s="1">
        <v>0</v>
      </c>
      <c r="G102" s="1">
        <v>4284</v>
      </c>
      <c r="H102" s="1">
        <v>0</v>
      </c>
      <c r="I102" s="1">
        <v>576</v>
      </c>
      <c r="J102" s="95">
        <v>56.6</v>
      </c>
      <c r="K102" s="95">
        <v>1.49</v>
      </c>
      <c r="L102" s="95">
        <v>14.2</v>
      </c>
      <c r="M102" s="95">
        <v>1.03</v>
      </c>
      <c r="N102" s="1">
        <v>6421</v>
      </c>
      <c r="O102" s="1">
        <v>9661</v>
      </c>
      <c r="P102" s="1">
        <v>26</v>
      </c>
      <c r="Q102" s="1">
        <v>9518</v>
      </c>
      <c r="R102" s="1">
        <v>116</v>
      </c>
      <c r="S102" s="1">
        <v>605</v>
      </c>
      <c r="T102" s="1">
        <v>57</v>
      </c>
      <c r="U102" s="1">
        <v>24422</v>
      </c>
      <c r="V102" s="1">
        <v>58</v>
      </c>
      <c r="W102" s="1">
        <v>10519</v>
      </c>
      <c r="X102" s="1">
        <v>0</v>
      </c>
      <c r="Y102" s="1">
        <v>0</v>
      </c>
      <c r="Z102" s="1">
        <v>0</v>
      </c>
      <c r="AA102" s="1">
        <f t="shared" si="57"/>
        <v>33907</v>
      </c>
      <c r="AB102" s="1">
        <f t="shared" si="58"/>
        <v>711</v>
      </c>
      <c r="AC102" s="1">
        <f t="shared" si="59"/>
        <v>14803</v>
      </c>
      <c r="AD102" s="1">
        <f t="shared" si="60"/>
        <v>576</v>
      </c>
      <c r="AE102" s="1">
        <f t="shared" si="67"/>
        <v>-58</v>
      </c>
      <c r="AF102" s="1">
        <f t="shared" si="61"/>
        <v>57</v>
      </c>
      <c r="AG102" s="1">
        <f t="shared" si="62"/>
        <v>0</v>
      </c>
      <c r="AH102" s="1">
        <f t="shared" si="63"/>
        <v>8</v>
      </c>
      <c r="AI102" s="1">
        <f t="shared" si="68"/>
        <v>7</v>
      </c>
      <c r="AJ102" s="9">
        <f t="shared" si="42"/>
        <v>0.10448031924541992</v>
      </c>
      <c r="AK102" s="9">
        <f t="shared" si="43"/>
        <v>0.11026</v>
      </c>
      <c r="AL102" s="9">
        <f t="shared" si="44"/>
        <v>1.306E-2</v>
      </c>
      <c r="AM102" s="9">
        <f t="shared" si="45"/>
        <v>8.5680000000000006E-2</v>
      </c>
      <c r="AN102" s="9">
        <f t="shared" si="46"/>
        <v>1.1520000000000001E-2</v>
      </c>
      <c r="AO102" s="9">
        <f t="shared" si="47"/>
        <v>1.3999999999999999E-4</v>
      </c>
      <c r="AP102" s="1">
        <f t="shared" si="69"/>
        <v>-5</v>
      </c>
      <c r="AQ102" s="1">
        <f t="shared" si="70"/>
        <v>10</v>
      </c>
      <c r="AS102" s="1">
        <f t="shared" si="71"/>
        <v>0</v>
      </c>
      <c r="AT102" s="1">
        <f t="shared" si="72"/>
        <v>5</v>
      </c>
      <c r="AU102" s="1">
        <f t="shared" si="73"/>
        <v>10577</v>
      </c>
      <c r="AV102" s="9">
        <f t="shared" si="64"/>
        <v>0.21154000000000001</v>
      </c>
      <c r="AW102" s="9">
        <f t="shared" si="48"/>
        <v>1.16E-3</v>
      </c>
      <c r="AX102" s="9">
        <f t="shared" si="49"/>
        <v>0.21038000000000001</v>
      </c>
      <c r="AY102" s="9">
        <f t="shared" si="50"/>
        <v>0</v>
      </c>
      <c r="AZ102" s="9">
        <f t="shared" si="51"/>
        <v>1E-4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5"/>
        <v>104</v>
      </c>
      <c r="BK102" s="7">
        <f t="shared" si="75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41"/>
        <v>5519</v>
      </c>
      <c r="C103" s="1">
        <v>90</v>
      </c>
      <c r="D103" s="1">
        <v>9479</v>
      </c>
      <c r="E103" s="1">
        <v>602</v>
      </c>
      <c r="F103" s="1">
        <v>0</v>
      </c>
      <c r="G103" s="1">
        <v>4333</v>
      </c>
      <c r="H103" s="1">
        <v>0</v>
      </c>
      <c r="I103" s="1">
        <v>584</v>
      </c>
      <c r="J103" s="95">
        <v>56.61</v>
      </c>
      <c r="K103" s="95">
        <v>1.49</v>
      </c>
      <c r="L103" s="95">
        <v>14.2</v>
      </c>
      <c r="M103" s="95">
        <v>1.03</v>
      </c>
      <c r="N103" s="1">
        <v>6429</v>
      </c>
      <c r="O103" s="1">
        <v>9661</v>
      </c>
      <c r="P103" s="1">
        <v>24</v>
      </c>
      <c r="Q103" s="1">
        <v>9520</v>
      </c>
      <c r="R103" s="1">
        <v>116</v>
      </c>
      <c r="S103" s="1">
        <v>558</v>
      </c>
      <c r="T103" s="1">
        <v>53</v>
      </c>
      <c r="U103" s="1">
        <v>24418</v>
      </c>
      <c r="V103" s="1">
        <v>52</v>
      </c>
      <c r="W103" s="1">
        <v>10528</v>
      </c>
      <c r="X103" s="1">
        <v>0</v>
      </c>
      <c r="Y103" s="1">
        <v>0</v>
      </c>
      <c r="Z103" s="1">
        <v>0</v>
      </c>
      <c r="AA103" s="1">
        <f t="shared" si="57"/>
        <v>33897</v>
      </c>
      <c r="AB103" s="1">
        <f t="shared" si="58"/>
        <v>654</v>
      </c>
      <c r="AC103" s="1">
        <f t="shared" si="59"/>
        <v>14861</v>
      </c>
      <c r="AD103" s="1">
        <f t="shared" si="60"/>
        <v>584</v>
      </c>
      <c r="AE103" s="1">
        <f t="shared" si="67"/>
        <v>-51</v>
      </c>
      <c r="AF103" s="1">
        <f t="shared" si="61"/>
        <v>49</v>
      </c>
      <c r="AG103" s="1">
        <f t="shared" si="62"/>
        <v>0</v>
      </c>
      <c r="AH103" s="1">
        <f t="shared" si="63"/>
        <v>8</v>
      </c>
      <c r="AI103" s="1">
        <f t="shared" si="68"/>
        <v>6</v>
      </c>
      <c r="AJ103" s="9">
        <f t="shared" si="42"/>
        <v>0.10581627106359848</v>
      </c>
      <c r="AK103" s="9">
        <f t="shared" si="43"/>
        <v>0.11038000000000001</v>
      </c>
      <c r="AL103" s="9">
        <f t="shared" si="44"/>
        <v>1.204E-2</v>
      </c>
      <c r="AM103" s="9">
        <f t="shared" si="45"/>
        <v>8.6660000000000001E-2</v>
      </c>
      <c r="AN103" s="9">
        <f t="shared" si="46"/>
        <v>1.1679999999999999E-2</v>
      </c>
      <c r="AO103" s="9">
        <f t="shared" si="47"/>
        <v>1.2E-4</v>
      </c>
      <c r="AP103" s="1">
        <f t="shared" si="69"/>
        <v>-6</v>
      </c>
      <c r="AQ103" s="1">
        <f t="shared" si="70"/>
        <v>9</v>
      </c>
      <c r="AS103" s="1">
        <f t="shared" si="71"/>
        <v>0</v>
      </c>
      <c r="AT103" s="1">
        <f t="shared" si="72"/>
        <v>3</v>
      </c>
      <c r="AU103" s="1">
        <f t="shared" si="73"/>
        <v>10580</v>
      </c>
      <c r="AV103" s="9">
        <f t="shared" si="64"/>
        <v>0.21160000000000001</v>
      </c>
      <c r="AW103" s="9">
        <f t="shared" si="48"/>
        <v>1.0399999999999999E-3</v>
      </c>
      <c r="AX103" s="9">
        <f t="shared" si="49"/>
        <v>0.21056</v>
      </c>
      <c r="AY103" s="9">
        <f t="shared" si="50"/>
        <v>0</v>
      </c>
      <c r="AZ103" s="9">
        <f t="shared" si="51"/>
        <v>6.0000000000000002E-5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5"/>
        <v>105</v>
      </c>
      <c r="BK103" s="7">
        <f t="shared" si="75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41"/>
        <v>5524</v>
      </c>
      <c r="C104" s="1">
        <v>91</v>
      </c>
      <c r="D104" s="1">
        <v>9474</v>
      </c>
      <c r="E104" s="1">
        <v>555</v>
      </c>
      <c r="F104" s="1">
        <v>0</v>
      </c>
      <c r="G104" s="1">
        <v>4379</v>
      </c>
      <c r="H104" s="1">
        <v>0</v>
      </c>
      <c r="I104" s="1">
        <v>590</v>
      </c>
      <c r="J104" s="95">
        <v>56.62</v>
      </c>
      <c r="K104" s="95">
        <v>1.49</v>
      </c>
      <c r="L104" s="95">
        <v>14.3</v>
      </c>
      <c r="M104" s="95">
        <v>1.03</v>
      </c>
      <c r="N104" s="1">
        <v>6437</v>
      </c>
      <c r="O104" s="1">
        <v>9662</v>
      </c>
      <c r="P104" s="1">
        <v>24</v>
      </c>
      <c r="Q104" s="1">
        <v>9521</v>
      </c>
      <c r="R104" s="1">
        <v>116</v>
      </c>
      <c r="S104" s="1">
        <v>515</v>
      </c>
      <c r="T104" s="1">
        <v>50</v>
      </c>
      <c r="U104" s="1">
        <v>24415</v>
      </c>
      <c r="V104" s="1">
        <v>47</v>
      </c>
      <c r="W104" s="1">
        <v>10536</v>
      </c>
      <c r="X104" s="1">
        <v>0</v>
      </c>
      <c r="Y104" s="1">
        <v>0</v>
      </c>
      <c r="Z104" s="1">
        <v>0</v>
      </c>
      <c r="AA104" s="1">
        <f t="shared" si="57"/>
        <v>33889</v>
      </c>
      <c r="AB104" s="1">
        <f t="shared" si="58"/>
        <v>602</v>
      </c>
      <c r="AC104" s="1">
        <f t="shared" si="59"/>
        <v>14915</v>
      </c>
      <c r="AD104" s="1">
        <f t="shared" si="60"/>
        <v>590</v>
      </c>
      <c r="AE104" s="1">
        <f t="shared" si="67"/>
        <v>-47</v>
      </c>
      <c r="AF104" s="1">
        <f t="shared" si="61"/>
        <v>46</v>
      </c>
      <c r="AG104" s="1">
        <f t="shared" si="62"/>
        <v>0</v>
      </c>
      <c r="AH104" s="1">
        <f t="shared" si="63"/>
        <v>6</v>
      </c>
      <c r="AI104" s="1">
        <f t="shared" si="68"/>
        <v>5</v>
      </c>
      <c r="AJ104" s="9">
        <f t="shared" si="42"/>
        <v>0.10680666183924692</v>
      </c>
      <c r="AK104" s="9">
        <f t="shared" si="43"/>
        <v>0.11047999999999999</v>
      </c>
      <c r="AL104" s="9">
        <f t="shared" si="44"/>
        <v>1.11E-2</v>
      </c>
      <c r="AM104" s="9">
        <f t="shared" si="45"/>
        <v>8.7580000000000005E-2</v>
      </c>
      <c r="AN104" s="9">
        <f t="shared" si="46"/>
        <v>1.18E-2</v>
      </c>
      <c r="AO104" s="9">
        <f t="shared" si="47"/>
        <v>1E-4</v>
      </c>
      <c r="AP104" s="1">
        <f t="shared" si="69"/>
        <v>-5</v>
      </c>
      <c r="AQ104" s="1">
        <f t="shared" si="70"/>
        <v>8</v>
      </c>
      <c r="AS104" s="1">
        <f t="shared" si="71"/>
        <v>0</v>
      </c>
      <c r="AT104" s="1">
        <f t="shared" si="72"/>
        <v>3</v>
      </c>
      <c r="AU104" s="1">
        <f t="shared" si="73"/>
        <v>10583</v>
      </c>
      <c r="AV104" s="9">
        <f t="shared" si="64"/>
        <v>0.21165999999999999</v>
      </c>
      <c r="AW104" s="9">
        <f t="shared" si="48"/>
        <v>9.3999999999999997E-4</v>
      </c>
      <c r="AX104" s="9">
        <f t="shared" si="49"/>
        <v>0.21071999999999999</v>
      </c>
      <c r="AY104" s="9">
        <f t="shared" si="50"/>
        <v>0</v>
      </c>
      <c r="AZ104" s="9">
        <f t="shared" si="51"/>
        <v>6.0000000000000002E-5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75"/>
        <v>106</v>
      </c>
      <c r="BK104" s="7">
        <f t="shared" si="75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41"/>
        <v>5529</v>
      </c>
      <c r="C105" s="1">
        <v>92</v>
      </c>
      <c r="D105" s="1">
        <v>9469</v>
      </c>
      <c r="E105" s="1">
        <v>512</v>
      </c>
      <c r="F105" s="1">
        <v>0</v>
      </c>
      <c r="G105" s="1">
        <v>4421</v>
      </c>
      <c r="H105" s="1">
        <v>0</v>
      </c>
      <c r="I105" s="1">
        <v>596</v>
      </c>
      <c r="J105" s="95">
        <v>56.62</v>
      </c>
      <c r="K105" s="95">
        <v>1.49</v>
      </c>
      <c r="L105" s="95">
        <v>14.3</v>
      </c>
      <c r="M105" s="95">
        <v>1.02</v>
      </c>
      <c r="N105" s="1">
        <v>6445</v>
      </c>
      <c r="O105" s="1">
        <v>9663</v>
      </c>
      <c r="P105" s="1">
        <v>23</v>
      </c>
      <c r="Q105" s="1">
        <v>9523</v>
      </c>
      <c r="R105" s="1">
        <v>116</v>
      </c>
      <c r="S105" s="1">
        <v>474</v>
      </c>
      <c r="T105" s="1">
        <v>47</v>
      </c>
      <c r="U105" s="1">
        <v>24412</v>
      </c>
      <c r="V105" s="1">
        <v>42</v>
      </c>
      <c r="W105" s="1">
        <v>10544</v>
      </c>
      <c r="X105" s="1">
        <v>0</v>
      </c>
      <c r="Y105" s="1">
        <v>0</v>
      </c>
      <c r="Z105" s="1">
        <v>0</v>
      </c>
      <c r="AA105" s="1">
        <f t="shared" si="57"/>
        <v>33881</v>
      </c>
      <c r="AB105" s="1">
        <f t="shared" si="58"/>
        <v>554</v>
      </c>
      <c r="AC105" s="1">
        <f t="shared" si="59"/>
        <v>14965</v>
      </c>
      <c r="AD105" s="1">
        <f t="shared" si="60"/>
        <v>596</v>
      </c>
      <c r="AE105" s="1">
        <f t="shared" si="67"/>
        <v>-43</v>
      </c>
      <c r="AF105" s="1">
        <f t="shared" si="61"/>
        <v>42</v>
      </c>
      <c r="AG105" s="1">
        <f t="shared" si="62"/>
        <v>0</v>
      </c>
      <c r="AH105" s="1">
        <f t="shared" si="63"/>
        <v>6</v>
      </c>
      <c r="AI105" s="1">
        <f t="shared" si="68"/>
        <v>5</v>
      </c>
      <c r="AJ105" s="9">
        <f t="shared" si="42"/>
        <v>0.10779526134924941</v>
      </c>
      <c r="AK105" s="9">
        <f t="shared" si="43"/>
        <v>0.11058</v>
      </c>
      <c r="AL105" s="9">
        <f t="shared" si="44"/>
        <v>1.0240000000000001E-2</v>
      </c>
      <c r="AM105" s="9">
        <f t="shared" si="45"/>
        <v>8.8419999999999999E-2</v>
      </c>
      <c r="AN105" s="9">
        <f t="shared" si="46"/>
        <v>1.192E-2</v>
      </c>
      <c r="AO105" s="9">
        <f t="shared" si="47"/>
        <v>1E-4</v>
      </c>
      <c r="AP105" s="1">
        <f t="shared" si="69"/>
        <v>-5</v>
      </c>
      <c r="AQ105" s="1">
        <f t="shared" si="70"/>
        <v>8</v>
      </c>
      <c r="AS105" s="1">
        <f t="shared" si="71"/>
        <v>0</v>
      </c>
      <c r="AT105" s="1">
        <f t="shared" si="72"/>
        <v>3</v>
      </c>
      <c r="AU105" s="1">
        <f t="shared" si="73"/>
        <v>10586</v>
      </c>
      <c r="AV105" s="9">
        <f t="shared" si="64"/>
        <v>0.21171999999999999</v>
      </c>
      <c r="AW105" s="9">
        <f t="shared" si="48"/>
        <v>8.4000000000000003E-4</v>
      </c>
      <c r="AX105" s="9">
        <f t="shared" si="49"/>
        <v>0.21088000000000001</v>
      </c>
      <c r="AY105" s="9">
        <f t="shared" si="50"/>
        <v>0</v>
      </c>
      <c r="AZ105" s="9">
        <f t="shared" si="51"/>
        <v>6.0000000000000002E-5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75"/>
        <v>107</v>
      </c>
      <c r="BK105" s="7">
        <f t="shared" si="75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41"/>
        <v>5534</v>
      </c>
      <c r="C106" s="1">
        <v>93</v>
      </c>
      <c r="D106" s="1">
        <v>9464</v>
      </c>
      <c r="E106" s="1">
        <v>469</v>
      </c>
      <c r="F106" s="1">
        <v>0</v>
      </c>
      <c r="G106" s="1">
        <v>4463</v>
      </c>
      <c r="H106" s="1">
        <v>0</v>
      </c>
      <c r="I106" s="1">
        <v>602</v>
      </c>
      <c r="J106" s="95">
        <v>56.63</v>
      </c>
      <c r="K106" s="95">
        <v>1.49</v>
      </c>
      <c r="L106" s="95">
        <v>14.4</v>
      </c>
      <c r="M106" s="95">
        <v>1.02</v>
      </c>
      <c r="N106" s="1">
        <v>6452</v>
      </c>
      <c r="O106" s="1">
        <v>9663</v>
      </c>
      <c r="P106" s="1">
        <v>22</v>
      </c>
      <c r="Q106" s="1">
        <v>9525</v>
      </c>
      <c r="R106" s="1">
        <v>116</v>
      </c>
      <c r="S106" s="1">
        <v>434</v>
      </c>
      <c r="T106" s="1">
        <v>43</v>
      </c>
      <c r="U106" s="1">
        <v>24409</v>
      </c>
      <c r="V106" s="1">
        <v>39</v>
      </c>
      <c r="W106" s="1">
        <v>10551</v>
      </c>
      <c r="X106" s="1">
        <v>0</v>
      </c>
      <c r="Y106" s="1">
        <v>0</v>
      </c>
      <c r="Z106" s="1">
        <v>0</v>
      </c>
      <c r="AA106" s="1">
        <f t="shared" si="57"/>
        <v>33873</v>
      </c>
      <c r="AB106" s="1">
        <f t="shared" si="58"/>
        <v>508</v>
      </c>
      <c r="AC106" s="1">
        <f t="shared" si="59"/>
        <v>15014</v>
      </c>
      <c r="AD106" s="1">
        <f t="shared" si="60"/>
        <v>602</v>
      </c>
      <c r="AE106" s="1">
        <f t="shared" si="67"/>
        <v>-43</v>
      </c>
      <c r="AF106" s="1">
        <f t="shared" si="61"/>
        <v>42</v>
      </c>
      <c r="AG106" s="1">
        <f t="shared" si="62"/>
        <v>0</v>
      </c>
      <c r="AH106" s="1">
        <f t="shared" si="63"/>
        <v>6</v>
      </c>
      <c r="AI106" s="1">
        <f t="shared" si="68"/>
        <v>5</v>
      </c>
      <c r="AJ106" s="9">
        <f t="shared" si="42"/>
        <v>0.10878207444886158</v>
      </c>
      <c r="AK106" s="9">
        <f t="shared" si="43"/>
        <v>0.11068</v>
      </c>
      <c r="AL106" s="9">
        <f t="shared" si="44"/>
        <v>9.3799999999999994E-3</v>
      </c>
      <c r="AM106" s="9">
        <f t="shared" si="45"/>
        <v>8.9260000000000006E-2</v>
      </c>
      <c r="AN106" s="9">
        <f t="shared" si="46"/>
        <v>1.204E-2</v>
      </c>
      <c r="AO106" s="9">
        <f t="shared" si="47"/>
        <v>1E-4</v>
      </c>
      <c r="AP106" s="1">
        <f t="shared" si="69"/>
        <v>-3</v>
      </c>
      <c r="AQ106" s="1">
        <f t="shared" si="70"/>
        <v>7</v>
      </c>
      <c r="AS106" s="1">
        <f t="shared" si="71"/>
        <v>0</v>
      </c>
      <c r="AT106" s="1">
        <f t="shared" si="72"/>
        <v>4</v>
      </c>
      <c r="AU106" s="1">
        <f t="shared" si="73"/>
        <v>10590</v>
      </c>
      <c r="AV106" s="9">
        <f t="shared" si="64"/>
        <v>0.21179999999999999</v>
      </c>
      <c r="AW106" s="9">
        <f t="shared" si="48"/>
        <v>7.7999999999999999E-4</v>
      </c>
      <c r="AX106" s="9">
        <f t="shared" si="49"/>
        <v>0.21102000000000001</v>
      </c>
      <c r="AY106" s="9">
        <f t="shared" si="50"/>
        <v>0</v>
      </c>
      <c r="AZ106" s="9">
        <f t="shared" si="51"/>
        <v>8.0000000000000007E-5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75"/>
        <v>108</v>
      </c>
      <c r="BK106" s="7">
        <f t="shared" si="75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41"/>
        <v>5539</v>
      </c>
      <c r="C107" s="1">
        <v>94</v>
      </c>
      <c r="D107" s="1">
        <v>9459</v>
      </c>
      <c r="E107" s="1">
        <v>430</v>
      </c>
      <c r="F107" s="1">
        <v>0</v>
      </c>
      <c r="G107" s="1">
        <v>4502</v>
      </c>
      <c r="H107" s="1">
        <v>0</v>
      </c>
      <c r="I107" s="1">
        <v>607</v>
      </c>
      <c r="J107" s="95">
        <v>56.63</v>
      </c>
      <c r="K107" s="95">
        <v>1.49</v>
      </c>
      <c r="L107" s="95">
        <v>14.4</v>
      </c>
      <c r="M107" s="95">
        <v>1.02</v>
      </c>
      <c r="N107" s="1">
        <v>6458</v>
      </c>
      <c r="O107" s="1">
        <v>9664</v>
      </c>
      <c r="P107" s="1">
        <v>21</v>
      </c>
      <c r="Q107" s="1">
        <v>9526</v>
      </c>
      <c r="R107" s="1">
        <v>116</v>
      </c>
      <c r="S107" s="1">
        <v>397</v>
      </c>
      <c r="T107" s="1">
        <v>40</v>
      </c>
      <c r="U107" s="1">
        <v>24407</v>
      </c>
      <c r="V107" s="1">
        <v>34</v>
      </c>
      <c r="W107" s="1">
        <v>10558</v>
      </c>
      <c r="X107" s="1">
        <v>0</v>
      </c>
      <c r="Y107" s="1">
        <v>0</v>
      </c>
      <c r="Z107" s="1">
        <v>0</v>
      </c>
      <c r="AA107" s="1">
        <f t="shared" si="57"/>
        <v>33866</v>
      </c>
      <c r="AB107" s="1">
        <f t="shared" si="58"/>
        <v>464</v>
      </c>
      <c r="AC107" s="1">
        <f t="shared" si="59"/>
        <v>15060</v>
      </c>
      <c r="AD107" s="1">
        <f t="shared" si="60"/>
        <v>607</v>
      </c>
      <c r="AE107" s="1">
        <f t="shared" si="67"/>
        <v>-39</v>
      </c>
      <c r="AF107" s="1">
        <f t="shared" si="61"/>
        <v>39</v>
      </c>
      <c r="AG107" s="1">
        <f t="shared" si="62"/>
        <v>0</v>
      </c>
      <c r="AH107" s="1">
        <f t="shared" si="63"/>
        <v>5</v>
      </c>
      <c r="AI107" s="1">
        <f t="shared" si="68"/>
        <v>5</v>
      </c>
      <c r="AJ107" s="9">
        <f t="shared" si="42"/>
        <v>0.10958656797255822</v>
      </c>
      <c r="AK107" s="9">
        <f t="shared" si="43"/>
        <v>0.11078</v>
      </c>
      <c r="AL107" s="9">
        <f t="shared" si="44"/>
        <v>8.6E-3</v>
      </c>
      <c r="AM107" s="9">
        <f t="shared" si="45"/>
        <v>9.0039999999999995E-2</v>
      </c>
      <c r="AN107" s="9">
        <f t="shared" si="46"/>
        <v>1.214E-2</v>
      </c>
      <c r="AO107" s="9">
        <f t="shared" si="47"/>
        <v>1E-4</v>
      </c>
      <c r="AP107" s="1">
        <f t="shared" si="69"/>
        <v>-5</v>
      </c>
      <c r="AQ107" s="1">
        <f t="shared" si="70"/>
        <v>7</v>
      </c>
      <c r="AS107" s="1">
        <f t="shared" si="71"/>
        <v>0</v>
      </c>
      <c r="AT107" s="1">
        <f t="shared" si="72"/>
        <v>2</v>
      </c>
      <c r="AU107" s="1">
        <f t="shared" si="73"/>
        <v>10592</v>
      </c>
      <c r="AV107" s="9">
        <f t="shared" si="64"/>
        <v>0.21184</v>
      </c>
      <c r="AW107" s="9">
        <f t="shared" si="48"/>
        <v>6.8000000000000005E-4</v>
      </c>
      <c r="AX107" s="9">
        <f t="shared" si="49"/>
        <v>0.21115999999999999</v>
      </c>
      <c r="AY107" s="9">
        <f t="shared" si="50"/>
        <v>0</v>
      </c>
      <c r="AZ107" s="9">
        <f t="shared" si="51"/>
        <v>4.0000000000000003E-5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75"/>
        <v>109</v>
      </c>
      <c r="BK107" s="7">
        <f t="shared" si="75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41"/>
        <v>5544</v>
      </c>
      <c r="C108" s="1">
        <v>95</v>
      </c>
      <c r="D108" s="1">
        <v>9455</v>
      </c>
      <c r="E108" s="1">
        <v>396</v>
      </c>
      <c r="F108" s="1">
        <v>0</v>
      </c>
      <c r="G108" s="1">
        <v>4536</v>
      </c>
      <c r="H108" s="1">
        <v>0</v>
      </c>
      <c r="I108" s="1">
        <v>612</v>
      </c>
      <c r="J108" s="95">
        <v>56.64</v>
      </c>
      <c r="K108" s="95">
        <v>1.49</v>
      </c>
      <c r="L108" s="95">
        <v>14.4</v>
      </c>
      <c r="M108" s="95">
        <v>1.02</v>
      </c>
      <c r="N108" s="1">
        <v>6465</v>
      </c>
      <c r="O108" s="1">
        <v>9664</v>
      </c>
      <c r="P108" s="1">
        <v>20</v>
      </c>
      <c r="Q108" s="1">
        <v>9528</v>
      </c>
      <c r="R108" s="1">
        <v>116</v>
      </c>
      <c r="S108" s="1">
        <v>365</v>
      </c>
      <c r="T108" s="1">
        <v>37</v>
      </c>
      <c r="U108" s="1">
        <v>24404</v>
      </c>
      <c r="V108" s="1">
        <v>31</v>
      </c>
      <c r="W108" s="1">
        <v>10563</v>
      </c>
      <c r="X108" s="1">
        <v>0</v>
      </c>
      <c r="Y108" s="1">
        <v>0</v>
      </c>
      <c r="Z108" s="1">
        <v>0</v>
      </c>
      <c r="AA108" s="1">
        <f t="shared" si="57"/>
        <v>33859</v>
      </c>
      <c r="AB108" s="1">
        <f t="shared" si="58"/>
        <v>427</v>
      </c>
      <c r="AC108" s="1">
        <f t="shared" si="59"/>
        <v>15099</v>
      </c>
      <c r="AD108" s="1">
        <f t="shared" si="60"/>
        <v>612</v>
      </c>
      <c r="AE108" s="1">
        <f t="shared" si="67"/>
        <v>-34</v>
      </c>
      <c r="AF108" s="1">
        <f t="shared" si="61"/>
        <v>34</v>
      </c>
      <c r="AG108" s="1">
        <f t="shared" si="62"/>
        <v>0</v>
      </c>
      <c r="AH108" s="1">
        <f t="shared" si="63"/>
        <v>5</v>
      </c>
      <c r="AI108" s="1">
        <f t="shared" si="68"/>
        <v>5</v>
      </c>
      <c r="AJ108" s="9">
        <f t="shared" si="42"/>
        <v>0.11038961038961038</v>
      </c>
      <c r="AK108" s="9">
        <f t="shared" si="43"/>
        <v>0.11088000000000001</v>
      </c>
      <c r="AL108" s="9">
        <f t="shared" si="44"/>
        <v>7.92E-3</v>
      </c>
      <c r="AM108" s="9">
        <f t="shared" si="45"/>
        <v>9.0719999999999995E-2</v>
      </c>
      <c r="AN108" s="9">
        <f t="shared" si="46"/>
        <v>1.2239999999999999E-2</v>
      </c>
      <c r="AO108" s="9">
        <f t="shared" si="47"/>
        <v>1E-4</v>
      </c>
      <c r="AP108" s="1">
        <f t="shared" si="69"/>
        <v>-3</v>
      </c>
      <c r="AQ108" s="1">
        <f t="shared" si="70"/>
        <v>5</v>
      </c>
      <c r="AS108" s="1">
        <f t="shared" si="71"/>
        <v>0</v>
      </c>
      <c r="AT108" s="1">
        <f t="shared" si="72"/>
        <v>2</v>
      </c>
      <c r="AU108" s="1">
        <f t="shared" si="73"/>
        <v>10594</v>
      </c>
      <c r="AV108" s="9">
        <f t="shared" si="64"/>
        <v>0.21188000000000001</v>
      </c>
      <c r="AW108" s="9">
        <f t="shared" si="48"/>
        <v>6.2E-4</v>
      </c>
      <c r="AX108" s="9">
        <f t="shared" si="49"/>
        <v>0.21126</v>
      </c>
      <c r="AY108" s="9">
        <f t="shared" si="50"/>
        <v>0</v>
      </c>
      <c r="AZ108" s="9">
        <f t="shared" si="51"/>
        <v>4.0000000000000003E-5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75"/>
        <v>110</v>
      </c>
      <c r="BK108" s="7">
        <f t="shared" si="75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41"/>
        <v>5547</v>
      </c>
      <c r="C109" s="1">
        <v>96</v>
      </c>
      <c r="D109" s="1">
        <v>9450</v>
      </c>
      <c r="E109" s="1">
        <v>365</v>
      </c>
      <c r="F109" s="1">
        <v>0</v>
      </c>
      <c r="G109" s="1">
        <v>4566</v>
      </c>
      <c r="H109" s="1">
        <v>0</v>
      </c>
      <c r="I109" s="1">
        <v>616</v>
      </c>
      <c r="J109" s="95">
        <v>56.65</v>
      </c>
      <c r="K109" s="95">
        <v>1.49</v>
      </c>
      <c r="L109" s="95">
        <v>14.5</v>
      </c>
      <c r="M109" s="95">
        <v>1.02</v>
      </c>
      <c r="N109" s="1">
        <v>6471</v>
      </c>
      <c r="O109" s="1">
        <v>9665</v>
      </c>
      <c r="P109" s="1">
        <v>19</v>
      </c>
      <c r="Q109" s="1">
        <v>9529</v>
      </c>
      <c r="R109" s="1">
        <v>116</v>
      </c>
      <c r="S109" s="1">
        <v>337</v>
      </c>
      <c r="T109" s="1">
        <v>34</v>
      </c>
      <c r="U109" s="1">
        <v>24402</v>
      </c>
      <c r="V109" s="1">
        <v>29</v>
      </c>
      <c r="W109" s="1">
        <v>10568</v>
      </c>
      <c r="X109" s="1">
        <v>0</v>
      </c>
      <c r="Y109" s="1">
        <v>0</v>
      </c>
      <c r="Z109" s="1">
        <v>0</v>
      </c>
      <c r="AA109" s="1">
        <f t="shared" si="57"/>
        <v>33852</v>
      </c>
      <c r="AB109" s="1">
        <f t="shared" si="58"/>
        <v>394</v>
      </c>
      <c r="AC109" s="1">
        <f t="shared" si="59"/>
        <v>15134</v>
      </c>
      <c r="AD109" s="1">
        <f t="shared" si="60"/>
        <v>616</v>
      </c>
      <c r="AE109" s="1">
        <f t="shared" si="67"/>
        <v>-31</v>
      </c>
      <c r="AF109" s="1">
        <f t="shared" si="61"/>
        <v>30</v>
      </c>
      <c r="AG109" s="1">
        <f t="shared" si="62"/>
        <v>0</v>
      </c>
      <c r="AH109" s="1">
        <f t="shared" si="63"/>
        <v>4</v>
      </c>
      <c r="AI109" s="1">
        <f t="shared" si="68"/>
        <v>3</v>
      </c>
      <c r="AJ109" s="9">
        <f t="shared" si="42"/>
        <v>0.11105101856859564</v>
      </c>
      <c r="AK109" s="9">
        <f t="shared" si="43"/>
        <v>0.11094</v>
      </c>
      <c r="AL109" s="9">
        <f t="shared" si="44"/>
        <v>7.3000000000000001E-3</v>
      </c>
      <c r="AM109" s="9">
        <f t="shared" si="45"/>
        <v>9.1319999999999998E-2</v>
      </c>
      <c r="AN109" s="9">
        <f t="shared" si="46"/>
        <v>1.2319999999999999E-2</v>
      </c>
      <c r="AO109" s="9">
        <f t="shared" si="47"/>
        <v>6.0000000000000002E-5</v>
      </c>
      <c r="AP109" s="1">
        <f t="shared" si="69"/>
        <v>-2</v>
      </c>
      <c r="AQ109" s="1">
        <f t="shared" si="70"/>
        <v>5</v>
      </c>
      <c r="AS109" s="1">
        <f t="shared" si="71"/>
        <v>0</v>
      </c>
      <c r="AT109" s="1">
        <f t="shared" si="72"/>
        <v>3</v>
      </c>
      <c r="AU109" s="1">
        <f t="shared" si="73"/>
        <v>10597</v>
      </c>
      <c r="AV109" s="9">
        <f t="shared" si="64"/>
        <v>0.21193999999999999</v>
      </c>
      <c r="AW109" s="9">
        <f t="shared" si="48"/>
        <v>5.8E-4</v>
      </c>
      <c r="AX109" s="9">
        <f t="shared" si="49"/>
        <v>0.21135999999999999</v>
      </c>
      <c r="AY109" s="9">
        <f t="shared" si="50"/>
        <v>0</v>
      </c>
      <c r="AZ109" s="9">
        <f t="shared" si="51"/>
        <v>6.0000000000000002E-5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75"/>
        <v>111</v>
      </c>
      <c r="BK109" s="7">
        <f t="shared" si="75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41"/>
        <v>5551</v>
      </c>
      <c r="C110" s="1">
        <v>97</v>
      </c>
      <c r="D110" s="1">
        <v>9447</v>
      </c>
      <c r="E110" s="1">
        <v>335</v>
      </c>
      <c r="F110" s="1">
        <v>0</v>
      </c>
      <c r="G110" s="1">
        <v>4596</v>
      </c>
      <c r="H110" s="1">
        <v>0</v>
      </c>
      <c r="I110" s="1">
        <v>620</v>
      </c>
      <c r="J110" s="95">
        <v>56.65</v>
      </c>
      <c r="K110" s="95">
        <v>1.49</v>
      </c>
      <c r="L110" s="95">
        <v>14.5</v>
      </c>
      <c r="M110" s="95">
        <v>1.02</v>
      </c>
      <c r="N110" s="1">
        <v>6476</v>
      </c>
      <c r="O110" s="1">
        <v>9666</v>
      </c>
      <c r="P110" s="1">
        <v>19</v>
      </c>
      <c r="Q110" s="1">
        <v>9530</v>
      </c>
      <c r="R110" s="1">
        <v>116</v>
      </c>
      <c r="S110" s="1">
        <v>308</v>
      </c>
      <c r="T110" s="1">
        <v>31</v>
      </c>
      <c r="U110" s="1">
        <v>24400</v>
      </c>
      <c r="V110" s="1">
        <v>27</v>
      </c>
      <c r="W110" s="1">
        <v>10572</v>
      </c>
      <c r="X110" s="1">
        <v>0</v>
      </c>
      <c r="Y110" s="1">
        <v>0</v>
      </c>
      <c r="Z110" s="1">
        <v>0</v>
      </c>
      <c r="AA110" s="1">
        <f t="shared" si="57"/>
        <v>33847</v>
      </c>
      <c r="AB110" s="1">
        <f t="shared" si="58"/>
        <v>362</v>
      </c>
      <c r="AC110" s="1">
        <f t="shared" si="59"/>
        <v>15168</v>
      </c>
      <c r="AD110" s="1">
        <f t="shared" si="60"/>
        <v>620</v>
      </c>
      <c r="AE110" s="1">
        <f t="shared" si="67"/>
        <v>-30</v>
      </c>
      <c r="AF110" s="1">
        <f t="shared" si="61"/>
        <v>30</v>
      </c>
      <c r="AG110" s="1">
        <f t="shared" si="62"/>
        <v>0</v>
      </c>
      <c r="AH110" s="1">
        <f t="shared" si="63"/>
        <v>4</v>
      </c>
      <c r="AI110" s="1">
        <f t="shared" si="68"/>
        <v>4</v>
      </c>
      <c r="AJ110" s="9">
        <f t="shared" si="42"/>
        <v>0.11169158710142317</v>
      </c>
      <c r="AK110" s="9">
        <f t="shared" si="43"/>
        <v>0.11101999999999999</v>
      </c>
      <c r="AL110" s="9">
        <f t="shared" si="44"/>
        <v>6.7000000000000002E-3</v>
      </c>
      <c r="AM110" s="9">
        <f t="shared" si="45"/>
        <v>9.1920000000000002E-2</v>
      </c>
      <c r="AN110" s="9">
        <f t="shared" si="46"/>
        <v>1.24E-2</v>
      </c>
      <c r="AO110" s="9">
        <f t="shared" si="47"/>
        <v>8.0000000000000007E-5</v>
      </c>
      <c r="AP110" s="1">
        <f t="shared" si="69"/>
        <v>-2</v>
      </c>
      <c r="AQ110" s="1">
        <f t="shared" si="70"/>
        <v>4</v>
      </c>
      <c r="AS110" s="1">
        <f t="shared" si="71"/>
        <v>0</v>
      </c>
      <c r="AT110" s="1">
        <f t="shared" si="72"/>
        <v>2</v>
      </c>
      <c r="AU110" s="1">
        <f t="shared" si="73"/>
        <v>10599</v>
      </c>
      <c r="AV110" s="9">
        <f t="shared" si="64"/>
        <v>0.21198</v>
      </c>
      <c r="AW110" s="9">
        <f t="shared" si="48"/>
        <v>5.4000000000000001E-4</v>
      </c>
      <c r="AX110" s="9">
        <f t="shared" si="49"/>
        <v>0.21143999999999999</v>
      </c>
      <c r="AY110" s="9">
        <f t="shared" si="50"/>
        <v>0</v>
      </c>
      <c r="AZ110" s="9">
        <f t="shared" si="51"/>
        <v>4.0000000000000003E-5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75"/>
        <v>112</v>
      </c>
      <c r="BK110" s="7">
        <f t="shared" si="75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41"/>
        <v>5555</v>
      </c>
      <c r="C111" s="1">
        <v>98</v>
      </c>
      <c r="D111" s="1">
        <v>9443</v>
      </c>
      <c r="E111" s="1">
        <v>308</v>
      </c>
      <c r="F111" s="1">
        <v>0</v>
      </c>
      <c r="G111" s="1">
        <v>4623</v>
      </c>
      <c r="H111" s="1">
        <v>0</v>
      </c>
      <c r="I111" s="1">
        <v>624</v>
      </c>
      <c r="J111" s="95">
        <v>56.66</v>
      </c>
      <c r="K111" s="95">
        <v>1.49</v>
      </c>
      <c r="L111" s="95">
        <v>14.5</v>
      </c>
      <c r="M111" s="95">
        <v>1.01</v>
      </c>
      <c r="N111" s="1">
        <v>6481</v>
      </c>
      <c r="O111" s="1">
        <v>9666</v>
      </c>
      <c r="P111" s="1">
        <v>19</v>
      </c>
      <c r="Q111" s="1">
        <v>9530</v>
      </c>
      <c r="R111" s="1">
        <v>116</v>
      </c>
      <c r="S111" s="1">
        <v>283</v>
      </c>
      <c r="T111" s="1">
        <v>29</v>
      </c>
      <c r="U111" s="1">
        <v>24397</v>
      </c>
      <c r="V111" s="1">
        <v>25</v>
      </c>
      <c r="W111" s="1">
        <v>10576</v>
      </c>
      <c r="X111" s="1">
        <v>0</v>
      </c>
      <c r="Y111" s="1">
        <v>0</v>
      </c>
      <c r="Z111" s="1">
        <v>0</v>
      </c>
      <c r="AA111" s="1">
        <f t="shared" si="57"/>
        <v>33840</v>
      </c>
      <c r="AB111" s="1">
        <f t="shared" si="58"/>
        <v>333</v>
      </c>
      <c r="AC111" s="1">
        <f t="shared" si="59"/>
        <v>15199</v>
      </c>
      <c r="AD111" s="1">
        <f t="shared" si="60"/>
        <v>624</v>
      </c>
      <c r="AE111" s="1">
        <f t="shared" si="67"/>
        <v>-27</v>
      </c>
      <c r="AF111" s="1">
        <f t="shared" si="61"/>
        <v>27</v>
      </c>
      <c r="AG111" s="1">
        <f t="shared" si="62"/>
        <v>0</v>
      </c>
      <c r="AH111" s="1">
        <f t="shared" si="63"/>
        <v>4</v>
      </c>
      <c r="AI111" s="1">
        <f t="shared" si="68"/>
        <v>4</v>
      </c>
      <c r="AJ111" s="9">
        <f t="shared" si="42"/>
        <v>0.11233123312331234</v>
      </c>
      <c r="AK111" s="9">
        <f t="shared" si="43"/>
        <v>0.1111</v>
      </c>
      <c r="AL111" s="9">
        <f t="shared" si="44"/>
        <v>6.1599999999999997E-3</v>
      </c>
      <c r="AM111" s="9">
        <f t="shared" si="45"/>
        <v>9.2460000000000001E-2</v>
      </c>
      <c r="AN111" s="9">
        <f t="shared" si="46"/>
        <v>1.248E-2</v>
      </c>
      <c r="AO111" s="9">
        <f t="shared" si="47"/>
        <v>8.0000000000000007E-5</v>
      </c>
      <c r="AP111" s="1">
        <f t="shared" si="69"/>
        <v>-2</v>
      </c>
      <c r="AQ111" s="1">
        <f t="shared" si="70"/>
        <v>4</v>
      </c>
      <c r="AS111" s="1">
        <f t="shared" si="71"/>
        <v>0</v>
      </c>
      <c r="AT111" s="1">
        <f t="shared" si="72"/>
        <v>2</v>
      </c>
      <c r="AU111" s="1">
        <f t="shared" si="73"/>
        <v>10601</v>
      </c>
      <c r="AV111" s="9">
        <f t="shared" si="64"/>
        <v>0.21201999999999999</v>
      </c>
      <c r="AW111" s="9">
        <f t="shared" si="48"/>
        <v>5.0000000000000001E-4</v>
      </c>
      <c r="AX111" s="9">
        <f t="shared" si="49"/>
        <v>0.21152000000000001</v>
      </c>
      <c r="AY111" s="9">
        <f t="shared" si="50"/>
        <v>0</v>
      </c>
      <c r="AZ111" s="9">
        <f t="shared" si="51"/>
        <v>4.0000000000000003E-5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75"/>
        <v>113</v>
      </c>
      <c r="BK111" s="7">
        <f t="shared" si="75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41"/>
        <v>5558</v>
      </c>
      <c r="C112" s="1">
        <v>99</v>
      </c>
      <c r="D112" s="1">
        <v>9440</v>
      </c>
      <c r="E112" s="1">
        <v>284</v>
      </c>
      <c r="F112" s="1">
        <v>0</v>
      </c>
      <c r="G112" s="1">
        <v>4647</v>
      </c>
      <c r="H112" s="1">
        <v>0</v>
      </c>
      <c r="I112" s="1">
        <v>627</v>
      </c>
      <c r="J112" s="95">
        <v>56.66</v>
      </c>
      <c r="K112" s="95">
        <v>1.49</v>
      </c>
      <c r="L112" s="95">
        <v>14.5</v>
      </c>
      <c r="M112" s="95">
        <v>1.01</v>
      </c>
      <c r="N112" s="1">
        <v>6486</v>
      </c>
      <c r="O112" s="1">
        <v>9667</v>
      </c>
      <c r="P112" s="1">
        <v>19</v>
      </c>
      <c r="Q112" s="1">
        <v>9531</v>
      </c>
      <c r="R112" s="1">
        <v>116</v>
      </c>
      <c r="S112" s="1">
        <v>261</v>
      </c>
      <c r="T112" s="1">
        <v>26</v>
      </c>
      <c r="U112" s="1">
        <v>24395</v>
      </c>
      <c r="V112" s="1">
        <v>23</v>
      </c>
      <c r="W112" s="1">
        <v>10580</v>
      </c>
      <c r="X112" s="1">
        <v>0</v>
      </c>
      <c r="Y112" s="1">
        <v>0</v>
      </c>
      <c r="Z112" s="1">
        <v>0</v>
      </c>
      <c r="AA112" s="1">
        <f t="shared" si="57"/>
        <v>33835</v>
      </c>
      <c r="AB112" s="1">
        <f t="shared" si="58"/>
        <v>307</v>
      </c>
      <c r="AC112" s="1">
        <f t="shared" si="59"/>
        <v>15227</v>
      </c>
      <c r="AD112" s="1">
        <f t="shared" si="60"/>
        <v>627</v>
      </c>
      <c r="AE112" s="1">
        <f t="shared" si="67"/>
        <v>-24</v>
      </c>
      <c r="AF112" s="1">
        <f t="shared" si="61"/>
        <v>24</v>
      </c>
      <c r="AG112" s="1">
        <f t="shared" si="62"/>
        <v>0</v>
      </c>
      <c r="AH112" s="1">
        <f t="shared" si="63"/>
        <v>3</v>
      </c>
      <c r="AI112" s="1">
        <f t="shared" si="68"/>
        <v>3</v>
      </c>
      <c r="AJ112" s="9">
        <f t="shared" si="42"/>
        <v>0.11281036344008637</v>
      </c>
      <c r="AK112" s="9">
        <f t="shared" si="43"/>
        <v>0.11115999999999999</v>
      </c>
      <c r="AL112" s="9">
        <f t="shared" si="44"/>
        <v>5.6800000000000002E-3</v>
      </c>
      <c r="AM112" s="9">
        <f t="shared" si="45"/>
        <v>9.2939999999999995E-2</v>
      </c>
      <c r="AN112" s="9">
        <f t="shared" si="46"/>
        <v>1.2540000000000001E-2</v>
      </c>
      <c r="AO112" s="9">
        <f t="shared" si="47"/>
        <v>6.0000000000000002E-5</v>
      </c>
      <c r="AP112" s="1">
        <f t="shared" si="69"/>
        <v>-2</v>
      </c>
      <c r="AQ112" s="1">
        <f t="shared" si="70"/>
        <v>4</v>
      </c>
      <c r="AS112" s="1">
        <f t="shared" si="71"/>
        <v>0</v>
      </c>
      <c r="AT112" s="1">
        <f t="shared" si="72"/>
        <v>2</v>
      </c>
      <c r="AU112" s="1">
        <f t="shared" si="73"/>
        <v>10603</v>
      </c>
      <c r="AV112" s="9">
        <f t="shared" si="64"/>
        <v>0.21206</v>
      </c>
      <c r="AW112" s="9">
        <f t="shared" si="48"/>
        <v>4.6000000000000001E-4</v>
      </c>
      <c r="AX112" s="9">
        <f t="shared" si="49"/>
        <v>0.21160000000000001</v>
      </c>
      <c r="AY112" s="9">
        <f t="shared" si="50"/>
        <v>0</v>
      </c>
      <c r="AZ112" s="9">
        <f t="shared" si="51"/>
        <v>4.0000000000000003E-5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76">+BJ111+1</f>
        <v>114</v>
      </c>
      <c r="BK112" s="7">
        <f t="shared" si="76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41"/>
        <v>5561</v>
      </c>
      <c r="C113" s="1">
        <v>100</v>
      </c>
      <c r="D113" s="1">
        <v>9437</v>
      </c>
      <c r="E113" s="1">
        <v>261</v>
      </c>
      <c r="F113" s="1">
        <v>0</v>
      </c>
      <c r="G113" s="1">
        <v>4670</v>
      </c>
      <c r="H113" s="1">
        <v>0</v>
      </c>
      <c r="I113" s="1">
        <v>630</v>
      </c>
      <c r="J113" s="95">
        <v>56.67</v>
      </c>
      <c r="K113" s="95">
        <v>1.49</v>
      </c>
      <c r="L113" s="95">
        <v>14.6</v>
      </c>
      <c r="M113" s="95">
        <v>1.01</v>
      </c>
      <c r="N113" s="1">
        <v>6489</v>
      </c>
      <c r="O113" s="1">
        <v>9668</v>
      </c>
      <c r="P113" s="1">
        <v>19</v>
      </c>
      <c r="Q113" s="1">
        <v>9532</v>
      </c>
      <c r="R113" s="1">
        <v>116</v>
      </c>
      <c r="S113" s="1">
        <v>239</v>
      </c>
      <c r="T113" s="1">
        <v>24</v>
      </c>
      <c r="U113" s="1">
        <v>24394</v>
      </c>
      <c r="V113" s="1">
        <v>22</v>
      </c>
      <c r="W113" s="1">
        <v>10583</v>
      </c>
      <c r="X113" s="1">
        <v>0</v>
      </c>
      <c r="Y113" s="1">
        <v>0</v>
      </c>
      <c r="Z113" s="1">
        <v>0</v>
      </c>
      <c r="AA113" s="1">
        <f t="shared" si="57"/>
        <v>33831</v>
      </c>
      <c r="AB113" s="1">
        <f t="shared" si="58"/>
        <v>283</v>
      </c>
      <c r="AC113" s="1">
        <f t="shared" si="59"/>
        <v>15253</v>
      </c>
      <c r="AD113" s="1">
        <f t="shared" si="60"/>
        <v>630</v>
      </c>
      <c r="AE113" s="1">
        <f t="shared" si="67"/>
        <v>-23</v>
      </c>
      <c r="AF113" s="1">
        <f t="shared" si="61"/>
        <v>23</v>
      </c>
      <c r="AG113" s="1">
        <f t="shared" si="62"/>
        <v>0</v>
      </c>
      <c r="AH113" s="1">
        <f t="shared" si="63"/>
        <v>3</v>
      </c>
      <c r="AI113" s="1">
        <f t="shared" si="68"/>
        <v>3</v>
      </c>
      <c r="AJ113" s="9">
        <f t="shared" si="42"/>
        <v>0.11328897680273332</v>
      </c>
      <c r="AK113" s="9">
        <f t="shared" si="43"/>
        <v>0.11122</v>
      </c>
      <c r="AL113" s="9">
        <f t="shared" si="44"/>
        <v>5.2199999999999998E-3</v>
      </c>
      <c r="AM113" s="9">
        <f t="shared" si="45"/>
        <v>9.3399999999999997E-2</v>
      </c>
      <c r="AN113" s="9">
        <f t="shared" si="46"/>
        <v>1.26E-2</v>
      </c>
      <c r="AO113" s="9">
        <f t="shared" si="47"/>
        <v>6.0000000000000002E-5</v>
      </c>
      <c r="AP113" s="1">
        <f t="shared" si="69"/>
        <v>-1</v>
      </c>
      <c r="AQ113" s="1">
        <f t="shared" si="70"/>
        <v>3</v>
      </c>
      <c r="AS113" s="1">
        <f t="shared" si="71"/>
        <v>0</v>
      </c>
      <c r="AT113" s="1">
        <f t="shared" si="72"/>
        <v>2</v>
      </c>
      <c r="AU113" s="1">
        <f t="shared" si="73"/>
        <v>10605</v>
      </c>
      <c r="AV113" s="9">
        <f t="shared" si="64"/>
        <v>0.21210000000000001</v>
      </c>
      <c r="AW113" s="9">
        <f t="shared" si="48"/>
        <v>4.4000000000000002E-4</v>
      </c>
      <c r="AX113" s="9">
        <f t="shared" si="49"/>
        <v>0.21165999999999999</v>
      </c>
      <c r="AY113" s="9">
        <f t="shared" si="50"/>
        <v>0</v>
      </c>
      <c r="AZ113" s="9">
        <f t="shared" si="51"/>
        <v>4.0000000000000003E-5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76"/>
        <v>115</v>
      </c>
      <c r="BK113" s="7">
        <f t="shared" si="76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41"/>
        <v>5563</v>
      </c>
      <c r="C114" s="1">
        <v>101</v>
      </c>
      <c r="D114" s="1">
        <v>9435</v>
      </c>
      <c r="E114" s="1">
        <v>238</v>
      </c>
      <c r="F114" s="1">
        <v>0</v>
      </c>
      <c r="G114" s="1">
        <v>4692</v>
      </c>
      <c r="H114" s="1">
        <v>0</v>
      </c>
      <c r="I114" s="1">
        <v>633</v>
      </c>
      <c r="J114" s="95">
        <v>56.67</v>
      </c>
      <c r="K114" s="95">
        <v>1.49</v>
      </c>
      <c r="L114" s="95">
        <v>14.6</v>
      </c>
      <c r="M114" s="95">
        <v>1.01</v>
      </c>
      <c r="N114" s="1">
        <v>6493</v>
      </c>
      <c r="O114" s="1">
        <v>9668</v>
      </c>
      <c r="P114" s="1">
        <v>18</v>
      </c>
      <c r="Q114" s="1">
        <v>9533</v>
      </c>
      <c r="R114" s="1">
        <v>116</v>
      </c>
      <c r="S114" s="1">
        <v>219</v>
      </c>
      <c r="T114" s="1">
        <v>22</v>
      </c>
      <c r="U114" s="1">
        <v>24393</v>
      </c>
      <c r="V114" s="1">
        <v>20</v>
      </c>
      <c r="W114" s="1">
        <v>10586</v>
      </c>
      <c r="X114" s="1">
        <v>0</v>
      </c>
      <c r="Y114" s="1">
        <v>0</v>
      </c>
      <c r="Z114" s="1">
        <v>0</v>
      </c>
      <c r="AA114" s="1">
        <f t="shared" si="57"/>
        <v>33828</v>
      </c>
      <c r="AB114" s="1">
        <f t="shared" si="58"/>
        <v>258</v>
      </c>
      <c r="AC114" s="1">
        <f t="shared" si="59"/>
        <v>15278</v>
      </c>
      <c r="AD114" s="1">
        <f t="shared" si="60"/>
        <v>633</v>
      </c>
      <c r="AE114" s="1">
        <f t="shared" si="67"/>
        <v>-23</v>
      </c>
      <c r="AF114" s="1">
        <f t="shared" si="61"/>
        <v>22</v>
      </c>
      <c r="AG114" s="1">
        <f t="shared" si="62"/>
        <v>0</v>
      </c>
      <c r="AH114" s="1">
        <f t="shared" si="63"/>
        <v>3</v>
      </c>
      <c r="AI114" s="1">
        <f t="shared" si="68"/>
        <v>2</v>
      </c>
      <c r="AJ114" s="9">
        <f t="shared" si="42"/>
        <v>0.11378752471687938</v>
      </c>
      <c r="AK114" s="9">
        <f t="shared" si="43"/>
        <v>0.11126</v>
      </c>
      <c r="AL114" s="9">
        <f t="shared" si="44"/>
        <v>4.7600000000000003E-3</v>
      </c>
      <c r="AM114" s="9">
        <f t="shared" si="45"/>
        <v>9.3840000000000007E-2</v>
      </c>
      <c r="AN114" s="9">
        <f t="shared" si="46"/>
        <v>1.2659999999999999E-2</v>
      </c>
      <c r="AO114" s="9">
        <f t="shared" si="47"/>
        <v>4.0000000000000003E-5</v>
      </c>
      <c r="AP114" s="1">
        <f t="shared" si="69"/>
        <v>-2</v>
      </c>
      <c r="AQ114" s="1">
        <f t="shared" si="70"/>
        <v>3</v>
      </c>
      <c r="AS114" s="1">
        <f t="shared" si="71"/>
        <v>0</v>
      </c>
      <c r="AT114" s="1">
        <f t="shared" si="72"/>
        <v>1</v>
      </c>
      <c r="AU114" s="1">
        <f t="shared" si="73"/>
        <v>10606</v>
      </c>
      <c r="AV114" s="9">
        <f t="shared" si="64"/>
        <v>0.21212</v>
      </c>
      <c r="AW114" s="9">
        <f t="shared" si="48"/>
        <v>4.0000000000000002E-4</v>
      </c>
      <c r="AX114" s="9">
        <f t="shared" si="49"/>
        <v>0.21171999999999999</v>
      </c>
      <c r="AY114" s="9">
        <f t="shared" si="50"/>
        <v>0</v>
      </c>
      <c r="AZ114" s="9">
        <f t="shared" si="51"/>
        <v>2.0000000000000002E-5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76"/>
        <v>116</v>
      </c>
      <c r="BK114" s="7">
        <f t="shared" si="76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41"/>
        <v>5566</v>
      </c>
      <c r="C115" s="1">
        <v>102</v>
      </c>
      <c r="D115" s="1">
        <v>9432</v>
      </c>
      <c r="E115" s="1">
        <v>221</v>
      </c>
      <c r="F115" s="1">
        <v>0</v>
      </c>
      <c r="G115" s="1">
        <v>4710</v>
      </c>
      <c r="H115" s="1">
        <v>0</v>
      </c>
      <c r="I115" s="1">
        <v>635</v>
      </c>
      <c r="J115" s="95">
        <v>56.68</v>
      </c>
      <c r="K115" s="95">
        <v>1.49</v>
      </c>
      <c r="L115" s="95">
        <v>14.6</v>
      </c>
      <c r="M115" s="95">
        <v>1.01</v>
      </c>
      <c r="N115" s="1">
        <v>6496</v>
      </c>
      <c r="O115" s="1">
        <v>9669</v>
      </c>
      <c r="P115" s="1">
        <v>18</v>
      </c>
      <c r="Q115" s="1">
        <v>9534</v>
      </c>
      <c r="R115" s="1">
        <v>116</v>
      </c>
      <c r="S115" s="1">
        <v>202</v>
      </c>
      <c r="T115" s="1">
        <v>20</v>
      </c>
      <c r="U115" s="1">
        <v>24391</v>
      </c>
      <c r="V115" s="1">
        <v>18</v>
      </c>
      <c r="W115" s="1">
        <v>10589</v>
      </c>
      <c r="X115" s="1">
        <v>0</v>
      </c>
      <c r="Y115" s="1">
        <v>0</v>
      </c>
      <c r="Z115" s="1">
        <v>0</v>
      </c>
      <c r="AA115" s="1">
        <f t="shared" si="57"/>
        <v>33823</v>
      </c>
      <c r="AB115" s="1">
        <f t="shared" si="58"/>
        <v>239</v>
      </c>
      <c r="AC115" s="1">
        <f t="shared" si="59"/>
        <v>15299</v>
      </c>
      <c r="AD115" s="1">
        <f t="shared" si="60"/>
        <v>635</v>
      </c>
      <c r="AE115" s="1">
        <f t="shared" si="67"/>
        <v>-17</v>
      </c>
      <c r="AF115" s="1">
        <f t="shared" si="61"/>
        <v>18</v>
      </c>
      <c r="AG115" s="1">
        <f t="shared" si="62"/>
        <v>0</v>
      </c>
      <c r="AH115" s="1">
        <f t="shared" si="63"/>
        <v>2</v>
      </c>
      <c r="AI115" s="1">
        <f t="shared" si="68"/>
        <v>3</v>
      </c>
      <c r="AJ115" s="9">
        <f t="shared" si="42"/>
        <v>0.11408551922385915</v>
      </c>
      <c r="AK115" s="9">
        <f t="shared" si="43"/>
        <v>0.11132</v>
      </c>
      <c r="AL115" s="9">
        <f t="shared" si="44"/>
        <v>4.4200000000000003E-3</v>
      </c>
      <c r="AM115" s="9">
        <f t="shared" si="45"/>
        <v>9.4200000000000006E-2</v>
      </c>
      <c r="AN115" s="9">
        <f t="shared" si="46"/>
        <v>1.2699999999999999E-2</v>
      </c>
      <c r="AO115" s="9">
        <f t="shared" si="47"/>
        <v>6.0000000000000002E-5</v>
      </c>
      <c r="AP115" s="1">
        <f t="shared" si="69"/>
        <v>-2</v>
      </c>
      <c r="AQ115" s="1">
        <f t="shared" si="70"/>
        <v>3</v>
      </c>
      <c r="AS115" s="1">
        <f t="shared" si="71"/>
        <v>0</v>
      </c>
      <c r="AT115" s="1">
        <f t="shared" si="72"/>
        <v>1</v>
      </c>
      <c r="AU115" s="1">
        <f t="shared" si="73"/>
        <v>10607</v>
      </c>
      <c r="AV115" s="9">
        <f t="shared" si="64"/>
        <v>0.21214</v>
      </c>
      <c r="AW115" s="9">
        <f t="shared" si="48"/>
        <v>3.6000000000000002E-4</v>
      </c>
      <c r="AX115" s="9">
        <f t="shared" si="49"/>
        <v>0.21178</v>
      </c>
      <c r="AY115" s="9">
        <f t="shared" si="50"/>
        <v>0</v>
      </c>
      <c r="AZ115" s="9">
        <f t="shared" si="51"/>
        <v>2.0000000000000002E-5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76"/>
        <v>117</v>
      </c>
      <c r="BK115" s="7">
        <f t="shared" si="76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41"/>
        <v>5568</v>
      </c>
      <c r="C116" s="1">
        <v>103</v>
      </c>
      <c r="D116" s="1">
        <v>9430</v>
      </c>
      <c r="E116" s="1">
        <v>204</v>
      </c>
      <c r="F116" s="1">
        <v>0</v>
      </c>
      <c r="G116" s="1">
        <v>4727</v>
      </c>
      <c r="H116" s="1">
        <v>0</v>
      </c>
      <c r="I116" s="1">
        <v>637</v>
      </c>
      <c r="J116" s="95">
        <v>56.69</v>
      </c>
      <c r="K116" s="95">
        <v>1.49</v>
      </c>
      <c r="L116" s="95">
        <v>14.6</v>
      </c>
      <c r="M116" s="95">
        <v>1.01</v>
      </c>
      <c r="N116" s="1">
        <v>6499</v>
      </c>
      <c r="O116" s="1">
        <v>9669</v>
      </c>
      <c r="P116" s="1">
        <v>17</v>
      </c>
      <c r="Q116" s="1">
        <v>9535</v>
      </c>
      <c r="R116" s="1">
        <v>116</v>
      </c>
      <c r="S116" s="1">
        <v>187</v>
      </c>
      <c r="T116" s="1">
        <v>19</v>
      </c>
      <c r="U116" s="1">
        <v>24390</v>
      </c>
      <c r="V116" s="1">
        <v>16</v>
      </c>
      <c r="W116" s="1">
        <v>10592</v>
      </c>
      <c r="X116" s="1">
        <v>0</v>
      </c>
      <c r="Y116" s="1">
        <v>0</v>
      </c>
      <c r="Z116" s="1">
        <v>0</v>
      </c>
      <c r="AA116" s="1">
        <f t="shared" si="57"/>
        <v>33820</v>
      </c>
      <c r="AB116" s="1">
        <f t="shared" si="58"/>
        <v>220</v>
      </c>
      <c r="AC116" s="1">
        <f t="shared" si="59"/>
        <v>15319</v>
      </c>
      <c r="AD116" s="1">
        <f t="shared" si="60"/>
        <v>637</v>
      </c>
      <c r="AE116" s="1">
        <f t="shared" si="67"/>
        <v>-17</v>
      </c>
      <c r="AF116" s="1">
        <f t="shared" si="61"/>
        <v>17</v>
      </c>
      <c r="AG116" s="1">
        <f t="shared" si="62"/>
        <v>0</v>
      </c>
      <c r="AH116" s="1">
        <f t="shared" si="63"/>
        <v>2</v>
      </c>
      <c r="AI116" s="1">
        <f t="shared" si="68"/>
        <v>2</v>
      </c>
      <c r="AJ116" s="9">
        <f t="shared" si="42"/>
        <v>0.11440373563218391</v>
      </c>
      <c r="AK116" s="9">
        <f t="shared" si="43"/>
        <v>0.11136</v>
      </c>
      <c r="AL116" s="9">
        <f t="shared" si="44"/>
        <v>4.0800000000000003E-3</v>
      </c>
      <c r="AM116" s="9">
        <f t="shared" si="45"/>
        <v>9.4539999999999999E-2</v>
      </c>
      <c r="AN116" s="9">
        <f t="shared" si="46"/>
        <v>1.274E-2</v>
      </c>
      <c r="AO116" s="9">
        <f t="shared" si="47"/>
        <v>4.0000000000000003E-5</v>
      </c>
      <c r="AP116" s="1">
        <f t="shared" si="69"/>
        <v>-2</v>
      </c>
      <c r="AQ116" s="1">
        <f t="shared" si="70"/>
        <v>3</v>
      </c>
      <c r="AS116" s="1">
        <f t="shared" si="71"/>
        <v>0</v>
      </c>
      <c r="AT116" s="1">
        <f t="shared" si="72"/>
        <v>1</v>
      </c>
      <c r="AU116" s="1">
        <f t="shared" si="73"/>
        <v>10608</v>
      </c>
      <c r="AV116" s="9">
        <f t="shared" si="64"/>
        <v>0.21215999999999999</v>
      </c>
      <c r="AW116" s="9">
        <f t="shared" si="48"/>
        <v>3.2000000000000003E-4</v>
      </c>
      <c r="AX116" s="9">
        <f t="shared" si="49"/>
        <v>0.21184</v>
      </c>
      <c r="AY116" s="9">
        <f t="shared" si="50"/>
        <v>0</v>
      </c>
      <c r="AZ116" s="9">
        <f t="shared" si="51"/>
        <v>2.0000000000000002E-5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76"/>
        <v>118</v>
      </c>
      <c r="BK116" s="7">
        <f t="shared" si="76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41"/>
        <v>5570</v>
      </c>
      <c r="C117" s="1">
        <v>104</v>
      </c>
      <c r="D117" s="1">
        <v>9428</v>
      </c>
      <c r="E117" s="1">
        <v>189</v>
      </c>
      <c r="F117" s="1">
        <v>0</v>
      </c>
      <c r="G117" s="1">
        <v>4742</v>
      </c>
      <c r="H117" s="1">
        <v>0</v>
      </c>
      <c r="I117" s="1">
        <v>639</v>
      </c>
      <c r="J117" s="95">
        <v>56.69</v>
      </c>
      <c r="K117" s="95">
        <v>1.49</v>
      </c>
      <c r="L117" s="95">
        <v>14.6</v>
      </c>
      <c r="M117" s="95">
        <v>1.01</v>
      </c>
      <c r="N117" s="1">
        <v>6501</v>
      </c>
      <c r="O117" s="1">
        <v>9670</v>
      </c>
      <c r="P117" s="1">
        <v>17</v>
      </c>
      <c r="Q117" s="1">
        <v>9535</v>
      </c>
      <c r="R117" s="1">
        <v>116</v>
      </c>
      <c r="S117" s="1">
        <v>173</v>
      </c>
      <c r="T117" s="1">
        <v>18</v>
      </c>
      <c r="U117" s="1">
        <v>24389</v>
      </c>
      <c r="V117" s="1">
        <v>15</v>
      </c>
      <c r="W117" s="1">
        <v>10595</v>
      </c>
      <c r="X117" s="1">
        <v>0</v>
      </c>
      <c r="Y117" s="1">
        <v>0</v>
      </c>
      <c r="Z117" s="1">
        <v>0</v>
      </c>
      <c r="AA117" s="1">
        <f t="shared" si="57"/>
        <v>33817</v>
      </c>
      <c r="AB117" s="1">
        <f t="shared" si="58"/>
        <v>204</v>
      </c>
      <c r="AC117" s="1">
        <f t="shared" si="59"/>
        <v>15337</v>
      </c>
      <c r="AD117" s="1">
        <f t="shared" si="60"/>
        <v>639</v>
      </c>
      <c r="AE117" s="1">
        <f t="shared" si="67"/>
        <v>-15</v>
      </c>
      <c r="AF117" s="1">
        <f t="shared" si="61"/>
        <v>15</v>
      </c>
      <c r="AG117" s="1">
        <f t="shared" si="62"/>
        <v>0</v>
      </c>
      <c r="AH117" s="1">
        <f t="shared" si="63"/>
        <v>2</v>
      </c>
      <c r="AI117" s="1">
        <f t="shared" si="68"/>
        <v>2</v>
      </c>
      <c r="AJ117" s="9">
        <f t="shared" si="42"/>
        <v>0.11472172351885099</v>
      </c>
      <c r="AK117" s="9">
        <f t="shared" si="43"/>
        <v>0.1114</v>
      </c>
      <c r="AL117" s="9">
        <f t="shared" si="44"/>
        <v>3.7799999999999999E-3</v>
      </c>
      <c r="AM117" s="9">
        <f t="shared" si="45"/>
        <v>9.4839999999999994E-2</v>
      </c>
      <c r="AN117" s="9">
        <f t="shared" si="46"/>
        <v>1.278E-2</v>
      </c>
      <c r="AO117" s="9">
        <f t="shared" si="47"/>
        <v>4.0000000000000003E-5</v>
      </c>
      <c r="AP117" s="1">
        <f t="shared" si="69"/>
        <v>-1</v>
      </c>
      <c r="AQ117" s="1">
        <f t="shared" si="70"/>
        <v>3</v>
      </c>
      <c r="AS117" s="1">
        <f t="shared" si="71"/>
        <v>0</v>
      </c>
      <c r="AT117" s="1">
        <f t="shared" si="72"/>
        <v>2</v>
      </c>
      <c r="AU117" s="1">
        <f t="shared" si="73"/>
        <v>10610</v>
      </c>
      <c r="AV117" s="9">
        <f t="shared" si="64"/>
        <v>0.2122</v>
      </c>
      <c r="AW117" s="9">
        <f t="shared" si="48"/>
        <v>2.9999999999999997E-4</v>
      </c>
      <c r="AX117" s="9">
        <f t="shared" si="49"/>
        <v>0.21190000000000001</v>
      </c>
      <c r="AY117" s="9">
        <f t="shared" si="50"/>
        <v>0</v>
      </c>
      <c r="AZ117" s="9">
        <f t="shared" si="51"/>
        <v>4.0000000000000003E-5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76"/>
        <v>119</v>
      </c>
      <c r="BK117" s="7">
        <f t="shared" si="76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41"/>
        <v>5572</v>
      </c>
      <c r="C118" s="1">
        <v>105</v>
      </c>
      <c r="D118" s="1">
        <v>9425</v>
      </c>
      <c r="E118" s="1">
        <v>175</v>
      </c>
      <c r="F118" s="1">
        <v>0</v>
      </c>
      <c r="G118" s="1">
        <v>4756</v>
      </c>
      <c r="H118" s="1">
        <v>0</v>
      </c>
      <c r="I118" s="1">
        <v>641</v>
      </c>
      <c r="J118" s="95">
        <v>56.7</v>
      </c>
      <c r="K118" s="95">
        <v>1.49</v>
      </c>
      <c r="L118" s="95">
        <v>14.6</v>
      </c>
      <c r="M118" s="95">
        <v>1.01</v>
      </c>
      <c r="N118" s="1">
        <v>6504</v>
      </c>
      <c r="O118" s="1">
        <v>9670</v>
      </c>
      <c r="P118" s="1">
        <v>17</v>
      </c>
      <c r="Q118" s="1">
        <v>9536</v>
      </c>
      <c r="R118" s="1">
        <v>116</v>
      </c>
      <c r="S118" s="1">
        <v>160</v>
      </c>
      <c r="T118" s="1">
        <v>16</v>
      </c>
      <c r="U118" s="1">
        <v>24388</v>
      </c>
      <c r="V118" s="1">
        <v>13</v>
      </c>
      <c r="W118" s="1">
        <v>10597</v>
      </c>
      <c r="X118" s="1">
        <v>0</v>
      </c>
      <c r="Y118" s="1">
        <v>0</v>
      </c>
      <c r="Z118" s="1">
        <v>0</v>
      </c>
      <c r="AA118" s="1">
        <f t="shared" si="57"/>
        <v>33813</v>
      </c>
      <c r="AB118" s="1">
        <f t="shared" si="58"/>
        <v>188</v>
      </c>
      <c r="AC118" s="1">
        <f t="shared" si="59"/>
        <v>15353</v>
      </c>
      <c r="AD118" s="1">
        <f t="shared" si="60"/>
        <v>641</v>
      </c>
      <c r="AE118" s="1">
        <f t="shared" si="67"/>
        <v>-14</v>
      </c>
      <c r="AF118" s="1">
        <f t="shared" si="61"/>
        <v>14</v>
      </c>
      <c r="AG118" s="1">
        <f t="shared" si="62"/>
        <v>0</v>
      </c>
      <c r="AH118" s="1">
        <f t="shared" si="63"/>
        <v>2</v>
      </c>
      <c r="AI118" s="1">
        <f t="shared" si="68"/>
        <v>2</v>
      </c>
      <c r="AJ118" s="9">
        <f t="shared" si="42"/>
        <v>0.11503948312993539</v>
      </c>
      <c r="AK118" s="9">
        <f t="shared" si="43"/>
        <v>0.11144</v>
      </c>
      <c r="AL118" s="9">
        <f t="shared" si="44"/>
        <v>3.5000000000000001E-3</v>
      </c>
      <c r="AM118" s="9">
        <f t="shared" si="45"/>
        <v>9.5119999999999996E-2</v>
      </c>
      <c r="AN118" s="9">
        <f t="shared" si="46"/>
        <v>1.282E-2</v>
      </c>
      <c r="AO118" s="9">
        <f t="shared" si="47"/>
        <v>4.0000000000000003E-5</v>
      </c>
      <c r="AP118" s="1">
        <f t="shared" si="69"/>
        <v>-2</v>
      </c>
      <c r="AQ118" s="1">
        <f t="shared" si="70"/>
        <v>2</v>
      </c>
      <c r="AS118" s="1">
        <f t="shared" si="71"/>
        <v>0</v>
      </c>
      <c r="AT118" s="1">
        <f t="shared" si="72"/>
        <v>0</v>
      </c>
      <c r="AU118" s="1">
        <f t="shared" si="73"/>
        <v>10610</v>
      </c>
      <c r="AV118" s="9">
        <f t="shared" si="64"/>
        <v>0.2122</v>
      </c>
      <c r="AW118" s="9">
        <f t="shared" si="48"/>
        <v>2.5999999999999998E-4</v>
      </c>
      <c r="AX118" s="9">
        <f t="shared" si="49"/>
        <v>0.21193999999999999</v>
      </c>
      <c r="AY118" s="9">
        <f t="shared" si="50"/>
        <v>0</v>
      </c>
      <c r="AZ118" s="9">
        <f t="shared" si="51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76"/>
        <v>120</v>
      </c>
      <c r="BK118" s="7">
        <f t="shared" si="76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41"/>
        <v>5575</v>
      </c>
      <c r="C119" s="1">
        <v>106</v>
      </c>
      <c r="D119" s="1">
        <v>9423</v>
      </c>
      <c r="E119" s="1">
        <v>161</v>
      </c>
      <c r="F119" s="1">
        <v>0</v>
      </c>
      <c r="G119" s="1">
        <v>4771</v>
      </c>
      <c r="H119" s="1">
        <v>0</v>
      </c>
      <c r="I119" s="1">
        <v>643</v>
      </c>
      <c r="J119" s="95">
        <v>56.7</v>
      </c>
      <c r="K119" s="95">
        <v>1.49</v>
      </c>
      <c r="L119" s="95">
        <v>14.7</v>
      </c>
      <c r="M119" s="95">
        <v>1.01</v>
      </c>
      <c r="N119" s="1">
        <v>6506</v>
      </c>
      <c r="O119" s="1">
        <v>9671</v>
      </c>
      <c r="P119" s="1">
        <v>17</v>
      </c>
      <c r="Q119" s="1">
        <v>9537</v>
      </c>
      <c r="R119" s="1">
        <v>116</v>
      </c>
      <c r="S119" s="1">
        <v>147</v>
      </c>
      <c r="T119" s="1">
        <v>15</v>
      </c>
      <c r="U119" s="1">
        <v>24387</v>
      </c>
      <c r="V119" s="1">
        <v>12</v>
      </c>
      <c r="W119" s="1">
        <v>10599</v>
      </c>
      <c r="X119" s="1">
        <v>0</v>
      </c>
      <c r="Y119" s="1">
        <v>0</v>
      </c>
      <c r="Z119" s="1">
        <v>0</v>
      </c>
      <c r="AA119" s="1">
        <f t="shared" si="57"/>
        <v>33810</v>
      </c>
      <c r="AB119" s="1">
        <f t="shared" si="58"/>
        <v>173</v>
      </c>
      <c r="AC119" s="1">
        <f t="shared" si="59"/>
        <v>15370</v>
      </c>
      <c r="AD119" s="1">
        <f t="shared" si="60"/>
        <v>643</v>
      </c>
      <c r="AE119" s="1">
        <f t="shared" si="67"/>
        <v>-14</v>
      </c>
      <c r="AF119" s="1">
        <f t="shared" si="61"/>
        <v>15</v>
      </c>
      <c r="AG119" s="1">
        <f t="shared" si="62"/>
        <v>0</v>
      </c>
      <c r="AH119" s="1">
        <f t="shared" si="63"/>
        <v>2</v>
      </c>
      <c r="AI119" s="1">
        <f t="shared" si="68"/>
        <v>3</v>
      </c>
      <c r="AJ119" s="9">
        <f t="shared" si="42"/>
        <v>0.11533632286995515</v>
      </c>
      <c r="AK119" s="9">
        <f t="shared" si="43"/>
        <v>0.1115</v>
      </c>
      <c r="AL119" s="9">
        <f t="shared" si="44"/>
        <v>3.2200000000000002E-3</v>
      </c>
      <c r="AM119" s="9">
        <f t="shared" si="45"/>
        <v>9.5420000000000005E-2</v>
      </c>
      <c r="AN119" s="9">
        <f t="shared" si="46"/>
        <v>1.286E-2</v>
      </c>
      <c r="AO119" s="9">
        <f t="shared" si="47"/>
        <v>6.0000000000000002E-5</v>
      </c>
      <c r="AP119" s="1">
        <f t="shared" si="69"/>
        <v>-1</v>
      </c>
      <c r="AQ119" s="1">
        <f t="shared" si="70"/>
        <v>2</v>
      </c>
      <c r="AS119" s="1">
        <f t="shared" si="71"/>
        <v>0</v>
      </c>
      <c r="AT119" s="1">
        <f t="shared" si="72"/>
        <v>1</v>
      </c>
      <c r="AU119" s="1">
        <f t="shared" si="73"/>
        <v>10611</v>
      </c>
      <c r="AV119" s="9">
        <f t="shared" si="64"/>
        <v>0.21221999999999999</v>
      </c>
      <c r="AW119" s="9">
        <f t="shared" si="48"/>
        <v>2.4000000000000001E-4</v>
      </c>
      <c r="AX119" s="9">
        <f t="shared" si="49"/>
        <v>0.21198</v>
      </c>
      <c r="AY119" s="9">
        <f t="shared" si="50"/>
        <v>0</v>
      </c>
      <c r="AZ119" s="9">
        <f t="shared" si="51"/>
        <v>2.0000000000000002E-5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76"/>
        <v>121</v>
      </c>
      <c r="BK119" s="7">
        <f t="shared" si="76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41"/>
        <v>5577</v>
      </c>
      <c r="C120" s="1">
        <v>107</v>
      </c>
      <c r="D120" s="1">
        <v>9421</v>
      </c>
      <c r="E120" s="1">
        <v>149</v>
      </c>
      <c r="F120" s="1">
        <v>0</v>
      </c>
      <c r="G120" s="1">
        <v>4784</v>
      </c>
      <c r="H120" s="1">
        <v>0</v>
      </c>
      <c r="I120" s="1">
        <v>644</v>
      </c>
      <c r="J120" s="95">
        <v>56.71</v>
      </c>
      <c r="K120" s="95">
        <v>1.49</v>
      </c>
      <c r="L120" s="95">
        <v>14.7</v>
      </c>
      <c r="M120" s="95">
        <v>1.01</v>
      </c>
      <c r="N120" s="1">
        <v>6509</v>
      </c>
      <c r="O120" s="1">
        <v>9672</v>
      </c>
      <c r="P120" s="1">
        <v>16</v>
      </c>
      <c r="Q120" s="1">
        <v>9538</v>
      </c>
      <c r="R120" s="1">
        <v>116</v>
      </c>
      <c r="S120" s="1">
        <v>135</v>
      </c>
      <c r="T120" s="1">
        <v>14</v>
      </c>
      <c r="U120" s="1">
        <v>24386</v>
      </c>
      <c r="V120" s="1">
        <v>11</v>
      </c>
      <c r="W120" s="1">
        <v>10601</v>
      </c>
      <c r="X120" s="1">
        <v>0</v>
      </c>
      <c r="Y120" s="1">
        <v>0</v>
      </c>
      <c r="Z120" s="1">
        <v>0</v>
      </c>
      <c r="AA120" s="1">
        <f t="shared" si="57"/>
        <v>33807</v>
      </c>
      <c r="AB120" s="1">
        <f t="shared" si="58"/>
        <v>160</v>
      </c>
      <c r="AC120" s="1">
        <f t="shared" si="59"/>
        <v>15385</v>
      </c>
      <c r="AD120" s="1">
        <f t="shared" si="60"/>
        <v>644</v>
      </c>
      <c r="AE120" s="1">
        <f t="shared" si="67"/>
        <v>-12</v>
      </c>
      <c r="AF120" s="1">
        <f t="shared" si="61"/>
        <v>13</v>
      </c>
      <c r="AG120" s="1">
        <f t="shared" si="62"/>
        <v>0</v>
      </c>
      <c r="AH120" s="1">
        <f t="shared" si="63"/>
        <v>1</v>
      </c>
      <c r="AI120" s="1">
        <f t="shared" si="68"/>
        <v>2</v>
      </c>
      <c r="AJ120" s="9">
        <f t="shared" si="42"/>
        <v>0.11547426932042316</v>
      </c>
      <c r="AK120" s="9">
        <f t="shared" si="43"/>
        <v>0.11154</v>
      </c>
      <c r="AL120" s="9">
        <f t="shared" si="44"/>
        <v>2.98E-3</v>
      </c>
      <c r="AM120" s="9">
        <f t="shared" si="45"/>
        <v>9.5680000000000001E-2</v>
      </c>
      <c r="AN120" s="9">
        <f t="shared" si="46"/>
        <v>1.2880000000000001E-2</v>
      </c>
      <c r="AO120" s="9">
        <f t="shared" si="47"/>
        <v>4.0000000000000003E-5</v>
      </c>
      <c r="AP120" s="1">
        <f t="shared" si="69"/>
        <v>-1</v>
      </c>
      <c r="AQ120" s="1">
        <f t="shared" si="70"/>
        <v>2</v>
      </c>
      <c r="AS120" s="1">
        <f t="shared" si="71"/>
        <v>0</v>
      </c>
      <c r="AT120" s="1">
        <f t="shared" si="72"/>
        <v>1</v>
      </c>
      <c r="AU120" s="1">
        <f t="shared" si="73"/>
        <v>10612</v>
      </c>
      <c r="AV120" s="9">
        <f t="shared" si="64"/>
        <v>0.21224000000000001</v>
      </c>
      <c r="AW120" s="9">
        <f t="shared" si="48"/>
        <v>2.2000000000000001E-4</v>
      </c>
      <c r="AX120" s="9">
        <f t="shared" si="49"/>
        <v>0.21201999999999999</v>
      </c>
      <c r="AY120" s="9">
        <f t="shared" si="50"/>
        <v>0</v>
      </c>
      <c r="AZ120" s="9">
        <f t="shared" si="51"/>
        <v>2.0000000000000002E-5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76"/>
        <v>122</v>
      </c>
      <c r="BK120" s="7">
        <f t="shared" si="76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41"/>
        <v>5578</v>
      </c>
      <c r="C121" s="1">
        <v>108</v>
      </c>
      <c r="D121" s="1">
        <v>9419</v>
      </c>
      <c r="E121" s="1">
        <v>137</v>
      </c>
      <c r="F121" s="1">
        <v>0</v>
      </c>
      <c r="G121" s="1">
        <v>4795</v>
      </c>
      <c r="H121" s="1">
        <v>0</v>
      </c>
      <c r="I121" s="1">
        <v>646</v>
      </c>
      <c r="J121" s="95">
        <v>56.72</v>
      </c>
      <c r="K121" s="95">
        <v>1.49</v>
      </c>
      <c r="L121" s="95">
        <v>14.7</v>
      </c>
      <c r="M121" s="95">
        <v>1.01</v>
      </c>
      <c r="N121" s="1">
        <v>6511</v>
      </c>
      <c r="O121" s="1">
        <v>9672</v>
      </c>
      <c r="P121" s="1">
        <v>16</v>
      </c>
      <c r="Q121" s="1">
        <v>9539</v>
      </c>
      <c r="R121" s="1">
        <v>116</v>
      </c>
      <c r="S121" s="1">
        <v>124</v>
      </c>
      <c r="T121" s="1">
        <v>13</v>
      </c>
      <c r="U121" s="1">
        <v>24386</v>
      </c>
      <c r="V121" s="1">
        <v>10</v>
      </c>
      <c r="W121" s="1">
        <v>10603</v>
      </c>
      <c r="X121" s="1">
        <v>0</v>
      </c>
      <c r="Y121" s="1">
        <v>0</v>
      </c>
      <c r="Z121" s="1">
        <v>0</v>
      </c>
      <c r="AA121" s="1">
        <f t="shared" si="57"/>
        <v>33805</v>
      </c>
      <c r="AB121" s="1">
        <f t="shared" si="58"/>
        <v>147</v>
      </c>
      <c r="AC121" s="1">
        <f t="shared" si="59"/>
        <v>15398</v>
      </c>
      <c r="AD121" s="1">
        <f t="shared" si="60"/>
        <v>646</v>
      </c>
      <c r="AE121" s="1">
        <f t="shared" si="67"/>
        <v>-12</v>
      </c>
      <c r="AF121" s="1">
        <f t="shared" si="61"/>
        <v>11</v>
      </c>
      <c r="AG121" s="1">
        <f t="shared" si="62"/>
        <v>0</v>
      </c>
      <c r="AH121" s="1">
        <f t="shared" si="63"/>
        <v>2</v>
      </c>
      <c r="AI121" s="1">
        <f t="shared" si="68"/>
        <v>1</v>
      </c>
      <c r="AJ121" s="9">
        <f t="shared" si="42"/>
        <v>0.1158121190390821</v>
      </c>
      <c r="AK121" s="9">
        <f t="shared" si="43"/>
        <v>0.11156000000000001</v>
      </c>
      <c r="AL121" s="9">
        <f t="shared" si="44"/>
        <v>2.7399999999999998E-3</v>
      </c>
      <c r="AM121" s="9">
        <f t="shared" si="45"/>
        <v>9.5899999999999999E-2</v>
      </c>
      <c r="AN121" s="9">
        <f t="shared" si="46"/>
        <v>1.2919999999999999E-2</v>
      </c>
      <c r="AO121" s="9">
        <f t="shared" si="47"/>
        <v>2.0000000000000002E-5</v>
      </c>
      <c r="AP121" s="1">
        <f t="shared" si="69"/>
        <v>-1</v>
      </c>
      <c r="AQ121" s="1">
        <f t="shared" si="70"/>
        <v>2</v>
      </c>
      <c r="AS121" s="1">
        <f t="shared" si="71"/>
        <v>0</v>
      </c>
      <c r="AT121" s="1">
        <f t="shared" si="72"/>
        <v>1</v>
      </c>
      <c r="AU121" s="1">
        <f t="shared" si="73"/>
        <v>10613</v>
      </c>
      <c r="AV121" s="9">
        <f t="shared" si="64"/>
        <v>0.21226</v>
      </c>
      <c r="AW121" s="9">
        <f t="shared" si="48"/>
        <v>2.0000000000000001E-4</v>
      </c>
      <c r="AX121" s="9">
        <f t="shared" si="49"/>
        <v>0.21206</v>
      </c>
      <c r="AY121" s="9">
        <f t="shared" si="50"/>
        <v>0</v>
      </c>
      <c r="AZ121" s="9">
        <f t="shared" si="51"/>
        <v>2.0000000000000002E-5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76"/>
        <v>123</v>
      </c>
      <c r="BK121" s="7">
        <f t="shared" si="76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41"/>
        <v>5580</v>
      </c>
      <c r="C122" s="1">
        <v>109</v>
      </c>
      <c r="D122" s="1">
        <v>9418</v>
      </c>
      <c r="E122" s="1">
        <v>127</v>
      </c>
      <c r="F122" s="1">
        <v>0</v>
      </c>
      <c r="G122" s="1">
        <v>4806</v>
      </c>
      <c r="H122" s="1">
        <v>0</v>
      </c>
      <c r="I122" s="1">
        <v>647</v>
      </c>
      <c r="J122" s="95">
        <v>56.72</v>
      </c>
      <c r="K122" s="95">
        <v>1.49</v>
      </c>
      <c r="L122" s="95">
        <v>14.7</v>
      </c>
      <c r="M122" s="95">
        <v>1</v>
      </c>
      <c r="N122" s="1">
        <v>6513</v>
      </c>
      <c r="O122" s="1">
        <v>9673</v>
      </c>
      <c r="P122" s="1">
        <v>16</v>
      </c>
      <c r="Q122" s="1">
        <v>9540</v>
      </c>
      <c r="R122" s="1">
        <v>116</v>
      </c>
      <c r="S122" s="1">
        <v>115</v>
      </c>
      <c r="T122" s="1">
        <v>12</v>
      </c>
      <c r="U122" s="1">
        <v>24385</v>
      </c>
      <c r="V122" s="1">
        <v>9</v>
      </c>
      <c r="W122" s="1">
        <v>10605</v>
      </c>
      <c r="X122" s="1">
        <v>0</v>
      </c>
      <c r="Y122" s="1">
        <v>0</v>
      </c>
      <c r="Z122" s="1">
        <v>0</v>
      </c>
      <c r="AA122" s="1">
        <f t="shared" si="57"/>
        <v>33803</v>
      </c>
      <c r="AB122" s="1">
        <f t="shared" si="58"/>
        <v>136</v>
      </c>
      <c r="AC122" s="1">
        <f t="shared" si="59"/>
        <v>15411</v>
      </c>
      <c r="AD122" s="1">
        <f t="shared" si="60"/>
        <v>647</v>
      </c>
      <c r="AE122" s="1">
        <f t="shared" si="67"/>
        <v>-10</v>
      </c>
      <c r="AF122" s="1">
        <f t="shared" si="61"/>
        <v>11</v>
      </c>
      <c r="AG122" s="1">
        <f t="shared" si="62"/>
        <v>0</v>
      </c>
      <c r="AH122" s="1">
        <f t="shared" si="63"/>
        <v>1</v>
      </c>
      <c r="AI122" s="1">
        <f t="shared" si="68"/>
        <v>2</v>
      </c>
      <c r="AJ122" s="9">
        <f t="shared" si="42"/>
        <v>0.11594982078853047</v>
      </c>
      <c r="AK122" s="9">
        <f t="shared" si="43"/>
        <v>0.1116</v>
      </c>
      <c r="AL122" s="9">
        <f t="shared" si="44"/>
        <v>2.5400000000000002E-3</v>
      </c>
      <c r="AM122" s="9">
        <f t="shared" si="45"/>
        <v>9.6119999999999997E-2</v>
      </c>
      <c r="AN122" s="9">
        <f t="shared" si="46"/>
        <v>1.294E-2</v>
      </c>
      <c r="AO122" s="9">
        <f t="shared" si="47"/>
        <v>4.0000000000000003E-5</v>
      </c>
      <c r="AP122" s="1">
        <f t="shared" si="69"/>
        <v>-1</v>
      </c>
      <c r="AQ122" s="1">
        <f t="shared" si="70"/>
        <v>2</v>
      </c>
      <c r="AS122" s="1">
        <f t="shared" si="71"/>
        <v>0</v>
      </c>
      <c r="AT122" s="1">
        <f t="shared" si="72"/>
        <v>1</v>
      </c>
      <c r="AU122" s="1">
        <f t="shared" si="73"/>
        <v>10614</v>
      </c>
      <c r="AV122" s="9">
        <f t="shared" si="64"/>
        <v>0.21228</v>
      </c>
      <c r="AW122" s="9">
        <f t="shared" si="48"/>
        <v>1.8000000000000001E-4</v>
      </c>
      <c r="AX122" s="9">
        <f t="shared" si="49"/>
        <v>0.21210000000000001</v>
      </c>
      <c r="AY122" s="9">
        <f t="shared" si="50"/>
        <v>0</v>
      </c>
      <c r="AZ122" s="9">
        <f t="shared" si="51"/>
        <v>2.0000000000000002E-5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76"/>
        <v>124</v>
      </c>
      <c r="BK122" s="7">
        <f t="shared" si="76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41"/>
        <v>5582</v>
      </c>
      <c r="C123" s="1">
        <v>110</v>
      </c>
      <c r="D123" s="1">
        <v>9416</v>
      </c>
      <c r="E123" s="1">
        <v>118</v>
      </c>
      <c r="F123" s="1">
        <v>0</v>
      </c>
      <c r="G123" s="1">
        <v>4815</v>
      </c>
      <c r="H123" s="1">
        <v>0</v>
      </c>
      <c r="I123" s="1">
        <v>649</v>
      </c>
      <c r="J123" s="95">
        <v>56.73</v>
      </c>
      <c r="K123" s="95">
        <v>1.49</v>
      </c>
      <c r="L123" s="95">
        <v>14.7</v>
      </c>
      <c r="M123" s="95">
        <v>1</v>
      </c>
      <c r="N123" s="1">
        <v>6514</v>
      </c>
      <c r="O123" s="1">
        <v>9673</v>
      </c>
      <c r="P123" s="1">
        <v>16</v>
      </c>
      <c r="Q123" s="1">
        <v>9541</v>
      </c>
      <c r="R123" s="1">
        <v>116</v>
      </c>
      <c r="S123" s="1">
        <v>106</v>
      </c>
      <c r="T123" s="1">
        <v>11</v>
      </c>
      <c r="U123" s="1">
        <v>24385</v>
      </c>
      <c r="V123" s="1">
        <v>7</v>
      </c>
      <c r="W123" s="1">
        <v>10607</v>
      </c>
      <c r="X123" s="1">
        <v>0</v>
      </c>
      <c r="Y123" s="1">
        <v>0</v>
      </c>
      <c r="Z123" s="1">
        <v>0</v>
      </c>
      <c r="AA123" s="1">
        <f t="shared" si="57"/>
        <v>33801</v>
      </c>
      <c r="AB123" s="1">
        <f t="shared" si="58"/>
        <v>125</v>
      </c>
      <c r="AC123" s="1">
        <f t="shared" si="59"/>
        <v>15422</v>
      </c>
      <c r="AD123" s="1">
        <f t="shared" si="60"/>
        <v>649</v>
      </c>
      <c r="AE123" s="1">
        <f t="shared" si="67"/>
        <v>-9</v>
      </c>
      <c r="AF123" s="1">
        <f t="shared" si="61"/>
        <v>9</v>
      </c>
      <c r="AG123" s="1">
        <f t="shared" si="62"/>
        <v>0</v>
      </c>
      <c r="AH123" s="1">
        <f t="shared" si="63"/>
        <v>2</v>
      </c>
      <c r="AI123" s="1">
        <f t="shared" si="68"/>
        <v>2</v>
      </c>
      <c r="AJ123" s="9">
        <f t="shared" si="42"/>
        <v>0.11626657112146184</v>
      </c>
      <c r="AK123" s="9">
        <f t="shared" si="43"/>
        <v>0.11164</v>
      </c>
      <c r="AL123" s="9">
        <f t="shared" si="44"/>
        <v>2.3600000000000001E-3</v>
      </c>
      <c r="AM123" s="9">
        <f t="shared" si="45"/>
        <v>9.6299999999999997E-2</v>
      </c>
      <c r="AN123" s="9">
        <f t="shared" si="46"/>
        <v>1.298E-2</v>
      </c>
      <c r="AO123" s="9">
        <f t="shared" si="47"/>
        <v>4.0000000000000003E-5</v>
      </c>
      <c r="AP123" s="1">
        <f t="shared" si="69"/>
        <v>-2</v>
      </c>
      <c r="AQ123" s="1">
        <f t="shared" si="70"/>
        <v>2</v>
      </c>
      <c r="AS123" s="1">
        <f t="shared" si="71"/>
        <v>0</v>
      </c>
      <c r="AT123" s="1">
        <f t="shared" si="72"/>
        <v>0</v>
      </c>
      <c r="AU123" s="1">
        <f t="shared" si="73"/>
        <v>10614</v>
      </c>
      <c r="AV123" s="9">
        <f t="shared" si="64"/>
        <v>0.21228</v>
      </c>
      <c r="AW123" s="9">
        <f t="shared" si="48"/>
        <v>1.3999999999999999E-4</v>
      </c>
      <c r="AX123" s="9">
        <f t="shared" si="49"/>
        <v>0.21214</v>
      </c>
      <c r="AY123" s="9">
        <f t="shared" si="50"/>
        <v>0</v>
      </c>
      <c r="AZ123" s="9">
        <f t="shared" si="51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76"/>
        <v>125</v>
      </c>
      <c r="BK123" s="7">
        <f t="shared" si="76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41"/>
        <v>5584</v>
      </c>
      <c r="C124" s="1">
        <v>111</v>
      </c>
      <c r="D124" s="1">
        <v>9414</v>
      </c>
      <c r="E124" s="1">
        <v>111</v>
      </c>
      <c r="F124" s="1">
        <v>0</v>
      </c>
      <c r="G124" s="1">
        <v>4823</v>
      </c>
      <c r="H124" s="1">
        <v>0</v>
      </c>
      <c r="I124" s="1">
        <v>650</v>
      </c>
      <c r="J124" s="95">
        <v>56.73</v>
      </c>
      <c r="K124" s="95">
        <v>1.49</v>
      </c>
      <c r="L124" s="95">
        <v>14.7</v>
      </c>
      <c r="M124" s="95">
        <v>1</v>
      </c>
      <c r="N124" s="1">
        <v>6516</v>
      </c>
      <c r="O124" s="1">
        <v>9674</v>
      </c>
      <c r="P124" s="1">
        <v>15</v>
      </c>
      <c r="Q124" s="1">
        <v>9541</v>
      </c>
      <c r="R124" s="1">
        <v>116</v>
      </c>
      <c r="S124" s="1">
        <v>99</v>
      </c>
      <c r="T124" s="1">
        <v>10</v>
      </c>
      <c r="U124" s="1">
        <v>24384</v>
      </c>
      <c r="V124" s="1">
        <v>7</v>
      </c>
      <c r="W124" s="1">
        <v>10608</v>
      </c>
      <c r="X124" s="1">
        <v>0</v>
      </c>
      <c r="Y124" s="1">
        <v>0</v>
      </c>
      <c r="Z124" s="1">
        <v>0</v>
      </c>
      <c r="AA124" s="1">
        <f t="shared" si="57"/>
        <v>33798</v>
      </c>
      <c r="AB124" s="1">
        <f t="shared" si="58"/>
        <v>118</v>
      </c>
      <c r="AC124" s="1">
        <f t="shared" si="59"/>
        <v>15431</v>
      </c>
      <c r="AD124" s="1">
        <f t="shared" si="60"/>
        <v>650</v>
      </c>
      <c r="AE124" s="1">
        <f t="shared" si="67"/>
        <v>-7</v>
      </c>
      <c r="AF124" s="1">
        <f t="shared" si="61"/>
        <v>8</v>
      </c>
      <c r="AG124" s="1">
        <f t="shared" si="62"/>
        <v>0</v>
      </c>
      <c r="AH124" s="1">
        <f t="shared" si="63"/>
        <v>1</v>
      </c>
      <c r="AI124" s="1">
        <f t="shared" si="68"/>
        <v>2</v>
      </c>
      <c r="AJ124" s="9">
        <f t="shared" si="42"/>
        <v>0.11640401146131805</v>
      </c>
      <c r="AK124" s="9">
        <f t="shared" si="43"/>
        <v>0.11168</v>
      </c>
      <c r="AL124" s="9">
        <f t="shared" si="44"/>
        <v>2.2200000000000002E-3</v>
      </c>
      <c r="AM124" s="9">
        <f t="shared" si="45"/>
        <v>9.6460000000000004E-2</v>
      </c>
      <c r="AN124" s="9">
        <f t="shared" si="46"/>
        <v>1.2999999999999999E-2</v>
      </c>
      <c r="AO124" s="9">
        <f t="shared" si="47"/>
        <v>4.0000000000000003E-5</v>
      </c>
      <c r="AP124" s="1">
        <f t="shared" si="69"/>
        <v>0</v>
      </c>
      <c r="AQ124" s="1">
        <f t="shared" si="70"/>
        <v>1</v>
      </c>
      <c r="AS124" s="1">
        <f t="shared" si="71"/>
        <v>0</v>
      </c>
      <c r="AT124" s="1">
        <f t="shared" si="72"/>
        <v>1</v>
      </c>
      <c r="AU124" s="1">
        <f t="shared" si="73"/>
        <v>10615</v>
      </c>
      <c r="AV124" s="9">
        <f t="shared" si="64"/>
        <v>0.21229999999999999</v>
      </c>
      <c r="AW124" s="9">
        <f t="shared" si="48"/>
        <v>1.3999999999999999E-4</v>
      </c>
      <c r="AX124" s="9">
        <f t="shared" si="49"/>
        <v>0.21215999999999999</v>
      </c>
      <c r="AY124" s="9">
        <f t="shared" si="50"/>
        <v>0</v>
      </c>
      <c r="AZ124" s="9">
        <f t="shared" si="51"/>
        <v>2.0000000000000002E-5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76"/>
        <v>126</v>
      </c>
      <c r="BK124" s="7">
        <f t="shared" si="76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41"/>
        <v>5585</v>
      </c>
      <c r="C125" s="1">
        <v>112</v>
      </c>
      <c r="D125" s="1">
        <v>9413</v>
      </c>
      <c r="E125" s="1">
        <v>103</v>
      </c>
      <c r="F125" s="1">
        <v>0</v>
      </c>
      <c r="G125" s="1">
        <v>4831</v>
      </c>
      <c r="H125" s="1">
        <v>0</v>
      </c>
      <c r="I125" s="1">
        <v>651</v>
      </c>
      <c r="J125" s="95">
        <v>56.74</v>
      </c>
      <c r="K125" s="95">
        <v>1.49</v>
      </c>
      <c r="L125" s="95">
        <v>14.7</v>
      </c>
      <c r="M125" s="95">
        <v>1</v>
      </c>
      <c r="N125" s="1">
        <v>6518</v>
      </c>
      <c r="O125" s="1">
        <v>9674</v>
      </c>
      <c r="P125" s="1">
        <v>15</v>
      </c>
      <c r="Q125" s="1">
        <v>9542</v>
      </c>
      <c r="R125" s="1">
        <v>116</v>
      </c>
      <c r="S125" s="1">
        <v>93</v>
      </c>
      <c r="T125" s="1">
        <v>9</v>
      </c>
      <c r="U125" s="1">
        <v>24383</v>
      </c>
      <c r="V125" s="1">
        <v>7</v>
      </c>
      <c r="W125" s="1">
        <v>10609</v>
      </c>
      <c r="X125" s="1">
        <v>0</v>
      </c>
      <c r="Y125" s="1">
        <v>0</v>
      </c>
      <c r="Z125" s="1">
        <v>0</v>
      </c>
      <c r="AA125" s="1">
        <f t="shared" si="57"/>
        <v>33796</v>
      </c>
      <c r="AB125" s="1">
        <f t="shared" si="58"/>
        <v>110</v>
      </c>
      <c r="AC125" s="1">
        <f t="shared" si="59"/>
        <v>15440</v>
      </c>
      <c r="AD125" s="1">
        <f t="shared" si="60"/>
        <v>651</v>
      </c>
      <c r="AE125" s="1">
        <f t="shared" si="67"/>
        <v>-8</v>
      </c>
      <c r="AF125" s="1">
        <f t="shared" si="61"/>
        <v>8</v>
      </c>
      <c r="AG125" s="1">
        <f t="shared" si="62"/>
        <v>0</v>
      </c>
      <c r="AH125" s="1">
        <f t="shared" si="63"/>
        <v>1</v>
      </c>
      <c r="AI125" s="1">
        <f t="shared" si="68"/>
        <v>1</v>
      </c>
      <c r="AJ125" s="9">
        <f t="shared" si="42"/>
        <v>0.11656222023276634</v>
      </c>
      <c r="AK125" s="9">
        <f t="shared" si="43"/>
        <v>0.11169999999999999</v>
      </c>
      <c r="AL125" s="9">
        <f t="shared" si="44"/>
        <v>2.0600000000000002E-3</v>
      </c>
      <c r="AM125" s="9">
        <f t="shared" si="45"/>
        <v>9.6619999999999998E-2</v>
      </c>
      <c r="AN125" s="9">
        <f t="shared" si="46"/>
        <v>1.302E-2</v>
      </c>
      <c r="AO125" s="9">
        <f t="shared" si="47"/>
        <v>2.0000000000000002E-5</v>
      </c>
      <c r="AP125" s="1">
        <f t="shared" si="69"/>
        <v>0</v>
      </c>
      <c r="AQ125" s="1">
        <f t="shared" si="70"/>
        <v>1</v>
      </c>
      <c r="AS125" s="1">
        <f t="shared" si="71"/>
        <v>0</v>
      </c>
      <c r="AT125" s="1">
        <f t="shared" si="72"/>
        <v>1</v>
      </c>
      <c r="AU125" s="1">
        <f t="shared" si="73"/>
        <v>10616</v>
      </c>
      <c r="AV125" s="9">
        <f t="shared" si="64"/>
        <v>0.21232000000000001</v>
      </c>
      <c r="AW125" s="9">
        <f t="shared" si="48"/>
        <v>1.3999999999999999E-4</v>
      </c>
      <c r="AX125" s="9">
        <f t="shared" si="49"/>
        <v>0.21218000000000001</v>
      </c>
      <c r="AY125" s="9">
        <f t="shared" si="50"/>
        <v>0</v>
      </c>
      <c r="AZ125" s="9">
        <f t="shared" si="51"/>
        <v>2.0000000000000002E-5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76"/>
        <v>127</v>
      </c>
      <c r="BK125" s="7">
        <f t="shared" si="76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41"/>
        <v>5587</v>
      </c>
      <c r="C126" s="1">
        <v>113</v>
      </c>
      <c r="D126" s="1">
        <v>9411</v>
      </c>
      <c r="E126" s="1">
        <v>95</v>
      </c>
      <c r="F126" s="1">
        <v>0</v>
      </c>
      <c r="G126" s="1">
        <v>4840</v>
      </c>
      <c r="H126" s="1">
        <v>0</v>
      </c>
      <c r="I126" s="1">
        <v>652</v>
      </c>
      <c r="J126" s="95">
        <v>56.74</v>
      </c>
      <c r="K126" s="95">
        <v>1.49</v>
      </c>
      <c r="L126" s="95">
        <v>14.7</v>
      </c>
      <c r="M126" s="95">
        <v>1</v>
      </c>
      <c r="N126" s="1">
        <v>6519</v>
      </c>
      <c r="O126" s="1">
        <v>9675</v>
      </c>
      <c r="P126" s="1">
        <v>15</v>
      </c>
      <c r="Q126" s="1">
        <v>9543</v>
      </c>
      <c r="R126" s="1">
        <v>116</v>
      </c>
      <c r="S126" s="1">
        <v>86</v>
      </c>
      <c r="T126" s="1">
        <v>8</v>
      </c>
      <c r="U126" s="1">
        <v>24382</v>
      </c>
      <c r="V126" s="1">
        <v>7</v>
      </c>
      <c r="W126" s="1">
        <v>10610</v>
      </c>
      <c r="X126" s="1">
        <v>0</v>
      </c>
      <c r="Y126" s="1">
        <v>0</v>
      </c>
      <c r="Z126" s="1">
        <v>0</v>
      </c>
      <c r="AA126" s="1">
        <f t="shared" si="57"/>
        <v>33793</v>
      </c>
      <c r="AB126" s="1">
        <f t="shared" si="58"/>
        <v>102</v>
      </c>
      <c r="AC126" s="1">
        <f t="shared" si="59"/>
        <v>15450</v>
      </c>
      <c r="AD126" s="1">
        <f t="shared" si="60"/>
        <v>652</v>
      </c>
      <c r="AE126" s="1">
        <f t="shared" si="67"/>
        <v>-8</v>
      </c>
      <c r="AF126" s="1">
        <f t="shared" si="61"/>
        <v>9</v>
      </c>
      <c r="AG126" s="1">
        <f t="shared" si="62"/>
        <v>0</v>
      </c>
      <c r="AH126" s="1">
        <f t="shared" si="63"/>
        <v>1</v>
      </c>
      <c r="AI126" s="1">
        <f t="shared" si="68"/>
        <v>2</v>
      </c>
      <c r="AJ126" s="9">
        <f t="shared" si="42"/>
        <v>0.11669948093789154</v>
      </c>
      <c r="AK126" s="9">
        <f t="shared" si="43"/>
        <v>0.11174000000000001</v>
      </c>
      <c r="AL126" s="9">
        <f t="shared" si="44"/>
        <v>1.9E-3</v>
      </c>
      <c r="AM126" s="9">
        <f t="shared" si="45"/>
        <v>9.6799999999999997E-2</v>
      </c>
      <c r="AN126" s="9">
        <f t="shared" si="46"/>
        <v>1.304E-2</v>
      </c>
      <c r="AO126" s="9">
        <f t="shared" si="47"/>
        <v>4.0000000000000003E-5</v>
      </c>
      <c r="AP126" s="1">
        <f t="shared" si="69"/>
        <v>0</v>
      </c>
      <c r="AQ126" s="1">
        <f t="shared" si="70"/>
        <v>1</v>
      </c>
      <c r="AS126" s="1">
        <f t="shared" si="71"/>
        <v>0</v>
      </c>
      <c r="AT126" s="1">
        <f t="shared" si="72"/>
        <v>1</v>
      </c>
      <c r="AU126" s="1">
        <f t="shared" si="73"/>
        <v>10617</v>
      </c>
      <c r="AV126" s="9">
        <f t="shared" si="64"/>
        <v>0.21234</v>
      </c>
      <c r="AW126" s="9">
        <f t="shared" si="48"/>
        <v>1.3999999999999999E-4</v>
      </c>
      <c r="AX126" s="9">
        <f t="shared" si="49"/>
        <v>0.2122</v>
      </c>
      <c r="AY126" s="9">
        <f t="shared" si="50"/>
        <v>0</v>
      </c>
      <c r="AZ126" s="9">
        <f t="shared" si="51"/>
        <v>2.0000000000000002E-5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76"/>
        <v>128</v>
      </c>
      <c r="BK126" s="7">
        <f t="shared" si="76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41"/>
        <v>5588</v>
      </c>
      <c r="C127" s="1">
        <v>114</v>
      </c>
      <c r="D127" s="1">
        <v>9410</v>
      </c>
      <c r="E127" s="1">
        <v>89</v>
      </c>
      <c r="F127" s="1">
        <v>0</v>
      </c>
      <c r="G127" s="1">
        <v>4847</v>
      </c>
      <c r="H127" s="1">
        <v>0</v>
      </c>
      <c r="I127" s="1">
        <v>652</v>
      </c>
      <c r="J127" s="95">
        <v>56.75</v>
      </c>
      <c r="K127" s="95">
        <v>1.49</v>
      </c>
      <c r="L127" s="95">
        <v>14.7</v>
      </c>
      <c r="M127" s="95">
        <v>1</v>
      </c>
      <c r="N127" s="1">
        <v>6520</v>
      </c>
      <c r="O127" s="1">
        <v>9676</v>
      </c>
      <c r="P127" s="1">
        <v>15</v>
      </c>
      <c r="Q127" s="1">
        <v>9544</v>
      </c>
      <c r="R127" s="1">
        <v>116</v>
      </c>
      <c r="S127" s="1">
        <v>79</v>
      </c>
      <c r="T127" s="1">
        <v>8</v>
      </c>
      <c r="U127" s="1">
        <v>24382</v>
      </c>
      <c r="V127" s="1">
        <v>6</v>
      </c>
      <c r="W127" s="1">
        <v>10611</v>
      </c>
      <c r="X127" s="1">
        <v>0</v>
      </c>
      <c r="Y127" s="1">
        <v>0</v>
      </c>
      <c r="Z127" s="1">
        <v>0</v>
      </c>
      <c r="AA127" s="1">
        <f t="shared" si="57"/>
        <v>33792</v>
      </c>
      <c r="AB127" s="1">
        <f t="shared" si="58"/>
        <v>95</v>
      </c>
      <c r="AC127" s="1">
        <f t="shared" si="59"/>
        <v>15458</v>
      </c>
      <c r="AD127" s="1">
        <f t="shared" si="60"/>
        <v>652</v>
      </c>
      <c r="AE127" s="1">
        <f t="shared" si="67"/>
        <v>-6</v>
      </c>
      <c r="AF127" s="1">
        <f t="shared" si="61"/>
        <v>7</v>
      </c>
      <c r="AG127" s="1">
        <f t="shared" si="62"/>
        <v>0</v>
      </c>
      <c r="AH127" s="1">
        <f t="shared" si="63"/>
        <v>0</v>
      </c>
      <c r="AI127" s="1">
        <f t="shared" si="68"/>
        <v>1</v>
      </c>
      <c r="AJ127" s="9">
        <f t="shared" si="42"/>
        <v>0.11667859699355762</v>
      </c>
      <c r="AK127" s="9">
        <f t="shared" si="43"/>
        <v>0.11176</v>
      </c>
      <c r="AL127" s="9">
        <f t="shared" si="44"/>
        <v>1.7799999999999999E-3</v>
      </c>
      <c r="AM127" s="9">
        <f t="shared" si="45"/>
        <v>9.6939999999999998E-2</v>
      </c>
      <c r="AN127" s="9">
        <f t="shared" si="46"/>
        <v>1.304E-2</v>
      </c>
      <c r="AO127" s="9">
        <f t="shared" si="47"/>
        <v>2.0000000000000002E-5</v>
      </c>
      <c r="AP127" s="1">
        <f t="shared" si="69"/>
        <v>-1</v>
      </c>
      <c r="AQ127" s="1">
        <f t="shared" si="70"/>
        <v>1</v>
      </c>
      <c r="AS127" s="1">
        <f t="shared" si="71"/>
        <v>0</v>
      </c>
      <c r="AT127" s="1">
        <f t="shared" si="72"/>
        <v>0</v>
      </c>
      <c r="AU127" s="1">
        <f t="shared" si="73"/>
        <v>10617</v>
      </c>
      <c r="AV127" s="9">
        <f t="shared" si="64"/>
        <v>0.21234</v>
      </c>
      <c r="AW127" s="9">
        <f t="shared" si="48"/>
        <v>1.2E-4</v>
      </c>
      <c r="AX127" s="9">
        <f t="shared" si="49"/>
        <v>0.21221999999999999</v>
      </c>
      <c r="AY127" s="9">
        <f t="shared" si="50"/>
        <v>0</v>
      </c>
      <c r="AZ127" s="9">
        <f t="shared" si="51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76"/>
        <v>129</v>
      </c>
      <c r="BK127" s="7">
        <f t="shared" si="76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41"/>
        <v>5589</v>
      </c>
      <c r="C128" s="1">
        <v>115</v>
      </c>
      <c r="D128" s="1">
        <v>9409</v>
      </c>
      <c r="E128" s="1">
        <v>82</v>
      </c>
      <c r="F128" s="1">
        <v>0</v>
      </c>
      <c r="G128" s="1">
        <v>4854</v>
      </c>
      <c r="H128" s="1">
        <v>0</v>
      </c>
      <c r="I128" s="1">
        <v>653</v>
      </c>
      <c r="J128" s="95">
        <v>56.75</v>
      </c>
      <c r="K128" s="95">
        <v>1.49</v>
      </c>
      <c r="L128" s="95">
        <v>14.7</v>
      </c>
      <c r="M128" s="95">
        <v>1</v>
      </c>
      <c r="N128" s="1">
        <v>6522</v>
      </c>
      <c r="O128" s="1">
        <v>9676</v>
      </c>
      <c r="P128" s="1">
        <v>15</v>
      </c>
      <c r="Q128" s="1">
        <v>9544</v>
      </c>
      <c r="R128" s="1">
        <v>116</v>
      </c>
      <c r="S128" s="1">
        <v>74</v>
      </c>
      <c r="T128" s="1">
        <v>7</v>
      </c>
      <c r="U128" s="1">
        <v>24381</v>
      </c>
      <c r="V128" s="1">
        <v>6</v>
      </c>
      <c r="W128" s="1">
        <v>10611</v>
      </c>
      <c r="X128" s="1">
        <v>0</v>
      </c>
      <c r="Y128" s="1">
        <v>0</v>
      </c>
      <c r="Z128" s="1">
        <v>0</v>
      </c>
      <c r="AA128" s="1">
        <f t="shared" si="57"/>
        <v>33790</v>
      </c>
      <c r="AB128" s="1">
        <f t="shared" si="58"/>
        <v>88</v>
      </c>
      <c r="AC128" s="1">
        <f t="shared" si="59"/>
        <v>15465</v>
      </c>
      <c r="AD128" s="1">
        <f t="shared" si="60"/>
        <v>653</v>
      </c>
      <c r="AE128" s="1">
        <f t="shared" si="67"/>
        <v>-7</v>
      </c>
      <c r="AF128" s="1">
        <f t="shared" si="61"/>
        <v>7</v>
      </c>
      <c r="AG128" s="1">
        <f t="shared" si="62"/>
        <v>0</v>
      </c>
      <c r="AH128" s="1">
        <f t="shared" si="63"/>
        <v>1</v>
      </c>
      <c r="AI128" s="1">
        <f t="shared" si="68"/>
        <v>1</v>
      </c>
      <c r="AJ128" s="9">
        <f t="shared" si="42"/>
        <v>0.11683664340669171</v>
      </c>
      <c r="AK128" s="9">
        <f t="shared" si="43"/>
        <v>0.11178</v>
      </c>
      <c r="AL128" s="9">
        <f t="shared" si="44"/>
        <v>1.64E-3</v>
      </c>
      <c r="AM128" s="9">
        <f t="shared" si="45"/>
        <v>9.708E-2</v>
      </c>
      <c r="AN128" s="9">
        <f t="shared" si="46"/>
        <v>1.306E-2</v>
      </c>
      <c r="AO128" s="9">
        <f t="shared" si="47"/>
        <v>2.0000000000000002E-5</v>
      </c>
      <c r="AP128" s="1">
        <f t="shared" si="69"/>
        <v>0</v>
      </c>
      <c r="AQ128" s="1">
        <f t="shared" si="70"/>
        <v>0</v>
      </c>
      <c r="AS128" s="1">
        <f t="shared" si="71"/>
        <v>0</v>
      </c>
      <c r="AT128" s="1">
        <f t="shared" si="72"/>
        <v>0</v>
      </c>
      <c r="AU128" s="1">
        <f t="shared" si="73"/>
        <v>10617</v>
      </c>
      <c r="AV128" s="9">
        <f t="shared" si="64"/>
        <v>0.21234</v>
      </c>
      <c r="AW128" s="9">
        <f t="shared" si="48"/>
        <v>1.2E-4</v>
      </c>
      <c r="AX128" s="9">
        <f t="shared" si="49"/>
        <v>0.21221999999999999</v>
      </c>
      <c r="AY128" s="9">
        <f t="shared" si="50"/>
        <v>0</v>
      </c>
      <c r="AZ128" s="9">
        <f t="shared" si="51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77">+BJ127+1</f>
        <v>130</v>
      </c>
      <c r="BK128" s="7">
        <f t="shared" si="77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41"/>
        <v>5590</v>
      </c>
      <c r="C129" s="1">
        <v>116</v>
      </c>
      <c r="D129" s="1">
        <v>9408</v>
      </c>
      <c r="E129" s="1">
        <v>76</v>
      </c>
      <c r="F129" s="1">
        <v>0</v>
      </c>
      <c r="G129" s="1">
        <v>4860</v>
      </c>
      <c r="H129" s="1">
        <v>0</v>
      </c>
      <c r="I129" s="1">
        <v>654</v>
      </c>
      <c r="J129" s="95">
        <v>56.76</v>
      </c>
      <c r="K129" s="95">
        <v>1.49</v>
      </c>
      <c r="L129" s="95">
        <v>14.7</v>
      </c>
      <c r="M129" s="95">
        <v>1</v>
      </c>
      <c r="N129" s="1">
        <v>6523</v>
      </c>
      <c r="O129" s="1">
        <v>9676</v>
      </c>
      <c r="P129" s="1">
        <v>14</v>
      </c>
      <c r="Q129" s="1">
        <v>9545</v>
      </c>
      <c r="R129" s="1">
        <v>116</v>
      </c>
      <c r="S129" s="1">
        <v>69</v>
      </c>
      <c r="T129" s="1">
        <v>7</v>
      </c>
      <c r="U129" s="1">
        <v>24381</v>
      </c>
      <c r="V129" s="1">
        <v>6</v>
      </c>
      <c r="W129" s="1">
        <v>10612</v>
      </c>
      <c r="X129" s="1">
        <v>0</v>
      </c>
      <c r="Y129" s="1">
        <v>0</v>
      </c>
      <c r="Z129" s="1">
        <v>0</v>
      </c>
      <c r="AA129" s="1">
        <f t="shared" si="57"/>
        <v>33789</v>
      </c>
      <c r="AB129" s="1">
        <f t="shared" si="58"/>
        <v>82</v>
      </c>
      <c r="AC129" s="1">
        <f t="shared" si="59"/>
        <v>15472</v>
      </c>
      <c r="AD129" s="1">
        <f t="shared" si="60"/>
        <v>654</v>
      </c>
      <c r="AE129" s="1">
        <f t="shared" si="67"/>
        <v>-6</v>
      </c>
      <c r="AF129" s="1">
        <f t="shared" si="61"/>
        <v>6</v>
      </c>
      <c r="AG129" s="1">
        <f t="shared" si="62"/>
        <v>0</v>
      </c>
      <c r="AH129" s="1">
        <f t="shared" si="63"/>
        <v>1</v>
      </c>
      <c r="AI129" s="1">
        <f t="shared" si="68"/>
        <v>1</v>
      </c>
      <c r="AJ129" s="9">
        <f t="shared" si="42"/>
        <v>0.11699463327370305</v>
      </c>
      <c r="AK129" s="9">
        <f t="shared" si="43"/>
        <v>0.1118</v>
      </c>
      <c r="AL129" s="9">
        <f t="shared" si="44"/>
        <v>1.5200000000000001E-3</v>
      </c>
      <c r="AM129" s="9">
        <f t="shared" si="45"/>
        <v>9.7199999999999995E-2</v>
      </c>
      <c r="AN129" s="9">
        <f t="shared" si="46"/>
        <v>1.308E-2</v>
      </c>
      <c r="AO129" s="9">
        <f t="shared" si="47"/>
        <v>2.0000000000000002E-5</v>
      </c>
      <c r="AP129" s="1">
        <f t="shared" si="69"/>
        <v>0</v>
      </c>
      <c r="AQ129" s="1">
        <f t="shared" si="70"/>
        <v>1</v>
      </c>
      <c r="AS129" s="1">
        <f t="shared" si="71"/>
        <v>0</v>
      </c>
      <c r="AT129" s="1">
        <f t="shared" si="72"/>
        <v>1</v>
      </c>
      <c r="AU129" s="1">
        <f t="shared" si="73"/>
        <v>10618</v>
      </c>
      <c r="AV129" s="9">
        <f t="shared" si="64"/>
        <v>0.21235999999999999</v>
      </c>
      <c r="AW129" s="9">
        <f t="shared" si="48"/>
        <v>1.2E-4</v>
      </c>
      <c r="AX129" s="9">
        <f t="shared" si="49"/>
        <v>0.21224000000000001</v>
      </c>
      <c r="AY129" s="9">
        <f t="shared" si="50"/>
        <v>0</v>
      </c>
      <c r="AZ129" s="9">
        <f t="shared" si="51"/>
        <v>2.0000000000000002E-5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77"/>
        <v>131</v>
      </c>
      <c r="BK129" s="7">
        <f t="shared" si="77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41"/>
        <v>5592</v>
      </c>
      <c r="C130" s="1">
        <v>117</v>
      </c>
      <c r="D130" s="1">
        <v>9407</v>
      </c>
      <c r="E130" s="1">
        <v>72</v>
      </c>
      <c r="F130" s="1">
        <v>0</v>
      </c>
      <c r="G130" s="1">
        <v>4865</v>
      </c>
      <c r="H130" s="1">
        <v>0</v>
      </c>
      <c r="I130" s="1">
        <v>655</v>
      </c>
      <c r="J130" s="95">
        <v>56.76</v>
      </c>
      <c r="K130" s="95">
        <v>1.49</v>
      </c>
      <c r="L130" s="95">
        <v>14.7</v>
      </c>
      <c r="M130" s="95">
        <v>1</v>
      </c>
      <c r="N130" s="1">
        <v>6524</v>
      </c>
      <c r="O130" s="1">
        <v>9677</v>
      </c>
      <c r="P130" s="1">
        <v>14</v>
      </c>
      <c r="Q130" s="1">
        <v>9546</v>
      </c>
      <c r="R130" s="1">
        <v>116</v>
      </c>
      <c r="S130" s="1">
        <v>64</v>
      </c>
      <c r="T130" s="1">
        <v>6</v>
      </c>
      <c r="U130" s="1">
        <v>24380</v>
      </c>
      <c r="V130" s="1">
        <v>5</v>
      </c>
      <c r="W130" s="1">
        <v>10613</v>
      </c>
      <c r="X130" s="1">
        <v>0</v>
      </c>
      <c r="Y130" s="1">
        <v>0</v>
      </c>
      <c r="Z130" s="1">
        <v>0</v>
      </c>
      <c r="AA130" s="1">
        <f t="shared" si="57"/>
        <v>33787</v>
      </c>
      <c r="AB130" s="1">
        <f t="shared" si="58"/>
        <v>77</v>
      </c>
      <c r="AC130" s="1">
        <f t="shared" si="59"/>
        <v>15478</v>
      </c>
      <c r="AD130" s="1">
        <f t="shared" si="60"/>
        <v>655</v>
      </c>
      <c r="AE130" s="1">
        <f t="shared" si="67"/>
        <v>-4</v>
      </c>
      <c r="AF130" s="1">
        <f t="shared" si="61"/>
        <v>5</v>
      </c>
      <c r="AG130" s="1">
        <f t="shared" si="62"/>
        <v>0</v>
      </c>
      <c r="AH130" s="1">
        <f t="shared" si="63"/>
        <v>1</v>
      </c>
      <c r="AI130" s="1">
        <f t="shared" si="68"/>
        <v>2</v>
      </c>
      <c r="AJ130" s="9">
        <f t="shared" si="42"/>
        <v>0.11713161659513591</v>
      </c>
      <c r="AK130" s="9">
        <f t="shared" si="43"/>
        <v>0.11183999999999999</v>
      </c>
      <c r="AL130" s="9">
        <f t="shared" si="44"/>
        <v>1.4400000000000001E-3</v>
      </c>
      <c r="AM130" s="9">
        <f t="shared" si="45"/>
        <v>9.7299999999999998E-2</v>
      </c>
      <c r="AN130" s="9">
        <f t="shared" si="46"/>
        <v>1.3100000000000001E-2</v>
      </c>
      <c r="AO130" s="9">
        <f t="shared" si="47"/>
        <v>4.0000000000000003E-5</v>
      </c>
      <c r="AP130" s="1">
        <f t="shared" si="69"/>
        <v>-1</v>
      </c>
      <c r="AQ130" s="1">
        <f t="shared" si="70"/>
        <v>1</v>
      </c>
      <c r="AS130" s="1">
        <f t="shared" si="71"/>
        <v>0</v>
      </c>
      <c r="AT130" s="1">
        <f t="shared" si="72"/>
        <v>0</v>
      </c>
      <c r="AU130" s="1">
        <f t="shared" si="73"/>
        <v>10618</v>
      </c>
      <c r="AV130" s="9">
        <f t="shared" si="64"/>
        <v>0.21235999999999999</v>
      </c>
      <c r="AW130" s="9">
        <f t="shared" si="48"/>
        <v>1E-4</v>
      </c>
      <c r="AX130" s="9">
        <f t="shared" si="49"/>
        <v>0.21226</v>
      </c>
      <c r="AY130" s="9">
        <f t="shared" si="50"/>
        <v>0</v>
      </c>
      <c r="AZ130" s="9">
        <f t="shared" si="51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77"/>
        <v>132</v>
      </c>
      <c r="BK130" s="7">
        <f t="shared" si="77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41"/>
        <v>5592</v>
      </c>
      <c r="C131" s="1">
        <v>118</v>
      </c>
      <c r="D131" s="1">
        <v>9406</v>
      </c>
      <c r="E131" s="1">
        <v>67</v>
      </c>
      <c r="F131" s="1">
        <v>0</v>
      </c>
      <c r="G131" s="1">
        <v>4870</v>
      </c>
      <c r="H131" s="1">
        <v>0</v>
      </c>
      <c r="I131" s="1">
        <v>655</v>
      </c>
      <c r="J131" s="95">
        <v>56.77</v>
      </c>
      <c r="K131" s="95">
        <v>1.49</v>
      </c>
      <c r="L131" s="95">
        <v>14.7</v>
      </c>
      <c r="M131" s="95">
        <v>1</v>
      </c>
      <c r="N131" s="1">
        <v>6525</v>
      </c>
      <c r="O131" s="1">
        <v>9677</v>
      </c>
      <c r="P131" s="1">
        <v>14</v>
      </c>
      <c r="Q131" s="1">
        <v>9546</v>
      </c>
      <c r="R131" s="1">
        <v>116</v>
      </c>
      <c r="S131" s="1">
        <v>60</v>
      </c>
      <c r="T131" s="1">
        <v>5</v>
      </c>
      <c r="U131" s="1">
        <v>24380</v>
      </c>
      <c r="V131" s="1">
        <v>5</v>
      </c>
      <c r="W131" s="1">
        <v>10614</v>
      </c>
      <c r="X131" s="1">
        <v>0</v>
      </c>
      <c r="Y131" s="1">
        <v>0</v>
      </c>
      <c r="Z131" s="1">
        <v>0</v>
      </c>
      <c r="AA131" s="1">
        <f t="shared" si="57"/>
        <v>33786</v>
      </c>
      <c r="AB131" s="1">
        <f t="shared" si="58"/>
        <v>72</v>
      </c>
      <c r="AC131" s="1">
        <f t="shared" si="59"/>
        <v>15484</v>
      </c>
      <c r="AD131" s="1">
        <f t="shared" si="60"/>
        <v>655</v>
      </c>
      <c r="AE131" s="1">
        <f t="shared" si="67"/>
        <v>-5</v>
      </c>
      <c r="AF131" s="1">
        <f t="shared" si="61"/>
        <v>5</v>
      </c>
      <c r="AG131" s="1">
        <f t="shared" si="62"/>
        <v>0</v>
      </c>
      <c r="AH131" s="1">
        <f t="shared" si="63"/>
        <v>0</v>
      </c>
      <c r="AI131" s="1">
        <f t="shared" si="68"/>
        <v>0</v>
      </c>
      <c r="AJ131" s="9">
        <f t="shared" si="42"/>
        <v>0.11713161659513591</v>
      </c>
      <c r="AK131" s="9">
        <f t="shared" si="43"/>
        <v>0.11183999999999999</v>
      </c>
      <c r="AL131" s="9">
        <f t="shared" si="44"/>
        <v>1.34E-3</v>
      </c>
      <c r="AM131" s="9">
        <f t="shared" si="45"/>
        <v>9.74E-2</v>
      </c>
      <c r="AN131" s="9">
        <f t="shared" si="46"/>
        <v>1.3100000000000001E-2</v>
      </c>
      <c r="AO131" s="9">
        <f t="shared" si="47"/>
        <v>0</v>
      </c>
      <c r="AP131" s="1">
        <f t="shared" si="69"/>
        <v>0</v>
      </c>
      <c r="AQ131" s="1">
        <f t="shared" si="70"/>
        <v>1</v>
      </c>
      <c r="AS131" s="1">
        <f t="shared" si="71"/>
        <v>0</v>
      </c>
      <c r="AT131" s="1">
        <f t="shared" si="72"/>
        <v>1</v>
      </c>
      <c r="AU131" s="1">
        <f t="shared" si="73"/>
        <v>10619</v>
      </c>
      <c r="AV131" s="9">
        <f t="shared" si="64"/>
        <v>0.21238000000000001</v>
      </c>
      <c r="AW131" s="9">
        <f t="shared" si="48"/>
        <v>1E-4</v>
      </c>
      <c r="AX131" s="9">
        <f t="shared" si="49"/>
        <v>0.21228</v>
      </c>
      <c r="AY131" s="9">
        <f t="shared" si="50"/>
        <v>0</v>
      </c>
      <c r="AZ131" s="9">
        <f t="shared" si="51"/>
        <v>2.0000000000000002E-5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77"/>
        <v>133</v>
      </c>
      <c r="BK131" s="7">
        <f t="shared" si="77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41"/>
        <v>5592</v>
      </c>
      <c r="C132" s="1">
        <v>119</v>
      </c>
      <c r="D132" s="1">
        <v>9405</v>
      </c>
      <c r="E132" s="1">
        <v>62</v>
      </c>
      <c r="F132" s="1">
        <v>0</v>
      </c>
      <c r="G132" s="1">
        <v>4874</v>
      </c>
      <c r="H132" s="1">
        <v>0</v>
      </c>
      <c r="I132" s="1">
        <v>656</v>
      </c>
      <c r="J132" s="95">
        <v>56.78</v>
      </c>
      <c r="K132" s="95">
        <v>1.49</v>
      </c>
      <c r="L132" s="95">
        <v>14.7</v>
      </c>
      <c r="M132" s="95">
        <v>1</v>
      </c>
      <c r="N132" s="1">
        <v>6526</v>
      </c>
      <c r="O132" s="1">
        <v>9678</v>
      </c>
      <c r="P132" s="1">
        <v>14</v>
      </c>
      <c r="Q132" s="1">
        <v>9547</v>
      </c>
      <c r="R132" s="1">
        <v>116</v>
      </c>
      <c r="S132" s="1">
        <v>56</v>
      </c>
      <c r="T132" s="1">
        <v>5</v>
      </c>
      <c r="U132" s="1">
        <v>24379</v>
      </c>
      <c r="V132" s="1">
        <v>5</v>
      </c>
      <c r="W132" s="1">
        <v>10614</v>
      </c>
      <c r="X132" s="1">
        <v>0</v>
      </c>
      <c r="Y132" s="1">
        <v>0</v>
      </c>
      <c r="Z132" s="1">
        <v>0</v>
      </c>
      <c r="AA132" s="1">
        <f t="shared" si="57"/>
        <v>33784</v>
      </c>
      <c r="AB132" s="1">
        <f t="shared" si="58"/>
        <v>67</v>
      </c>
      <c r="AC132" s="1">
        <f t="shared" si="59"/>
        <v>15488</v>
      </c>
      <c r="AD132" s="1">
        <f t="shared" si="60"/>
        <v>656</v>
      </c>
      <c r="AE132" s="1">
        <f t="shared" si="67"/>
        <v>-5</v>
      </c>
      <c r="AF132" s="1">
        <f t="shared" si="61"/>
        <v>4</v>
      </c>
      <c r="AG132" s="1">
        <f t="shared" si="62"/>
        <v>0</v>
      </c>
      <c r="AH132" s="1">
        <f t="shared" si="63"/>
        <v>1</v>
      </c>
      <c r="AI132" s="1">
        <f t="shared" si="68"/>
        <v>0</v>
      </c>
      <c r="AJ132" s="9">
        <f t="shared" si="42"/>
        <v>0.11731044349070101</v>
      </c>
      <c r="AK132" s="9">
        <f t="shared" si="43"/>
        <v>0.11183999999999999</v>
      </c>
      <c r="AL132" s="9">
        <f t="shared" si="44"/>
        <v>1.24E-3</v>
      </c>
      <c r="AM132" s="9">
        <f t="shared" si="45"/>
        <v>9.7479999999999997E-2</v>
      </c>
      <c r="AN132" s="9">
        <f t="shared" si="46"/>
        <v>1.312E-2</v>
      </c>
      <c r="AO132" s="9">
        <f t="shared" si="47"/>
        <v>0</v>
      </c>
      <c r="AP132" s="1">
        <f t="shared" si="69"/>
        <v>0</v>
      </c>
      <c r="AQ132" s="1">
        <f t="shared" si="70"/>
        <v>0</v>
      </c>
      <c r="AS132" s="1">
        <f t="shared" si="71"/>
        <v>0</v>
      </c>
      <c r="AT132" s="1">
        <f t="shared" si="72"/>
        <v>0</v>
      </c>
      <c r="AU132" s="1">
        <f t="shared" si="73"/>
        <v>10619</v>
      </c>
      <c r="AV132" s="9">
        <f t="shared" si="64"/>
        <v>0.21238000000000001</v>
      </c>
      <c r="AW132" s="9">
        <f t="shared" si="48"/>
        <v>1E-4</v>
      </c>
      <c r="AX132" s="9">
        <f t="shared" si="49"/>
        <v>0.21228</v>
      </c>
      <c r="AY132" s="9">
        <f t="shared" si="50"/>
        <v>0</v>
      </c>
      <c r="AZ132" s="9">
        <f t="shared" si="51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77"/>
        <v>134</v>
      </c>
      <c r="BK132" s="7">
        <f t="shared" si="77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41"/>
        <v>5594</v>
      </c>
      <c r="C133" s="1">
        <v>120</v>
      </c>
      <c r="D133" s="1">
        <v>9404</v>
      </c>
      <c r="E133" s="1">
        <v>58</v>
      </c>
      <c r="F133" s="1">
        <v>0</v>
      </c>
      <c r="G133" s="1">
        <v>4879</v>
      </c>
      <c r="H133" s="1">
        <v>0</v>
      </c>
      <c r="I133" s="1">
        <v>657</v>
      </c>
      <c r="J133" s="95">
        <v>56.78</v>
      </c>
      <c r="K133" s="95">
        <v>1.49</v>
      </c>
      <c r="L133" s="95">
        <v>14.7</v>
      </c>
      <c r="M133" s="95">
        <v>1</v>
      </c>
      <c r="N133" s="1">
        <v>6527</v>
      </c>
      <c r="O133" s="1">
        <v>9678</v>
      </c>
      <c r="P133" s="1">
        <v>14</v>
      </c>
      <c r="Q133" s="1">
        <v>9547</v>
      </c>
      <c r="R133" s="1">
        <v>116</v>
      </c>
      <c r="S133" s="1">
        <v>52</v>
      </c>
      <c r="T133" s="1">
        <v>4</v>
      </c>
      <c r="U133" s="1">
        <v>24379</v>
      </c>
      <c r="V133" s="1">
        <v>4</v>
      </c>
      <c r="W133" s="1">
        <v>10615</v>
      </c>
      <c r="X133" s="1">
        <v>0</v>
      </c>
      <c r="Y133" s="1">
        <v>0</v>
      </c>
      <c r="Z133" s="1">
        <v>0</v>
      </c>
      <c r="AA133" s="1">
        <f t="shared" si="57"/>
        <v>33783</v>
      </c>
      <c r="AB133" s="1">
        <f t="shared" si="58"/>
        <v>62</v>
      </c>
      <c r="AC133" s="1">
        <f t="shared" si="59"/>
        <v>15494</v>
      </c>
      <c r="AD133" s="1">
        <f t="shared" si="60"/>
        <v>657</v>
      </c>
      <c r="AE133" s="1">
        <f t="shared" si="67"/>
        <v>-4</v>
      </c>
      <c r="AF133" s="1">
        <f t="shared" si="61"/>
        <v>5</v>
      </c>
      <c r="AG133" s="1">
        <f t="shared" si="62"/>
        <v>0</v>
      </c>
      <c r="AH133" s="1">
        <f t="shared" si="63"/>
        <v>1</v>
      </c>
      <c r="AI133" s="1">
        <f t="shared" si="68"/>
        <v>2</v>
      </c>
      <c r="AJ133" s="9">
        <f t="shared" si="42"/>
        <v>0.11744726492670719</v>
      </c>
      <c r="AK133" s="9">
        <f t="shared" si="43"/>
        <v>0.11187999999999999</v>
      </c>
      <c r="AL133" s="9">
        <f t="shared" si="44"/>
        <v>1.16E-3</v>
      </c>
      <c r="AM133" s="9">
        <f t="shared" si="45"/>
        <v>9.758E-2</v>
      </c>
      <c r="AN133" s="9">
        <f t="shared" si="46"/>
        <v>1.3140000000000001E-2</v>
      </c>
      <c r="AO133" s="9">
        <f t="shared" si="47"/>
        <v>4.0000000000000003E-5</v>
      </c>
      <c r="AP133" s="1">
        <f t="shared" si="69"/>
        <v>-1</v>
      </c>
      <c r="AQ133" s="1">
        <f t="shared" si="70"/>
        <v>1</v>
      </c>
      <c r="AS133" s="1">
        <f t="shared" si="71"/>
        <v>0</v>
      </c>
      <c r="AT133" s="1">
        <f t="shared" si="72"/>
        <v>0</v>
      </c>
      <c r="AU133" s="1">
        <f t="shared" si="73"/>
        <v>10619</v>
      </c>
      <c r="AV133" s="9">
        <f t="shared" si="64"/>
        <v>0.21238000000000001</v>
      </c>
      <c r="AW133" s="9">
        <f t="shared" si="48"/>
        <v>8.0000000000000007E-5</v>
      </c>
      <c r="AX133" s="9">
        <f t="shared" si="49"/>
        <v>0.21229999999999999</v>
      </c>
      <c r="AY133" s="9">
        <f t="shared" si="50"/>
        <v>0</v>
      </c>
      <c r="AZ133" s="9">
        <f t="shared" si="51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77"/>
        <v>135</v>
      </c>
      <c r="BK133" s="7">
        <f t="shared" si="77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41"/>
        <v>5594</v>
      </c>
      <c r="C134" s="1">
        <v>121</v>
      </c>
      <c r="D134" s="1">
        <v>9403</v>
      </c>
      <c r="E134" s="1">
        <v>54</v>
      </c>
      <c r="F134" s="1">
        <v>0</v>
      </c>
      <c r="G134" s="1">
        <v>4883</v>
      </c>
      <c r="H134" s="1">
        <v>0</v>
      </c>
      <c r="I134" s="1">
        <v>657</v>
      </c>
      <c r="J134" s="95">
        <v>56.78</v>
      </c>
      <c r="K134" s="95">
        <v>1.49</v>
      </c>
      <c r="L134" s="95">
        <v>14.7</v>
      </c>
      <c r="M134" s="95">
        <v>1</v>
      </c>
      <c r="N134" s="1">
        <v>6527</v>
      </c>
      <c r="O134" s="1">
        <v>9678</v>
      </c>
      <c r="P134" s="1">
        <v>14</v>
      </c>
      <c r="Q134" s="1">
        <v>9548</v>
      </c>
      <c r="R134" s="1">
        <v>116</v>
      </c>
      <c r="S134" s="1">
        <v>49</v>
      </c>
      <c r="T134" s="1">
        <v>4</v>
      </c>
      <c r="U134" s="1">
        <v>24379</v>
      </c>
      <c r="V134" s="1">
        <v>4</v>
      </c>
      <c r="W134" s="1">
        <v>10616</v>
      </c>
      <c r="X134" s="1">
        <v>0</v>
      </c>
      <c r="Y134" s="1">
        <v>0</v>
      </c>
      <c r="Z134" s="1">
        <v>0</v>
      </c>
      <c r="AA134" s="1">
        <f t="shared" si="57"/>
        <v>33782</v>
      </c>
      <c r="AB134" s="1">
        <f t="shared" si="58"/>
        <v>58</v>
      </c>
      <c r="AC134" s="1">
        <f t="shared" si="59"/>
        <v>15499</v>
      </c>
      <c r="AD134" s="1">
        <f t="shared" si="60"/>
        <v>657</v>
      </c>
      <c r="AE134" s="1">
        <f t="shared" si="67"/>
        <v>-4</v>
      </c>
      <c r="AF134" s="1">
        <f t="shared" si="61"/>
        <v>4</v>
      </c>
      <c r="AG134" s="1">
        <f t="shared" si="62"/>
        <v>0</v>
      </c>
      <c r="AH134" s="1">
        <f t="shared" si="63"/>
        <v>0</v>
      </c>
      <c r="AI134" s="1">
        <f t="shared" si="68"/>
        <v>0</v>
      </c>
      <c r="AJ134" s="9">
        <f t="shared" si="42"/>
        <v>0.11744726492670719</v>
      </c>
      <c r="AK134" s="9">
        <f t="shared" si="43"/>
        <v>0.11187999999999999</v>
      </c>
      <c r="AL134" s="9">
        <f t="shared" si="44"/>
        <v>1.08E-3</v>
      </c>
      <c r="AM134" s="9">
        <f t="shared" si="45"/>
        <v>9.7659999999999997E-2</v>
      </c>
      <c r="AN134" s="9">
        <f t="shared" si="46"/>
        <v>1.3140000000000001E-2</v>
      </c>
      <c r="AO134" s="9">
        <f t="shared" si="47"/>
        <v>0</v>
      </c>
      <c r="AP134" s="1">
        <f t="shared" si="69"/>
        <v>0</v>
      </c>
      <c r="AQ134" s="1">
        <f t="shared" si="70"/>
        <v>1</v>
      </c>
      <c r="AS134" s="1">
        <f t="shared" si="71"/>
        <v>0</v>
      </c>
      <c r="AT134" s="1">
        <f t="shared" si="72"/>
        <v>1</v>
      </c>
      <c r="AU134" s="1">
        <f t="shared" si="73"/>
        <v>10620</v>
      </c>
      <c r="AV134" s="9">
        <f t="shared" si="64"/>
        <v>0.21240000000000001</v>
      </c>
      <c r="AW134" s="9">
        <f t="shared" si="48"/>
        <v>8.0000000000000007E-5</v>
      </c>
      <c r="AX134" s="9">
        <f t="shared" si="49"/>
        <v>0.21232000000000001</v>
      </c>
      <c r="AY134" s="9">
        <f t="shared" si="50"/>
        <v>0</v>
      </c>
      <c r="AZ134" s="9">
        <f t="shared" si="51"/>
        <v>2.0000000000000002E-5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77"/>
        <v>136</v>
      </c>
      <c r="BK134" s="7">
        <f t="shared" si="77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41"/>
        <v>5596</v>
      </c>
      <c r="C135" s="1">
        <v>122</v>
      </c>
      <c r="D135" s="1">
        <v>9402</v>
      </c>
      <c r="E135" s="1">
        <v>51</v>
      </c>
      <c r="F135" s="1">
        <v>0</v>
      </c>
      <c r="G135" s="1">
        <v>4887</v>
      </c>
      <c r="H135" s="1">
        <v>0</v>
      </c>
      <c r="I135" s="1">
        <v>658</v>
      </c>
      <c r="J135" s="95">
        <v>56.79</v>
      </c>
      <c r="K135" s="95">
        <v>1.49</v>
      </c>
      <c r="L135" s="95">
        <v>14.7</v>
      </c>
      <c r="M135" s="95">
        <v>1</v>
      </c>
      <c r="N135" s="1">
        <v>6528</v>
      </c>
      <c r="O135" s="1">
        <v>9679</v>
      </c>
      <c r="P135" s="1">
        <v>14</v>
      </c>
      <c r="Q135" s="1">
        <v>9548</v>
      </c>
      <c r="R135" s="1">
        <v>116</v>
      </c>
      <c r="S135" s="1">
        <v>45</v>
      </c>
      <c r="T135" s="1">
        <v>4</v>
      </c>
      <c r="U135" s="1">
        <v>24378</v>
      </c>
      <c r="V135" s="1">
        <v>4</v>
      </c>
      <c r="W135" s="1">
        <v>10617</v>
      </c>
      <c r="X135" s="1">
        <v>0</v>
      </c>
      <c r="Y135" s="1">
        <v>0</v>
      </c>
      <c r="Z135" s="1">
        <v>0</v>
      </c>
      <c r="AA135" s="1">
        <f t="shared" si="57"/>
        <v>33780</v>
      </c>
      <c r="AB135" s="1">
        <f t="shared" si="58"/>
        <v>55</v>
      </c>
      <c r="AC135" s="1">
        <f t="shared" si="59"/>
        <v>15504</v>
      </c>
      <c r="AD135" s="1">
        <f t="shared" si="60"/>
        <v>658</v>
      </c>
      <c r="AE135" s="1">
        <f t="shared" si="67"/>
        <v>-3</v>
      </c>
      <c r="AF135" s="1">
        <f t="shared" si="61"/>
        <v>4</v>
      </c>
      <c r="AG135" s="1">
        <f t="shared" si="62"/>
        <v>0</v>
      </c>
      <c r="AH135" s="1">
        <f t="shared" si="63"/>
        <v>1</v>
      </c>
      <c r="AI135" s="1">
        <f t="shared" si="68"/>
        <v>2</v>
      </c>
      <c r="AJ135" s="9">
        <f t="shared" si="42"/>
        <v>0.11758398856325947</v>
      </c>
      <c r="AK135" s="9">
        <f t="shared" si="43"/>
        <v>0.11192000000000001</v>
      </c>
      <c r="AL135" s="9">
        <f t="shared" si="44"/>
        <v>1.0200000000000001E-3</v>
      </c>
      <c r="AM135" s="9">
        <f t="shared" si="45"/>
        <v>9.7739999999999994E-2</v>
      </c>
      <c r="AN135" s="9">
        <f t="shared" si="46"/>
        <v>1.316E-2</v>
      </c>
      <c r="AO135" s="9">
        <f t="shared" si="47"/>
        <v>4.0000000000000003E-5</v>
      </c>
      <c r="AP135" s="1">
        <f t="shared" si="69"/>
        <v>0</v>
      </c>
      <c r="AQ135" s="1">
        <f t="shared" si="70"/>
        <v>1</v>
      </c>
      <c r="AS135" s="1">
        <f t="shared" si="71"/>
        <v>0</v>
      </c>
      <c r="AT135" s="1">
        <f t="shared" si="72"/>
        <v>1</v>
      </c>
      <c r="AU135" s="1">
        <f t="shared" si="73"/>
        <v>10621</v>
      </c>
      <c r="AV135" s="9">
        <f t="shared" si="64"/>
        <v>0.21242</v>
      </c>
      <c r="AW135" s="9">
        <f t="shared" si="48"/>
        <v>8.0000000000000007E-5</v>
      </c>
      <c r="AX135" s="9">
        <f t="shared" si="49"/>
        <v>0.21234</v>
      </c>
      <c r="AY135" s="9">
        <f t="shared" si="50"/>
        <v>0</v>
      </c>
      <c r="AZ135" s="9">
        <f t="shared" si="51"/>
        <v>2.0000000000000002E-5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77"/>
        <v>137</v>
      </c>
      <c r="BK135" s="7">
        <f t="shared" si="77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41"/>
        <v>5596</v>
      </c>
      <c r="C136" s="1">
        <v>123</v>
      </c>
      <c r="D136" s="1">
        <v>9402</v>
      </c>
      <c r="E136" s="1">
        <v>48</v>
      </c>
      <c r="F136" s="1">
        <v>0</v>
      </c>
      <c r="G136" s="1">
        <v>4890</v>
      </c>
      <c r="H136" s="1">
        <v>0</v>
      </c>
      <c r="I136" s="1">
        <v>658</v>
      </c>
      <c r="J136" s="95">
        <v>56.79</v>
      </c>
      <c r="K136" s="95">
        <v>1.49</v>
      </c>
      <c r="L136" s="95">
        <v>14.7</v>
      </c>
      <c r="M136" s="95">
        <v>1</v>
      </c>
      <c r="N136" s="1">
        <v>6529</v>
      </c>
      <c r="O136" s="1">
        <v>9679</v>
      </c>
      <c r="P136" s="1">
        <v>14</v>
      </c>
      <c r="Q136" s="1">
        <v>9549</v>
      </c>
      <c r="R136" s="1">
        <v>116</v>
      </c>
      <c r="S136" s="1">
        <v>43</v>
      </c>
      <c r="T136" s="1">
        <v>4</v>
      </c>
      <c r="U136" s="1">
        <v>24378</v>
      </c>
      <c r="V136" s="1">
        <v>3</v>
      </c>
      <c r="W136" s="1">
        <v>10617</v>
      </c>
      <c r="X136" s="1">
        <v>0</v>
      </c>
      <c r="Y136" s="1">
        <v>0</v>
      </c>
      <c r="Z136" s="1">
        <v>0</v>
      </c>
      <c r="AA136" s="1">
        <f t="shared" si="57"/>
        <v>33780</v>
      </c>
      <c r="AB136" s="1">
        <f t="shared" si="58"/>
        <v>51</v>
      </c>
      <c r="AC136" s="1">
        <f t="shared" si="59"/>
        <v>15507</v>
      </c>
      <c r="AD136" s="1">
        <f t="shared" si="60"/>
        <v>658</v>
      </c>
      <c r="AE136" s="1">
        <f t="shared" si="67"/>
        <v>-3</v>
      </c>
      <c r="AF136" s="1">
        <f t="shared" si="61"/>
        <v>3</v>
      </c>
      <c r="AG136" s="1">
        <f t="shared" si="62"/>
        <v>0</v>
      </c>
      <c r="AH136" s="1">
        <f t="shared" si="63"/>
        <v>0</v>
      </c>
      <c r="AI136" s="1">
        <f t="shared" si="68"/>
        <v>0</v>
      </c>
      <c r="AJ136" s="9">
        <f t="shared" si="42"/>
        <v>0.11758398856325947</v>
      </c>
      <c r="AK136" s="9">
        <f t="shared" si="43"/>
        <v>0.11192000000000001</v>
      </c>
      <c r="AL136" s="9">
        <f t="shared" si="44"/>
        <v>9.6000000000000002E-4</v>
      </c>
      <c r="AM136" s="9">
        <f t="shared" si="45"/>
        <v>9.7799999999999998E-2</v>
      </c>
      <c r="AN136" s="9">
        <f t="shared" si="46"/>
        <v>1.316E-2</v>
      </c>
      <c r="AO136" s="9">
        <f t="shared" si="47"/>
        <v>0</v>
      </c>
      <c r="AP136" s="1">
        <f t="shared" si="69"/>
        <v>-1</v>
      </c>
      <c r="AQ136" s="1">
        <f t="shared" si="70"/>
        <v>0</v>
      </c>
      <c r="AS136" s="1">
        <f t="shared" si="71"/>
        <v>0</v>
      </c>
      <c r="AT136" s="1">
        <f t="shared" si="72"/>
        <v>-1</v>
      </c>
      <c r="AU136" s="1">
        <f t="shared" si="73"/>
        <v>10620</v>
      </c>
      <c r="AV136" s="9">
        <f t="shared" si="64"/>
        <v>0.21240000000000001</v>
      </c>
      <c r="AW136" s="9">
        <f t="shared" si="48"/>
        <v>6.0000000000000002E-5</v>
      </c>
      <c r="AX136" s="9">
        <f t="shared" si="49"/>
        <v>0.21234</v>
      </c>
      <c r="AY136" s="9">
        <f t="shared" si="50"/>
        <v>0</v>
      </c>
      <c r="AZ136" s="9">
        <f t="shared" si="51"/>
        <v>-2.0000000000000002E-5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77"/>
        <v>138</v>
      </c>
      <c r="BK136" s="7">
        <f t="shared" si="77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41"/>
        <v>5598</v>
      </c>
      <c r="C137" s="1">
        <v>124</v>
      </c>
      <c r="D137" s="1">
        <v>9401</v>
      </c>
      <c r="E137" s="1">
        <v>45</v>
      </c>
      <c r="F137" s="1">
        <v>0</v>
      </c>
      <c r="G137" s="1">
        <v>4894</v>
      </c>
      <c r="H137" s="1">
        <v>0</v>
      </c>
      <c r="I137" s="1">
        <v>659</v>
      </c>
      <c r="J137" s="95">
        <v>56.8</v>
      </c>
      <c r="K137" s="95">
        <v>1.49</v>
      </c>
      <c r="L137" s="95">
        <v>14.7</v>
      </c>
      <c r="M137" s="95">
        <v>1</v>
      </c>
      <c r="N137" s="1">
        <v>6529</v>
      </c>
      <c r="O137" s="1">
        <v>9680</v>
      </c>
      <c r="P137" s="1">
        <v>13</v>
      </c>
      <c r="Q137" s="1">
        <v>9549</v>
      </c>
      <c r="R137" s="1">
        <v>116</v>
      </c>
      <c r="S137" s="1">
        <v>40</v>
      </c>
      <c r="T137" s="1">
        <v>3</v>
      </c>
      <c r="U137" s="1">
        <v>24378</v>
      </c>
      <c r="V137" s="1">
        <v>3</v>
      </c>
      <c r="W137" s="1">
        <v>10618</v>
      </c>
      <c r="X137" s="1">
        <v>0</v>
      </c>
      <c r="Y137" s="1">
        <v>0</v>
      </c>
      <c r="Z137" s="1">
        <v>0</v>
      </c>
      <c r="AA137" s="1">
        <f t="shared" si="57"/>
        <v>33779</v>
      </c>
      <c r="AB137" s="1">
        <f t="shared" si="58"/>
        <v>48</v>
      </c>
      <c r="AC137" s="1">
        <f t="shared" si="59"/>
        <v>15512</v>
      </c>
      <c r="AD137" s="1">
        <f t="shared" si="60"/>
        <v>659</v>
      </c>
      <c r="AE137" s="1">
        <f t="shared" si="67"/>
        <v>-3</v>
      </c>
      <c r="AF137" s="1">
        <f t="shared" si="61"/>
        <v>4</v>
      </c>
      <c r="AG137" s="1">
        <f t="shared" si="62"/>
        <v>0</v>
      </c>
      <c r="AH137" s="1">
        <f t="shared" si="63"/>
        <v>1</v>
      </c>
      <c r="AI137" s="1">
        <f t="shared" si="68"/>
        <v>2</v>
      </c>
      <c r="AJ137" s="9">
        <f t="shared" si="42"/>
        <v>0.11772061450518043</v>
      </c>
      <c r="AK137" s="9">
        <f t="shared" si="43"/>
        <v>0.11196</v>
      </c>
      <c r="AL137" s="9">
        <f t="shared" si="44"/>
        <v>8.9999999999999998E-4</v>
      </c>
      <c r="AM137" s="9">
        <f t="shared" si="45"/>
        <v>9.7879999999999995E-2</v>
      </c>
      <c r="AN137" s="9">
        <f t="shared" si="46"/>
        <v>1.3180000000000001E-2</v>
      </c>
      <c r="AO137" s="9">
        <f t="shared" si="47"/>
        <v>4.0000000000000003E-5</v>
      </c>
      <c r="AP137" s="1">
        <f t="shared" si="69"/>
        <v>0</v>
      </c>
      <c r="AQ137" s="1">
        <f t="shared" si="70"/>
        <v>1</v>
      </c>
      <c r="AS137" s="1">
        <f t="shared" si="71"/>
        <v>0</v>
      </c>
      <c r="AT137" s="1">
        <f t="shared" si="72"/>
        <v>1</v>
      </c>
      <c r="AU137" s="1">
        <f t="shared" si="73"/>
        <v>10621</v>
      </c>
      <c r="AV137" s="9">
        <f t="shared" si="64"/>
        <v>0.21242</v>
      </c>
      <c r="AW137" s="9">
        <f t="shared" si="48"/>
        <v>6.0000000000000002E-5</v>
      </c>
      <c r="AX137" s="9">
        <f t="shared" si="49"/>
        <v>0.21235999999999999</v>
      </c>
      <c r="AY137" s="9">
        <f t="shared" si="50"/>
        <v>0</v>
      </c>
      <c r="AZ137" s="9">
        <f t="shared" si="51"/>
        <v>2.0000000000000002E-5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77"/>
        <v>139</v>
      </c>
      <c r="BK137" s="7">
        <f t="shared" si="77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41"/>
        <v>5598</v>
      </c>
      <c r="C138" s="1">
        <v>125</v>
      </c>
      <c r="D138" s="1">
        <v>9400</v>
      </c>
      <c r="E138" s="1">
        <v>43</v>
      </c>
      <c r="F138" s="1">
        <v>0</v>
      </c>
      <c r="G138" s="1">
        <v>4896</v>
      </c>
      <c r="H138" s="1">
        <v>0</v>
      </c>
      <c r="I138" s="1">
        <v>659</v>
      </c>
      <c r="J138" s="95">
        <v>56.8</v>
      </c>
      <c r="K138" s="95">
        <v>1.49</v>
      </c>
      <c r="L138" s="95">
        <v>14.7</v>
      </c>
      <c r="M138" s="95">
        <v>1</v>
      </c>
      <c r="N138" s="1">
        <v>6530</v>
      </c>
      <c r="O138" s="1">
        <v>9680</v>
      </c>
      <c r="P138" s="1">
        <v>13</v>
      </c>
      <c r="Q138" s="1">
        <v>9550</v>
      </c>
      <c r="R138" s="1">
        <v>116</v>
      </c>
      <c r="S138" s="1">
        <v>38</v>
      </c>
      <c r="T138" s="1">
        <v>3</v>
      </c>
      <c r="U138" s="1">
        <v>24378</v>
      </c>
      <c r="V138" s="1">
        <v>3</v>
      </c>
      <c r="W138" s="1">
        <v>10618</v>
      </c>
      <c r="X138" s="1">
        <v>0</v>
      </c>
      <c r="Y138" s="1">
        <v>0</v>
      </c>
      <c r="Z138" s="1">
        <v>0</v>
      </c>
      <c r="AA138" s="1">
        <f t="shared" si="57"/>
        <v>33778</v>
      </c>
      <c r="AB138" s="1">
        <f t="shared" si="58"/>
        <v>46</v>
      </c>
      <c r="AC138" s="1">
        <f t="shared" si="59"/>
        <v>15514</v>
      </c>
      <c r="AD138" s="1">
        <f t="shared" si="60"/>
        <v>659</v>
      </c>
      <c r="AE138" s="1">
        <f t="shared" si="67"/>
        <v>-2</v>
      </c>
      <c r="AF138" s="1">
        <f t="shared" si="61"/>
        <v>2</v>
      </c>
      <c r="AG138" s="1">
        <f t="shared" si="62"/>
        <v>0</v>
      </c>
      <c r="AH138" s="1">
        <f t="shared" si="63"/>
        <v>0</v>
      </c>
      <c r="AI138" s="1">
        <f t="shared" si="68"/>
        <v>0</v>
      </c>
      <c r="AJ138" s="9">
        <f t="shared" si="42"/>
        <v>0.11772061450518043</v>
      </c>
      <c r="AK138" s="9">
        <f t="shared" si="43"/>
        <v>0.11196</v>
      </c>
      <c r="AL138" s="9">
        <f t="shared" si="44"/>
        <v>8.5999999999999998E-4</v>
      </c>
      <c r="AM138" s="9">
        <f t="shared" si="45"/>
        <v>9.7919999999999993E-2</v>
      </c>
      <c r="AN138" s="9">
        <f t="shared" si="46"/>
        <v>1.3180000000000001E-2</v>
      </c>
      <c r="AO138" s="9">
        <f t="shared" si="47"/>
        <v>0</v>
      </c>
      <c r="AP138" s="1">
        <f t="shared" si="69"/>
        <v>0</v>
      </c>
      <c r="AQ138" s="1">
        <f t="shared" si="70"/>
        <v>0</v>
      </c>
      <c r="AS138" s="1">
        <f t="shared" si="71"/>
        <v>0</v>
      </c>
      <c r="AT138" s="1">
        <f t="shared" si="72"/>
        <v>0</v>
      </c>
      <c r="AU138" s="1">
        <f t="shared" si="73"/>
        <v>10621</v>
      </c>
      <c r="AV138" s="9">
        <f t="shared" si="64"/>
        <v>0.21242</v>
      </c>
      <c r="AW138" s="9">
        <f t="shared" si="48"/>
        <v>6.0000000000000002E-5</v>
      </c>
      <c r="AX138" s="9">
        <f t="shared" si="49"/>
        <v>0.21235999999999999</v>
      </c>
      <c r="AY138" s="9">
        <f t="shared" si="50"/>
        <v>0</v>
      </c>
      <c r="AZ138" s="9">
        <f t="shared" si="51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77"/>
        <v>140</v>
      </c>
      <c r="BK138" s="7">
        <f t="shared" si="77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41"/>
        <v>5598</v>
      </c>
      <c r="C139" s="1">
        <v>126</v>
      </c>
      <c r="D139" s="1">
        <v>9399</v>
      </c>
      <c r="E139" s="1">
        <v>40</v>
      </c>
      <c r="F139" s="1">
        <v>0</v>
      </c>
      <c r="G139" s="1">
        <v>4899</v>
      </c>
      <c r="H139" s="1">
        <v>0</v>
      </c>
      <c r="I139" s="1">
        <v>659</v>
      </c>
      <c r="J139" s="95">
        <v>56.81</v>
      </c>
      <c r="K139" s="95">
        <v>1.49</v>
      </c>
      <c r="L139" s="95">
        <v>14.8</v>
      </c>
      <c r="M139" s="95">
        <v>1</v>
      </c>
      <c r="N139" s="1">
        <v>6531</v>
      </c>
      <c r="O139" s="1">
        <v>9681</v>
      </c>
      <c r="P139" s="1">
        <v>13</v>
      </c>
      <c r="Q139" s="1">
        <v>9550</v>
      </c>
      <c r="R139" s="1">
        <v>116</v>
      </c>
      <c r="S139" s="1">
        <v>35</v>
      </c>
      <c r="T139" s="1">
        <v>3</v>
      </c>
      <c r="U139" s="1">
        <v>24377</v>
      </c>
      <c r="V139" s="1">
        <v>2</v>
      </c>
      <c r="W139" s="1">
        <v>10619</v>
      </c>
      <c r="X139" s="1">
        <v>0</v>
      </c>
      <c r="Y139" s="1">
        <v>0</v>
      </c>
      <c r="Z139" s="1">
        <v>0</v>
      </c>
      <c r="AA139" s="1">
        <f t="shared" si="57"/>
        <v>33776</v>
      </c>
      <c r="AB139" s="1">
        <f t="shared" si="58"/>
        <v>42</v>
      </c>
      <c r="AC139" s="1">
        <f t="shared" si="59"/>
        <v>15518</v>
      </c>
      <c r="AD139" s="1">
        <f t="shared" si="60"/>
        <v>659</v>
      </c>
      <c r="AE139" s="1">
        <f t="shared" si="67"/>
        <v>-3</v>
      </c>
      <c r="AF139" s="1">
        <f t="shared" si="61"/>
        <v>3</v>
      </c>
      <c r="AG139" s="1">
        <f t="shared" si="62"/>
        <v>0</v>
      </c>
      <c r="AH139" s="1">
        <f t="shared" si="63"/>
        <v>0</v>
      </c>
      <c r="AI139" s="1">
        <f t="shared" si="68"/>
        <v>0</v>
      </c>
      <c r="AJ139" s="9">
        <f t="shared" si="42"/>
        <v>0.11772061450518043</v>
      </c>
      <c r="AK139" s="9">
        <f t="shared" si="43"/>
        <v>0.11196</v>
      </c>
      <c r="AL139" s="9">
        <f t="shared" si="44"/>
        <v>8.0000000000000004E-4</v>
      </c>
      <c r="AM139" s="9">
        <f t="shared" si="45"/>
        <v>9.7979999999999998E-2</v>
      </c>
      <c r="AN139" s="9">
        <f t="shared" si="46"/>
        <v>1.3180000000000001E-2</v>
      </c>
      <c r="AO139" s="9">
        <f t="shared" si="47"/>
        <v>0</v>
      </c>
      <c r="AP139" s="1">
        <f t="shared" si="69"/>
        <v>-1</v>
      </c>
      <c r="AQ139" s="1">
        <f t="shared" si="70"/>
        <v>1</v>
      </c>
      <c r="AS139" s="1">
        <f t="shared" si="71"/>
        <v>0</v>
      </c>
      <c r="AT139" s="1">
        <f t="shared" si="72"/>
        <v>0</v>
      </c>
      <c r="AU139" s="1">
        <f t="shared" si="73"/>
        <v>10621</v>
      </c>
      <c r="AV139" s="9">
        <f t="shared" si="64"/>
        <v>0.21242</v>
      </c>
      <c r="AW139" s="9">
        <f t="shared" si="48"/>
        <v>4.0000000000000003E-5</v>
      </c>
      <c r="AX139" s="9">
        <f t="shared" si="49"/>
        <v>0.21238000000000001</v>
      </c>
      <c r="AY139" s="9">
        <f t="shared" si="50"/>
        <v>0</v>
      </c>
      <c r="AZ139" s="9">
        <f t="shared" si="51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77"/>
        <v>141</v>
      </c>
      <c r="BK139" s="7">
        <f t="shared" si="77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41"/>
        <v>5600</v>
      </c>
      <c r="C140" s="1">
        <v>127</v>
      </c>
      <c r="D140" s="1">
        <v>9399</v>
      </c>
      <c r="E140" s="1">
        <v>38</v>
      </c>
      <c r="F140" s="1">
        <v>0</v>
      </c>
      <c r="G140" s="1">
        <v>4902</v>
      </c>
      <c r="H140" s="1">
        <v>0</v>
      </c>
      <c r="I140" s="1">
        <v>660</v>
      </c>
      <c r="J140" s="95">
        <v>56.81</v>
      </c>
      <c r="K140" s="95">
        <v>1.49</v>
      </c>
      <c r="L140" s="95">
        <v>14.8</v>
      </c>
      <c r="M140" s="95">
        <v>1</v>
      </c>
      <c r="N140" s="1">
        <v>6532</v>
      </c>
      <c r="O140" s="1">
        <v>9681</v>
      </c>
      <c r="P140" s="1">
        <v>13</v>
      </c>
      <c r="Q140" s="1">
        <v>9551</v>
      </c>
      <c r="R140" s="1">
        <v>116</v>
      </c>
      <c r="S140" s="1">
        <v>33</v>
      </c>
      <c r="T140" s="1">
        <v>3</v>
      </c>
      <c r="U140" s="1">
        <v>24377</v>
      </c>
      <c r="V140" s="1">
        <v>2</v>
      </c>
      <c r="W140" s="1">
        <v>10619</v>
      </c>
      <c r="X140" s="1">
        <v>0</v>
      </c>
      <c r="Y140" s="1">
        <v>0</v>
      </c>
      <c r="Z140" s="1">
        <v>0</v>
      </c>
      <c r="AA140" s="1">
        <f t="shared" si="57"/>
        <v>33776</v>
      </c>
      <c r="AB140" s="1">
        <f t="shared" si="58"/>
        <v>40</v>
      </c>
      <c r="AC140" s="1">
        <f t="shared" si="59"/>
        <v>15521</v>
      </c>
      <c r="AD140" s="1">
        <f t="shared" si="60"/>
        <v>660</v>
      </c>
      <c r="AE140" s="1">
        <f t="shared" si="67"/>
        <v>-2</v>
      </c>
      <c r="AF140" s="1">
        <f t="shared" si="61"/>
        <v>3</v>
      </c>
      <c r="AG140" s="1">
        <f t="shared" si="62"/>
        <v>0</v>
      </c>
      <c r="AH140" s="1">
        <f t="shared" si="63"/>
        <v>1</v>
      </c>
      <c r="AI140" s="1">
        <f t="shared" si="68"/>
        <v>2</v>
      </c>
      <c r="AJ140" s="9">
        <f t="shared" si="42"/>
        <v>0.11785714285714285</v>
      </c>
      <c r="AK140" s="9">
        <f t="shared" si="43"/>
        <v>0.112</v>
      </c>
      <c r="AL140" s="9">
        <f t="shared" si="44"/>
        <v>7.6000000000000004E-4</v>
      </c>
      <c r="AM140" s="9">
        <f t="shared" si="45"/>
        <v>9.8040000000000002E-2</v>
      </c>
      <c r="AN140" s="9">
        <f t="shared" si="46"/>
        <v>1.32E-2</v>
      </c>
      <c r="AO140" s="9">
        <f t="shared" si="47"/>
        <v>4.0000000000000003E-5</v>
      </c>
      <c r="AP140" s="1">
        <f t="shared" si="69"/>
        <v>0</v>
      </c>
      <c r="AQ140" s="1">
        <f t="shared" si="70"/>
        <v>0</v>
      </c>
      <c r="AS140" s="1">
        <f t="shared" si="71"/>
        <v>0</v>
      </c>
      <c r="AT140" s="1">
        <f t="shared" si="72"/>
        <v>0</v>
      </c>
      <c r="AU140" s="1">
        <f t="shared" si="73"/>
        <v>10621</v>
      </c>
      <c r="AV140" s="9">
        <f t="shared" si="64"/>
        <v>0.21242</v>
      </c>
      <c r="AW140" s="9">
        <f t="shared" si="48"/>
        <v>4.0000000000000003E-5</v>
      </c>
      <c r="AX140" s="9">
        <f t="shared" si="49"/>
        <v>0.21238000000000001</v>
      </c>
      <c r="AY140" s="9">
        <f t="shared" si="50"/>
        <v>0</v>
      </c>
      <c r="AZ140" s="9">
        <f t="shared" si="51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77"/>
        <v>142</v>
      </c>
      <c r="BK140" s="7">
        <f t="shared" si="77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41"/>
        <v>5600</v>
      </c>
      <c r="C141" s="1">
        <v>128</v>
      </c>
      <c r="D141" s="1">
        <v>9398</v>
      </c>
      <c r="E141" s="1">
        <v>36</v>
      </c>
      <c r="F141" s="1">
        <v>0</v>
      </c>
      <c r="G141" s="1">
        <v>4904</v>
      </c>
      <c r="H141" s="1">
        <v>0</v>
      </c>
      <c r="I141" s="1">
        <v>660</v>
      </c>
      <c r="J141" s="95">
        <v>56.82</v>
      </c>
      <c r="K141" s="95">
        <v>1.49</v>
      </c>
      <c r="L141" s="95">
        <v>14.8</v>
      </c>
      <c r="M141" s="95">
        <v>1</v>
      </c>
      <c r="N141" s="1">
        <v>6532</v>
      </c>
      <c r="O141" s="1">
        <v>9681</v>
      </c>
      <c r="P141" s="1">
        <v>13</v>
      </c>
      <c r="Q141" s="1">
        <v>9552</v>
      </c>
      <c r="R141" s="1">
        <v>116</v>
      </c>
      <c r="S141" s="1">
        <v>31</v>
      </c>
      <c r="T141" s="1">
        <v>3</v>
      </c>
      <c r="U141" s="1">
        <v>24377</v>
      </c>
      <c r="V141" s="1">
        <v>2</v>
      </c>
      <c r="W141" s="1">
        <v>10620</v>
      </c>
      <c r="X141" s="1">
        <v>0</v>
      </c>
      <c r="Y141" s="1">
        <v>0</v>
      </c>
      <c r="Z141" s="1">
        <v>0</v>
      </c>
      <c r="AA141" s="1">
        <f t="shared" si="57"/>
        <v>33775</v>
      </c>
      <c r="AB141" s="1">
        <f t="shared" si="58"/>
        <v>38</v>
      </c>
      <c r="AC141" s="1">
        <f t="shared" si="59"/>
        <v>15524</v>
      </c>
      <c r="AD141" s="1">
        <f t="shared" si="60"/>
        <v>660</v>
      </c>
      <c r="AE141" s="1">
        <f t="shared" si="67"/>
        <v>-2</v>
      </c>
      <c r="AF141" s="1">
        <f t="shared" si="61"/>
        <v>2</v>
      </c>
      <c r="AG141" s="1">
        <f t="shared" si="62"/>
        <v>0</v>
      </c>
      <c r="AH141" s="1">
        <f t="shared" si="63"/>
        <v>0</v>
      </c>
      <c r="AI141" s="1">
        <f t="shared" si="68"/>
        <v>0</v>
      </c>
      <c r="AJ141" s="9">
        <f t="shared" si="42"/>
        <v>0.11785714285714285</v>
      </c>
      <c r="AK141" s="9">
        <f t="shared" si="43"/>
        <v>0.112</v>
      </c>
      <c r="AL141" s="9">
        <f t="shared" si="44"/>
        <v>7.2000000000000005E-4</v>
      </c>
      <c r="AM141" s="9">
        <f t="shared" si="45"/>
        <v>9.8080000000000001E-2</v>
      </c>
      <c r="AN141" s="9">
        <f t="shared" si="46"/>
        <v>1.32E-2</v>
      </c>
      <c r="AO141" s="9">
        <f t="shared" si="47"/>
        <v>0</v>
      </c>
      <c r="AP141" s="1">
        <f t="shared" si="69"/>
        <v>0</v>
      </c>
      <c r="AQ141" s="1">
        <f t="shared" si="70"/>
        <v>1</v>
      </c>
      <c r="AS141" s="1">
        <f t="shared" si="71"/>
        <v>0</v>
      </c>
      <c r="AT141" s="1">
        <f t="shared" si="72"/>
        <v>1</v>
      </c>
      <c r="AU141" s="1">
        <f t="shared" si="73"/>
        <v>10622</v>
      </c>
      <c r="AV141" s="9">
        <f t="shared" si="64"/>
        <v>0.21243999999999999</v>
      </c>
      <c r="AW141" s="9">
        <f t="shared" si="48"/>
        <v>4.0000000000000003E-5</v>
      </c>
      <c r="AX141" s="9">
        <f t="shared" si="49"/>
        <v>0.21240000000000001</v>
      </c>
      <c r="AY141" s="9">
        <f t="shared" si="50"/>
        <v>0</v>
      </c>
      <c r="AZ141" s="9">
        <f t="shared" si="51"/>
        <v>2.0000000000000002E-5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77"/>
        <v>143</v>
      </c>
      <c r="BK141" s="7">
        <f t="shared" si="77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78">IF(C142="",NA(),E142+G142+H142+I142)</f>
        <v>5601</v>
      </c>
      <c r="C142" s="1">
        <v>129</v>
      </c>
      <c r="D142" s="1">
        <v>9397</v>
      </c>
      <c r="E142" s="1">
        <v>35</v>
      </c>
      <c r="F142" s="1">
        <v>0</v>
      </c>
      <c r="G142" s="1">
        <v>4906</v>
      </c>
      <c r="H142" s="1">
        <v>0</v>
      </c>
      <c r="I142" s="1">
        <v>660</v>
      </c>
      <c r="J142" s="95">
        <v>56.82</v>
      </c>
      <c r="K142" s="95">
        <v>1.49</v>
      </c>
      <c r="L142" s="95">
        <v>14.8</v>
      </c>
      <c r="M142" s="95">
        <v>1</v>
      </c>
      <c r="N142" s="1">
        <v>6533</v>
      </c>
      <c r="O142" s="1">
        <v>9682</v>
      </c>
      <c r="P142" s="1">
        <v>12</v>
      </c>
      <c r="Q142" s="1">
        <v>9552</v>
      </c>
      <c r="R142" s="1">
        <v>116</v>
      </c>
      <c r="S142" s="1">
        <v>30</v>
      </c>
      <c r="T142" s="1">
        <v>3</v>
      </c>
      <c r="U142" s="1">
        <v>24377</v>
      </c>
      <c r="V142" s="1">
        <v>2</v>
      </c>
      <c r="W142" s="1">
        <v>10620</v>
      </c>
      <c r="X142" s="1">
        <v>0</v>
      </c>
      <c r="Y142" s="1">
        <v>0</v>
      </c>
      <c r="Z142" s="1">
        <v>0</v>
      </c>
      <c r="AA142" s="1">
        <f t="shared" si="57"/>
        <v>33774</v>
      </c>
      <c r="AB142" s="1">
        <f t="shared" si="58"/>
        <v>37</v>
      </c>
      <c r="AC142" s="1">
        <f t="shared" si="59"/>
        <v>15526</v>
      </c>
      <c r="AD142" s="1">
        <f t="shared" si="60"/>
        <v>660</v>
      </c>
      <c r="AE142" s="1">
        <f t="shared" si="67"/>
        <v>-1</v>
      </c>
      <c r="AF142" s="1">
        <f t="shared" si="61"/>
        <v>2</v>
      </c>
      <c r="AG142" s="1">
        <f t="shared" si="62"/>
        <v>0</v>
      </c>
      <c r="AH142" s="1">
        <f t="shared" si="63"/>
        <v>0</v>
      </c>
      <c r="AI142" s="1">
        <f t="shared" si="68"/>
        <v>1</v>
      </c>
      <c r="AJ142" s="9">
        <f t="shared" ref="AJ142:AJ205" si="79">IF(OR(ISNA(B142),B142=0),NA(),I142/B142)</f>
        <v>0.11783610069630424</v>
      </c>
      <c r="AK142" s="9">
        <f t="shared" ref="AK142:AK205" si="80">IF(OR(ISNA(B142),B142=0),NA(),B142/$AK$11)</f>
        <v>0.11201999999999999</v>
      </c>
      <c r="AL142" s="9">
        <f t="shared" ref="AL142:AL205" si="81">IF(OR(ISNA(B142),B142=0),NA(),E142/$AK$11)</f>
        <v>6.9999999999999999E-4</v>
      </c>
      <c r="AM142" s="9">
        <f t="shared" ref="AM142:AM205" si="82">IF(OR(ISNA(B142),B142=0),NA(),G142/$AK$11)</f>
        <v>9.8119999999999999E-2</v>
      </c>
      <c r="AN142" s="9">
        <f t="shared" ref="AN142:AN205" si="83">IF(OR(ISNA(B142),B142=0),NA(),I142/$AK$11)</f>
        <v>1.32E-2</v>
      </c>
      <c r="AO142" s="9">
        <f t="shared" ref="AO142:AO205" si="84">+IF(OR(ISNA(B142),B142=0),NA(),AI142/$AK$11)</f>
        <v>2.0000000000000002E-5</v>
      </c>
      <c r="AP142" s="1">
        <f t="shared" si="69"/>
        <v>0</v>
      </c>
      <c r="AQ142" s="1">
        <f t="shared" si="70"/>
        <v>0</v>
      </c>
      <c r="AS142" s="1">
        <f t="shared" si="71"/>
        <v>0</v>
      </c>
      <c r="AT142" s="1">
        <f t="shared" si="72"/>
        <v>0</v>
      </c>
      <c r="AU142" s="1">
        <f t="shared" si="73"/>
        <v>10622</v>
      </c>
      <c r="AV142" s="9">
        <f t="shared" si="64"/>
        <v>0.21243999999999999</v>
      </c>
      <c r="AW142" s="9">
        <f t="shared" ref="AW142:AW205" si="85">IF(OR(ISNA(B142),B142=0),NA(),V142/$AK$11)</f>
        <v>4.0000000000000003E-5</v>
      </c>
      <c r="AX142" s="9">
        <f t="shared" ref="AX142:AX205" si="86">IF(OR(ISNA(B142),B142=0),NA(),W142/$AK$11)</f>
        <v>0.21240000000000001</v>
      </c>
      <c r="AY142" s="9">
        <f t="shared" ref="AY142:AY205" si="87">IF(OR(ISNA(B142),B142=0),NA(),X142/$AK$11)</f>
        <v>0</v>
      </c>
      <c r="AZ142" s="9">
        <f t="shared" ref="AZ142:AZ205" si="88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77"/>
        <v>144</v>
      </c>
      <c r="BK142" s="7">
        <f t="shared" si="77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78"/>
        <v>5601</v>
      </c>
      <c r="C143" s="1">
        <v>130</v>
      </c>
      <c r="D143" s="1">
        <v>9397</v>
      </c>
      <c r="E143" s="1">
        <v>32</v>
      </c>
      <c r="F143" s="1">
        <v>0</v>
      </c>
      <c r="G143" s="1">
        <v>4909</v>
      </c>
      <c r="H143" s="1">
        <v>0</v>
      </c>
      <c r="I143" s="1">
        <v>660</v>
      </c>
      <c r="J143" s="95">
        <v>56.83</v>
      </c>
      <c r="K143" s="95">
        <v>1.49</v>
      </c>
      <c r="L143" s="95">
        <v>14.8</v>
      </c>
      <c r="M143" s="95">
        <v>1</v>
      </c>
      <c r="N143" s="1">
        <v>6533</v>
      </c>
      <c r="O143" s="1">
        <v>9682</v>
      </c>
      <c r="P143" s="1">
        <v>12</v>
      </c>
      <c r="Q143" s="1">
        <v>9553</v>
      </c>
      <c r="R143" s="1">
        <v>116</v>
      </c>
      <c r="S143" s="1">
        <v>27</v>
      </c>
      <c r="T143" s="1">
        <v>2</v>
      </c>
      <c r="U143" s="1">
        <v>24376</v>
      </c>
      <c r="V143" s="1">
        <v>2</v>
      </c>
      <c r="W143" s="1">
        <v>10620</v>
      </c>
      <c r="X143" s="1">
        <v>0</v>
      </c>
      <c r="Y143" s="1">
        <v>0</v>
      </c>
      <c r="Z143" s="1">
        <v>0</v>
      </c>
      <c r="AA143" s="1">
        <f t="shared" ref="AA143:AA206" si="89">+D143+U143</f>
        <v>33773</v>
      </c>
      <c r="AB143" s="1">
        <f t="shared" ref="AB143:AB206" si="90">+E143+V143</f>
        <v>34</v>
      </c>
      <c r="AC143" s="1">
        <f t="shared" ref="AC143:AC206" si="91">+G143+W143</f>
        <v>15529</v>
      </c>
      <c r="AD143" s="1">
        <f t="shared" ref="AD143:AD206" si="92">+I143+X143</f>
        <v>660</v>
      </c>
      <c r="AE143" s="1">
        <f t="shared" si="67"/>
        <v>-3</v>
      </c>
      <c r="AF143" s="1">
        <f t="shared" ref="AF143:AF206" si="93">IF($C143="","",G143-G142)</f>
        <v>3</v>
      </c>
      <c r="AG143" s="1">
        <f t="shared" ref="AG143:AG206" si="94">IF($C143="","",H143-H142)</f>
        <v>0</v>
      </c>
      <c r="AH143" s="1">
        <f t="shared" ref="AH143:AH206" si="95">IF($C143="","",I143-I142)</f>
        <v>0</v>
      </c>
      <c r="AI143" s="1">
        <f t="shared" si="68"/>
        <v>0</v>
      </c>
      <c r="AJ143" s="9">
        <f t="shared" si="79"/>
        <v>0.11783610069630424</v>
      </c>
      <c r="AK143" s="9">
        <f t="shared" si="80"/>
        <v>0.11201999999999999</v>
      </c>
      <c r="AL143" s="9">
        <f t="shared" si="81"/>
        <v>6.4000000000000005E-4</v>
      </c>
      <c r="AM143" s="9">
        <f t="shared" si="82"/>
        <v>9.8180000000000003E-2</v>
      </c>
      <c r="AN143" s="9">
        <f t="shared" si="83"/>
        <v>1.32E-2</v>
      </c>
      <c r="AO143" s="9">
        <f t="shared" si="84"/>
        <v>0</v>
      </c>
      <c r="AP143" s="1">
        <f t="shared" si="69"/>
        <v>0</v>
      </c>
      <c r="AQ143" s="1">
        <f t="shared" si="70"/>
        <v>0</v>
      </c>
      <c r="AS143" s="1">
        <f t="shared" si="71"/>
        <v>0</v>
      </c>
      <c r="AT143" s="1">
        <f t="shared" si="72"/>
        <v>0</v>
      </c>
      <c r="AU143" s="1">
        <f t="shared" si="73"/>
        <v>10622</v>
      </c>
      <c r="AV143" s="9">
        <f t="shared" ref="AV143:AV206" si="96">IF(OR(ISNA(B143),B143=0),NA(),AU143/$AK$11)</f>
        <v>0.21243999999999999</v>
      </c>
      <c r="AW143" s="9">
        <f t="shared" si="85"/>
        <v>4.0000000000000003E-5</v>
      </c>
      <c r="AX143" s="9">
        <f t="shared" si="86"/>
        <v>0.21240000000000001</v>
      </c>
      <c r="AY143" s="9">
        <f t="shared" si="87"/>
        <v>0</v>
      </c>
      <c r="AZ143" s="9">
        <f t="shared" si="88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77"/>
        <v>145</v>
      </c>
      <c r="BK143" s="7">
        <f t="shared" si="77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78"/>
        <v>5602</v>
      </c>
      <c r="C144" s="1">
        <v>131</v>
      </c>
      <c r="D144" s="1">
        <v>9396</v>
      </c>
      <c r="E144" s="1">
        <v>30</v>
      </c>
      <c r="F144" s="1">
        <v>0</v>
      </c>
      <c r="G144" s="1">
        <v>4911</v>
      </c>
      <c r="H144" s="1">
        <v>0</v>
      </c>
      <c r="I144" s="1">
        <v>661</v>
      </c>
      <c r="J144" s="95">
        <v>56.83</v>
      </c>
      <c r="K144" s="95">
        <v>1.49</v>
      </c>
      <c r="L144" s="95">
        <v>14.8</v>
      </c>
      <c r="M144" s="95">
        <v>1</v>
      </c>
      <c r="N144" s="1">
        <v>6534</v>
      </c>
      <c r="O144" s="1">
        <v>9682</v>
      </c>
      <c r="P144" s="1">
        <v>12</v>
      </c>
      <c r="Q144" s="1">
        <v>9554</v>
      </c>
      <c r="R144" s="1">
        <v>116</v>
      </c>
      <c r="S144" s="1">
        <v>26</v>
      </c>
      <c r="T144" s="1">
        <v>2</v>
      </c>
      <c r="U144" s="1">
        <v>24376</v>
      </c>
      <c r="V144" s="1">
        <v>2</v>
      </c>
      <c r="W144" s="1">
        <v>10620</v>
      </c>
      <c r="X144" s="1">
        <v>0</v>
      </c>
      <c r="Y144" s="1">
        <v>0</v>
      </c>
      <c r="Z144" s="1">
        <v>0</v>
      </c>
      <c r="AA144" s="1">
        <f t="shared" si="89"/>
        <v>33772</v>
      </c>
      <c r="AB144" s="1">
        <f t="shared" si="90"/>
        <v>32</v>
      </c>
      <c r="AC144" s="1">
        <f t="shared" si="91"/>
        <v>15531</v>
      </c>
      <c r="AD144" s="1">
        <f t="shared" si="92"/>
        <v>661</v>
      </c>
      <c r="AE144" s="1">
        <f t="shared" ref="AE144:AE207" si="97">IF($C144="","",E144-E143)</f>
        <v>-2</v>
      </c>
      <c r="AF144" s="1">
        <f t="shared" si="93"/>
        <v>2</v>
      </c>
      <c r="AG144" s="1">
        <f t="shared" si="94"/>
        <v>0</v>
      </c>
      <c r="AH144" s="1">
        <f t="shared" si="95"/>
        <v>1</v>
      </c>
      <c r="AI144" s="1">
        <f t="shared" ref="AI144:AI207" si="98">IF(OR($C144="",ISNA($C144)),NA(),AE144+AF144+AG144+AH144)</f>
        <v>1</v>
      </c>
      <c r="AJ144" s="9">
        <f t="shared" si="79"/>
        <v>0.11799357372367011</v>
      </c>
      <c r="AK144" s="9">
        <f t="shared" si="80"/>
        <v>0.11204</v>
      </c>
      <c r="AL144" s="9">
        <f t="shared" si="81"/>
        <v>5.9999999999999995E-4</v>
      </c>
      <c r="AM144" s="9">
        <f t="shared" si="82"/>
        <v>9.8220000000000002E-2</v>
      </c>
      <c r="AN144" s="9">
        <f t="shared" si="83"/>
        <v>1.3220000000000001E-2</v>
      </c>
      <c r="AO144" s="9">
        <f t="shared" si="84"/>
        <v>2.0000000000000002E-5</v>
      </c>
      <c r="AP144" s="1">
        <f t="shared" ref="AP144:AP207" si="99">IF($C144="","",V144-V143)</f>
        <v>0</v>
      </c>
      <c r="AQ144" s="1">
        <f t="shared" ref="AQ144:AQ207" si="100">IF($C144="","",W144-W143)</f>
        <v>0</v>
      </c>
      <c r="AS144" s="1">
        <f t="shared" ref="AS144:AS207" si="101">IF($C144="","",X144-X143)</f>
        <v>0</v>
      </c>
      <c r="AT144" s="1">
        <f t="shared" ref="AT144:AT207" si="102">IF(OR($C144="",ISNA($C144)),NA(),AP144+AQ144+AR144+AS144)</f>
        <v>0</v>
      </c>
      <c r="AU144" s="1">
        <f t="shared" ref="AU144:AU207" si="103">IF(C144="",NA(),V144+W144+X144)</f>
        <v>10622</v>
      </c>
      <c r="AV144" s="9">
        <f t="shared" si="96"/>
        <v>0.21243999999999999</v>
      </c>
      <c r="AW144" s="9">
        <f t="shared" si="85"/>
        <v>4.0000000000000003E-5</v>
      </c>
      <c r="AX144" s="9">
        <f t="shared" si="86"/>
        <v>0.21240000000000001</v>
      </c>
      <c r="AY144" s="9">
        <f t="shared" si="87"/>
        <v>0</v>
      </c>
      <c r="AZ144" s="9">
        <f t="shared" si="88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104">+BJ143+1</f>
        <v>146</v>
      </c>
      <c r="BK144" s="7">
        <f t="shared" si="104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78"/>
        <v>5604</v>
      </c>
      <c r="C145" s="1">
        <v>132</v>
      </c>
      <c r="D145" s="1">
        <v>9395</v>
      </c>
      <c r="E145" s="1">
        <v>30</v>
      </c>
      <c r="F145" s="1">
        <v>0</v>
      </c>
      <c r="G145" s="1">
        <v>4913</v>
      </c>
      <c r="H145" s="1">
        <v>0</v>
      </c>
      <c r="I145" s="1">
        <v>661</v>
      </c>
      <c r="J145" s="95">
        <v>56.84</v>
      </c>
      <c r="K145" s="95">
        <v>1.49</v>
      </c>
      <c r="L145" s="95">
        <v>14.8</v>
      </c>
      <c r="M145" s="95">
        <v>1</v>
      </c>
      <c r="N145" s="1">
        <v>6534</v>
      </c>
      <c r="O145" s="1">
        <v>9683</v>
      </c>
      <c r="P145" s="1">
        <v>12</v>
      </c>
      <c r="Q145" s="1">
        <v>9554</v>
      </c>
      <c r="R145" s="1">
        <v>116</v>
      </c>
      <c r="S145" s="1">
        <v>25</v>
      </c>
      <c r="T145" s="1">
        <v>2</v>
      </c>
      <c r="U145" s="1">
        <v>24376</v>
      </c>
      <c r="V145" s="1">
        <v>2</v>
      </c>
      <c r="W145" s="1">
        <v>10621</v>
      </c>
      <c r="X145" s="1">
        <v>0</v>
      </c>
      <c r="Y145" s="1">
        <v>0</v>
      </c>
      <c r="Z145" s="1">
        <v>0</v>
      </c>
      <c r="AA145" s="1">
        <f t="shared" si="89"/>
        <v>33771</v>
      </c>
      <c r="AB145" s="1">
        <f t="shared" si="90"/>
        <v>32</v>
      </c>
      <c r="AC145" s="1">
        <f t="shared" si="91"/>
        <v>15534</v>
      </c>
      <c r="AD145" s="1">
        <f t="shared" si="92"/>
        <v>661</v>
      </c>
      <c r="AE145" s="1">
        <f t="shared" si="97"/>
        <v>0</v>
      </c>
      <c r="AF145" s="1">
        <f t="shared" si="93"/>
        <v>2</v>
      </c>
      <c r="AG145" s="1">
        <f t="shared" si="94"/>
        <v>0</v>
      </c>
      <c r="AH145" s="1">
        <f t="shared" si="95"/>
        <v>0</v>
      </c>
      <c r="AI145" s="1">
        <f t="shared" si="98"/>
        <v>2</v>
      </c>
      <c r="AJ145" s="9">
        <f t="shared" si="79"/>
        <v>0.11795146324054247</v>
      </c>
      <c r="AK145" s="9">
        <f t="shared" si="80"/>
        <v>0.11208</v>
      </c>
      <c r="AL145" s="9">
        <f t="shared" si="81"/>
        <v>5.9999999999999995E-4</v>
      </c>
      <c r="AM145" s="9">
        <f t="shared" si="82"/>
        <v>9.826E-2</v>
      </c>
      <c r="AN145" s="9">
        <f t="shared" si="83"/>
        <v>1.3220000000000001E-2</v>
      </c>
      <c r="AO145" s="9">
        <f t="shared" si="84"/>
        <v>4.0000000000000003E-5</v>
      </c>
      <c r="AP145" s="1">
        <f t="shared" si="99"/>
        <v>0</v>
      </c>
      <c r="AQ145" s="1">
        <f t="shared" si="100"/>
        <v>1</v>
      </c>
      <c r="AS145" s="1">
        <f t="shared" si="101"/>
        <v>0</v>
      </c>
      <c r="AT145" s="1">
        <f t="shared" si="102"/>
        <v>1</v>
      </c>
      <c r="AU145" s="1">
        <f t="shared" si="103"/>
        <v>10623</v>
      </c>
      <c r="AV145" s="9">
        <f t="shared" si="96"/>
        <v>0.21246000000000001</v>
      </c>
      <c r="AW145" s="9">
        <f t="shared" si="85"/>
        <v>4.0000000000000003E-5</v>
      </c>
      <c r="AX145" s="9">
        <f t="shared" si="86"/>
        <v>0.21242</v>
      </c>
      <c r="AY145" s="9">
        <f t="shared" si="87"/>
        <v>0</v>
      </c>
      <c r="AZ145" s="9">
        <f t="shared" si="88"/>
        <v>2.0000000000000002E-5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104"/>
        <v>147</v>
      </c>
      <c r="BK145" s="7">
        <f t="shared" si="104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78"/>
        <v>5604</v>
      </c>
      <c r="C146" s="1">
        <v>133</v>
      </c>
      <c r="D146" s="1">
        <v>9394</v>
      </c>
      <c r="E146" s="1">
        <v>28</v>
      </c>
      <c r="F146" s="1">
        <v>0</v>
      </c>
      <c r="G146" s="1">
        <v>4915</v>
      </c>
      <c r="H146" s="1">
        <v>0</v>
      </c>
      <c r="I146" s="1">
        <v>661</v>
      </c>
      <c r="J146" s="95">
        <v>56.84</v>
      </c>
      <c r="K146" s="95">
        <v>1.49</v>
      </c>
      <c r="L146" s="95">
        <v>14.8</v>
      </c>
      <c r="M146" s="95">
        <v>1</v>
      </c>
      <c r="N146" s="1">
        <v>6535</v>
      </c>
      <c r="O146" s="1">
        <v>9683</v>
      </c>
      <c r="P146" s="1">
        <v>12</v>
      </c>
      <c r="Q146" s="1">
        <v>9555</v>
      </c>
      <c r="R146" s="1">
        <v>116</v>
      </c>
      <c r="S146" s="1">
        <v>24</v>
      </c>
      <c r="T146" s="1">
        <v>2</v>
      </c>
      <c r="U146" s="1">
        <v>24376</v>
      </c>
      <c r="V146" s="1">
        <v>2</v>
      </c>
      <c r="W146" s="1">
        <v>10621</v>
      </c>
      <c r="X146" s="1">
        <v>0</v>
      </c>
      <c r="Y146" s="1">
        <v>0</v>
      </c>
      <c r="Z146" s="1">
        <v>0</v>
      </c>
      <c r="AA146" s="1">
        <f t="shared" si="89"/>
        <v>33770</v>
      </c>
      <c r="AB146" s="1">
        <f t="shared" si="90"/>
        <v>30</v>
      </c>
      <c r="AC146" s="1">
        <f t="shared" si="91"/>
        <v>15536</v>
      </c>
      <c r="AD146" s="1">
        <f t="shared" si="92"/>
        <v>661</v>
      </c>
      <c r="AE146" s="1">
        <f t="shared" si="97"/>
        <v>-2</v>
      </c>
      <c r="AF146" s="1">
        <f t="shared" si="93"/>
        <v>2</v>
      </c>
      <c r="AG146" s="1">
        <f t="shared" si="94"/>
        <v>0</v>
      </c>
      <c r="AH146" s="1">
        <f t="shared" si="95"/>
        <v>0</v>
      </c>
      <c r="AI146" s="1">
        <f t="shared" si="98"/>
        <v>0</v>
      </c>
      <c r="AJ146" s="9">
        <f t="shared" si="79"/>
        <v>0.11795146324054247</v>
      </c>
      <c r="AK146" s="9">
        <f t="shared" si="80"/>
        <v>0.11208</v>
      </c>
      <c r="AL146" s="9">
        <f t="shared" si="81"/>
        <v>5.5999999999999995E-4</v>
      </c>
      <c r="AM146" s="9">
        <f t="shared" si="82"/>
        <v>9.8299999999999998E-2</v>
      </c>
      <c r="AN146" s="9">
        <f t="shared" si="83"/>
        <v>1.3220000000000001E-2</v>
      </c>
      <c r="AO146" s="9">
        <f t="shared" si="84"/>
        <v>0</v>
      </c>
      <c r="AP146" s="1">
        <f t="shared" si="99"/>
        <v>0</v>
      </c>
      <c r="AQ146" s="1">
        <f t="shared" si="100"/>
        <v>0</v>
      </c>
      <c r="AS146" s="1">
        <f t="shared" si="101"/>
        <v>0</v>
      </c>
      <c r="AT146" s="1">
        <f t="shared" si="102"/>
        <v>0</v>
      </c>
      <c r="AU146" s="1">
        <f t="shared" si="103"/>
        <v>10623</v>
      </c>
      <c r="AV146" s="9">
        <f t="shared" si="96"/>
        <v>0.21246000000000001</v>
      </c>
      <c r="AW146" s="9">
        <f t="shared" si="85"/>
        <v>4.0000000000000003E-5</v>
      </c>
      <c r="AX146" s="9">
        <f t="shared" si="86"/>
        <v>0.21242</v>
      </c>
      <c r="AY146" s="9">
        <f t="shared" si="87"/>
        <v>0</v>
      </c>
      <c r="AZ146" s="9">
        <f t="shared" si="88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104"/>
        <v>148</v>
      </c>
      <c r="BK146" s="7">
        <f t="shared" si="104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78"/>
        <v>5604</v>
      </c>
      <c r="C147" s="1">
        <v>134</v>
      </c>
      <c r="D147" s="1">
        <v>9394</v>
      </c>
      <c r="E147" s="1">
        <v>27</v>
      </c>
      <c r="F147" s="1">
        <v>0</v>
      </c>
      <c r="G147" s="1">
        <v>4916</v>
      </c>
      <c r="H147" s="1">
        <v>0</v>
      </c>
      <c r="I147" s="1">
        <v>661</v>
      </c>
      <c r="J147" s="95">
        <v>56.84</v>
      </c>
      <c r="K147" s="95">
        <v>1.49</v>
      </c>
      <c r="L147" s="95">
        <v>14.8</v>
      </c>
      <c r="M147" s="95">
        <v>1</v>
      </c>
      <c r="N147" s="1">
        <v>6535</v>
      </c>
      <c r="O147" s="1">
        <v>9684</v>
      </c>
      <c r="P147" s="1">
        <v>11</v>
      </c>
      <c r="Q147" s="1">
        <v>9555</v>
      </c>
      <c r="R147" s="1">
        <v>116</v>
      </c>
      <c r="S147" s="1">
        <v>23</v>
      </c>
      <c r="T147" s="1">
        <v>2</v>
      </c>
      <c r="U147" s="1">
        <v>24375</v>
      </c>
      <c r="V147" s="1">
        <v>2</v>
      </c>
      <c r="W147" s="1">
        <v>10621</v>
      </c>
      <c r="X147" s="1">
        <v>0</v>
      </c>
      <c r="Y147" s="1">
        <v>0</v>
      </c>
      <c r="Z147" s="1">
        <v>0</v>
      </c>
      <c r="AA147" s="1">
        <f t="shared" si="89"/>
        <v>33769</v>
      </c>
      <c r="AB147" s="1">
        <f t="shared" si="90"/>
        <v>29</v>
      </c>
      <c r="AC147" s="1">
        <f t="shared" si="91"/>
        <v>15537</v>
      </c>
      <c r="AD147" s="1">
        <f t="shared" si="92"/>
        <v>661</v>
      </c>
      <c r="AE147" s="1">
        <f t="shared" si="97"/>
        <v>-1</v>
      </c>
      <c r="AF147" s="1">
        <f t="shared" si="93"/>
        <v>1</v>
      </c>
      <c r="AG147" s="1">
        <f t="shared" si="94"/>
        <v>0</v>
      </c>
      <c r="AH147" s="1">
        <f t="shared" si="95"/>
        <v>0</v>
      </c>
      <c r="AI147" s="1">
        <f t="shared" si="98"/>
        <v>0</v>
      </c>
      <c r="AJ147" s="9">
        <f t="shared" si="79"/>
        <v>0.11795146324054247</v>
      </c>
      <c r="AK147" s="9">
        <f t="shared" si="80"/>
        <v>0.11208</v>
      </c>
      <c r="AL147" s="9">
        <f t="shared" si="81"/>
        <v>5.4000000000000001E-4</v>
      </c>
      <c r="AM147" s="9">
        <f t="shared" si="82"/>
        <v>9.8320000000000005E-2</v>
      </c>
      <c r="AN147" s="9">
        <f t="shared" si="83"/>
        <v>1.3220000000000001E-2</v>
      </c>
      <c r="AO147" s="9">
        <f t="shared" si="84"/>
        <v>0</v>
      </c>
      <c r="AP147" s="1">
        <f t="shared" si="99"/>
        <v>0</v>
      </c>
      <c r="AQ147" s="1">
        <f t="shared" si="100"/>
        <v>0</v>
      </c>
      <c r="AS147" s="1">
        <f t="shared" si="101"/>
        <v>0</v>
      </c>
      <c r="AT147" s="1">
        <f t="shared" si="102"/>
        <v>0</v>
      </c>
      <c r="AU147" s="1">
        <f t="shared" si="103"/>
        <v>10623</v>
      </c>
      <c r="AV147" s="9">
        <f t="shared" si="96"/>
        <v>0.21246000000000001</v>
      </c>
      <c r="AW147" s="9">
        <f t="shared" si="85"/>
        <v>4.0000000000000003E-5</v>
      </c>
      <c r="AX147" s="9">
        <f t="shared" si="86"/>
        <v>0.21242</v>
      </c>
      <c r="AY147" s="9">
        <f t="shared" si="87"/>
        <v>0</v>
      </c>
      <c r="AZ147" s="9">
        <f t="shared" si="88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104"/>
        <v>149</v>
      </c>
      <c r="BK147" s="7">
        <f t="shared" si="104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78"/>
        <v>5604</v>
      </c>
      <c r="C148" s="1">
        <v>135</v>
      </c>
      <c r="D148" s="1">
        <v>9393</v>
      </c>
      <c r="E148" s="1">
        <v>25</v>
      </c>
      <c r="F148" s="1">
        <v>0</v>
      </c>
      <c r="G148" s="1">
        <v>4918</v>
      </c>
      <c r="H148" s="1">
        <v>0</v>
      </c>
      <c r="I148" s="1">
        <v>661</v>
      </c>
      <c r="J148" s="95">
        <v>56.85</v>
      </c>
      <c r="K148" s="95">
        <v>1.49</v>
      </c>
      <c r="L148" s="95">
        <v>14.8</v>
      </c>
      <c r="M148" s="95">
        <v>1</v>
      </c>
      <c r="N148" s="1">
        <v>6536</v>
      </c>
      <c r="O148" s="1">
        <v>9684</v>
      </c>
      <c r="P148" s="1">
        <v>11</v>
      </c>
      <c r="Q148" s="1">
        <v>9556</v>
      </c>
      <c r="R148" s="1">
        <v>116</v>
      </c>
      <c r="S148" s="1">
        <v>21</v>
      </c>
      <c r="T148" s="1">
        <v>2</v>
      </c>
      <c r="U148" s="1">
        <v>24375</v>
      </c>
      <c r="V148" s="1">
        <v>2</v>
      </c>
      <c r="W148" s="1">
        <v>10622</v>
      </c>
      <c r="X148" s="1">
        <v>0</v>
      </c>
      <c r="Y148" s="1">
        <v>0</v>
      </c>
      <c r="Z148" s="1">
        <v>0</v>
      </c>
      <c r="AA148" s="1">
        <f t="shared" si="89"/>
        <v>33768</v>
      </c>
      <c r="AB148" s="1">
        <f t="shared" si="90"/>
        <v>27</v>
      </c>
      <c r="AC148" s="1">
        <f t="shared" si="91"/>
        <v>15540</v>
      </c>
      <c r="AD148" s="1">
        <f t="shared" si="92"/>
        <v>661</v>
      </c>
      <c r="AE148" s="1">
        <f t="shared" si="97"/>
        <v>-2</v>
      </c>
      <c r="AF148" s="1">
        <f t="shared" si="93"/>
        <v>2</v>
      </c>
      <c r="AG148" s="1">
        <f t="shared" si="94"/>
        <v>0</v>
      </c>
      <c r="AH148" s="1">
        <f t="shared" si="95"/>
        <v>0</v>
      </c>
      <c r="AI148" s="1">
        <f t="shared" si="98"/>
        <v>0</v>
      </c>
      <c r="AJ148" s="9">
        <f t="shared" si="79"/>
        <v>0.11795146324054247</v>
      </c>
      <c r="AK148" s="9">
        <f t="shared" si="80"/>
        <v>0.11208</v>
      </c>
      <c r="AL148" s="9">
        <f t="shared" si="81"/>
        <v>5.0000000000000001E-4</v>
      </c>
      <c r="AM148" s="9">
        <f t="shared" si="82"/>
        <v>9.8360000000000003E-2</v>
      </c>
      <c r="AN148" s="9">
        <f t="shared" si="83"/>
        <v>1.3220000000000001E-2</v>
      </c>
      <c r="AO148" s="9">
        <f t="shared" si="84"/>
        <v>0</v>
      </c>
      <c r="AP148" s="1">
        <f t="shared" si="99"/>
        <v>0</v>
      </c>
      <c r="AQ148" s="1">
        <f t="shared" si="100"/>
        <v>1</v>
      </c>
      <c r="AS148" s="1">
        <f t="shared" si="101"/>
        <v>0</v>
      </c>
      <c r="AT148" s="1">
        <f t="shared" si="102"/>
        <v>1</v>
      </c>
      <c r="AU148" s="1">
        <f t="shared" si="103"/>
        <v>10624</v>
      </c>
      <c r="AV148" s="9">
        <f t="shared" si="96"/>
        <v>0.21248</v>
      </c>
      <c r="AW148" s="9">
        <f t="shared" si="85"/>
        <v>4.0000000000000003E-5</v>
      </c>
      <c r="AX148" s="9">
        <f t="shared" si="86"/>
        <v>0.21243999999999999</v>
      </c>
      <c r="AY148" s="9">
        <f t="shared" si="87"/>
        <v>0</v>
      </c>
      <c r="AZ148" s="9">
        <f t="shared" si="88"/>
        <v>2.0000000000000002E-5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104"/>
        <v>150</v>
      </c>
      <c r="BK148" s="7">
        <f t="shared" si="104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78"/>
        <v>5606</v>
      </c>
      <c r="C149" s="1">
        <v>136</v>
      </c>
      <c r="D149" s="1">
        <v>9392</v>
      </c>
      <c r="E149" s="1">
        <v>24</v>
      </c>
      <c r="F149" s="1">
        <v>0</v>
      </c>
      <c r="G149" s="1">
        <v>4920</v>
      </c>
      <c r="H149" s="1">
        <v>0</v>
      </c>
      <c r="I149" s="1">
        <v>662</v>
      </c>
      <c r="J149" s="95">
        <v>56.85</v>
      </c>
      <c r="K149" s="95">
        <v>1.49</v>
      </c>
      <c r="L149" s="95">
        <v>14.8</v>
      </c>
      <c r="M149" s="95">
        <v>1</v>
      </c>
      <c r="N149" s="1">
        <v>6536</v>
      </c>
      <c r="O149" s="1">
        <v>9685</v>
      </c>
      <c r="P149" s="1">
        <v>11</v>
      </c>
      <c r="Q149" s="1">
        <v>9557</v>
      </c>
      <c r="R149" s="1">
        <v>116</v>
      </c>
      <c r="S149" s="1">
        <v>20</v>
      </c>
      <c r="T149" s="1">
        <v>2</v>
      </c>
      <c r="U149" s="1">
        <v>24375</v>
      </c>
      <c r="V149" s="1">
        <v>2</v>
      </c>
      <c r="W149" s="1">
        <v>10622</v>
      </c>
      <c r="X149" s="1">
        <v>0</v>
      </c>
      <c r="Y149" s="1">
        <v>0</v>
      </c>
      <c r="Z149" s="1">
        <v>0</v>
      </c>
      <c r="AA149" s="1">
        <f t="shared" si="89"/>
        <v>33767</v>
      </c>
      <c r="AB149" s="1">
        <f t="shared" si="90"/>
        <v>26</v>
      </c>
      <c r="AC149" s="1">
        <f t="shared" si="91"/>
        <v>15542</v>
      </c>
      <c r="AD149" s="1">
        <f t="shared" si="92"/>
        <v>662</v>
      </c>
      <c r="AE149" s="1">
        <f t="shared" si="97"/>
        <v>-1</v>
      </c>
      <c r="AF149" s="1">
        <f t="shared" si="93"/>
        <v>2</v>
      </c>
      <c r="AG149" s="1">
        <f t="shared" si="94"/>
        <v>0</v>
      </c>
      <c r="AH149" s="1">
        <f t="shared" si="95"/>
        <v>1</v>
      </c>
      <c r="AI149" s="1">
        <f t="shared" si="98"/>
        <v>2</v>
      </c>
      <c r="AJ149" s="9">
        <f t="shared" si="79"/>
        <v>0.11808776311095255</v>
      </c>
      <c r="AK149" s="9">
        <f t="shared" si="80"/>
        <v>0.11212</v>
      </c>
      <c r="AL149" s="9">
        <f t="shared" si="81"/>
        <v>4.8000000000000001E-4</v>
      </c>
      <c r="AM149" s="9">
        <f t="shared" si="82"/>
        <v>9.8400000000000001E-2</v>
      </c>
      <c r="AN149" s="9">
        <f t="shared" si="83"/>
        <v>1.324E-2</v>
      </c>
      <c r="AO149" s="9">
        <f t="shared" si="84"/>
        <v>4.0000000000000003E-5</v>
      </c>
      <c r="AP149" s="1">
        <f t="shared" si="99"/>
        <v>0</v>
      </c>
      <c r="AQ149" s="1">
        <f t="shared" si="100"/>
        <v>0</v>
      </c>
      <c r="AS149" s="1">
        <f t="shared" si="101"/>
        <v>0</v>
      </c>
      <c r="AT149" s="1">
        <f t="shared" si="102"/>
        <v>0</v>
      </c>
      <c r="AU149" s="1">
        <f t="shared" si="103"/>
        <v>10624</v>
      </c>
      <c r="AV149" s="9">
        <f t="shared" si="96"/>
        <v>0.21248</v>
      </c>
      <c r="AW149" s="9">
        <f t="shared" si="85"/>
        <v>4.0000000000000003E-5</v>
      </c>
      <c r="AX149" s="9">
        <f t="shared" si="86"/>
        <v>0.21243999999999999</v>
      </c>
      <c r="AY149" s="9">
        <f t="shared" si="87"/>
        <v>0</v>
      </c>
      <c r="AZ149" s="9">
        <f t="shared" si="88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104"/>
        <v>151</v>
      </c>
      <c r="BK149" s="7">
        <f t="shared" si="104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78"/>
        <v>5607</v>
      </c>
      <c r="C150" s="1">
        <v>137</v>
      </c>
      <c r="D150" s="1">
        <v>9391</v>
      </c>
      <c r="E150" s="1">
        <v>24</v>
      </c>
      <c r="F150" s="1">
        <v>0</v>
      </c>
      <c r="G150" s="1">
        <v>4921</v>
      </c>
      <c r="H150" s="1">
        <v>0</v>
      </c>
      <c r="I150" s="1">
        <v>662</v>
      </c>
      <c r="J150" s="95">
        <v>56.86</v>
      </c>
      <c r="K150" s="95">
        <v>1.49</v>
      </c>
      <c r="L150" s="95">
        <v>14.8</v>
      </c>
      <c r="M150" s="95">
        <v>1</v>
      </c>
      <c r="N150" s="1">
        <v>6537</v>
      </c>
      <c r="O150" s="1">
        <v>9685</v>
      </c>
      <c r="P150" s="1">
        <v>11</v>
      </c>
      <c r="Q150" s="1">
        <v>9557</v>
      </c>
      <c r="R150" s="1">
        <v>116</v>
      </c>
      <c r="S150" s="1">
        <v>19</v>
      </c>
      <c r="T150" s="1">
        <v>2</v>
      </c>
      <c r="U150" s="1">
        <v>24375</v>
      </c>
      <c r="V150" s="1">
        <v>1</v>
      </c>
      <c r="W150" s="1">
        <v>10622</v>
      </c>
      <c r="X150" s="1">
        <v>0</v>
      </c>
      <c r="Y150" s="1">
        <v>0</v>
      </c>
      <c r="Z150" s="1">
        <v>0</v>
      </c>
      <c r="AA150" s="1">
        <f t="shared" si="89"/>
        <v>33766</v>
      </c>
      <c r="AB150" s="1">
        <f t="shared" si="90"/>
        <v>25</v>
      </c>
      <c r="AC150" s="1">
        <f t="shared" si="91"/>
        <v>15543</v>
      </c>
      <c r="AD150" s="1">
        <f t="shared" si="92"/>
        <v>662</v>
      </c>
      <c r="AE150" s="1">
        <f t="shared" si="97"/>
        <v>0</v>
      </c>
      <c r="AF150" s="1">
        <f t="shared" si="93"/>
        <v>1</v>
      </c>
      <c r="AG150" s="1">
        <f t="shared" si="94"/>
        <v>0</v>
      </c>
      <c r="AH150" s="1">
        <f t="shared" si="95"/>
        <v>0</v>
      </c>
      <c r="AI150" s="1">
        <f t="shared" si="98"/>
        <v>1</v>
      </c>
      <c r="AJ150" s="9">
        <f t="shared" si="79"/>
        <v>0.11806670233636526</v>
      </c>
      <c r="AK150" s="9">
        <f t="shared" si="80"/>
        <v>0.11214</v>
      </c>
      <c r="AL150" s="9">
        <f t="shared" si="81"/>
        <v>4.8000000000000001E-4</v>
      </c>
      <c r="AM150" s="9">
        <f t="shared" si="82"/>
        <v>9.8419999999999994E-2</v>
      </c>
      <c r="AN150" s="9">
        <f t="shared" si="83"/>
        <v>1.324E-2</v>
      </c>
      <c r="AO150" s="9">
        <f t="shared" si="84"/>
        <v>2.0000000000000002E-5</v>
      </c>
      <c r="AP150" s="1">
        <f t="shared" si="99"/>
        <v>-1</v>
      </c>
      <c r="AQ150" s="1">
        <f t="shared" si="100"/>
        <v>0</v>
      </c>
      <c r="AS150" s="1">
        <f t="shared" si="101"/>
        <v>0</v>
      </c>
      <c r="AT150" s="1">
        <f t="shared" si="102"/>
        <v>-1</v>
      </c>
      <c r="AU150" s="1">
        <f t="shared" si="103"/>
        <v>10623</v>
      </c>
      <c r="AV150" s="9">
        <f t="shared" si="96"/>
        <v>0.21246000000000001</v>
      </c>
      <c r="AW150" s="9">
        <f t="shared" si="85"/>
        <v>2.0000000000000002E-5</v>
      </c>
      <c r="AX150" s="9">
        <f t="shared" si="86"/>
        <v>0.21243999999999999</v>
      </c>
      <c r="AY150" s="9">
        <f t="shared" si="87"/>
        <v>0</v>
      </c>
      <c r="AZ150" s="9">
        <f t="shared" si="88"/>
        <v>-2.0000000000000002E-5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104"/>
        <v>152</v>
      </c>
      <c r="BK150" s="7">
        <f t="shared" si="104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78"/>
        <v>5608</v>
      </c>
      <c r="C151" s="1">
        <v>138</v>
      </c>
      <c r="D151" s="1">
        <v>9391</v>
      </c>
      <c r="E151" s="1">
        <v>23</v>
      </c>
      <c r="F151" s="1">
        <v>0</v>
      </c>
      <c r="G151" s="1">
        <v>4923</v>
      </c>
      <c r="H151" s="1">
        <v>0</v>
      </c>
      <c r="I151" s="1">
        <v>662</v>
      </c>
      <c r="J151" s="95">
        <v>56.86</v>
      </c>
      <c r="K151" s="95">
        <v>1.49</v>
      </c>
      <c r="L151" s="95">
        <v>14.8</v>
      </c>
      <c r="M151" s="95">
        <v>1</v>
      </c>
      <c r="N151" s="1">
        <v>6537</v>
      </c>
      <c r="O151" s="1">
        <v>9686</v>
      </c>
      <c r="P151" s="1">
        <v>11</v>
      </c>
      <c r="Q151" s="1">
        <v>9558</v>
      </c>
      <c r="R151" s="1">
        <v>116</v>
      </c>
      <c r="S151" s="1">
        <v>18</v>
      </c>
      <c r="T151" s="1">
        <v>1</v>
      </c>
      <c r="U151" s="1">
        <v>24375</v>
      </c>
      <c r="V151" s="1">
        <v>1</v>
      </c>
      <c r="W151" s="1">
        <v>10623</v>
      </c>
      <c r="X151" s="1">
        <v>0</v>
      </c>
      <c r="Y151" s="1">
        <v>0</v>
      </c>
      <c r="Z151" s="1">
        <v>0</v>
      </c>
      <c r="AA151" s="1">
        <f t="shared" si="89"/>
        <v>33766</v>
      </c>
      <c r="AB151" s="1">
        <f t="shared" si="90"/>
        <v>24</v>
      </c>
      <c r="AC151" s="1">
        <f t="shared" si="91"/>
        <v>15546</v>
      </c>
      <c r="AD151" s="1">
        <f t="shared" si="92"/>
        <v>662</v>
      </c>
      <c r="AE151" s="1">
        <f t="shared" si="97"/>
        <v>-1</v>
      </c>
      <c r="AF151" s="1">
        <f t="shared" si="93"/>
        <v>2</v>
      </c>
      <c r="AG151" s="1">
        <f t="shared" si="94"/>
        <v>0</v>
      </c>
      <c r="AH151" s="1">
        <f t="shared" si="95"/>
        <v>0</v>
      </c>
      <c r="AI151" s="1">
        <f t="shared" si="98"/>
        <v>1</v>
      </c>
      <c r="AJ151" s="9">
        <f t="shared" si="79"/>
        <v>0.11804564907275321</v>
      </c>
      <c r="AK151" s="9">
        <f t="shared" si="80"/>
        <v>0.11216</v>
      </c>
      <c r="AL151" s="9">
        <f t="shared" si="81"/>
        <v>4.6000000000000001E-4</v>
      </c>
      <c r="AM151" s="9">
        <f t="shared" si="82"/>
        <v>9.8460000000000006E-2</v>
      </c>
      <c r="AN151" s="9">
        <f t="shared" si="83"/>
        <v>1.324E-2</v>
      </c>
      <c r="AO151" s="9">
        <f t="shared" si="84"/>
        <v>2.0000000000000002E-5</v>
      </c>
      <c r="AP151" s="1">
        <f t="shared" si="99"/>
        <v>0</v>
      </c>
      <c r="AQ151" s="1">
        <f t="shared" si="100"/>
        <v>1</v>
      </c>
      <c r="AS151" s="1">
        <f t="shared" si="101"/>
        <v>0</v>
      </c>
      <c r="AT151" s="1">
        <f t="shared" si="102"/>
        <v>1</v>
      </c>
      <c r="AU151" s="1">
        <f t="shared" si="103"/>
        <v>10624</v>
      </c>
      <c r="AV151" s="9">
        <f t="shared" si="96"/>
        <v>0.21248</v>
      </c>
      <c r="AW151" s="9">
        <f t="shared" si="85"/>
        <v>2.0000000000000002E-5</v>
      </c>
      <c r="AX151" s="9">
        <f t="shared" si="86"/>
        <v>0.21246000000000001</v>
      </c>
      <c r="AY151" s="9">
        <f t="shared" si="87"/>
        <v>0</v>
      </c>
      <c r="AZ151" s="9">
        <f t="shared" si="88"/>
        <v>2.0000000000000002E-5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104"/>
        <v>153</v>
      </c>
      <c r="BK151" s="7">
        <f t="shared" si="104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78"/>
        <v>5608</v>
      </c>
      <c r="C152" s="1">
        <v>139</v>
      </c>
      <c r="D152" s="1">
        <v>9390</v>
      </c>
      <c r="E152" s="1">
        <v>22</v>
      </c>
      <c r="F152" s="1">
        <v>0</v>
      </c>
      <c r="G152" s="1">
        <v>4924</v>
      </c>
      <c r="H152" s="1">
        <v>0</v>
      </c>
      <c r="I152" s="1">
        <v>662</v>
      </c>
      <c r="J152" s="95">
        <v>56.87</v>
      </c>
      <c r="K152" s="95">
        <v>1.49</v>
      </c>
      <c r="L152" s="95">
        <v>14.8</v>
      </c>
      <c r="M152" s="95">
        <v>1</v>
      </c>
      <c r="N152" s="1">
        <v>6537</v>
      </c>
      <c r="O152" s="1">
        <v>9686</v>
      </c>
      <c r="P152" s="1">
        <v>11</v>
      </c>
      <c r="Q152" s="1">
        <v>9558</v>
      </c>
      <c r="R152" s="1">
        <v>116</v>
      </c>
      <c r="S152" s="1">
        <v>18</v>
      </c>
      <c r="T152" s="1">
        <v>1</v>
      </c>
      <c r="U152" s="1">
        <v>24375</v>
      </c>
      <c r="V152" s="1">
        <v>1</v>
      </c>
      <c r="W152" s="1">
        <v>10623</v>
      </c>
      <c r="X152" s="1">
        <v>0</v>
      </c>
      <c r="Y152" s="1">
        <v>0</v>
      </c>
      <c r="Z152" s="1">
        <v>0</v>
      </c>
      <c r="AA152" s="1">
        <f t="shared" si="89"/>
        <v>33765</v>
      </c>
      <c r="AB152" s="1">
        <f t="shared" si="90"/>
        <v>23</v>
      </c>
      <c r="AC152" s="1">
        <f t="shared" si="91"/>
        <v>15547</v>
      </c>
      <c r="AD152" s="1">
        <f t="shared" si="92"/>
        <v>662</v>
      </c>
      <c r="AE152" s="1">
        <f t="shared" si="97"/>
        <v>-1</v>
      </c>
      <c r="AF152" s="1">
        <f t="shared" si="93"/>
        <v>1</v>
      </c>
      <c r="AG152" s="1">
        <f t="shared" si="94"/>
        <v>0</v>
      </c>
      <c r="AH152" s="1">
        <f t="shared" si="95"/>
        <v>0</v>
      </c>
      <c r="AI152" s="1">
        <f t="shared" si="98"/>
        <v>0</v>
      </c>
      <c r="AJ152" s="9">
        <f t="shared" si="79"/>
        <v>0.11804564907275321</v>
      </c>
      <c r="AK152" s="9">
        <f t="shared" si="80"/>
        <v>0.11216</v>
      </c>
      <c r="AL152" s="9">
        <f t="shared" si="81"/>
        <v>4.4000000000000002E-4</v>
      </c>
      <c r="AM152" s="9">
        <f t="shared" si="82"/>
        <v>9.8479999999999998E-2</v>
      </c>
      <c r="AN152" s="9">
        <f t="shared" si="83"/>
        <v>1.324E-2</v>
      </c>
      <c r="AO152" s="9">
        <f t="shared" si="84"/>
        <v>0</v>
      </c>
      <c r="AP152" s="1">
        <f t="shared" si="99"/>
        <v>0</v>
      </c>
      <c r="AQ152" s="1">
        <f t="shared" si="100"/>
        <v>0</v>
      </c>
      <c r="AS152" s="1">
        <f t="shared" si="101"/>
        <v>0</v>
      </c>
      <c r="AT152" s="1">
        <f t="shared" si="102"/>
        <v>0</v>
      </c>
      <c r="AU152" s="1">
        <f t="shared" si="103"/>
        <v>10624</v>
      </c>
      <c r="AV152" s="9">
        <f t="shared" si="96"/>
        <v>0.21248</v>
      </c>
      <c r="AW152" s="9">
        <f t="shared" si="85"/>
        <v>2.0000000000000002E-5</v>
      </c>
      <c r="AX152" s="9">
        <f t="shared" si="86"/>
        <v>0.21246000000000001</v>
      </c>
      <c r="AY152" s="9">
        <f t="shared" si="87"/>
        <v>0</v>
      </c>
      <c r="AZ152" s="9">
        <f t="shared" si="88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104"/>
        <v>154</v>
      </c>
      <c r="BK152" s="7">
        <f t="shared" si="104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78"/>
        <v>5609</v>
      </c>
      <c r="C153" s="1">
        <v>140</v>
      </c>
      <c r="D153" s="1">
        <v>9390</v>
      </c>
      <c r="E153" s="1">
        <v>22</v>
      </c>
      <c r="F153" s="1">
        <v>0</v>
      </c>
      <c r="G153" s="1">
        <v>4925</v>
      </c>
      <c r="H153" s="1">
        <v>0</v>
      </c>
      <c r="I153" s="1">
        <v>662</v>
      </c>
      <c r="J153" s="95">
        <v>56.87</v>
      </c>
      <c r="K153" s="95">
        <v>1.49</v>
      </c>
      <c r="L153" s="95">
        <v>14.8</v>
      </c>
      <c r="M153" s="95">
        <v>1</v>
      </c>
      <c r="N153" s="1">
        <v>6538</v>
      </c>
      <c r="O153" s="1">
        <v>9686</v>
      </c>
      <c r="P153" s="1">
        <v>10</v>
      </c>
      <c r="Q153" s="1">
        <v>9559</v>
      </c>
      <c r="R153" s="1">
        <v>116</v>
      </c>
      <c r="S153" s="1">
        <v>17</v>
      </c>
      <c r="T153" s="1">
        <v>1</v>
      </c>
      <c r="U153" s="1">
        <v>24375</v>
      </c>
      <c r="V153" s="1">
        <v>1</v>
      </c>
      <c r="W153" s="1">
        <v>10623</v>
      </c>
      <c r="X153" s="1">
        <v>0</v>
      </c>
      <c r="Y153" s="1">
        <v>0</v>
      </c>
      <c r="Z153" s="1">
        <v>0</v>
      </c>
      <c r="AA153" s="1">
        <f t="shared" si="89"/>
        <v>33765</v>
      </c>
      <c r="AB153" s="1">
        <f t="shared" si="90"/>
        <v>23</v>
      </c>
      <c r="AC153" s="1">
        <f t="shared" si="91"/>
        <v>15548</v>
      </c>
      <c r="AD153" s="1">
        <f t="shared" si="92"/>
        <v>662</v>
      </c>
      <c r="AE153" s="1">
        <f t="shared" si="97"/>
        <v>0</v>
      </c>
      <c r="AF153" s="1">
        <f t="shared" si="93"/>
        <v>1</v>
      </c>
      <c r="AG153" s="1">
        <f t="shared" si="94"/>
        <v>0</v>
      </c>
      <c r="AH153" s="1">
        <f t="shared" si="95"/>
        <v>0</v>
      </c>
      <c r="AI153" s="1">
        <f t="shared" si="98"/>
        <v>1</v>
      </c>
      <c r="AJ153" s="9">
        <f t="shared" si="79"/>
        <v>0.11802460331609912</v>
      </c>
      <c r="AK153" s="9">
        <f t="shared" si="80"/>
        <v>0.11218</v>
      </c>
      <c r="AL153" s="9">
        <f t="shared" si="81"/>
        <v>4.4000000000000002E-4</v>
      </c>
      <c r="AM153" s="9">
        <f t="shared" si="82"/>
        <v>9.8500000000000004E-2</v>
      </c>
      <c r="AN153" s="9">
        <f t="shared" si="83"/>
        <v>1.324E-2</v>
      </c>
      <c r="AO153" s="9">
        <f t="shared" si="84"/>
        <v>2.0000000000000002E-5</v>
      </c>
      <c r="AP153" s="1">
        <f t="shared" si="99"/>
        <v>0</v>
      </c>
      <c r="AQ153" s="1">
        <f t="shared" si="100"/>
        <v>0</v>
      </c>
      <c r="AS153" s="1">
        <f t="shared" si="101"/>
        <v>0</v>
      </c>
      <c r="AT153" s="1">
        <f t="shared" si="102"/>
        <v>0</v>
      </c>
      <c r="AU153" s="1">
        <f t="shared" si="103"/>
        <v>10624</v>
      </c>
      <c r="AV153" s="9">
        <f t="shared" si="96"/>
        <v>0.21248</v>
      </c>
      <c r="AW153" s="9">
        <f t="shared" si="85"/>
        <v>2.0000000000000002E-5</v>
      </c>
      <c r="AX153" s="9">
        <f t="shared" si="86"/>
        <v>0.21246000000000001</v>
      </c>
      <c r="AY153" s="9">
        <f t="shared" si="87"/>
        <v>0</v>
      </c>
      <c r="AZ153" s="9">
        <f t="shared" si="88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104"/>
        <v>155</v>
      </c>
      <c r="BK153" s="7">
        <f t="shared" si="104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78"/>
        <v>5608</v>
      </c>
      <c r="C154" s="1">
        <v>141</v>
      </c>
      <c r="D154" s="1">
        <v>9389</v>
      </c>
      <c r="E154" s="1">
        <v>20</v>
      </c>
      <c r="F154" s="1">
        <v>0</v>
      </c>
      <c r="G154" s="1">
        <v>4926</v>
      </c>
      <c r="H154" s="1">
        <v>0</v>
      </c>
      <c r="I154" s="1">
        <v>662</v>
      </c>
      <c r="J154" s="95">
        <v>56.87</v>
      </c>
      <c r="K154" s="95">
        <v>1.49</v>
      </c>
      <c r="L154" s="95">
        <v>14.8</v>
      </c>
      <c r="M154" s="95">
        <v>1</v>
      </c>
      <c r="N154" s="1">
        <v>6538</v>
      </c>
      <c r="O154" s="1">
        <v>9687</v>
      </c>
      <c r="P154" s="1">
        <v>10</v>
      </c>
      <c r="Q154" s="1">
        <v>9559</v>
      </c>
      <c r="R154" s="1">
        <v>116</v>
      </c>
      <c r="S154" s="1">
        <v>17</v>
      </c>
      <c r="T154" s="1">
        <v>2</v>
      </c>
      <c r="U154" s="1">
        <v>24374</v>
      </c>
      <c r="V154" s="1">
        <v>1</v>
      </c>
      <c r="W154" s="1">
        <v>10623</v>
      </c>
      <c r="X154" s="1">
        <v>0</v>
      </c>
      <c r="Y154" s="1">
        <v>0</v>
      </c>
      <c r="Z154" s="1">
        <v>0</v>
      </c>
      <c r="AA154" s="1">
        <f t="shared" si="89"/>
        <v>33763</v>
      </c>
      <c r="AB154" s="1">
        <f t="shared" si="90"/>
        <v>21</v>
      </c>
      <c r="AC154" s="1">
        <f t="shared" si="91"/>
        <v>15549</v>
      </c>
      <c r="AD154" s="1">
        <f t="shared" si="92"/>
        <v>662</v>
      </c>
      <c r="AE154" s="1">
        <f t="shared" si="97"/>
        <v>-2</v>
      </c>
      <c r="AF154" s="1">
        <f t="shared" si="93"/>
        <v>1</v>
      </c>
      <c r="AG154" s="1">
        <f t="shared" si="94"/>
        <v>0</v>
      </c>
      <c r="AH154" s="1">
        <f t="shared" si="95"/>
        <v>0</v>
      </c>
      <c r="AI154" s="1">
        <f t="shared" si="98"/>
        <v>-1</v>
      </c>
      <c r="AJ154" s="9">
        <f t="shared" si="79"/>
        <v>0.11804564907275321</v>
      </c>
      <c r="AK154" s="9">
        <f t="shared" si="80"/>
        <v>0.11216</v>
      </c>
      <c r="AL154" s="9">
        <f t="shared" si="81"/>
        <v>4.0000000000000002E-4</v>
      </c>
      <c r="AM154" s="9">
        <f t="shared" si="82"/>
        <v>9.8519999999999996E-2</v>
      </c>
      <c r="AN154" s="9">
        <f t="shared" si="83"/>
        <v>1.324E-2</v>
      </c>
      <c r="AO154" s="9">
        <f t="shared" si="84"/>
        <v>-2.0000000000000002E-5</v>
      </c>
      <c r="AP154" s="1">
        <f t="shared" si="99"/>
        <v>0</v>
      </c>
      <c r="AQ154" s="1">
        <f t="shared" si="100"/>
        <v>0</v>
      </c>
      <c r="AS154" s="1">
        <f t="shared" si="101"/>
        <v>0</v>
      </c>
      <c r="AT154" s="1">
        <f t="shared" si="102"/>
        <v>0</v>
      </c>
      <c r="AU154" s="1">
        <f t="shared" si="103"/>
        <v>10624</v>
      </c>
      <c r="AV154" s="9">
        <f t="shared" si="96"/>
        <v>0.21248</v>
      </c>
      <c r="AW154" s="9">
        <f t="shared" si="85"/>
        <v>2.0000000000000002E-5</v>
      </c>
      <c r="AX154" s="9">
        <f t="shared" si="86"/>
        <v>0.21246000000000001</v>
      </c>
      <c r="AY154" s="9">
        <f t="shared" si="87"/>
        <v>0</v>
      </c>
      <c r="AZ154" s="9">
        <f t="shared" si="88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104"/>
        <v>156</v>
      </c>
      <c r="BK154" s="7">
        <f t="shared" si="104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78"/>
        <v>5610</v>
      </c>
      <c r="C155" s="1">
        <v>142</v>
      </c>
      <c r="D155" s="1">
        <v>9389</v>
      </c>
      <c r="E155" s="1">
        <v>21</v>
      </c>
      <c r="F155" s="1">
        <v>0</v>
      </c>
      <c r="G155" s="1">
        <v>4927</v>
      </c>
      <c r="H155" s="1">
        <v>0</v>
      </c>
      <c r="I155" s="1">
        <v>662</v>
      </c>
      <c r="J155" s="95">
        <v>56.88</v>
      </c>
      <c r="K155" s="95">
        <v>1.49</v>
      </c>
      <c r="L155" s="95">
        <v>14.8</v>
      </c>
      <c r="M155" s="95">
        <v>1</v>
      </c>
      <c r="N155" s="1">
        <v>6535</v>
      </c>
      <c r="O155" s="1">
        <v>9689</v>
      </c>
      <c r="P155" s="1">
        <v>10</v>
      </c>
      <c r="Q155" s="1">
        <v>9561</v>
      </c>
      <c r="R155" s="1">
        <v>116</v>
      </c>
      <c r="S155" s="1">
        <v>17</v>
      </c>
      <c r="T155" s="1">
        <v>2</v>
      </c>
      <c r="U155" s="1">
        <v>24376</v>
      </c>
      <c r="V155" s="1">
        <v>1</v>
      </c>
      <c r="W155" s="1">
        <v>10622</v>
      </c>
      <c r="X155" s="1">
        <v>0</v>
      </c>
      <c r="Y155" s="1">
        <v>0</v>
      </c>
      <c r="Z155" s="1">
        <v>0</v>
      </c>
      <c r="AA155" s="1">
        <f t="shared" si="89"/>
        <v>33765</v>
      </c>
      <c r="AB155" s="1">
        <f t="shared" si="90"/>
        <v>22</v>
      </c>
      <c r="AC155" s="1">
        <f t="shared" si="91"/>
        <v>15549</v>
      </c>
      <c r="AD155" s="1">
        <f t="shared" si="92"/>
        <v>662</v>
      </c>
      <c r="AE155" s="1">
        <f t="shared" si="97"/>
        <v>1</v>
      </c>
      <c r="AF155" s="1">
        <f t="shared" si="93"/>
        <v>1</v>
      </c>
      <c r="AG155" s="1">
        <f t="shared" si="94"/>
        <v>0</v>
      </c>
      <c r="AH155" s="1">
        <f t="shared" si="95"/>
        <v>0</v>
      </c>
      <c r="AI155" s="1">
        <f t="shared" si="98"/>
        <v>2</v>
      </c>
      <c r="AJ155" s="9">
        <f t="shared" si="79"/>
        <v>0.11800356506238859</v>
      </c>
      <c r="AK155" s="9">
        <f t="shared" si="80"/>
        <v>0.11219999999999999</v>
      </c>
      <c r="AL155" s="9">
        <f t="shared" si="81"/>
        <v>4.2000000000000002E-4</v>
      </c>
      <c r="AM155" s="9">
        <f t="shared" si="82"/>
        <v>9.8540000000000003E-2</v>
      </c>
      <c r="AN155" s="9">
        <f t="shared" si="83"/>
        <v>1.324E-2</v>
      </c>
      <c r="AO155" s="9">
        <f t="shared" si="84"/>
        <v>4.0000000000000003E-5</v>
      </c>
      <c r="AP155" s="1">
        <f t="shared" si="99"/>
        <v>0</v>
      </c>
      <c r="AQ155" s="1">
        <f t="shared" si="100"/>
        <v>-1</v>
      </c>
      <c r="AS155" s="1">
        <f t="shared" si="101"/>
        <v>0</v>
      </c>
      <c r="AT155" s="1">
        <f t="shared" si="102"/>
        <v>-1</v>
      </c>
      <c r="AU155" s="1">
        <f t="shared" si="103"/>
        <v>10623</v>
      </c>
      <c r="AV155" s="9">
        <f t="shared" si="96"/>
        <v>0.21246000000000001</v>
      </c>
      <c r="AW155" s="9">
        <f t="shared" si="85"/>
        <v>2.0000000000000002E-5</v>
      </c>
      <c r="AX155" s="9">
        <f t="shared" si="86"/>
        <v>0.21243999999999999</v>
      </c>
      <c r="AY155" s="9">
        <f t="shared" si="87"/>
        <v>0</v>
      </c>
      <c r="AZ155" s="9">
        <f t="shared" si="88"/>
        <v>-2.0000000000000002E-5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104"/>
        <v>157</v>
      </c>
      <c r="BK155" s="7">
        <f t="shared" si="104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78"/>
        <v>5610</v>
      </c>
      <c r="C156" s="1">
        <v>143</v>
      </c>
      <c r="D156" s="1">
        <v>9389</v>
      </c>
      <c r="E156" s="1">
        <v>20</v>
      </c>
      <c r="F156" s="1">
        <v>0</v>
      </c>
      <c r="G156" s="1">
        <v>4928</v>
      </c>
      <c r="H156" s="1">
        <v>0</v>
      </c>
      <c r="I156" s="1">
        <v>662</v>
      </c>
      <c r="J156" s="95">
        <v>56.88</v>
      </c>
      <c r="K156" s="95">
        <v>1.49</v>
      </c>
      <c r="L156" s="95">
        <v>14.8</v>
      </c>
      <c r="M156" s="95">
        <v>1</v>
      </c>
      <c r="N156" s="1">
        <v>6535</v>
      </c>
      <c r="O156" s="1">
        <v>9689</v>
      </c>
      <c r="P156" s="1">
        <v>10</v>
      </c>
      <c r="Q156" s="1">
        <v>9562</v>
      </c>
      <c r="R156" s="1">
        <v>116</v>
      </c>
      <c r="S156" s="1">
        <v>17</v>
      </c>
      <c r="T156" s="1">
        <v>1</v>
      </c>
      <c r="U156" s="1">
        <v>24375</v>
      </c>
      <c r="V156" s="1">
        <v>1</v>
      </c>
      <c r="W156" s="1">
        <v>10622</v>
      </c>
      <c r="X156" s="1">
        <v>0</v>
      </c>
      <c r="Y156" s="1">
        <v>0</v>
      </c>
      <c r="Z156" s="1">
        <v>0</v>
      </c>
      <c r="AA156" s="1">
        <f t="shared" si="89"/>
        <v>33764</v>
      </c>
      <c r="AB156" s="1">
        <f t="shared" si="90"/>
        <v>21</v>
      </c>
      <c r="AC156" s="1">
        <f t="shared" si="91"/>
        <v>15550</v>
      </c>
      <c r="AD156" s="1">
        <f t="shared" si="92"/>
        <v>662</v>
      </c>
      <c r="AE156" s="1">
        <f t="shared" si="97"/>
        <v>-1</v>
      </c>
      <c r="AF156" s="1">
        <f t="shared" si="93"/>
        <v>1</v>
      </c>
      <c r="AG156" s="1">
        <f t="shared" si="94"/>
        <v>0</v>
      </c>
      <c r="AH156" s="1">
        <f t="shared" si="95"/>
        <v>0</v>
      </c>
      <c r="AI156" s="1">
        <f t="shared" si="98"/>
        <v>0</v>
      </c>
      <c r="AJ156" s="9">
        <f t="shared" si="79"/>
        <v>0.11800356506238859</v>
      </c>
      <c r="AK156" s="9">
        <f t="shared" si="80"/>
        <v>0.11219999999999999</v>
      </c>
      <c r="AL156" s="9">
        <f t="shared" si="81"/>
        <v>4.0000000000000002E-4</v>
      </c>
      <c r="AM156" s="9">
        <f t="shared" si="82"/>
        <v>9.8559999999999995E-2</v>
      </c>
      <c r="AN156" s="9">
        <f t="shared" si="83"/>
        <v>1.324E-2</v>
      </c>
      <c r="AO156" s="9">
        <f t="shared" si="84"/>
        <v>0</v>
      </c>
      <c r="AP156" s="1">
        <f t="shared" si="99"/>
        <v>0</v>
      </c>
      <c r="AQ156" s="1">
        <f t="shared" si="100"/>
        <v>0</v>
      </c>
      <c r="AS156" s="1">
        <f t="shared" si="101"/>
        <v>0</v>
      </c>
      <c r="AT156" s="1">
        <f t="shared" si="102"/>
        <v>0</v>
      </c>
      <c r="AU156" s="1">
        <f t="shared" si="103"/>
        <v>10623</v>
      </c>
      <c r="AV156" s="9">
        <f t="shared" si="96"/>
        <v>0.21246000000000001</v>
      </c>
      <c r="AW156" s="9">
        <f t="shared" si="85"/>
        <v>2.0000000000000002E-5</v>
      </c>
      <c r="AX156" s="9">
        <f t="shared" si="86"/>
        <v>0.21243999999999999</v>
      </c>
      <c r="AY156" s="9">
        <f t="shared" si="87"/>
        <v>0</v>
      </c>
      <c r="AZ156" s="9">
        <f t="shared" si="88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104"/>
        <v>158</v>
      </c>
      <c r="BK156" s="7">
        <f t="shared" si="104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78"/>
        <v>5610</v>
      </c>
      <c r="C157" s="1">
        <v>144</v>
      </c>
      <c r="D157" s="1">
        <v>9388</v>
      </c>
      <c r="E157" s="1">
        <v>19</v>
      </c>
      <c r="F157" s="1">
        <v>0</v>
      </c>
      <c r="G157" s="1">
        <v>4929</v>
      </c>
      <c r="H157" s="1">
        <v>0</v>
      </c>
      <c r="I157" s="1">
        <v>662</v>
      </c>
      <c r="J157" s="95">
        <v>56.88</v>
      </c>
      <c r="K157" s="95">
        <v>1.49</v>
      </c>
      <c r="L157" s="95">
        <v>14.8</v>
      </c>
      <c r="M157" s="95">
        <v>1</v>
      </c>
      <c r="N157" s="1">
        <v>6535</v>
      </c>
      <c r="O157" s="1">
        <v>9689</v>
      </c>
      <c r="P157" s="1">
        <v>10</v>
      </c>
      <c r="Q157" s="1">
        <v>9562</v>
      </c>
      <c r="R157" s="1">
        <v>116</v>
      </c>
      <c r="S157" s="1">
        <v>16</v>
      </c>
      <c r="T157" s="1">
        <v>1</v>
      </c>
      <c r="U157" s="1">
        <v>24375</v>
      </c>
      <c r="V157" s="1">
        <v>1</v>
      </c>
      <c r="W157" s="1">
        <v>10623</v>
      </c>
      <c r="X157" s="1">
        <v>0</v>
      </c>
      <c r="Y157" s="1">
        <v>0</v>
      </c>
      <c r="Z157" s="1">
        <v>0</v>
      </c>
      <c r="AA157" s="1">
        <f t="shared" si="89"/>
        <v>33763</v>
      </c>
      <c r="AB157" s="1">
        <f t="shared" si="90"/>
        <v>20</v>
      </c>
      <c r="AC157" s="1">
        <f t="shared" si="91"/>
        <v>15552</v>
      </c>
      <c r="AD157" s="1">
        <f t="shared" si="92"/>
        <v>662</v>
      </c>
      <c r="AE157" s="1">
        <f t="shared" si="97"/>
        <v>-1</v>
      </c>
      <c r="AF157" s="1">
        <f t="shared" si="93"/>
        <v>1</v>
      </c>
      <c r="AG157" s="1">
        <f t="shared" si="94"/>
        <v>0</v>
      </c>
      <c r="AH157" s="1">
        <f t="shared" si="95"/>
        <v>0</v>
      </c>
      <c r="AI157" s="1">
        <f t="shared" si="98"/>
        <v>0</v>
      </c>
      <c r="AJ157" s="9">
        <f t="shared" si="79"/>
        <v>0.11800356506238859</v>
      </c>
      <c r="AK157" s="9">
        <f t="shared" si="80"/>
        <v>0.11219999999999999</v>
      </c>
      <c r="AL157" s="9">
        <f t="shared" si="81"/>
        <v>3.8000000000000002E-4</v>
      </c>
      <c r="AM157" s="9">
        <f t="shared" si="82"/>
        <v>9.8580000000000001E-2</v>
      </c>
      <c r="AN157" s="9">
        <f t="shared" si="83"/>
        <v>1.324E-2</v>
      </c>
      <c r="AO157" s="9">
        <f t="shared" si="84"/>
        <v>0</v>
      </c>
      <c r="AP157" s="1">
        <f t="shared" si="99"/>
        <v>0</v>
      </c>
      <c r="AQ157" s="1">
        <f t="shared" si="100"/>
        <v>1</v>
      </c>
      <c r="AS157" s="1">
        <f t="shared" si="101"/>
        <v>0</v>
      </c>
      <c r="AT157" s="1">
        <f t="shared" si="102"/>
        <v>1</v>
      </c>
      <c r="AU157" s="1">
        <f t="shared" si="103"/>
        <v>10624</v>
      </c>
      <c r="AV157" s="9">
        <f t="shared" si="96"/>
        <v>0.21248</v>
      </c>
      <c r="AW157" s="9">
        <f t="shared" si="85"/>
        <v>2.0000000000000002E-5</v>
      </c>
      <c r="AX157" s="9">
        <f t="shared" si="86"/>
        <v>0.21246000000000001</v>
      </c>
      <c r="AY157" s="9">
        <f t="shared" si="87"/>
        <v>0</v>
      </c>
      <c r="AZ157" s="9">
        <f t="shared" si="88"/>
        <v>2.0000000000000002E-5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104"/>
        <v>159</v>
      </c>
      <c r="BK157" s="7">
        <f t="shared" si="104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78"/>
        <v>5610</v>
      </c>
      <c r="C158" s="1">
        <v>145</v>
      </c>
      <c r="D158" s="1">
        <v>9388</v>
      </c>
      <c r="E158" s="1">
        <v>18</v>
      </c>
      <c r="F158" s="1">
        <v>0</v>
      </c>
      <c r="G158" s="1">
        <v>4930</v>
      </c>
      <c r="H158" s="1">
        <v>0</v>
      </c>
      <c r="I158" s="1">
        <v>662</v>
      </c>
      <c r="J158" s="95">
        <v>56.89</v>
      </c>
      <c r="K158" s="95">
        <v>1.49</v>
      </c>
      <c r="L158" s="95">
        <v>14.8</v>
      </c>
      <c r="M158" s="95">
        <v>1</v>
      </c>
      <c r="N158" s="1">
        <v>6535</v>
      </c>
      <c r="O158" s="1">
        <v>9690</v>
      </c>
      <c r="P158" s="1">
        <v>9</v>
      </c>
      <c r="Q158" s="1">
        <v>9563</v>
      </c>
      <c r="R158" s="1">
        <v>116</v>
      </c>
      <c r="S158" s="1">
        <v>16</v>
      </c>
      <c r="T158" s="1">
        <v>1</v>
      </c>
      <c r="U158" s="1">
        <v>24375</v>
      </c>
      <c r="V158" s="1">
        <v>0</v>
      </c>
      <c r="W158" s="1">
        <v>10623</v>
      </c>
      <c r="X158" s="1">
        <v>0</v>
      </c>
      <c r="Y158" s="1">
        <v>0</v>
      </c>
      <c r="Z158" s="1">
        <v>0</v>
      </c>
      <c r="AA158" s="1">
        <f t="shared" si="89"/>
        <v>33763</v>
      </c>
      <c r="AB158" s="1">
        <f t="shared" si="90"/>
        <v>18</v>
      </c>
      <c r="AC158" s="1">
        <f t="shared" si="91"/>
        <v>15553</v>
      </c>
      <c r="AD158" s="1">
        <f t="shared" si="92"/>
        <v>662</v>
      </c>
      <c r="AE158" s="1">
        <f t="shared" si="97"/>
        <v>-1</v>
      </c>
      <c r="AF158" s="1">
        <f t="shared" si="93"/>
        <v>1</v>
      </c>
      <c r="AG158" s="1">
        <f t="shared" si="94"/>
        <v>0</v>
      </c>
      <c r="AH158" s="1">
        <f t="shared" si="95"/>
        <v>0</v>
      </c>
      <c r="AI158" s="1">
        <f t="shared" si="98"/>
        <v>0</v>
      </c>
      <c r="AJ158" s="9">
        <f t="shared" si="79"/>
        <v>0.11800356506238859</v>
      </c>
      <c r="AK158" s="9">
        <f t="shared" si="80"/>
        <v>0.11219999999999999</v>
      </c>
      <c r="AL158" s="9">
        <f t="shared" si="81"/>
        <v>3.6000000000000002E-4</v>
      </c>
      <c r="AM158" s="9">
        <f t="shared" si="82"/>
        <v>9.8599999999999993E-2</v>
      </c>
      <c r="AN158" s="9">
        <f t="shared" si="83"/>
        <v>1.324E-2</v>
      </c>
      <c r="AO158" s="9">
        <f t="shared" si="84"/>
        <v>0</v>
      </c>
      <c r="AP158" s="1">
        <f t="shared" si="99"/>
        <v>-1</v>
      </c>
      <c r="AQ158" s="1">
        <f t="shared" si="100"/>
        <v>0</v>
      </c>
      <c r="AS158" s="1">
        <f t="shared" si="101"/>
        <v>0</v>
      </c>
      <c r="AT158" s="1">
        <f t="shared" si="102"/>
        <v>-1</v>
      </c>
      <c r="AU158" s="1">
        <f t="shared" si="103"/>
        <v>10623</v>
      </c>
      <c r="AV158" s="9">
        <f t="shared" si="96"/>
        <v>0.21246000000000001</v>
      </c>
      <c r="AW158" s="9">
        <f t="shared" si="85"/>
        <v>0</v>
      </c>
      <c r="AX158" s="9">
        <f t="shared" si="86"/>
        <v>0.21246000000000001</v>
      </c>
      <c r="AY158" s="9">
        <f t="shared" si="87"/>
        <v>0</v>
      </c>
      <c r="AZ158" s="9">
        <f t="shared" si="88"/>
        <v>-2.0000000000000002E-5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104"/>
        <v>160</v>
      </c>
      <c r="BK158" s="7">
        <f t="shared" si="104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78"/>
        <v>5611</v>
      </c>
      <c r="C159" s="1">
        <v>146</v>
      </c>
      <c r="D159" s="1">
        <v>9387</v>
      </c>
      <c r="E159" s="1">
        <v>18</v>
      </c>
      <c r="F159" s="1">
        <v>0</v>
      </c>
      <c r="G159" s="1">
        <v>4931</v>
      </c>
      <c r="H159" s="1">
        <v>0</v>
      </c>
      <c r="I159" s="1">
        <v>662</v>
      </c>
      <c r="J159" s="95">
        <v>56.89</v>
      </c>
      <c r="K159" s="95">
        <v>1.49</v>
      </c>
      <c r="L159" s="95">
        <v>14.8</v>
      </c>
      <c r="M159" s="95">
        <v>1</v>
      </c>
      <c r="N159" s="1">
        <v>6536</v>
      </c>
      <c r="O159" s="1">
        <v>9690</v>
      </c>
      <c r="P159" s="1">
        <v>9</v>
      </c>
      <c r="Q159" s="1">
        <v>9563</v>
      </c>
      <c r="R159" s="1">
        <v>116</v>
      </c>
      <c r="S159" s="1">
        <v>15</v>
      </c>
      <c r="T159" s="1">
        <v>1</v>
      </c>
      <c r="U159" s="1">
        <v>24375</v>
      </c>
      <c r="V159" s="1">
        <v>0</v>
      </c>
      <c r="W159" s="1">
        <v>10623</v>
      </c>
      <c r="X159" s="1">
        <v>0</v>
      </c>
      <c r="Y159" s="1">
        <v>0</v>
      </c>
      <c r="Z159" s="1">
        <v>0</v>
      </c>
      <c r="AA159" s="1">
        <f t="shared" si="89"/>
        <v>33762</v>
      </c>
      <c r="AB159" s="1">
        <f t="shared" si="90"/>
        <v>18</v>
      </c>
      <c r="AC159" s="1">
        <f t="shared" si="91"/>
        <v>15554</v>
      </c>
      <c r="AD159" s="1">
        <f t="shared" si="92"/>
        <v>662</v>
      </c>
      <c r="AE159" s="1">
        <f t="shared" si="97"/>
        <v>0</v>
      </c>
      <c r="AF159" s="1">
        <f t="shared" si="93"/>
        <v>1</v>
      </c>
      <c r="AG159" s="1">
        <f t="shared" si="94"/>
        <v>0</v>
      </c>
      <c r="AH159" s="1">
        <f t="shared" si="95"/>
        <v>0</v>
      </c>
      <c r="AI159" s="1">
        <f t="shared" si="98"/>
        <v>1</v>
      </c>
      <c r="AJ159" s="9">
        <f t="shared" si="79"/>
        <v>0.11798253430761005</v>
      </c>
      <c r="AK159" s="9">
        <f t="shared" si="80"/>
        <v>0.11222</v>
      </c>
      <c r="AL159" s="9">
        <f t="shared" si="81"/>
        <v>3.6000000000000002E-4</v>
      </c>
      <c r="AM159" s="9">
        <f t="shared" si="82"/>
        <v>9.8619999999999999E-2</v>
      </c>
      <c r="AN159" s="9">
        <f t="shared" si="83"/>
        <v>1.324E-2</v>
      </c>
      <c r="AO159" s="9">
        <f t="shared" si="84"/>
        <v>2.0000000000000002E-5</v>
      </c>
      <c r="AP159" s="1">
        <f t="shared" si="99"/>
        <v>0</v>
      </c>
      <c r="AQ159" s="1">
        <f t="shared" si="100"/>
        <v>0</v>
      </c>
      <c r="AS159" s="1">
        <f t="shared" si="101"/>
        <v>0</v>
      </c>
      <c r="AT159" s="1">
        <f t="shared" si="102"/>
        <v>0</v>
      </c>
      <c r="AU159" s="1">
        <f t="shared" si="103"/>
        <v>10623</v>
      </c>
      <c r="AV159" s="9">
        <f t="shared" si="96"/>
        <v>0.21246000000000001</v>
      </c>
      <c r="AW159" s="9">
        <f t="shared" si="85"/>
        <v>0</v>
      </c>
      <c r="AX159" s="9">
        <f t="shared" si="86"/>
        <v>0.21246000000000001</v>
      </c>
      <c r="AY159" s="9">
        <f t="shared" si="87"/>
        <v>0</v>
      </c>
      <c r="AZ159" s="9">
        <f t="shared" si="88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104"/>
        <v>161</v>
      </c>
      <c r="BK159" s="7">
        <f t="shared" si="104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78"/>
        <v>5611</v>
      </c>
      <c r="C160" s="1">
        <v>147</v>
      </c>
      <c r="D160" s="1">
        <v>9387</v>
      </c>
      <c r="E160" s="1">
        <v>17</v>
      </c>
      <c r="F160" s="1">
        <v>0</v>
      </c>
      <c r="G160" s="1">
        <v>4932</v>
      </c>
      <c r="H160" s="1">
        <v>0</v>
      </c>
      <c r="I160" s="1">
        <v>662</v>
      </c>
      <c r="J160" s="95">
        <v>56.89</v>
      </c>
      <c r="K160" s="95">
        <v>1.49</v>
      </c>
      <c r="L160" s="95">
        <v>14.8</v>
      </c>
      <c r="M160" s="95">
        <v>1</v>
      </c>
      <c r="N160" s="1">
        <v>6536</v>
      </c>
      <c r="O160" s="1">
        <v>9690</v>
      </c>
      <c r="P160" s="1">
        <v>9</v>
      </c>
      <c r="Q160" s="1">
        <v>9564</v>
      </c>
      <c r="R160" s="1">
        <v>116</v>
      </c>
      <c r="S160" s="1">
        <v>14</v>
      </c>
      <c r="T160" s="1">
        <v>1</v>
      </c>
      <c r="U160" s="1">
        <v>24375</v>
      </c>
      <c r="V160" s="1">
        <v>0</v>
      </c>
      <c r="W160" s="1">
        <v>10623</v>
      </c>
      <c r="X160" s="1">
        <v>0</v>
      </c>
      <c r="Y160" s="1">
        <v>0</v>
      </c>
      <c r="Z160" s="1">
        <v>0</v>
      </c>
      <c r="AA160" s="1">
        <f t="shared" si="89"/>
        <v>33762</v>
      </c>
      <c r="AB160" s="1">
        <f t="shared" si="90"/>
        <v>17</v>
      </c>
      <c r="AC160" s="1">
        <f t="shared" si="91"/>
        <v>15555</v>
      </c>
      <c r="AD160" s="1">
        <f t="shared" si="92"/>
        <v>662</v>
      </c>
      <c r="AE160" s="1">
        <f t="shared" si="97"/>
        <v>-1</v>
      </c>
      <c r="AF160" s="1">
        <f t="shared" si="93"/>
        <v>1</v>
      </c>
      <c r="AG160" s="1">
        <f t="shared" si="94"/>
        <v>0</v>
      </c>
      <c r="AH160" s="1">
        <f t="shared" si="95"/>
        <v>0</v>
      </c>
      <c r="AI160" s="1">
        <f t="shared" si="98"/>
        <v>0</v>
      </c>
      <c r="AJ160" s="9">
        <f t="shared" si="79"/>
        <v>0.11798253430761005</v>
      </c>
      <c r="AK160" s="9">
        <f t="shared" si="80"/>
        <v>0.11222</v>
      </c>
      <c r="AL160" s="9">
        <f t="shared" si="81"/>
        <v>3.4000000000000002E-4</v>
      </c>
      <c r="AM160" s="9">
        <f t="shared" si="82"/>
        <v>9.8640000000000005E-2</v>
      </c>
      <c r="AN160" s="9">
        <f t="shared" si="83"/>
        <v>1.324E-2</v>
      </c>
      <c r="AO160" s="9">
        <f t="shared" si="84"/>
        <v>0</v>
      </c>
      <c r="AP160" s="1">
        <f t="shared" si="99"/>
        <v>0</v>
      </c>
      <c r="AQ160" s="1">
        <f t="shared" si="100"/>
        <v>0</v>
      </c>
      <c r="AS160" s="1">
        <f t="shared" si="101"/>
        <v>0</v>
      </c>
      <c r="AT160" s="1">
        <f t="shared" si="102"/>
        <v>0</v>
      </c>
      <c r="AU160" s="1">
        <f t="shared" si="103"/>
        <v>10623</v>
      </c>
      <c r="AV160" s="9">
        <f t="shared" si="96"/>
        <v>0.21246000000000001</v>
      </c>
      <c r="AW160" s="9">
        <f t="shared" si="85"/>
        <v>0</v>
      </c>
      <c r="AX160" s="9">
        <f t="shared" si="86"/>
        <v>0.21246000000000001</v>
      </c>
      <c r="AY160" s="9">
        <f t="shared" si="87"/>
        <v>0</v>
      </c>
      <c r="AZ160" s="9">
        <f t="shared" si="88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105">+BJ159+1</f>
        <v>162</v>
      </c>
      <c r="BK160" s="7">
        <f t="shared" si="105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78"/>
        <v>5612</v>
      </c>
      <c r="C161" s="1">
        <v>148</v>
      </c>
      <c r="D161" s="1">
        <v>9387</v>
      </c>
      <c r="E161" s="1">
        <v>16</v>
      </c>
      <c r="F161" s="1">
        <v>0</v>
      </c>
      <c r="G161" s="1">
        <v>4933</v>
      </c>
      <c r="H161" s="1">
        <v>0</v>
      </c>
      <c r="I161" s="1">
        <v>663</v>
      </c>
      <c r="J161" s="95">
        <v>56.9</v>
      </c>
      <c r="K161" s="95">
        <v>1.49</v>
      </c>
      <c r="L161" s="95">
        <v>14.8</v>
      </c>
      <c r="M161" s="95">
        <v>1</v>
      </c>
      <c r="N161" s="1">
        <v>6536</v>
      </c>
      <c r="O161" s="1">
        <v>9690</v>
      </c>
      <c r="P161" s="1">
        <v>9</v>
      </c>
      <c r="Q161" s="1">
        <v>9564</v>
      </c>
      <c r="R161" s="1">
        <v>116</v>
      </c>
      <c r="S161" s="1">
        <v>14</v>
      </c>
      <c r="T161" s="1">
        <v>1</v>
      </c>
      <c r="U161" s="1">
        <v>24375</v>
      </c>
      <c r="V161" s="1">
        <v>0</v>
      </c>
      <c r="W161" s="1">
        <v>10623</v>
      </c>
      <c r="X161" s="1">
        <v>0</v>
      </c>
      <c r="Y161" s="1">
        <v>0</v>
      </c>
      <c r="Z161" s="1">
        <v>0</v>
      </c>
      <c r="AA161" s="1">
        <f t="shared" si="89"/>
        <v>33762</v>
      </c>
      <c r="AB161" s="1">
        <f t="shared" si="90"/>
        <v>16</v>
      </c>
      <c r="AC161" s="1">
        <f t="shared" si="91"/>
        <v>15556</v>
      </c>
      <c r="AD161" s="1">
        <f t="shared" si="92"/>
        <v>663</v>
      </c>
      <c r="AE161" s="1">
        <f t="shared" si="97"/>
        <v>-1</v>
      </c>
      <c r="AF161" s="1">
        <f t="shared" si="93"/>
        <v>1</v>
      </c>
      <c r="AG161" s="1">
        <f t="shared" si="94"/>
        <v>0</v>
      </c>
      <c r="AH161" s="1">
        <f t="shared" si="95"/>
        <v>1</v>
      </c>
      <c r="AI161" s="1">
        <f t="shared" si="98"/>
        <v>1</v>
      </c>
      <c r="AJ161" s="9">
        <f t="shared" si="79"/>
        <v>0.11813970064148253</v>
      </c>
      <c r="AK161" s="9">
        <f t="shared" si="80"/>
        <v>0.11224000000000001</v>
      </c>
      <c r="AL161" s="9">
        <f t="shared" si="81"/>
        <v>3.2000000000000003E-4</v>
      </c>
      <c r="AM161" s="9">
        <f t="shared" si="82"/>
        <v>9.8659999999999998E-2</v>
      </c>
      <c r="AN161" s="9">
        <f t="shared" si="83"/>
        <v>1.3259999999999999E-2</v>
      </c>
      <c r="AO161" s="9">
        <f t="shared" si="84"/>
        <v>2.0000000000000002E-5</v>
      </c>
      <c r="AP161" s="1">
        <f t="shared" si="99"/>
        <v>0</v>
      </c>
      <c r="AQ161" s="1">
        <f t="shared" si="100"/>
        <v>0</v>
      </c>
      <c r="AS161" s="1">
        <f t="shared" si="101"/>
        <v>0</v>
      </c>
      <c r="AT161" s="1">
        <f t="shared" si="102"/>
        <v>0</v>
      </c>
      <c r="AU161" s="1">
        <f t="shared" si="103"/>
        <v>10623</v>
      </c>
      <c r="AV161" s="9">
        <f t="shared" si="96"/>
        <v>0.21246000000000001</v>
      </c>
      <c r="AW161" s="9">
        <f t="shared" si="85"/>
        <v>0</v>
      </c>
      <c r="AX161" s="9">
        <f t="shared" si="86"/>
        <v>0.21246000000000001</v>
      </c>
      <c r="AY161" s="9">
        <f t="shared" si="87"/>
        <v>0</v>
      </c>
      <c r="AZ161" s="9">
        <f t="shared" si="88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105"/>
        <v>163</v>
      </c>
      <c r="BK161" s="7">
        <f t="shared" si="105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78"/>
        <v>5612</v>
      </c>
      <c r="C162" s="1">
        <v>149</v>
      </c>
      <c r="D162" s="1">
        <v>9386</v>
      </c>
      <c r="E162" s="1">
        <v>16</v>
      </c>
      <c r="F162" s="1">
        <v>0</v>
      </c>
      <c r="G162" s="1">
        <v>4933</v>
      </c>
      <c r="H162" s="1">
        <v>0</v>
      </c>
      <c r="I162" s="1">
        <v>663</v>
      </c>
      <c r="J162" s="95">
        <v>56.9</v>
      </c>
      <c r="K162" s="95">
        <v>1.49</v>
      </c>
      <c r="L162" s="95">
        <v>14.8</v>
      </c>
      <c r="M162" s="95">
        <v>1</v>
      </c>
      <c r="N162" s="1">
        <v>6536</v>
      </c>
      <c r="O162" s="1">
        <v>9691</v>
      </c>
      <c r="P162" s="1">
        <v>8</v>
      </c>
      <c r="Q162" s="1">
        <v>9565</v>
      </c>
      <c r="R162" s="1">
        <v>116</v>
      </c>
      <c r="S162" s="1">
        <v>13</v>
      </c>
      <c r="T162" s="1">
        <v>1</v>
      </c>
      <c r="U162" s="1">
        <v>24375</v>
      </c>
      <c r="V162" s="1">
        <v>0</v>
      </c>
      <c r="W162" s="1">
        <v>10623</v>
      </c>
      <c r="X162" s="1">
        <v>0</v>
      </c>
      <c r="Y162" s="1">
        <v>0</v>
      </c>
      <c r="Z162" s="1">
        <v>0</v>
      </c>
      <c r="AA162" s="1">
        <f t="shared" si="89"/>
        <v>33761</v>
      </c>
      <c r="AB162" s="1">
        <f t="shared" si="90"/>
        <v>16</v>
      </c>
      <c r="AC162" s="1">
        <f t="shared" si="91"/>
        <v>15556</v>
      </c>
      <c r="AD162" s="1">
        <f t="shared" si="92"/>
        <v>663</v>
      </c>
      <c r="AE162" s="1">
        <f t="shared" si="97"/>
        <v>0</v>
      </c>
      <c r="AF162" s="1">
        <f t="shared" si="93"/>
        <v>0</v>
      </c>
      <c r="AG162" s="1">
        <f t="shared" si="94"/>
        <v>0</v>
      </c>
      <c r="AH162" s="1">
        <f t="shared" si="95"/>
        <v>0</v>
      </c>
      <c r="AI162" s="1">
        <f t="shared" si="98"/>
        <v>0</v>
      </c>
      <c r="AJ162" s="9">
        <f t="shared" si="79"/>
        <v>0.11813970064148253</v>
      </c>
      <c r="AK162" s="9">
        <f t="shared" si="80"/>
        <v>0.11224000000000001</v>
      </c>
      <c r="AL162" s="9">
        <f t="shared" si="81"/>
        <v>3.2000000000000003E-4</v>
      </c>
      <c r="AM162" s="9">
        <f t="shared" si="82"/>
        <v>9.8659999999999998E-2</v>
      </c>
      <c r="AN162" s="9">
        <f t="shared" si="83"/>
        <v>1.3259999999999999E-2</v>
      </c>
      <c r="AO162" s="9">
        <f t="shared" si="84"/>
        <v>0</v>
      </c>
      <c r="AP162" s="1">
        <f t="shared" si="99"/>
        <v>0</v>
      </c>
      <c r="AQ162" s="1">
        <f t="shared" si="100"/>
        <v>0</v>
      </c>
      <c r="AS162" s="1">
        <f t="shared" si="101"/>
        <v>0</v>
      </c>
      <c r="AT162" s="1">
        <f t="shared" si="102"/>
        <v>0</v>
      </c>
      <c r="AU162" s="1">
        <f t="shared" si="103"/>
        <v>10623</v>
      </c>
      <c r="AV162" s="9">
        <f t="shared" si="96"/>
        <v>0.21246000000000001</v>
      </c>
      <c r="AW162" s="9">
        <f t="shared" si="85"/>
        <v>0</v>
      </c>
      <c r="AX162" s="9">
        <f t="shared" si="86"/>
        <v>0.21246000000000001</v>
      </c>
      <c r="AY162" s="9">
        <f t="shared" si="87"/>
        <v>0</v>
      </c>
      <c r="AZ162" s="9">
        <f t="shared" si="88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105"/>
        <v>164</v>
      </c>
      <c r="BK162" s="7">
        <f t="shared" si="105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78"/>
        <v>5612</v>
      </c>
      <c r="C163" s="1">
        <v>150</v>
      </c>
      <c r="D163" s="1">
        <v>9386</v>
      </c>
      <c r="E163" s="1">
        <v>15</v>
      </c>
      <c r="F163" s="1">
        <v>0</v>
      </c>
      <c r="G163" s="1">
        <v>4934</v>
      </c>
      <c r="H163" s="1">
        <v>0</v>
      </c>
      <c r="I163" s="1">
        <v>663</v>
      </c>
      <c r="J163" s="95">
        <v>56.91</v>
      </c>
      <c r="K163" s="95">
        <v>1.49</v>
      </c>
      <c r="L163" s="95">
        <v>14.8</v>
      </c>
      <c r="M163" s="95">
        <v>1</v>
      </c>
      <c r="N163" s="1">
        <v>6536</v>
      </c>
      <c r="O163" s="1">
        <v>9691</v>
      </c>
      <c r="P163" s="1">
        <v>9</v>
      </c>
      <c r="Q163" s="1">
        <v>9565</v>
      </c>
      <c r="R163" s="1">
        <v>116</v>
      </c>
      <c r="S163" s="1">
        <v>13</v>
      </c>
      <c r="T163" s="1">
        <v>1</v>
      </c>
      <c r="U163" s="1">
        <v>24375</v>
      </c>
      <c r="V163" s="1">
        <v>0</v>
      </c>
      <c r="W163" s="1">
        <v>10623</v>
      </c>
      <c r="X163" s="1">
        <v>0</v>
      </c>
      <c r="Y163" s="1">
        <v>0</v>
      </c>
      <c r="Z163" s="1">
        <v>0</v>
      </c>
      <c r="AA163" s="1">
        <f t="shared" si="89"/>
        <v>33761</v>
      </c>
      <c r="AB163" s="1">
        <f t="shared" si="90"/>
        <v>15</v>
      </c>
      <c r="AC163" s="1">
        <f t="shared" si="91"/>
        <v>15557</v>
      </c>
      <c r="AD163" s="1">
        <f t="shared" si="92"/>
        <v>663</v>
      </c>
      <c r="AE163" s="1">
        <f t="shared" si="97"/>
        <v>-1</v>
      </c>
      <c r="AF163" s="1">
        <f t="shared" si="93"/>
        <v>1</v>
      </c>
      <c r="AG163" s="1">
        <f t="shared" si="94"/>
        <v>0</v>
      </c>
      <c r="AH163" s="1">
        <f t="shared" si="95"/>
        <v>0</v>
      </c>
      <c r="AI163" s="1">
        <f t="shared" si="98"/>
        <v>0</v>
      </c>
      <c r="AJ163" s="9">
        <f t="shared" si="79"/>
        <v>0.11813970064148253</v>
      </c>
      <c r="AK163" s="9">
        <f t="shared" si="80"/>
        <v>0.11224000000000001</v>
      </c>
      <c r="AL163" s="9">
        <f t="shared" si="81"/>
        <v>2.9999999999999997E-4</v>
      </c>
      <c r="AM163" s="9">
        <f t="shared" si="82"/>
        <v>9.8680000000000004E-2</v>
      </c>
      <c r="AN163" s="9">
        <f t="shared" si="83"/>
        <v>1.3259999999999999E-2</v>
      </c>
      <c r="AO163" s="9">
        <f t="shared" si="84"/>
        <v>0</v>
      </c>
      <c r="AP163" s="1">
        <f t="shared" si="99"/>
        <v>0</v>
      </c>
      <c r="AQ163" s="1">
        <f t="shared" si="100"/>
        <v>0</v>
      </c>
      <c r="AS163" s="1">
        <f t="shared" si="101"/>
        <v>0</v>
      </c>
      <c r="AT163" s="1">
        <f t="shared" si="102"/>
        <v>0</v>
      </c>
      <c r="AU163" s="1">
        <f t="shared" si="103"/>
        <v>10623</v>
      </c>
      <c r="AV163" s="9">
        <f t="shared" si="96"/>
        <v>0.21246000000000001</v>
      </c>
      <c r="AW163" s="9">
        <f t="shared" si="85"/>
        <v>0</v>
      </c>
      <c r="AX163" s="9">
        <f t="shared" si="86"/>
        <v>0.21246000000000001</v>
      </c>
      <c r="AY163" s="9">
        <f t="shared" si="87"/>
        <v>0</v>
      </c>
      <c r="AZ163" s="9">
        <f t="shared" si="88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105"/>
        <v>165</v>
      </c>
      <c r="BK163" s="7">
        <f t="shared" si="105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78"/>
        <v>#N/A</v>
      </c>
      <c r="J164" s="95"/>
      <c r="K164" s="95"/>
      <c r="L164" s="95"/>
      <c r="M164" s="95"/>
      <c r="AA164" s="1">
        <f t="shared" si="89"/>
        <v>0</v>
      </c>
      <c r="AB164" s="1">
        <f t="shared" si="90"/>
        <v>0</v>
      </c>
      <c r="AC164" s="1">
        <f t="shared" si="91"/>
        <v>0</v>
      </c>
      <c r="AD164" s="1">
        <f t="shared" si="92"/>
        <v>0</v>
      </c>
      <c r="AE164" s="1" t="str">
        <f t="shared" si="97"/>
        <v/>
      </c>
      <c r="AF164" s="1" t="str">
        <f t="shared" si="93"/>
        <v/>
      </c>
      <c r="AG164" s="1" t="str">
        <f t="shared" si="94"/>
        <v/>
      </c>
      <c r="AH164" s="1" t="str">
        <f t="shared" si="95"/>
        <v/>
      </c>
      <c r="AI164" s="1" t="e">
        <f t="shared" si="98"/>
        <v>#N/A</v>
      </c>
      <c r="AJ164" s="9" t="e">
        <f t="shared" si="79"/>
        <v>#N/A</v>
      </c>
      <c r="AK164" s="9" t="e">
        <f t="shared" si="80"/>
        <v>#N/A</v>
      </c>
      <c r="AL164" s="9" t="e">
        <f t="shared" si="81"/>
        <v>#N/A</v>
      </c>
      <c r="AM164" s="9" t="e">
        <f t="shared" si="82"/>
        <v>#N/A</v>
      </c>
      <c r="AN164" s="9" t="e">
        <f t="shared" si="83"/>
        <v>#N/A</v>
      </c>
      <c r="AO164" s="9" t="e">
        <f t="shared" si="84"/>
        <v>#N/A</v>
      </c>
      <c r="AP164" s="1" t="str">
        <f t="shared" si="99"/>
        <v/>
      </c>
      <c r="AQ164" s="1" t="str">
        <f t="shared" si="100"/>
        <v/>
      </c>
      <c r="AS164" s="1" t="str">
        <f t="shared" si="101"/>
        <v/>
      </c>
      <c r="AT164" s="1" t="e">
        <f t="shared" si="102"/>
        <v>#N/A</v>
      </c>
      <c r="AU164" s="1" t="e">
        <f t="shared" si="103"/>
        <v>#N/A</v>
      </c>
      <c r="AV164" s="9" t="e">
        <f t="shared" si="96"/>
        <v>#N/A</v>
      </c>
      <c r="AW164" s="9" t="e">
        <f t="shared" si="85"/>
        <v>#N/A</v>
      </c>
      <c r="AX164" s="9" t="e">
        <f t="shared" si="86"/>
        <v>#N/A</v>
      </c>
      <c r="AY164" s="9" t="e">
        <f t="shared" si="87"/>
        <v>#N/A</v>
      </c>
      <c r="AZ164" s="9" t="e">
        <f t="shared" si="88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105"/>
        <v>166</v>
      </c>
      <c r="BK164" s="7">
        <f t="shared" si="105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78"/>
        <v>#N/A</v>
      </c>
      <c r="J165" s="95"/>
      <c r="K165" s="95"/>
      <c r="L165" s="95"/>
      <c r="M165" s="95"/>
      <c r="AA165" s="1">
        <f t="shared" si="89"/>
        <v>0</v>
      </c>
      <c r="AB165" s="1">
        <f t="shared" si="90"/>
        <v>0</v>
      </c>
      <c r="AC165" s="1">
        <f t="shared" si="91"/>
        <v>0</v>
      </c>
      <c r="AD165" s="1">
        <f t="shared" si="92"/>
        <v>0</v>
      </c>
      <c r="AE165" s="1" t="str">
        <f t="shared" si="97"/>
        <v/>
      </c>
      <c r="AF165" s="1" t="str">
        <f t="shared" si="93"/>
        <v/>
      </c>
      <c r="AG165" s="1" t="str">
        <f t="shared" si="94"/>
        <v/>
      </c>
      <c r="AH165" s="1" t="str">
        <f t="shared" si="95"/>
        <v/>
      </c>
      <c r="AI165" s="1" t="e">
        <f t="shared" si="98"/>
        <v>#N/A</v>
      </c>
      <c r="AJ165" s="9" t="e">
        <f t="shared" si="79"/>
        <v>#N/A</v>
      </c>
      <c r="AK165" s="9" t="e">
        <f t="shared" si="80"/>
        <v>#N/A</v>
      </c>
      <c r="AL165" s="9" t="e">
        <f t="shared" si="81"/>
        <v>#N/A</v>
      </c>
      <c r="AM165" s="9" t="e">
        <f t="shared" si="82"/>
        <v>#N/A</v>
      </c>
      <c r="AN165" s="9" t="e">
        <f t="shared" si="83"/>
        <v>#N/A</v>
      </c>
      <c r="AO165" s="9" t="e">
        <f t="shared" si="84"/>
        <v>#N/A</v>
      </c>
      <c r="AP165" s="1" t="str">
        <f t="shared" si="99"/>
        <v/>
      </c>
      <c r="AQ165" s="1" t="str">
        <f t="shared" si="100"/>
        <v/>
      </c>
      <c r="AS165" s="1" t="str">
        <f t="shared" si="101"/>
        <v/>
      </c>
      <c r="AT165" s="1" t="e">
        <f t="shared" si="102"/>
        <v>#N/A</v>
      </c>
      <c r="AU165" s="1" t="e">
        <f t="shared" si="103"/>
        <v>#N/A</v>
      </c>
      <c r="AV165" s="9" t="e">
        <f t="shared" si="96"/>
        <v>#N/A</v>
      </c>
      <c r="AW165" s="9" t="e">
        <f t="shared" si="85"/>
        <v>#N/A</v>
      </c>
      <c r="AX165" s="9" t="e">
        <f t="shared" si="86"/>
        <v>#N/A</v>
      </c>
      <c r="AY165" s="9" t="e">
        <f t="shared" si="87"/>
        <v>#N/A</v>
      </c>
      <c r="AZ165" s="9" t="e">
        <f t="shared" si="88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105"/>
        <v>167</v>
      </c>
      <c r="BK165" s="7">
        <f t="shared" si="105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78"/>
        <v>#N/A</v>
      </c>
      <c r="J166" s="95"/>
      <c r="K166" s="95"/>
      <c r="L166" s="95"/>
      <c r="M166" s="95"/>
      <c r="AA166" s="1">
        <f t="shared" si="89"/>
        <v>0</v>
      </c>
      <c r="AB166" s="1">
        <f t="shared" si="90"/>
        <v>0</v>
      </c>
      <c r="AC166" s="1">
        <f t="shared" si="91"/>
        <v>0</v>
      </c>
      <c r="AD166" s="1">
        <f t="shared" si="92"/>
        <v>0</v>
      </c>
      <c r="AE166" s="1" t="str">
        <f t="shared" si="97"/>
        <v/>
      </c>
      <c r="AF166" s="1" t="str">
        <f t="shared" si="93"/>
        <v/>
      </c>
      <c r="AG166" s="1" t="str">
        <f t="shared" si="94"/>
        <v/>
      </c>
      <c r="AH166" s="1" t="str">
        <f t="shared" si="95"/>
        <v/>
      </c>
      <c r="AI166" s="1" t="e">
        <f t="shared" si="98"/>
        <v>#N/A</v>
      </c>
      <c r="AJ166" s="9" t="e">
        <f t="shared" si="79"/>
        <v>#N/A</v>
      </c>
      <c r="AK166" s="9" t="e">
        <f t="shared" si="80"/>
        <v>#N/A</v>
      </c>
      <c r="AL166" s="9" t="e">
        <f t="shared" si="81"/>
        <v>#N/A</v>
      </c>
      <c r="AM166" s="9" t="e">
        <f t="shared" si="82"/>
        <v>#N/A</v>
      </c>
      <c r="AN166" s="9" t="e">
        <f t="shared" si="83"/>
        <v>#N/A</v>
      </c>
      <c r="AO166" s="9" t="e">
        <f t="shared" si="84"/>
        <v>#N/A</v>
      </c>
      <c r="AP166" s="1" t="str">
        <f t="shared" si="99"/>
        <v/>
      </c>
      <c r="AQ166" s="1" t="str">
        <f t="shared" si="100"/>
        <v/>
      </c>
      <c r="AS166" s="1" t="str">
        <f t="shared" si="101"/>
        <v/>
      </c>
      <c r="AT166" s="1" t="e">
        <f t="shared" si="102"/>
        <v>#N/A</v>
      </c>
      <c r="AU166" s="1" t="e">
        <f t="shared" si="103"/>
        <v>#N/A</v>
      </c>
      <c r="AV166" s="9" t="e">
        <f t="shared" si="96"/>
        <v>#N/A</v>
      </c>
      <c r="AW166" s="9" t="e">
        <f t="shared" si="85"/>
        <v>#N/A</v>
      </c>
      <c r="AX166" s="9" t="e">
        <f t="shared" si="86"/>
        <v>#N/A</v>
      </c>
      <c r="AY166" s="9" t="e">
        <f t="shared" si="87"/>
        <v>#N/A</v>
      </c>
      <c r="AZ166" s="9" t="e">
        <f t="shared" si="88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105"/>
        <v>168</v>
      </c>
      <c r="BK166" s="7">
        <f t="shared" si="105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78"/>
        <v>#N/A</v>
      </c>
      <c r="J167" s="95"/>
      <c r="K167" s="95"/>
      <c r="L167" s="95"/>
      <c r="M167" s="95"/>
      <c r="AA167" s="1">
        <f t="shared" si="89"/>
        <v>0</v>
      </c>
      <c r="AB167" s="1">
        <f t="shared" si="90"/>
        <v>0</v>
      </c>
      <c r="AC167" s="1">
        <f t="shared" si="91"/>
        <v>0</v>
      </c>
      <c r="AD167" s="1">
        <f t="shared" si="92"/>
        <v>0</v>
      </c>
      <c r="AE167" s="1" t="str">
        <f t="shared" si="97"/>
        <v/>
      </c>
      <c r="AF167" s="1" t="str">
        <f t="shared" si="93"/>
        <v/>
      </c>
      <c r="AG167" s="1" t="str">
        <f t="shared" si="94"/>
        <v/>
      </c>
      <c r="AH167" s="1" t="str">
        <f t="shared" si="95"/>
        <v/>
      </c>
      <c r="AI167" s="1" t="e">
        <f t="shared" si="98"/>
        <v>#N/A</v>
      </c>
      <c r="AJ167" s="9" t="e">
        <f t="shared" si="79"/>
        <v>#N/A</v>
      </c>
      <c r="AK167" s="9" t="e">
        <f t="shared" si="80"/>
        <v>#N/A</v>
      </c>
      <c r="AL167" s="9" t="e">
        <f t="shared" si="81"/>
        <v>#N/A</v>
      </c>
      <c r="AM167" s="9" t="e">
        <f t="shared" si="82"/>
        <v>#N/A</v>
      </c>
      <c r="AN167" s="9" t="e">
        <f t="shared" si="83"/>
        <v>#N/A</v>
      </c>
      <c r="AO167" s="9" t="e">
        <f t="shared" si="84"/>
        <v>#N/A</v>
      </c>
      <c r="AP167" s="1" t="str">
        <f t="shared" si="99"/>
        <v/>
      </c>
      <c r="AQ167" s="1" t="str">
        <f t="shared" si="100"/>
        <v/>
      </c>
      <c r="AS167" s="1" t="str">
        <f t="shared" si="101"/>
        <v/>
      </c>
      <c r="AT167" s="1" t="e">
        <f t="shared" si="102"/>
        <v>#N/A</v>
      </c>
      <c r="AU167" s="1" t="e">
        <f t="shared" si="103"/>
        <v>#N/A</v>
      </c>
      <c r="AV167" s="9" t="e">
        <f t="shared" si="96"/>
        <v>#N/A</v>
      </c>
      <c r="AW167" s="9" t="e">
        <f t="shared" si="85"/>
        <v>#N/A</v>
      </c>
      <c r="AX167" s="9" t="e">
        <f t="shared" si="86"/>
        <v>#N/A</v>
      </c>
      <c r="AY167" s="9" t="e">
        <f t="shared" si="87"/>
        <v>#N/A</v>
      </c>
      <c r="AZ167" s="9" t="e">
        <f t="shared" si="88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105"/>
        <v>169</v>
      </c>
      <c r="BK167" s="7">
        <f t="shared" si="105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78"/>
        <v>#N/A</v>
      </c>
      <c r="J168" s="95"/>
      <c r="K168" s="95"/>
      <c r="L168" s="95"/>
      <c r="M168" s="95"/>
      <c r="AA168" s="1">
        <f t="shared" si="89"/>
        <v>0</v>
      </c>
      <c r="AB168" s="1">
        <f t="shared" si="90"/>
        <v>0</v>
      </c>
      <c r="AC168" s="1">
        <f t="shared" si="91"/>
        <v>0</v>
      </c>
      <c r="AD168" s="1">
        <f t="shared" si="92"/>
        <v>0</v>
      </c>
      <c r="AE168" s="1" t="str">
        <f t="shared" si="97"/>
        <v/>
      </c>
      <c r="AF168" s="1" t="str">
        <f t="shared" si="93"/>
        <v/>
      </c>
      <c r="AG168" s="1" t="str">
        <f t="shared" si="94"/>
        <v/>
      </c>
      <c r="AH168" s="1" t="str">
        <f t="shared" si="95"/>
        <v/>
      </c>
      <c r="AI168" s="1" t="e">
        <f t="shared" si="98"/>
        <v>#N/A</v>
      </c>
      <c r="AJ168" s="9" t="e">
        <f t="shared" si="79"/>
        <v>#N/A</v>
      </c>
      <c r="AK168" s="9" t="e">
        <f t="shared" si="80"/>
        <v>#N/A</v>
      </c>
      <c r="AL168" s="9" t="e">
        <f t="shared" si="81"/>
        <v>#N/A</v>
      </c>
      <c r="AM168" s="9" t="e">
        <f t="shared" si="82"/>
        <v>#N/A</v>
      </c>
      <c r="AN168" s="9" t="e">
        <f t="shared" si="83"/>
        <v>#N/A</v>
      </c>
      <c r="AO168" s="9" t="e">
        <f t="shared" si="84"/>
        <v>#N/A</v>
      </c>
      <c r="AP168" s="1" t="str">
        <f t="shared" si="99"/>
        <v/>
      </c>
      <c r="AQ168" s="1" t="str">
        <f t="shared" si="100"/>
        <v/>
      </c>
      <c r="AS168" s="1" t="str">
        <f t="shared" si="101"/>
        <v/>
      </c>
      <c r="AT168" s="1" t="e">
        <f t="shared" si="102"/>
        <v>#N/A</v>
      </c>
      <c r="AU168" s="1" t="e">
        <f t="shared" si="103"/>
        <v>#N/A</v>
      </c>
      <c r="AV168" s="9" t="e">
        <f t="shared" si="96"/>
        <v>#N/A</v>
      </c>
      <c r="AW168" s="9" t="e">
        <f t="shared" si="85"/>
        <v>#N/A</v>
      </c>
      <c r="AX168" s="9" t="e">
        <f t="shared" si="86"/>
        <v>#N/A</v>
      </c>
      <c r="AY168" s="9" t="e">
        <f t="shared" si="87"/>
        <v>#N/A</v>
      </c>
      <c r="AZ168" s="9" t="e">
        <f t="shared" si="88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105"/>
        <v>170</v>
      </c>
      <c r="BK168" s="7">
        <f t="shared" si="105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78"/>
        <v>#N/A</v>
      </c>
      <c r="J169" s="95"/>
      <c r="K169" s="95"/>
      <c r="L169" s="95"/>
      <c r="M169" s="95"/>
      <c r="AA169" s="1">
        <f t="shared" si="89"/>
        <v>0</v>
      </c>
      <c r="AB169" s="1">
        <f t="shared" si="90"/>
        <v>0</v>
      </c>
      <c r="AC169" s="1">
        <f t="shared" si="91"/>
        <v>0</v>
      </c>
      <c r="AD169" s="1">
        <f t="shared" si="92"/>
        <v>0</v>
      </c>
      <c r="AE169" s="1" t="str">
        <f t="shared" si="97"/>
        <v/>
      </c>
      <c r="AF169" s="1" t="str">
        <f t="shared" si="93"/>
        <v/>
      </c>
      <c r="AG169" s="1" t="str">
        <f t="shared" si="94"/>
        <v/>
      </c>
      <c r="AH169" s="1" t="str">
        <f t="shared" si="95"/>
        <v/>
      </c>
      <c r="AI169" s="1" t="e">
        <f t="shared" si="98"/>
        <v>#N/A</v>
      </c>
      <c r="AJ169" s="9" t="e">
        <f t="shared" si="79"/>
        <v>#N/A</v>
      </c>
      <c r="AK169" s="9" t="e">
        <f t="shared" si="80"/>
        <v>#N/A</v>
      </c>
      <c r="AL169" s="9" t="e">
        <f t="shared" si="81"/>
        <v>#N/A</v>
      </c>
      <c r="AM169" s="9" t="e">
        <f t="shared" si="82"/>
        <v>#N/A</v>
      </c>
      <c r="AN169" s="9" t="e">
        <f t="shared" si="83"/>
        <v>#N/A</v>
      </c>
      <c r="AO169" s="9" t="e">
        <f t="shared" si="84"/>
        <v>#N/A</v>
      </c>
      <c r="AP169" s="1" t="str">
        <f t="shared" si="99"/>
        <v/>
      </c>
      <c r="AQ169" s="1" t="str">
        <f t="shared" si="100"/>
        <v/>
      </c>
      <c r="AS169" s="1" t="str">
        <f t="shared" si="101"/>
        <v/>
      </c>
      <c r="AT169" s="1" t="e">
        <f t="shared" si="102"/>
        <v>#N/A</v>
      </c>
      <c r="AU169" s="1" t="e">
        <f t="shared" si="103"/>
        <v>#N/A</v>
      </c>
      <c r="AV169" s="9" t="e">
        <f t="shared" si="96"/>
        <v>#N/A</v>
      </c>
      <c r="AW169" s="9" t="e">
        <f t="shared" si="85"/>
        <v>#N/A</v>
      </c>
      <c r="AX169" s="9" t="e">
        <f t="shared" si="86"/>
        <v>#N/A</v>
      </c>
      <c r="AY169" s="9" t="e">
        <f t="shared" si="87"/>
        <v>#N/A</v>
      </c>
      <c r="AZ169" s="9" t="e">
        <f t="shared" si="88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105"/>
        <v>171</v>
      </c>
      <c r="BK169" s="7">
        <f t="shared" si="105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78"/>
        <v>#N/A</v>
      </c>
      <c r="J170" s="95"/>
      <c r="K170" s="95"/>
      <c r="L170" s="95"/>
      <c r="M170" s="95"/>
      <c r="AA170" s="1">
        <f t="shared" si="89"/>
        <v>0</v>
      </c>
      <c r="AB170" s="1">
        <f t="shared" si="90"/>
        <v>0</v>
      </c>
      <c r="AC170" s="1">
        <f t="shared" si="91"/>
        <v>0</v>
      </c>
      <c r="AD170" s="1">
        <f t="shared" si="92"/>
        <v>0</v>
      </c>
      <c r="AE170" s="1" t="str">
        <f t="shared" si="97"/>
        <v/>
      </c>
      <c r="AF170" s="1" t="str">
        <f t="shared" si="93"/>
        <v/>
      </c>
      <c r="AG170" s="1" t="str">
        <f t="shared" si="94"/>
        <v/>
      </c>
      <c r="AH170" s="1" t="str">
        <f t="shared" si="95"/>
        <v/>
      </c>
      <c r="AI170" s="1" t="e">
        <f t="shared" si="98"/>
        <v>#N/A</v>
      </c>
      <c r="AJ170" s="9" t="e">
        <f t="shared" si="79"/>
        <v>#N/A</v>
      </c>
      <c r="AK170" s="9" t="e">
        <f t="shared" si="80"/>
        <v>#N/A</v>
      </c>
      <c r="AL170" s="9" t="e">
        <f t="shared" si="81"/>
        <v>#N/A</v>
      </c>
      <c r="AM170" s="9" t="e">
        <f t="shared" si="82"/>
        <v>#N/A</v>
      </c>
      <c r="AN170" s="9" t="e">
        <f t="shared" si="83"/>
        <v>#N/A</v>
      </c>
      <c r="AO170" s="9" t="e">
        <f t="shared" si="84"/>
        <v>#N/A</v>
      </c>
      <c r="AP170" s="1" t="str">
        <f t="shared" si="99"/>
        <v/>
      </c>
      <c r="AQ170" s="1" t="str">
        <f t="shared" si="100"/>
        <v/>
      </c>
      <c r="AS170" s="1" t="str">
        <f t="shared" si="101"/>
        <v/>
      </c>
      <c r="AT170" s="1" t="e">
        <f t="shared" si="102"/>
        <v>#N/A</v>
      </c>
      <c r="AU170" s="1" t="e">
        <f t="shared" si="103"/>
        <v>#N/A</v>
      </c>
      <c r="AV170" s="9" t="e">
        <f t="shared" si="96"/>
        <v>#N/A</v>
      </c>
      <c r="AW170" s="9" t="e">
        <f t="shared" si="85"/>
        <v>#N/A</v>
      </c>
      <c r="AX170" s="9" t="e">
        <f t="shared" si="86"/>
        <v>#N/A</v>
      </c>
      <c r="AY170" s="9" t="e">
        <f t="shared" si="87"/>
        <v>#N/A</v>
      </c>
      <c r="AZ170" s="9" t="e">
        <f t="shared" si="88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105"/>
        <v>172</v>
      </c>
      <c r="BK170" s="7">
        <f t="shared" si="105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78"/>
        <v>#N/A</v>
      </c>
      <c r="J171" s="95"/>
      <c r="K171" s="95"/>
      <c r="L171" s="95"/>
      <c r="M171" s="95"/>
      <c r="AA171" s="1">
        <f t="shared" si="89"/>
        <v>0</v>
      </c>
      <c r="AB171" s="1">
        <f t="shared" si="90"/>
        <v>0</v>
      </c>
      <c r="AC171" s="1">
        <f t="shared" si="91"/>
        <v>0</v>
      </c>
      <c r="AD171" s="1">
        <f t="shared" si="92"/>
        <v>0</v>
      </c>
      <c r="AE171" s="1" t="str">
        <f t="shared" si="97"/>
        <v/>
      </c>
      <c r="AF171" s="1" t="str">
        <f t="shared" si="93"/>
        <v/>
      </c>
      <c r="AG171" s="1" t="str">
        <f t="shared" si="94"/>
        <v/>
      </c>
      <c r="AH171" s="1" t="str">
        <f t="shared" si="95"/>
        <v/>
      </c>
      <c r="AI171" s="1" t="e">
        <f t="shared" si="98"/>
        <v>#N/A</v>
      </c>
      <c r="AJ171" s="9" t="e">
        <f t="shared" si="79"/>
        <v>#N/A</v>
      </c>
      <c r="AK171" s="9" t="e">
        <f t="shared" si="80"/>
        <v>#N/A</v>
      </c>
      <c r="AL171" s="9" t="e">
        <f t="shared" si="81"/>
        <v>#N/A</v>
      </c>
      <c r="AM171" s="9" t="e">
        <f t="shared" si="82"/>
        <v>#N/A</v>
      </c>
      <c r="AN171" s="9" t="e">
        <f t="shared" si="83"/>
        <v>#N/A</v>
      </c>
      <c r="AO171" s="9" t="e">
        <f t="shared" si="84"/>
        <v>#N/A</v>
      </c>
      <c r="AP171" s="1" t="str">
        <f t="shared" si="99"/>
        <v/>
      </c>
      <c r="AQ171" s="1" t="str">
        <f t="shared" si="100"/>
        <v/>
      </c>
      <c r="AS171" s="1" t="str">
        <f t="shared" si="101"/>
        <v/>
      </c>
      <c r="AT171" s="1" t="e">
        <f t="shared" si="102"/>
        <v>#N/A</v>
      </c>
      <c r="AU171" s="1" t="e">
        <f t="shared" si="103"/>
        <v>#N/A</v>
      </c>
      <c r="AV171" s="9" t="e">
        <f t="shared" si="96"/>
        <v>#N/A</v>
      </c>
      <c r="AW171" s="9" t="e">
        <f t="shared" si="85"/>
        <v>#N/A</v>
      </c>
      <c r="AX171" s="9" t="e">
        <f t="shared" si="86"/>
        <v>#N/A</v>
      </c>
      <c r="AY171" s="9" t="e">
        <f t="shared" si="87"/>
        <v>#N/A</v>
      </c>
      <c r="AZ171" s="9" t="e">
        <f t="shared" si="88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105"/>
        <v>173</v>
      </c>
      <c r="BK171" s="7">
        <f t="shared" si="105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78"/>
        <v>#N/A</v>
      </c>
      <c r="J172" s="95"/>
      <c r="K172" s="95"/>
      <c r="L172" s="95"/>
      <c r="M172" s="95"/>
      <c r="AA172" s="1">
        <f t="shared" si="89"/>
        <v>0</v>
      </c>
      <c r="AB172" s="1">
        <f t="shared" si="90"/>
        <v>0</v>
      </c>
      <c r="AC172" s="1">
        <f t="shared" si="91"/>
        <v>0</v>
      </c>
      <c r="AD172" s="1">
        <f t="shared" si="92"/>
        <v>0</v>
      </c>
      <c r="AE172" s="1" t="str">
        <f t="shared" si="97"/>
        <v/>
      </c>
      <c r="AF172" s="1" t="str">
        <f t="shared" si="93"/>
        <v/>
      </c>
      <c r="AG172" s="1" t="str">
        <f t="shared" si="94"/>
        <v/>
      </c>
      <c r="AH172" s="1" t="str">
        <f t="shared" si="95"/>
        <v/>
      </c>
      <c r="AI172" s="1" t="e">
        <f t="shared" si="98"/>
        <v>#N/A</v>
      </c>
      <c r="AJ172" s="9" t="e">
        <f t="shared" si="79"/>
        <v>#N/A</v>
      </c>
      <c r="AK172" s="9" t="e">
        <f t="shared" si="80"/>
        <v>#N/A</v>
      </c>
      <c r="AL172" s="9" t="e">
        <f t="shared" si="81"/>
        <v>#N/A</v>
      </c>
      <c r="AM172" s="9" t="e">
        <f t="shared" si="82"/>
        <v>#N/A</v>
      </c>
      <c r="AN172" s="9" t="e">
        <f t="shared" si="83"/>
        <v>#N/A</v>
      </c>
      <c r="AO172" s="9" t="e">
        <f t="shared" si="84"/>
        <v>#N/A</v>
      </c>
      <c r="AP172" s="1" t="str">
        <f t="shared" si="99"/>
        <v/>
      </c>
      <c r="AQ172" s="1" t="str">
        <f t="shared" si="100"/>
        <v/>
      </c>
      <c r="AS172" s="1" t="str">
        <f t="shared" si="101"/>
        <v/>
      </c>
      <c r="AT172" s="1" t="e">
        <f t="shared" si="102"/>
        <v>#N/A</v>
      </c>
      <c r="AU172" s="1" t="e">
        <f t="shared" si="103"/>
        <v>#N/A</v>
      </c>
      <c r="AV172" s="9" t="e">
        <f t="shared" si="96"/>
        <v>#N/A</v>
      </c>
      <c r="AW172" s="9" t="e">
        <f t="shared" si="85"/>
        <v>#N/A</v>
      </c>
      <c r="AX172" s="9" t="e">
        <f t="shared" si="86"/>
        <v>#N/A</v>
      </c>
      <c r="AY172" s="9" t="e">
        <f t="shared" si="87"/>
        <v>#N/A</v>
      </c>
      <c r="AZ172" s="9" t="e">
        <f t="shared" si="88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105"/>
        <v>174</v>
      </c>
      <c r="BK172" s="7">
        <f t="shared" si="105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78"/>
        <v>#N/A</v>
      </c>
      <c r="J173" s="95"/>
      <c r="K173" s="95"/>
      <c r="L173" s="95"/>
      <c r="M173" s="95"/>
      <c r="AA173" s="1">
        <f t="shared" si="89"/>
        <v>0</v>
      </c>
      <c r="AB173" s="1">
        <f t="shared" si="90"/>
        <v>0</v>
      </c>
      <c r="AC173" s="1">
        <f t="shared" si="91"/>
        <v>0</v>
      </c>
      <c r="AD173" s="1">
        <f t="shared" si="92"/>
        <v>0</v>
      </c>
      <c r="AE173" s="1" t="str">
        <f t="shared" si="97"/>
        <v/>
      </c>
      <c r="AF173" s="1" t="str">
        <f t="shared" si="93"/>
        <v/>
      </c>
      <c r="AG173" s="1" t="str">
        <f t="shared" si="94"/>
        <v/>
      </c>
      <c r="AH173" s="1" t="str">
        <f t="shared" si="95"/>
        <v/>
      </c>
      <c r="AI173" s="1" t="e">
        <f t="shared" si="98"/>
        <v>#N/A</v>
      </c>
      <c r="AJ173" s="9" t="e">
        <f t="shared" si="79"/>
        <v>#N/A</v>
      </c>
      <c r="AK173" s="9" t="e">
        <f t="shared" si="80"/>
        <v>#N/A</v>
      </c>
      <c r="AL173" s="9" t="e">
        <f t="shared" si="81"/>
        <v>#N/A</v>
      </c>
      <c r="AM173" s="9" t="e">
        <f t="shared" si="82"/>
        <v>#N/A</v>
      </c>
      <c r="AN173" s="9" t="e">
        <f t="shared" si="83"/>
        <v>#N/A</v>
      </c>
      <c r="AO173" s="9" t="e">
        <f t="shared" si="84"/>
        <v>#N/A</v>
      </c>
      <c r="AP173" s="1" t="str">
        <f t="shared" si="99"/>
        <v/>
      </c>
      <c r="AQ173" s="1" t="str">
        <f t="shared" si="100"/>
        <v/>
      </c>
      <c r="AS173" s="1" t="str">
        <f t="shared" si="101"/>
        <v/>
      </c>
      <c r="AT173" s="1" t="e">
        <f t="shared" si="102"/>
        <v>#N/A</v>
      </c>
      <c r="AU173" s="1" t="e">
        <f t="shared" si="103"/>
        <v>#N/A</v>
      </c>
      <c r="AV173" s="9" t="e">
        <f t="shared" si="96"/>
        <v>#N/A</v>
      </c>
      <c r="AW173" s="9" t="e">
        <f t="shared" si="85"/>
        <v>#N/A</v>
      </c>
      <c r="AX173" s="9" t="e">
        <f t="shared" si="86"/>
        <v>#N/A</v>
      </c>
      <c r="AY173" s="9" t="e">
        <f t="shared" si="87"/>
        <v>#N/A</v>
      </c>
      <c r="AZ173" s="9" t="e">
        <f t="shared" si="88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105"/>
        <v>175</v>
      </c>
      <c r="BK173" s="7">
        <f t="shared" si="105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78"/>
        <v>#N/A</v>
      </c>
      <c r="J174" s="95"/>
      <c r="K174" s="95"/>
      <c r="L174" s="95"/>
      <c r="M174" s="95"/>
      <c r="AA174" s="1">
        <f t="shared" si="89"/>
        <v>0</v>
      </c>
      <c r="AB174" s="1">
        <f t="shared" si="90"/>
        <v>0</v>
      </c>
      <c r="AC174" s="1">
        <f t="shared" si="91"/>
        <v>0</v>
      </c>
      <c r="AD174" s="1">
        <f t="shared" si="92"/>
        <v>0</v>
      </c>
      <c r="AE174" s="1" t="str">
        <f t="shared" si="97"/>
        <v/>
      </c>
      <c r="AF174" s="1" t="str">
        <f t="shared" si="93"/>
        <v/>
      </c>
      <c r="AG174" s="1" t="str">
        <f t="shared" si="94"/>
        <v/>
      </c>
      <c r="AH174" s="1" t="str">
        <f t="shared" si="95"/>
        <v/>
      </c>
      <c r="AI174" s="1" t="e">
        <f t="shared" si="98"/>
        <v>#N/A</v>
      </c>
      <c r="AJ174" s="9" t="e">
        <f t="shared" si="79"/>
        <v>#N/A</v>
      </c>
      <c r="AK174" s="9" t="e">
        <f t="shared" si="80"/>
        <v>#N/A</v>
      </c>
      <c r="AL174" s="9" t="e">
        <f t="shared" si="81"/>
        <v>#N/A</v>
      </c>
      <c r="AM174" s="9" t="e">
        <f t="shared" si="82"/>
        <v>#N/A</v>
      </c>
      <c r="AN174" s="9" t="e">
        <f t="shared" si="83"/>
        <v>#N/A</v>
      </c>
      <c r="AO174" s="9" t="e">
        <f t="shared" si="84"/>
        <v>#N/A</v>
      </c>
      <c r="AP174" s="1" t="str">
        <f t="shared" si="99"/>
        <v/>
      </c>
      <c r="AQ174" s="1" t="str">
        <f t="shared" si="100"/>
        <v/>
      </c>
      <c r="AS174" s="1" t="str">
        <f t="shared" si="101"/>
        <v/>
      </c>
      <c r="AT174" s="1" t="e">
        <f t="shared" si="102"/>
        <v>#N/A</v>
      </c>
      <c r="AU174" s="1" t="e">
        <f t="shared" si="103"/>
        <v>#N/A</v>
      </c>
      <c r="AV174" s="9" t="e">
        <f t="shared" si="96"/>
        <v>#N/A</v>
      </c>
      <c r="AW174" s="9" t="e">
        <f t="shared" si="85"/>
        <v>#N/A</v>
      </c>
      <c r="AX174" s="9" t="e">
        <f t="shared" si="86"/>
        <v>#N/A</v>
      </c>
      <c r="AY174" s="9" t="e">
        <f t="shared" si="87"/>
        <v>#N/A</v>
      </c>
      <c r="AZ174" s="9" t="e">
        <f t="shared" si="88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105"/>
        <v>176</v>
      </c>
      <c r="BK174" s="7">
        <f t="shared" si="105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78"/>
        <v>#N/A</v>
      </c>
      <c r="J175" s="95"/>
      <c r="K175" s="95"/>
      <c r="L175" s="95"/>
      <c r="M175" s="95"/>
      <c r="AA175" s="1">
        <f t="shared" si="89"/>
        <v>0</v>
      </c>
      <c r="AB175" s="1">
        <f t="shared" si="90"/>
        <v>0</v>
      </c>
      <c r="AC175" s="1">
        <f t="shared" si="91"/>
        <v>0</v>
      </c>
      <c r="AD175" s="1">
        <f t="shared" si="92"/>
        <v>0</v>
      </c>
      <c r="AE175" s="1" t="str">
        <f t="shared" si="97"/>
        <v/>
      </c>
      <c r="AF175" s="1" t="str">
        <f t="shared" si="93"/>
        <v/>
      </c>
      <c r="AG175" s="1" t="str">
        <f t="shared" si="94"/>
        <v/>
      </c>
      <c r="AH175" s="1" t="str">
        <f t="shared" si="95"/>
        <v/>
      </c>
      <c r="AI175" s="1" t="e">
        <f t="shared" si="98"/>
        <v>#N/A</v>
      </c>
      <c r="AJ175" s="9" t="e">
        <f t="shared" si="79"/>
        <v>#N/A</v>
      </c>
      <c r="AK175" s="9" t="e">
        <f t="shared" si="80"/>
        <v>#N/A</v>
      </c>
      <c r="AL175" s="9" t="e">
        <f t="shared" si="81"/>
        <v>#N/A</v>
      </c>
      <c r="AM175" s="9" t="e">
        <f t="shared" si="82"/>
        <v>#N/A</v>
      </c>
      <c r="AN175" s="9" t="e">
        <f t="shared" si="83"/>
        <v>#N/A</v>
      </c>
      <c r="AO175" s="9" t="e">
        <f t="shared" si="84"/>
        <v>#N/A</v>
      </c>
      <c r="AP175" s="1" t="str">
        <f t="shared" si="99"/>
        <v/>
      </c>
      <c r="AQ175" s="1" t="str">
        <f t="shared" si="100"/>
        <v/>
      </c>
      <c r="AS175" s="1" t="str">
        <f t="shared" si="101"/>
        <v/>
      </c>
      <c r="AT175" s="1" t="e">
        <f t="shared" si="102"/>
        <v>#N/A</v>
      </c>
      <c r="AU175" s="1" t="e">
        <f t="shared" si="103"/>
        <v>#N/A</v>
      </c>
      <c r="AV175" s="9" t="e">
        <f t="shared" si="96"/>
        <v>#N/A</v>
      </c>
      <c r="AW175" s="9" t="e">
        <f t="shared" si="85"/>
        <v>#N/A</v>
      </c>
      <c r="AX175" s="9" t="e">
        <f t="shared" si="86"/>
        <v>#N/A</v>
      </c>
      <c r="AY175" s="9" t="e">
        <f t="shared" si="87"/>
        <v>#N/A</v>
      </c>
      <c r="AZ175" s="9" t="e">
        <f t="shared" si="88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105"/>
        <v>177</v>
      </c>
      <c r="BK175" s="7">
        <f t="shared" si="105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78"/>
        <v>#N/A</v>
      </c>
      <c r="J176" s="95"/>
      <c r="K176" s="95"/>
      <c r="L176" s="95"/>
      <c r="M176" s="95"/>
      <c r="AA176" s="1">
        <f t="shared" si="89"/>
        <v>0</v>
      </c>
      <c r="AB176" s="1">
        <f t="shared" si="90"/>
        <v>0</v>
      </c>
      <c r="AC176" s="1">
        <f t="shared" si="91"/>
        <v>0</v>
      </c>
      <c r="AD176" s="1">
        <f t="shared" si="92"/>
        <v>0</v>
      </c>
      <c r="AE176" s="1" t="str">
        <f t="shared" si="97"/>
        <v/>
      </c>
      <c r="AF176" s="1" t="str">
        <f t="shared" si="93"/>
        <v/>
      </c>
      <c r="AG176" s="1" t="str">
        <f t="shared" si="94"/>
        <v/>
      </c>
      <c r="AH176" s="1" t="str">
        <f t="shared" si="95"/>
        <v/>
      </c>
      <c r="AI176" s="1" t="e">
        <f t="shared" si="98"/>
        <v>#N/A</v>
      </c>
      <c r="AJ176" s="9" t="e">
        <f t="shared" si="79"/>
        <v>#N/A</v>
      </c>
      <c r="AK176" s="9" t="e">
        <f t="shared" si="80"/>
        <v>#N/A</v>
      </c>
      <c r="AL176" s="9" t="e">
        <f t="shared" si="81"/>
        <v>#N/A</v>
      </c>
      <c r="AM176" s="9" t="e">
        <f t="shared" si="82"/>
        <v>#N/A</v>
      </c>
      <c r="AN176" s="9" t="e">
        <f t="shared" si="83"/>
        <v>#N/A</v>
      </c>
      <c r="AO176" s="9" t="e">
        <f t="shared" si="84"/>
        <v>#N/A</v>
      </c>
      <c r="AP176" s="1" t="str">
        <f t="shared" si="99"/>
        <v/>
      </c>
      <c r="AQ176" s="1" t="str">
        <f t="shared" si="100"/>
        <v/>
      </c>
      <c r="AS176" s="1" t="str">
        <f t="shared" si="101"/>
        <v/>
      </c>
      <c r="AT176" s="1" t="e">
        <f t="shared" si="102"/>
        <v>#N/A</v>
      </c>
      <c r="AU176" s="1" t="e">
        <f t="shared" si="103"/>
        <v>#N/A</v>
      </c>
      <c r="AV176" s="9" t="e">
        <f t="shared" si="96"/>
        <v>#N/A</v>
      </c>
      <c r="AW176" s="9" t="e">
        <f t="shared" si="85"/>
        <v>#N/A</v>
      </c>
      <c r="AX176" s="9" t="e">
        <f t="shared" si="86"/>
        <v>#N/A</v>
      </c>
      <c r="AY176" s="9" t="e">
        <f t="shared" si="87"/>
        <v>#N/A</v>
      </c>
      <c r="AZ176" s="9" t="e">
        <f t="shared" si="88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106">+BJ175+1</f>
        <v>178</v>
      </c>
      <c r="BK176" s="7">
        <f t="shared" si="106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78"/>
        <v>#N/A</v>
      </c>
      <c r="J177" s="95"/>
      <c r="K177" s="95"/>
      <c r="L177" s="95"/>
      <c r="M177" s="95"/>
      <c r="AA177" s="1">
        <f t="shared" si="89"/>
        <v>0</v>
      </c>
      <c r="AB177" s="1">
        <f t="shared" si="90"/>
        <v>0</v>
      </c>
      <c r="AC177" s="1">
        <f t="shared" si="91"/>
        <v>0</v>
      </c>
      <c r="AD177" s="1">
        <f t="shared" si="92"/>
        <v>0</v>
      </c>
      <c r="AE177" s="1" t="str">
        <f t="shared" si="97"/>
        <v/>
      </c>
      <c r="AF177" s="1" t="str">
        <f t="shared" si="93"/>
        <v/>
      </c>
      <c r="AG177" s="1" t="str">
        <f t="shared" si="94"/>
        <v/>
      </c>
      <c r="AH177" s="1" t="str">
        <f t="shared" si="95"/>
        <v/>
      </c>
      <c r="AI177" s="1" t="e">
        <f t="shared" si="98"/>
        <v>#N/A</v>
      </c>
      <c r="AJ177" s="9" t="e">
        <f t="shared" si="79"/>
        <v>#N/A</v>
      </c>
      <c r="AK177" s="9" t="e">
        <f t="shared" si="80"/>
        <v>#N/A</v>
      </c>
      <c r="AL177" s="9" t="e">
        <f t="shared" si="81"/>
        <v>#N/A</v>
      </c>
      <c r="AM177" s="9" t="e">
        <f t="shared" si="82"/>
        <v>#N/A</v>
      </c>
      <c r="AN177" s="9" t="e">
        <f t="shared" si="83"/>
        <v>#N/A</v>
      </c>
      <c r="AO177" s="9" t="e">
        <f t="shared" si="84"/>
        <v>#N/A</v>
      </c>
      <c r="AP177" s="1" t="str">
        <f t="shared" si="99"/>
        <v/>
      </c>
      <c r="AQ177" s="1" t="str">
        <f t="shared" si="100"/>
        <v/>
      </c>
      <c r="AS177" s="1" t="str">
        <f t="shared" si="101"/>
        <v/>
      </c>
      <c r="AT177" s="1" t="e">
        <f t="shared" si="102"/>
        <v>#N/A</v>
      </c>
      <c r="AU177" s="1" t="e">
        <f t="shared" si="103"/>
        <v>#N/A</v>
      </c>
      <c r="AV177" s="9" t="e">
        <f t="shared" si="96"/>
        <v>#N/A</v>
      </c>
      <c r="AW177" s="9" t="e">
        <f t="shared" si="85"/>
        <v>#N/A</v>
      </c>
      <c r="AX177" s="9" t="e">
        <f t="shared" si="86"/>
        <v>#N/A</v>
      </c>
      <c r="AY177" s="9" t="e">
        <f t="shared" si="87"/>
        <v>#N/A</v>
      </c>
      <c r="AZ177" s="9" t="e">
        <f t="shared" si="88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106"/>
        <v>179</v>
      </c>
      <c r="BK177" s="7">
        <f t="shared" si="106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78"/>
        <v>#N/A</v>
      </c>
      <c r="J178" s="95"/>
      <c r="K178" s="95"/>
      <c r="L178" s="95"/>
      <c r="M178" s="95"/>
      <c r="AA178" s="1">
        <f t="shared" si="89"/>
        <v>0</v>
      </c>
      <c r="AB178" s="1">
        <f t="shared" si="90"/>
        <v>0</v>
      </c>
      <c r="AC178" s="1">
        <f t="shared" si="91"/>
        <v>0</v>
      </c>
      <c r="AD178" s="1">
        <f t="shared" si="92"/>
        <v>0</v>
      </c>
      <c r="AE178" s="1" t="str">
        <f t="shared" si="97"/>
        <v/>
      </c>
      <c r="AF178" s="1" t="str">
        <f t="shared" si="93"/>
        <v/>
      </c>
      <c r="AG178" s="1" t="str">
        <f t="shared" si="94"/>
        <v/>
      </c>
      <c r="AH178" s="1" t="str">
        <f t="shared" si="95"/>
        <v/>
      </c>
      <c r="AI178" s="1" t="e">
        <f t="shared" si="98"/>
        <v>#N/A</v>
      </c>
      <c r="AJ178" s="9" t="e">
        <f t="shared" si="79"/>
        <v>#N/A</v>
      </c>
      <c r="AK178" s="9" t="e">
        <f t="shared" si="80"/>
        <v>#N/A</v>
      </c>
      <c r="AL178" s="9" t="e">
        <f t="shared" si="81"/>
        <v>#N/A</v>
      </c>
      <c r="AM178" s="9" t="e">
        <f t="shared" si="82"/>
        <v>#N/A</v>
      </c>
      <c r="AN178" s="9" t="e">
        <f t="shared" si="83"/>
        <v>#N/A</v>
      </c>
      <c r="AO178" s="9" t="e">
        <f t="shared" si="84"/>
        <v>#N/A</v>
      </c>
      <c r="AP178" s="1" t="str">
        <f t="shared" si="99"/>
        <v/>
      </c>
      <c r="AQ178" s="1" t="str">
        <f t="shared" si="100"/>
        <v/>
      </c>
      <c r="AS178" s="1" t="str">
        <f t="shared" si="101"/>
        <v/>
      </c>
      <c r="AT178" s="1" t="e">
        <f t="shared" si="102"/>
        <v>#N/A</v>
      </c>
      <c r="AU178" s="1" t="e">
        <f t="shared" si="103"/>
        <v>#N/A</v>
      </c>
      <c r="AV178" s="9" t="e">
        <f t="shared" si="96"/>
        <v>#N/A</v>
      </c>
      <c r="AW178" s="9" t="e">
        <f t="shared" si="85"/>
        <v>#N/A</v>
      </c>
      <c r="AX178" s="9" t="e">
        <f t="shared" si="86"/>
        <v>#N/A</v>
      </c>
      <c r="AY178" s="9" t="e">
        <f t="shared" si="87"/>
        <v>#N/A</v>
      </c>
      <c r="AZ178" s="9" t="e">
        <f t="shared" si="88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106"/>
        <v>180</v>
      </c>
      <c r="BK178" s="7">
        <f t="shared" si="106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78"/>
        <v>#N/A</v>
      </c>
      <c r="J179" s="95"/>
      <c r="K179" s="95"/>
      <c r="L179" s="95"/>
      <c r="M179" s="95"/>
      <c r="AA179" s="1">
        <f t="shared" si="89"/>
        <v>0</v>
      </c>
      <c r="AB179" s="1">
        <f t="shared" si="90"/>
        <v>0</v>
      </c>
      <c r="AC179" s="1">
        <f t="shared" si="91"/>
        <v>0</v>
      </c>
      <c r="AD179" s="1">
        <f t="shared" si="92"/>
        <v>0</v>
      </c>
      <c r="AE179" s="1" t="str">
        <f t="shared" si="97"/>
        <v/>
      </c>
      <c r="AF179" s="1" t="str">
        <f t="shared" si="93"/>
        <v/>
      </c>
      <c r="AG179" s="1" t="str">
        <f t="shared" si="94"/>
        <v/>
      </c>
      <c r="AH179" s="1" t="str">
        <f t="shared" si="95"/>
        <v/>
      </c>
      <c r="AI179" s="1" t="e">
        <f t="shared" si="98"/>
        <v>#N/A</v>
      </c>
      <c r="AJ179" s="9" t="e">
        <f t="shared" si="79"/>
        <v>#N/A</v>
      </c>
      <c r="AK179" s="9" t="e">
        <f t="shared" si="80"/>
        <v>#N/A</v>
      </c>
      <c r="AL179" s="9" t="e">
        <f t="shared" si="81"/>
        <v>#N/A</v>
      </c>
      <c r="AM179" s="9" t="e">
        <f t="shared" si="82"/>
        <v>#N/A</v>
      </c>
      <c r="AN179" s="9" t="e">
        <f t="shared" si="83"/>
        <v>#N/A</v>
      </c>
      <c r="AO179" s="9" t="e">
        <f t="shared" si="84"/>
        <v>#N/A</v>
      </c>
      <c r="AP179" s="1" t="str">
        <f t="shared" si="99"/>
        <v/>
      </c>
      <c r="AQ179" s="1" t="str">
        <f t="shared" si="100"/>
        <v/>
      </c>
      <c r="AS179" s="1" t="str">
        <f t="shared" si="101"/>
        <v/>
      </c>
      <c r="AT179" s="1" t="e">
        <f t="shared" si="102"/>
        <v>#N/A</v>
      </c>
      <c r="AU179" s="1" t="e">
        <f t="shared" si="103"/>
        <v>#N/A</v>
      </c>
      <c r="AV179" s="9" t="e">
        <f t="shared" si="96"/>
        <v>#N/A</v>
      </c>
      <c r="AW179" s="9" t="e">
        <f t="shared" si="85"/>
        <v>#N/A</v>
      </c>
      <c r="AX179" s="9" t="e">
        <f t="shared" si="86"/>
        <v>#N/A</v>
      </c>
      <c r="AY179" s="9" t="e">
        <f t="shared" si="87"/>
        <v>#N/A</v>
      </c>
      <c r="AZ179" s="9" t="e">
        <f t="shared" si="88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106"/>
        <v>181</v>
      </c>
      <c r="BK179" s="7">
        <f t="shared" si="106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78"/>
        <v>#N/A</v>
      </c>
      <c r="J180" s="95"/>
      <c r="K180" s="95"/>
      <c r="L180" s="95"/>
      <c r="M180" s="95"/>
      <c r="AA180" s="1">
        <f t="shared" si="89"/>
        <v>0</v>
      </c>
      <c r="AB180" s="1">
        <f t="shared" si="90"/>
        <v>0</v>
      </c>
      <c r="AC180" s="1">
        <f t="shared" si="91"/>
        <v>0</v>
      </c>
      <c r="AD180" s="1">
        <f t="shared" si="92"/>
        <v>0</v>
      </c>
      <c r="AE180" s="1" t="str">
        <f t="shared" si="97"/>
        <v/>
      </c>
      <c r="AF180" s="1" t="str">
        <f t="shared" si="93"/>
        <v/>
      </c>
      <c r="AG180" s="1" t="str">
        <f t="shared" si="94"/>
        <v/>
      </c>
      <c r="AH180" s="1" t="str">
        <f t="shared" si="95"/>
        <v/>
      </c>
      <c r="AI180" s="1" t="e">
        <f t="shared" si="98"/>
        <v>#N/A</v>
      </c>
      <c r="AJ180" s="9" t="e">
        <f t="shared" si="79"/>
        <v>#N/A</v>
      </c>
      <c r="AK180" s="9" t="e">
        <f t="shared" si="80"/>
        <v>#N/A</v>
      </c>
      <c r="AL180" s="9" t="e">
        <f t="shared" si="81"/>
        <v>#N/A</v>
      </c>
      <c r="AM180" s="9" t="e">
        <f t="shared" si="82"/>
        <v>#N/A</v>
      </c>
      <c r="AN180" s="9" t="e">
        <f t="shared" si="83"/>
        <v>#N/A</v>
      </c>
      <c r="AO180" s="9" t="e">
        <f t="shared" si="84"/>
        <v>#N/A</v>
      </c>
      <c r="AP180" s="1" t="str">
        <f t="shared" si="99"/>
        <v/>
      </c>
      <c r="AQ180" s="1" t="str">
        <f t="shared" si="100"/>
        <v/>
      </c>
      <c r="AS180" s="1" t="str">
        <f t="shared" si="101"/>
        <v/>
      </c>
      <c r="AT180" s="1" t="e">
        <f t="shared" si="102"/>
        <v>#N/A</v>
      </c>
      <c r="AU180" s="1" t="e">
        <f t="shared" si="103"/>
        <v>#N/A</v>
      </c>
      <c r="AV180" s="9" t="e">
        <f t="shared" si="96"/>
        <v>#N/A</v>
      </c>
      <c r="AW180" s="9" t="e">
        <f t="shared" si="85"/>
        <v>#N/A</v>
      </c>
      <c r="AX180" s="9" t="e">
        <f t="shared" si="86"/>
        <v>#N/A</v>
      </c>
      <c r="AY180" s="9" t="e">
        <f t="shared" si="87"/>
        <v>#N/A</v>
      </c>
      <c r="AZ180" s="9" t="e">
        <f t="shared" si="88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106"/>
        <v>182</v>
      </c>
      <c r="BK180" s="7">
        <f t="shared" si="106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78"/>
        <v>#N/A</v>
      </c>
      <c r="J181" s="95"/>
      <c r="K181" s="95"/>
      <c r="L181" s="95"/>
      <c r="M181" s="95"/>
      <c r="AA181" s="1">
        <f t="shared" si="89"/>
        <v>0</v>
      </c>
      <c r="AB181" s="1">
        <f t="shared" si="90"/>
        <v>0</v>
      </c>
      <c r="AC181" s="1">
        <f t="shared" si="91"/>
        <v>0</v>
      </c>
      <c r="AD181" s="1">
        <f t="shared" si="92"/>
        <v>0</v>
      </c>
      <c r="AE181" s="1" t="str">
        <f t="shared" si="97"/>
        <v/>
      </c>
      <c r="AF181" s="1" t="str">
        <f t="shared" si="93"/>
        <v/>
      </c>
      <c r="AG181" s="1" t="str">
        <f t="shared" si="94"/>
        <v/>
      </c>
      <c r="AH181" s="1" t="str">
        <f t="shared" si="95"/>
        <v/>
      </c>
      <c r="AI181" s="1" t="e">
        <f t="shared" si="98"/>
        <v>#N/A</v>
      </c>
      <c r="AJ181" s="9" t="e">
        <f t="shared" si="79"/>
        <v>#N/A</v>
      </c>
      <c r="AK181" s="9" t="e">
        <f t="shared" si="80"/>
        <v>#N/A</v>
      </c>
      <c r="AL181" s="9" t="e">
        <f t="shared" si="81"/>
        <v>#N/A</v>
      </c>
      <c r="AM181" s="9" t="e">
        <f t="shared" si="82"/>
        <v>#N/A</v>
      </c>
      <c r="AN181" s="9" t="e">
        <f t="shared" si="83"/>
        <v>#N/A</v>
      </c>
      <c r="AO181" s="9" t="e">
        <f t="shared" si="84"/>
        <v>#N/A</v>
      </c>
      <c r="AP181" s="1" t="str">
        <f t="shared" si="99"/>
        <v/>
      </c>
      <c r="AQ181" s="1" t="str">
        <f t="shared" si="100"/>
        <v/>
      </c>
      <c r="AS181" s="1" t="str">
        <f t="shared" si="101"/>
        <v/>
      </c>
      <c r="AT181" s="1" t="e">
        <f t="shared" si="102"/>
        <v>#N/A</v>
      </c>
      <c r="AU181" s="1" t="e">
        <f t="shared" si="103"/>
        <v>#N/A</v>
      </c>
      <c r="AV181" s="9" t="e">
        <f t="shared" si="96"/>
        <v>#N/A</v>
      </c>
      <c r="AW181" s="9" t="e">
        <f t="shared" si="85"/>
        <v>#N/A</v>
      </c>
      <c r="AX181" s="9" t="e">
        <f t="shared" si="86"/>
        <v>#N/A</v>
      </c>
      <c r="AY181" s="9" t="e">
        <f t="shared" si="87"/>
        <v>#N/A</v>
      </c>
      <c r="AZ181" s="9" t="e">
        <f t="shared" si="88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106"/>
        <v>183</v>
      </c>
      <c r="BK181" s="7">
        <f t="shared" si="106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78"/>
        <v>#N/A</v>
      </c>
      <c r="J182" s="95"/>
      <c r="K182" s="95"/>
      <c r="L182" s="95"/>
      <c r="M182" s="95"/>
      <c r="AA182" s="1">
        <f t="shared" si="89"/>
        <v>0</v>
      </c>
      <c r="AB182" s="1">
        <f t="shared" si="90"/>
        <v>0</v>
      </c>
      <c r="AC182" s="1">
        <f t="shared" si="91"/>
        <v>0</v>
      </c>
      <c r="AD182" s="1">
        <f t="shared" si="92"/>
        <v>0</v>
      </c>
      <c r="AE182" s="1" t="str">
        <f t="shared" si="97"/>
        <v/>
      </c>
      <c r="AF182" s="1" t="str">
        <f t="shared" si="93"/>
        <v/>
      </c>
      <c r="AG182" s="1" t="str">
        <f t="shared" si="94"/>
        <v/>
      </c>
      <c r="AH182" s="1" t="str">
        <f t="shared" si="95"/>
        <v/>
      </c>
      <c r="AI182" s="1" t="e">
        <f t="shared" si="98"/>
        <v>#N/A</v>
      </c>
      <c r="AJ182" s="9" t="e">
        <f t="shared" si="79"/>
        <v>#N/A</v>
      </c>
      <c r="AK182" s="9" t="e">
        <f t="shared" si="80"/>
        <v>#N/A</v>
      </c>
      <c r="AL182" s="9" t="e">
        <f t="shared" si="81"/>
        <v>#N/A</v>
      </c>
      <c r="AM182" s="9" t="e">
        <f t="shared" si="82"/>
        <v>#N/A</v>
      </c>
      <c r="AN182" s="9" t="e">
        <f t="shared" si="83"/>
        <v>#N/A</v>
      </c>
      <c r="AO182" s="9" t="e">
        <f t="shared" si="84"/>
        <v>#N/A</v>
      </c>
      <c r="AP182" s="1" t="str">
        <f t="shared" si="99"/>
        <v/>
      </c>
      <c r="AQ182" s="1" t="str">
        <f t="shared" si="100"/>
        <v/>
      </c>
      <c r="AS182" s="1" t="str">
        <f t="shared" si="101"/>
        <v/>
      </c>
      <c r="AT182" s="1" t="e">
        <f t="shared" si="102"/>
        <v>#N/A</v>
      </c>
      <c r="AU182" s="1" t="e">
        <f t="shared" si="103"/>
        <v>#N/A</v>
      </c>
      <c r="AV182" s="9" t="e">
        <f t="shared" si="96"/>
        <v>#N/A</v>
      </c>
      <c r="AW182" s="9" t="e">
        <f t="shared" si="85"/>
        <v>#N/A</v>
      </c>
      <c r="AX182" s="9" t="e">
        <f t="shared" si="86"/>
        <v>#N/A</v>
      </c>
      <c r="AY182" s="9" t="e">
        <f t="shared" si="87"/>
        <v>#N/A</v>
      </c>
      <c r="AZ182" s="9" t="e">
        <f t="shared" si="88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106"/>
        <v>184</v>
      </c>
      <c r="BK182" s="7">
        <f t="shared" si="106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78"/>
        <v>#N/A</v>
      </c>
      <c r="J183" s="95"/>
      <c r="K183" s="95"/>
      <c r="L183" s="95"/>
      <c r="M183" s="95"/>
      <c r="AA183" s="1">
        <f t="shared" si="89"/>
        <v>0</v>
      </c>
      <c r="AB183" s="1">
        <f t="shared" si="90"/>
        <v>0</v>
      </c>
      <c r="AC183" s="1">
        <f t="shared" si="91"/>
        <v>0</v>
      </c>
      <c r="AD183" s="1">
        <f t="shared" si="92"/>
        <v>0</v>
      </c>
      <c r="AE183" s="1" t="str">
        <f t="shared" si="97"/>
        <v/>
      </c>
      <c r="AF183" s="1" t="str">
        <f t="shared" si="93"/>
        <v/>
      </c>
      <c r="AG183" s="1" t="str">
        <f t="shared" si="94"/>
        <v/>
      </c>
      <c r="AH183" s="1" t="str">
        <f t="shared" si="95"/>
        <v/>
      </c>
      <c r="AI183" s="1" t="e">
        <f t="shared" si="98"/>
        <v>#N/A</v>
      </c>
      <c r="AJ183" s="9" t="e">
        <f t="shared" si="79"/>
        <v>#N/A</v>
      </c>
      <c r="AK183" s="9" t="e">
        <f t="shared" si="80"/>
        <v>#N/A</v>
      </c>
      <c r="AL183" s="9" t="e">
        <f t="shared" si="81"/>
        <v>#N/A</v>
      </c>
      <c r="AM183" s="9" t="e">
        <f t="shared" si="82"/>
        <v>#N/A</v>
      </c>
      <c r="AN183" s="9" t="e">
        <f t="shared" si="83"/>
        <v>#N/A</v>
      </c>
      <c r="AO183" s="9" t="e">
        <f t="shared" si="84"/>
        <v>#N/A</v>
      </c>
      <c r="AP183" s="1" t="str">
        <f t="shared" si="99"/>
        <v/>
      </c>
      <c r="AQ183" s="1" t="str">
        <f t="shared" si="100"/>
        <v/>
      </c>
      <c r="AS183" s="1" t="str">
        <f t="shared" si="101"/>
        <v/>
      </c>
      <c r="AT183" s="1" t="e">
        <f t="shared" si="102"/>
        <v>#N/A</v>
      </c>
      <c r="AU183" s="1" t="e">
        <f t="shared" si="103"/>
        <v>#N/A</v>
      </c>
      <c r="AV183" s="9" t="e">
        <f t="shared" si="96"/>
        <v>#N/A</v>
      </c>
      <c r="AW183" s="9" t="e">
        <f t="shared" si="85"/>
        <v>#N/A</v>
      </c>
      <c r="AX183" s="9" t="e">
        <f t="shared" si="86"/>
        <v>#N/A</v>
      </c>
      <c r="AY183" s="9" t="e">
        <f t="shared" si="87"/>
        <v>#N/A</v>
      </c>
      <c r="AZ183" s="9" t="e">
        <f t="shared" si="88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106"/>
        <v>185</v>
      </c>
      <c r="BK183" s="7">
        <f t="shared" si="106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78"/>
        <v>#N/A</v>
      </c>
      <c r="J184" s="95"/>
      <c r="K184" s="95"/>
      <c r="L184" s="95"/>
      <c r="M184" s="95"/>
      <c r="AA184" s="1">
        <f t="shared" si="89"/>
        <v>0</v>
      </c>
      <c r="AB184" s="1">
        <f t="shared" si="90"/>
        <v>0</v>
      </c>
      <c r="AC184" s="1">
        <f t="shared" si="91"/>
        <v>0</v>
      </c>
      <c r="AD184" s="1">
        <f t="shared" si="92"/>
        <v>0</v>
      </c>
      <c r="AE184" s="1" t="str">
        <f t="shared" si="97"/>
        <v/>
      </c>
      <c r="AF184" s="1" t="str">
        <f t="shared" si="93"/>
        <v/>
      </c>
      <c r="AG184" s="1" t="str">
        <f t="shared" si="94"/>
        <v/>
      </c>
      <c r="AH184" s="1" t="str">
        <f t="shared" si="95"/>
        <v/>
      </c>
      <c r="AI184" s="1" t="e">
        <f t="shared" si="98"/>
        <v>#N/A</v>
      </c>
      <c r="AJ184" s="9" t="e">
        <f t="shared" si="79"/>
        <v>#N/A</v>
      </c>
      <c r="AK184" s="9" t="e">
        <f t="shared" si="80"/>
        <v>#N/A</v>
      </c>
      <c r="AL184" s="9" t="e">
        <f t="shared" si="81"/>
        <v>#N/A</v>
      </c>
      <c r="AM184" s="9" t="e">
        <f t="shared" si="82"/>
        <v>#N/A</v>
      </c>
      <c r="AN184" s="9" t="e">
        <f t="shared" si="83"/>
        <v>#N/A</v>
      </c>
      <c r="AO184" s="9" t="e">
        <f t="shared" si="84"/>
        <v>#N/A</v>
      </c>
      <c r="AP184" s="1" t="str">
        <f t="shared" si="99"/>
        <v/>
      </c>
      <c r="AQ184" s="1" t="str">
        <f t="shared" si="100"/>
        <v/>
      </c>
      <c r="AS184" s="1" t="str">
        <f t="shared" si="101"/>
        <v/>
      </c>
      <c r="AT184" s="1" t="e">
        <f t="shared" si="102"/>
        <v>#N/A</v>
      </c>
      <c r="AU184" s="1" t="e">
        <f t="shared" si="103"/>
        <v>#N/A</v>
      </c>
      <c r="AV184" s="9" t="e">
        <f t="shared" si="96"/>
        <v>#N/A</v>
      </c>
      <c r="AW184" s="9" t="e">
        <f t="shared" si="85"/>
        <v>#N/A</v>
      </c>
      <c r="AX184" s="9" t="e">
        <f t="shared" si="86"/>
        <v>#N/A</v>
      </c>
      <c r="AY184" s="9" t="e">
        <f t="shared" si="87"/>
        <v>#N/A</v>
      </c>
      <c r="AZ184" s="9" t="e">
        <f t="shared" si="88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106"/>
        <v>186</v>
      </c>
      <c r="BK184" s="7">
        <f t="shared" si="106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78"/>
        <v>#N/A</v>
      </c>
      <c r="J185" s="95"/>
      <c r="K185" s="95"/>
      <c r="L185" s="95"/>
      <c r="M185" s="95"/>
      <c r="AA185" s="1">
        <f t="shared" si="89"/>
        <v>0</v>
      </c>
      <c r="AB185" s="1">
        <f t="shared" si="90"/>
        <v>0</v>
      </c>
      <c r="AC185" s="1">
        <f t="shared" si="91"/>
        <v>0</v>
      </c>
      <c r="AD185" s="1">
        <f t="shared" si="92"/>
        <v>0</v>
      </c>
      <c r="AE185" s="1" t="str">
        <f t="shared" si="97"/>
        <v/>
      </c>
      <c r="AF185" s="1" t="str">
        <f t="shared" si="93"/>
        <v/>
      </c>
      <c r="AG185" s="1" t="str">
        <f t="shared" si="94"/>
        <v/>
      </c>
      <c r="AH185" s="1" t="str">
        <f t="shared" si="95"/>
        <v/>
      </c>
      <c r="AI185" s="1" t="e">
        <f t="shared" si="98"/>
        <v>#N/A</v>
      </c>
      <c r="AJ185" s="9" t="e">
        <f t="shared" si="79"/>
        <v>#N/A</v>
      </c>
      <c r="AK185" s="9" t="e">
        <f t="shared" si="80"/>
        <v>#N/A</v>
      </c>
      <c r="AL185" s="9" t="e">
        <f t="shared" si="81"/>
        <v>#N/A</v>
      </c>
      <c r="AM185" s="9" t="e">
        <f t="shared" si="82"/>
        <v>#N/A</v>
      </c>
      <c r="AN185" s="9" t="e">
        <f t="shared" si="83"/>
        <v>#N/A</v>
      </c>
      <c r="AO185" s="9" t="e">
        <f t="shared" si="84"/>
        <v>#N/A</v>
      </c>
      <c r="AP185" s="1" t="str">
        <f t="shared" si="99"/>
        <v/>
      </c>
      <c r="AQ185" s="1" t="str">
        <f t="shared" si="100"/>
        <v/>
      </c>
      <c r="AS185" s="1" t="str">
        <f t="shared" si="101"/>
        <v/>
      </c>
      <c r="AT185" s="1" t="e">
        <f t="shared" si="102"/>
        <v>#N/A</v>
      </c>
      <c r="AU185" s="1" t="e">
        <f t="shared" si="103"/>
        <v>#N/A</v>
      </c>
      <c r="AV185" s="9" t="e">
        <f t="shared" si="96"/>
        <v>#N/A</v>
      </c>
      <c r="AW185" s="9" t="e">
        <f t="shared" si="85"/>
        <v>#N/A</v>
      </c>
      <c r="AX185" s="9" t="e">
        <f t="shared" si="86"/>
        <v>#N/A</v>
      </c>
      <c r="AY185" s="9" t="e">
        <f t="shared" si="87"/>
        <v>#N/A</v>
      </c>
      <c r="AZ185" s="9" t="e">
        <f t="shared" si="88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106"/>
        <v>187</v>
      </c>
      <c r="BK185" s="7">
        <f t="shared" si="106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78"/>
        <v>#N/A</v>
      </c>
      <c r="J186" s="95"/>
      <c r="K186" s="95"/>
      <c r="L186" s="95"/>
      <c r="M186" s="95"/>
      <c r="AA186" s="1">
        <f t="shared" si="89"/>
        <v>0</v>
      </c>
      <c r="AB186" s="1">
        <f t="shared" si="90"/>
        <v>0</v>
      </c>
      <c r="AC186" s="1">
        <f t="shared" si="91"/>
        <v>0</v>
      </c>
      <c r="AD186" s="1">
        <f t="shared" si="92"/>
        <v>0</v>
      </c>
      <c r="AE186" s="1" t="str">
        <f t="shared" si="97"/>
        <v/>
      </c>
      <c r="AF186" s="1" t="str">
        <f t="shared" si="93"/>
        <v/>
      </c>
      <c r="AG186" s="1" t="str">
        <f t="shared" si="94"/>
        <v/>
      </c>
      <c r="AH186" s="1" t="str">
        <f t="shared" si="95"/>
        <v/>
      </c>
      <c r="AI186" s="1" t="e">
        <f t="shared" si="98"/>
        <v>#N/A</v>
      </c>
      <c r="AJ186" s="9" t="e">
        <f t="shared" si="79"/>
        <v>#N/A</v>
      </c>
      <c r="AK186" s="9" t="e">
        <f t="shared" si="80"/>
        <v>#N/A</v>
      </c>
      <c r="AL186" s="9" t="e">
        <f t="shared" si="81"/>
        <v>#N/A</v>
      </c>
      <c r="AM186" s="9" t="e">
        <f t="shared" si="82"/>
        <v>#N/A</v>
      </c>
      <c r="AN186" s="9" t="e">
        <f t="shared" si="83"/>
        <v>#N/A</v>
      </c>
      <c r="AO186" s="9" t="e">
        <f t="shared" si="84"/>
        <v>#N/A</v>
      </c>
      <c r="AP186" s="1" t="str">
        <f t="shared" si="99"/>
        <v/>
      </c>
      <c r="AQ186" s="1" t="str">
        <f t="shared" si="100"/>
        <v/>
      </c>
      <c r="AS186" s="1" t="str">
        <f t="shared" si="101"/>
        <v/>
      </c>
      <c r="AT186" s="1" t="e">
        <f t="shared" si="102"/>
        <v>#N/A</v>
      </c>
      <c r="AU186" s="1" t="e">
        <f t="shared" si="103"/>
        <v>#N/A</v>
      </c>
      <c r="AV186" s="9" t="e">
        <f t="shared" si="96"/>
        <v>#N/A</v>
      </c>
      <c r="AW186" s="9" t="e">
        <f t="shared" si="85"/>
        <v>#N/A</v>
      </c>
      <c r="AX186" s="9" t="e">
        <f t="shared" si="86"/>
        <v>#N/A</v>
      </c>
      <c r="AY186" s="9" t="e">
        <f t="shared" si="87"/>
        <v>#N/A</v>
      </c>
      <c r="AZ186" s="9" t="e">
        <f t="shared" si="88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106"/>
        <v>188</v>
      </c>
      <c r="BK186" s="7">
        <f t="shared" si="106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78"/>
        <v>#N/A</v>
      </c>
      <c r="J187" s="95"/>
      <c r="K187" s="95"/>
      <c r="L187" s="95"/>
      <c r="M187" s="95"/>
      <c r="AA187" s="1">
        <f t="shared" si="89"/>
        <v>0</v>
      </c>
      <c r="AB187" s="1">
        <f t="shared" si="90"/>
        <v>0</v>
      </c>
      <c r="AC187" s="1">
        <f t="shared" si="91"/>
        <v>0</v>
      </c>
      <c r="AD187" s="1">
        <f t="shared" si="92"/>
        <v>0</v>
      </c>
      <c r="AE187" s="1" t="str">
        <f t="shared" si="97"/>
        <v/>
      </c>
      <c r="AF187" s="1" t="str">
        <f t="shared" si="93"/>
        <v/>
      </c>
      <c r="AG187" s="1" t="str">
        <f t="shared" si="94"/>
        <v/>
      </c>
      <c r="AH187" s="1" t="str">
        <f t="shared" si="95"/>
        <v/>
      </c>
      <c r="AI187" s="1" t="e">
        <f t="shared" si="98"/>
        <v>#N/A</v>
      </c>
      <c r="AJ187" s="9" t="e">
        <f t="shared" si="79"/>
        <v>#N/A</v>
      </c>
      <c r="AK187" s="9" t="e">
        <f t="shared" si="80"/>
        <v>#N/A</v>
      </c>
      <c r="AL187" s="9" t="e">
        <f t="shared" si="81"/>
        <v>#N/A</v>
      </c>
      <c r="AM187" s="9" t="e">
        <f t="shared" si="82"/>
        <v>#N/A</v>
      </c>
      <c r="AN187" s="9" t="e">
        <f t="shared" si="83"/>
        <v>#N/A</v>
      </c>
      <c r="AO187" s="9" t="e">
        <f t="shared" si="84"/>
        <v>#N/A</v>
      </c>
      <c r="AP187" s="1" t="str">
        <f t="shared" si="99"/>
        <v/>
      </c>
      <c r="AQ187" s="1" t="str">
        <f t="shared" si="100"/>
        <v/>
      </c>
      <c r="AS187" s="1" t="str">
        <f t="shared" si="101"/>
        <v/>
      </c>
      <c r="AT187" s="1" t="e">
        <f t="shared" si="102"/>
        <v>#N/A</v>
      </c>
      <c r="AU187" s="1" t="e">
        <f t="shared" si="103"/>
        <v>#N/A</v>
      </c>
      <c r="AV187" s="9" t="e">
        <f t="shared" si="96"/>
        <v>#N/A</v>
      </c>
      <c r="AW187" s="9" t="e">
        <f t="shared" si="85"/>
        <v>#N/A</v>
      </c>
      <c r="AX187" s="9" t="e">
        <f t="shared" si="86"/>
        <v>#N/A</v>
      </c>
      <c r="AY187" s="9" t="e">
        <f t="shared" si="87"/>
        <v>#N/A</v>
      </c>
      <c r="AZ187" s="9" t="e">
        <f t="shared" si="88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106"/>
        <v>189</v>
      </c>
      <c r="BK187" s="7">
        <f t="shared" si="106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78"/>
        <v>#N/A</v>
      </c>
      <c r="J188" s="95"/>
      <c r="K188" s="95"/>
      <c r="L188" s="95"/>
      <c r="M188" s="95"/>
      <c r="AA188" s="1">
        <f t="shared" si="89"/>
        <v>0</v>
      </c>
      <c r="AB188" s="1">
        <f t="shared" si="90"/>
        <v>0</v>
      </c>
      <c r="AC188" s="1">
        <f t="shared" si="91"/>
        <v>0</v>
      </c>
      <c r="AD188" s="1">
        <f t="shared" si="92"/>
        <v>0</v>
      </c>
      <c r="AE188" s="1" t="str">
        <f t="shared" si="97"/>
        <v/>
      </c>
      <c r="AF188" s="1" t="str">
        <f t="shared" si="93"/>
        <v/>
      </c>
      <c r="AG188" s="1" t="str">
        <f t="shared" si="94"/>
        <v/>
      </c>
      <c r="AH188" s="1" t="str">
        <f t="shared" si="95"/>
        <v/>
      </c>
      <c r="AI188" s="1" t="e">
        <f t="shared" si="98"/>
        <v>#N/A</v>
      </c>
      <c r="AJ188" s="9" t="e">
        <f t="shared" si="79"/>
        <v>#N/A</v>
      </c>
      <c r="AK188" s="9" t="e">
        <f t="shared" si="80"/>
        <v>#N/A</v>
      </c>
      <c r="AL188" s="9" t="e">
        <f t="shared" si="81"/>
        <v>#N/A</v>
      </c>
      <c r="AM188" s="9" t="e">
        <f t="shared" si="82"/>
        <v>#N/A</v>
      </c>
      <c r="AN188" s="9" t="e">
        <f t="shared" si="83"/>
        <v>#N/A</v>
      </c>
      <c r="AO188" s="9" t="e">
        <f t="shared" si="84"/>
        <v>#N/A</v>
      </c>
      <c r="AP188" s="1" t="str">
        <f t="shared" si="99"/>
        <v/>
      </c>
      <c r="AQ188" s="1" t="str">
        <f t="shared" si="100"/>
        <v/>
      </c>
      <c r="AS188" s="1" t="str">
        <f t="shared" si="101"/>
        <v/>
      </c>
      <c r="AT188" s="1" t="e">
        <f t="shared" si="102"/>
        <v>#N/A</v>
      </c>
      <c r="AU188" s="1" t="e">
        <f t="shared" si="103"/>
        <v>#N/A</v>
      </c>
      <c r="AV188" s="9" t="e">
        <f t="shared" si="96"/>
        <v>#N/A</v>
      </c>
      <c r="AW188" s="9" t="e">
        <f t="shared" si="85"/>
        <v>#N/A</v>
      </c>
      <c r="AX188" s="9" t="e">
        <f t="shared" si="86"/>
        <v>#N/A</v>
      </c>
      <c r="AY188" s="9" t="e">
        <f t="shared" si="87"/>
        <v>#N/A</v>
      </c>
      <c r="AZ188" s="9" t="e">
        <f t="shared" si="88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106"/>
        <v>190</v>
      </c>
      <c r="BK188" s="7">
        <f t="shared" si="106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78"/>
        <v>#N/A</v>
      </c>
      <c r="J189" s="95"/>
      <c r="K189" s="95"/>
      <c r="L189" s="95"/>
      <c r="M189" s="95"/>
      <c r="AA189" s="1">
        <f t="shared" si="89"/>
        <v>0</v>
      </c>
      <c r="AB189" s="1">
        <f t="shared" si="90"/>
        <v>0</v>
      </c>
      <c r="AC189" s="1">
        <f t="shared" si="91"/>
        <v>0</v>
      </c>
      <c r="AD189" s="1">
        <f t="shared" si="92"/>
        <v>0</v>
      </c>
      <c r="AE189" s="1" t="str">
        <f t="shared" si="97"/>
        <v/>
      </c>
      <c r="AF189" s="1" t="str">
        <f t="shared" si="93"/>
        <v/>
      </c>
      <c r="AG189" s="1" t="str">
        <f t="shared" si="94"/>
        <v/>
      </c>
      <c r="AH189" s="1" t="str">
        <f t="shared" si="95"/>
        <v/>
      </c>
      <c r="AI189" s="1" t="e">
        <f t="shared" si="98"/>
        <v>#N/A</v>
      </c>
      <c r="AJ189" s="9" t="e">
        <f t="shared" si="79"/>
        <v>#N/A</v>
      </c>
      <c r="AK189" s="9" t="e">
        <f t="shared" si="80"/>
        <v>#N/A</v>
      </c>
      <c r="AL189" s="9" t="e">
        <f t="shared" si="81"/>
        <v>#N/A</v>
      </c>
      <c r="AM189" s="9" t="e">
        <f t="shared" si="82"/>
        <v>#N/A</v>
      </c>
      <c r="AN189" s="9" t="e">
        <f t="shared" si="83"/>
        <v>#N/A</v>
      </c>
      <c r="AO189" s="9" t="e">
        <f t="shared" si="84"/>
        <v>#N/A</v>
      </c>
      <c r="AP189" s="1" t="str">
        <f t="shared" si="99"/>
        <v/>
      </c>
      <c r="AQ189" s="1" t="str">
        <f t="shared" si="100"/>
        <v/>
      </c>
      <c r="AS189" s="1" t="str">
        <f t="shared" si="101"/>
        <v/>
      </c>
      <c r="AT189" s="1" t="e">
        <f t="shared" si="102"/>
        <v>#N/A</v>
      </c>
      <c r="AU189" s="1" t="e">
        <f t="shared" si="103"/>
        <v>#N/A</v>
      </c>
      <c r="AV189" s="9" t="e">
        <f t="shared" si="96"/>
        <v>#N/A</v>
      </c>
      <c r="AW189" s="9" t="e">
        <f t="shared" si="85"/>
        <v>#N/A</v>
      </c>
      <c r="AX189" s="9" t="e">
        <f t="shared" si="86"/>
        <v>#N/A</v>
      </c>
      <c r="AY189" s="9" t="e">
        <f t="shared" si="87"/>
        <v>#N/A</v>
      </c>
      <c r="AZ189" s="9" t="e">
        <f t="shared" si="88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106"/>
        <v>191</v>
      </c>
      <c r="BK189" s="7">
        <f t="shared" si="106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78"/>
        <v>#N/A</v>
      </c>
      <c r="J190" s="95"/>
      <c r="K190" s="95"/>
      <c r="L190" s="95"/>
      <c r="M190" s="95"/>
      <c r="AA190" s="1">
        <f t="shared" si="89"/>
        <v>0</v>
      </c>
      <c r="AB190" s="1">
        <f t="shared" si="90"/>
        <v>0</v>
      </c>
      <c r="AC190" s="1">
        <f t="shared" si="91"/>
        <v>0</v>
      </c>
      <c r="AD190" s="1">
        <f t="shared" si="92"/>
        <v>0</v>
      </c>
      <c r="AE190" s="1" t="str">
        <f t="shared" si="97"/>
        <v/>
      </c>
      <c r="AF190" s="1" t="str">
        <f t="shared" si="93"/>
        <v/>
      </c>
      <c r="AG190" s="1" t="str">
        <f t="shared" si="94"/>
        <v/>
      </c>
      <c r="AH190" s="1" t="str">
        <f t="shared" si="95"/>
        <v/>
      </c>
      <c r="AI190" s="1" t="e">
        <f t="shared" si="98"/>
        <v>#N/A</v>
      </c>
      <c r="AJ190" s="9" t="e">
        <f t="shared" si="79"/>
        <v>#N/A</v>
      </c>
      <c r="AK190" s="9" t="e">
        <f t="shared" si="80"/>
        <v>#N/A</v>
      </c>
      <c r="AL190" s="9" t="e">
        <f t="shared" si="81"/>
        <v>#N/A</v>
      </c>
      <c r="AM190" s="9" t="e">
        <f t="shared" si="82"/>
        <v>#N/A</v>
      </c>
      <c r="AN190" s="9" t="e">
        <f t="shared" si="83"/>
        <v>#N/A</v>
      </c>
      <c r="AO190" s="9" t="e">
        <f t="shared" si="84"/>
        <v>#N/A</v>
      </c>
      <c r="AP190" s="1" t="str">
        <f t="shared" si="99"/>
        <v/>
      </c>
      <c r="AQ190" s="1" t="str">
        <f t="shared" si="100"/>
        <v/>
      </c>
      <c r="AS190" s="1" t="str">
        <f t="shared" si="101"/>
        <v/>
      </c>
      <c r="AT190" s="1" t="e">
        <f t="shared" si="102"/>
        <v>#N/A</v>
      </c>
      <c r="AU190" s="1" t="e">
        <f t="shared" si="103"/>
        <v>#N/A</v>
      </c>
      <c r="AV190" s="9" t="e">
        <f t="shared" si="96"/>
        <v>#N/A</v>
      </c>
      <c r="AW190" s="9" t="e">
        <f t="shared" si="85"/>
        <v>#N/A</v>
      </c>
      <c r="AX190" s="9" t="e">
        <f t="shared" si="86"/>
        <v>#N/A</v>
      </c>
      <c r="AY190" s="9" t="e">
        <f t="shared" si="87"/>
        <v>#N/A</v>
      </c>
      <c r="AZ190" s="9" t="e">
        <f t="shared" si="88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106"/>
        <v>192</v>
      </c>
      <c r="BK190" s="7">
        <f t="shared" si="106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78"/>
        <v>#N/A</v>
      </c>
      <c r="J191" s="95"/>
      <c r="K191" s="95"/>
      <c r="L191" s="95"/>
      <c r="M191" s="95"/>
      <c r="AA191" s="1">
        <f t="shared" si="89"/>
        <v>0</v>
      </c>
      <c r="AB191" s="1">
        <f t="shared" si="90"/>
        <v>0</v>
      </c>
      <c r="AC191" s="1">
        <f t="shared" si="91"/>
        <v>0</v>
      </c>
      <c r="AD191" s="1">
        <f t="shared" si="92"/>
        <v>0</v>
      </c>
      <c r="AE191" s="1" t="str">
        <f t="shared" si="97"/>
        <v/>
      </c>
      <c r="AF191" s="1" t="str">
        <f t="shared" si="93"/>
        <v/>
      </c>
      <c r="AG191" s="1" t="str">
        <f t="shared" si="94"/>
        <v/>
      </c>
      <c r="AH191" s="1" t="str">
        <f t="shared" si="95"/>
        <v/>
      </c>
      <c r="AI191" s="1" t="e">
        <f t="shared" si="98"/>
        <v>#N/A</v>
      </c>
      <c r="AJ191" s="9" t="e">
        <f t="shared" si="79"/>
        <v>#N/A</v>
      </c>
      <c r="AK191" s="9" t="e">
        <f t="shared" si="80"/>
        <v>#N/A</v>
      </c>
      <c r="AL191" s="9" t="e">
        <f t="shared" si="81"/>
        <v>#N/A</v>
      </c>
      <c r="AM191" s="9" t="e">
        <f t="shared" si="82"/>
        <v>#N/A</v>
      </c>
      <c r="AN191" s="9" t="e">
        <f t="shared" si="83"/>
        <v>#N/A</v>
      </c>
      <c r="AO191" s="9" t="e">
        <f t="shared" si="84"/>
        <v>#N/A</v>
      </c>
      <c r="AP191" s="1" t="str">
        <f t="shared" si="99"/>
        <v/>
      </c>
      <c r="AQ191" s="1" t="str">
        <f t="shared" si="100"/>
        <v/>
      </c>
      <c r="AS191" s="1" t="str">
        <f t="shared" si="101"/>
        <v/>
      </c>
      <c r="AT191" s="1" t="e">
        <f t="shared" si="102"/>
        <v>#N/A</v>
      </c>
      <c r="AU191" s="1" t="e">
        <f t="shared" si="103"/>
        <v>#N/A</v>
      </c>
      <c r="AV191" s="9" t="e">
        <f t="shared" si="96"/>
        <v>#N/A</v>
      </c>
      <c r="AW191" s="9" t="e">
        <f t="shared" si="85"/>
        <v>#N/A</v>
      </c>
      <c r="AX191" s="9" t="e">
        <f t="shared" si="86"/>
        <v>#N/A</v>
      </c>
      <c r="AY191" s="9" t="e">
        <f t="shared" si="87"/>
        <v>#N/A</v>
      </c>
      <c r="AZ191" s="9" t="e">
        <f t="shared" si="88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106"/>
        <v>193</v>
      </c>
      <c r="BK191" s="7">
        <f t="shared" si="106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78"/>
        <v>#N/A</v>
      </c>
      <c r="J192" s="95"/>
      <c r="K192" s="95"/>
      <c r="L192" s="95"/>
      <c r="M192" s="95"/>
      <c r="AA192" s="1">
        <f t="shared" si="89"/>
        <v>0</v>
      </c>
      <c r="AB192" s="1">
        <f t="shared" si="90"/>
        <v>0</v>
      </c>
      <c r="AC192" s="1">
        <f t="shared" si="91"/>
        <v>0</v>
      </c>
      <c r="AD192" s="1">
        <f t="shared" si="92"/>
        <v>0</v>
      </c>
      <c r="AE192" s="1" t="str">
        <f t="shared" si="97"/>
        <v/>
      </c>
      <c r="AF192" s="1" t="str">
        <f t="shared" si="93"/>
        <v/>
      </c>
      <c r="AG192" s="1" t="str">
        <f t="shared" si="94"/>
        <v/>
      </c>
      <c r="AH192" s="1" t="str">
        <f t="shared" si="95"/>
        <v/>
      </c>
      <c r="AI192" s="1" t="e">
        <f t="shared" si="98"/>
        <v>#N/A</v>
      </c>
      <c r="AJ192" s="9" t="e">
        <f t="shared" si="79"/>
        <v>#N/A</v>
      </c>
      <c r="AK192" s="9" t="e">
        <f t="shared" si="80"/>
        <v>#N/A</v>
      </c>
      <c r="AL192" s="9" t="e">
        <f t="shared" si="81"/>
        <v>#N/A</v>
      </c>
      <c r="AM192" s="9" t="e">
        <f t="shared" si="82"/>
        <v>#N/A</v>
      </c>
      <c r="AN192" s="9" t="e">
        <f t="shared" si="83"/>
        <v>#N/A</v>
      </c>
      <c r="AO192" s="9" t="e">
        <f t="shared" si="84"/>
        <v>#N/A</v>
      </c>
      <c r="AP192" s="1" t="str">
        <f t="shared" si="99"/>
        <v/>
      </c>
      <c r="AQ192" s="1" t="str">
        <f t="shared" si="100"/>
        <v/>
      </c>
      <c r="AS192" s="1" t="str">
        <f t="shared" si="101"/>
        <v/>
      </c>
      <c r="AT192" s="1" t="e">
        <f t="shared" si="102"/>
        <v>#N/A</v>
      </c>
      <c r="AU192" s="1" t="e">
        <f t="shared" si="103"/>
        <v>#N/A</v>
      </c>
      <c r="AV192" s="9" t="e">
        <f t="shared" si="96"/>
        <v>#N/A</v>
      </c>
      <c r="AW192" s="9" t="e">
        <f t="shared" si="85"/>
        <v>#N/A</v>
      </c>
      <c r="AX192" s="9" t="e">
        <f t="shared" si="86"/>
        <v>#N/A</v>
      </c>
      <c r="AY192" s="9" t="e">
        <f t="shared" si="87"/>
        <v>#N/A</v>
      </c>
      <c r="AZ192" s="9" t="e">
        <f t="shared" si="88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107">+BJ191+1</f>
        <v>194</v>
      </c>
      <c r="BK192" s="7">
        <f t="shared" si="107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78"/>
        <v>#N/A</v>
      </c>
      <c r="J193" s="95"/>
      <c r="K193" s="95"/>
      <c r="L193" s="95"/>
      <c r="M193" s="95"/>
      <c r="AA193" s="1">
        <f t="shared" si="89"/>
        <v>0</v>
      </c>
      <c r="AB193" s="1">
        <f t="shared" si="90"/>
        <v>0</v>
      </c>
      <c r="AC193" s="1">
        <f t="shared" si="91"/>
        <v>0</v>
      </c>
      <c r="AD193" s="1">
        <f t="shared" si="92"/>
        <v>0</v>
      </c>
      <c r="AE193" s="1" t="str">
        <f t="shared" si="97"/>
        <v/>
      </c>
      <c r="AF193" s="1" t="str">
        <f t="shared" si="93"/>
        <v/>
      </c>
      <c r="AG193" s="1" t="str">
        <f t="shared" si="94"/>
        <v/>
      </c>
      <c r="AH193" s="1" t="str">
        <f t="shared" si="95"/>
        <v/>
      </c>
      <c r="AI193" s="1" t="e">
        <f t="shared" si="98"/>
        <v>#N/A</v>
      </c>
      <c r="AJ193" s="9" t="e">
        <f t="shared" si="79"/>
        <v>#N/A</v>
      </c>
      <c r="AK193" s="9" t="e">
        <f t="shared" si="80"/>
        <v>#N/A</v>
      </c>
      <c r="AL193" s="9" t="e">
        <f t="shared" si="81"/>
        <v>#N/A</v>
      </c>
      <c r="AM193" s="9" t="e">
        <f t="shared" si="82"/>
        <v>#N/A</v>
      </c>
      <c r="AN193" s="9" t="e">
        <f t="shared" si="83"/>
        <v>#N/A</v>
      </c>
      <c r="AO193" s="9" t="e">
        <f t="shared" si="84"/>
        <v>#N/A</v>
      </c>
      <c r="AP193" s="1" t="str">
        <f t="shared" si="99"/>
        <v/>
      </c>
      <c r="AQ193" s="1" t="str">
        <f t="shared" si="100"/>
        <v/>
      </c>
      <c r="AS193" s="1" t="str">
        <f t="shared" si="101"/>
        <v/>
      </c>
      <c r="AT193" s="1" t="e">
        <f t="shared" si="102"/>
        <v>#N/A</v>
      </c>
      <c r="AU193" s="1" t="e">
        <f t="shared" si="103"/>
        <v>#N/A</v>
      </c>
      <c r="AV193" s="9" t="e">
        <f t="shared" si="96"/>
        <v>#N/A</v>
      </c>
      <c r="AW193" s="9" t="e">
        <f t="shared" si="85"/>
        <v>#N/A</v>
      </c>
      <c r="AX193" s="9" t="e">
        <f t="shared" si="86"/>
        <v>#N/A</v>
      </c>
      <c r="AY193" s="9" t="e">
        <f t="shared" si="87"/>
        <v>#N/A</v>
      </c>
      <c r="AZ193" s="9" t="e">
        <f t="shared" si="88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107"/>
        <v>195</v>
      </c>
      <c r="BK193" s="7">
        <f t="shared" si="107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78"/>
        <v>#N/A</v>
      </c>
      <c r="J194" s="95"/>
      <c r="K194" s="95"/>
      <c r="L194" s="95"/>
      <c r="M194" s="95"/>
      <c r="AA194" s="1">
        <f t="shared" si="89"/>
        <v>0</v>
      </c>
      <c r="AB194" s="1">
        <f t="shared" si="90"/>
        <v>0</v>
      </c>
      <c r="AC194" s="1">
        <f t="shared" si="91"/>
        <v>0</v>
      </c>
      <c r="AD194" s="1">
        <f t="shared" si="92"/>
        <v>0</v>
      </c>
      <c r="AE194" s="1" t="str">
        <f t="shared" si="97"/>
        <v/>
      </c>
      <c r="AF194" s="1" t="str">
        <f t="shared" si="93"/>
        <v/>
      </c>
      <c r="AG194" s="1" t="str">
        <f t="shared" si="94"/>
        <v/>
      </c>
      <c r="AH194" s="1" t="str">
        <f t="shared" si="95"/>
        <v/>
      </c>
      <c r="AI194" s="1" t="e">
        <f t="shared" si="98"/>
        <v>#N/A</v>
      </c>
      <c r="AJ194" s="9" t="e">
        <f t="shared" si="79"/>
        <v>#N/A</v>
      </c>
      <c r="AK194" s="9" t="e">
        <f t="shared" si="80"/>
        <v>#N/A</v>
      </c>
      <c r="AL194" s="9" t="e">
        <f t="shared" si="81"/>
        <v>#N/A</v>
      </c>
      <c r="AM194" s="9" t="e">
        <f t="shared" si="82"/>
        <v>#N/A</v>
      </c>
      <c r="AN194" s="9" t="e">
        <f t="shared" si="83"/>
        <v>#N/A</v>
      </c>
      <c r="AO194" s="9" t="e">
        <f t="shared" si="84"/>
        <v>#N/A</v>
      </c>
      <c r="AP194" s="1" t="str">
        <f t="shared" si="99"/>
        <v/>
      </c>
      <c r="AQ194" s="1" t="str">
        <f t="shared" si="100"/>
        <v/>
      </c>
      <c r="AS194" s="1" t="str">
        <f t="shared" si="101"/>
        <v/>
      </c>
      <c r="AT194" s="1" t="e">
        <f t="shared" si="102"/>
        <v>#N/A</v>
      </c>
      <c r="AU194" s="1" t="e">
        <f t="shared" si="103"/>
        <v>#N/A</v>
      </c>
      <c r="AV194" s="9" t="e">
        <f t="shared" si="96"/>
        <v>#N/A</v>
      </c>
      <c r="AW194" s="9" t="e">
        <f t="shared" si="85"/>
        <v>#N/A</v>
      </c>
      <c r="AX194" s="9" t="e">
        <f t="shared" si="86"/>
        <v>#N/A</v>
      </c>
      <c r="AY194" s="9" t="e">
        <f t="shared" si="87"/>
        <v>#N/A</v>
      </c>
      <c r="AZ194" s="9" t="e">
        <f t="shared" si="88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107"/>
        <v>196</v>
      </c>
      <c r="BK194" s="7">
        <f t="shared" si="107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78"/>
        <v>#N/A</v>
      </c>
      <c r="J195" s="95"/>
      <c r="K195" s="95"/>
      <c r="L195" s="95"/>
      <c r="M195" s="95"/>
      <c r="AA195" s="1">
        <f t="shared" si="89"/>
        <v>0</v>
      </c>
      <c r="AB195" s="1">
        <f t="shared" si="90"/>
        <v>0</v>
      </c>
      <c r="AC195" s="1">
        <f t="shared" si="91"/>
        <v>0</v>
      </c>
      <c r="AD195" s="1">
        <f t="shared" si="92"/>
        <v>0</v>
      </c>
      <c r="AE195" s="1" t="str">
        <f t="shared" si="97"/>
        <v/>
      </c>
      <c r="AF195" s="1" t="str">
        <f t="shared" si="93"/>
        <v/>
      </c>
      <c r="AG195" s="1" t="str">
        <f t="shared" si="94"/>
        <v/>
      </c>
      <c r="AH195" s="1" t="str">
        <f t="shared" si="95"/>
        <v/>
      </c>
      <c r="AI195" s="1" t="e">
        <f t="shared" si="98"/>
        <v>#N/A</v>
      </c>
      <c r="AJ195" s="9" t="e">
        <f t="shared" si="79"/>
        <v>#N/A</v>
      </c>
      <c r="AK195" s="9" t="e">
        <f t="shared" si="80"/>
        <v>#N/A</v>
      </c>
      <c r="AL195" s="9" t="e">
        <f t="shared" si="81"/>
        <v>#N/A</v>
      </c>
      <c r="AM195" s="9" t="e">
        <f t="shared" si="82"/>
        <v>#N/A</v>
      </c>
      <c r="AN195" s="9" t="e">
        <f t="shared" si="83"/>
        <v>#N/A</v>
      </c>
      <c r="AO195" s="9" t="e">
        <f t="shared" si="84"/>
        <v>#N/A</v>
      </c>
      <c r="AP195" s="1" t="str">
        <f t="shared" si="99"/>
        <v/>
      </c>
      <c r="AQ195" s="1" t="str">
        <f t="shared" si="100"/>
        <v/>
      </c>
      <c r="AS195" s="1" t="str">
        <f t="shared" si="101"/>
        <v/>
      </c>
      <c r="AT195" s="1" t="e">
        <f t="shared" si="102"/>
        <v>#N/A</v>
      </c>
      <c r="AU195" s="1" t="e">
        <f t="shared" si="103"/>
        <v>#N/A</v>
      </c>
      <c r="AV195" s="9" t="e">
        <f t="shared" si="96"/>
        <v>#N/A</v>
      </c>
      <c r="AW195" s="9" t="e">
        <f t="shared" si="85"/>
        <v>#N/A</v>
      </c>
      <c r="AX195" s="9" t="e">
        <f t="shared" si="86"/>
        <v>#N/A</v>
      </c>
      <c r="AY195" s="9" t="e">
        <f t="shared" si="87"/>
        <v>#N/A</v>
      </c>
      <c r="AZ195" s="9" t="e">
        <f t="shared" si="88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107"/>
        <v>197</v>
      </c>
      <c r="BK195" s="7">
        <f t="shared" si="107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78"/>
        <v>#N/A</v>
      </c>
      <c r="J196" s="95"/>
      <c r="K196" s="95"/>
      <c r="L196" s="95"/>
      <c r="M196" s="95"/>
      <c r="AA196" s="1">
        <f t="shared" si="89"/>
        <v>0</v>
      </c>
      <c r="AB196" s="1">
        <f t="shared" si="90"/>
        <v>0</v>
      </c>
      <c r="AC196" s="1">
        <f t="shared" si="91"/>
        <v>0</v>
      </c>
      <c r="AD196" s="1">
        <f t="shared" si="92"/>
        <v>0</v>
      </c>
      <c r="AE196" s="1" t="str">
        <f t="shared" si="97"/>
        <v/>
      </c>
      <c r="AF196" s="1" t="str">
        <f t="shared" si="93"/>
        <v/>
      </c>
      <c r="AG196" s="1" t="str">
        <f t="shared" si="94"/>
        <v/>
      </c>
      <c r="AH196" s="1" t="str">
        <f t="shared" si="95"/>
        <v/>
      </c>
      <c r="AI196" s="1" t="e">
        <f t="shared" si="98"/>
        <v>#N/A</v>
      </c>
      <c r="AJ196" s="9" t="e">
        <f t="shared" si="79"/>
        <v>#N/A</v>
      </c>
      <c r="AK196" s="9" t="e">
        <f t="shared" si="80"/>
        <v>#N/A</v>
      </c>
      <c r="AL196" s="9" t="e">
        <f t="shared" si="81"/>
        <v>#N/A</v>
      </c>
      <c r="AM196" s="9" t="e">
        <f t="shared" si="82"/>
        <v>#N/A</v>
      </c>
      <c r="AN196" s="9" t="e">
        <f t="shared" si="83"/>
        <v>#N/A</v>
      </c>
      <c r="AO196" s="9" t="e">
        <f t="shared" si="84"/>
        <v>#N/A</v>
      </c>
      <c r="AP196" s="1" t="str">
        <f t="shared" si="99"/>
        <v/>
      </c>
      <c r="AQ196" s="1" t="str">
        <f t="shared" si="100"/>
        <v/>
      </c>
      <c r="AS196" s="1" t="str">
        <f t="shared" si="101"/>
        <v/>
      </c>
      <c r="AT196" s="1" t="e">
        <f t="shared" si="102"/>
        <v>#N/A</v>
      </c>
      <c r="AU196" s="1" t="e">
        <f t="shared" si="103"/>
        <v>#N/A</v>
      </c>
      <c r="AV196" s="9" t="e">
        <f t="shared" si="96"/>
        <v>#N/A</v>
      </c>
      <c r="AW196" s="9" t="e">
        <f t="shared" si="85"/>
        <v>#N/A</v>
      </c>
      <c r="AX196" s="9" t="e">
        <f t="shared" si="86"/>
        <v>#N/A</v>
      </c>
      <c r="AY196" s="9" t="e">
        <f t="shared" si="87"/>
        <v>#N/A</v>
      </c>
      <c r="AZ196" s="9" t="e">
        <f t="shared" si="88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107"/>
        <v>198</v>
      </c>
      <c r="BK196" s="7">
        <f t="shared" si="107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78"/>
        <v>#N/A</v>
      </c>
      <c r="J197" s="95"/>
      <c r="K197" s="95"/>
      <c r="L197" s="95"/>
      <c r="M197" s="95"/>
      <c r="AA197" s="1">
        <f t="shared" si="89"/>
        <v>0</v>
      </c>
      <c r="AB197" s="1">
        <f t="shared" si="90"/>
        <v>0</v>
      </c>
      <c r="AC197" s="1">
        <f t="shared" si="91"/>
        <v>0</v>
      </c>
      <c r="AD197" s="1">
        <f t="shared" si="92"/>
        <v>0</v>
      </c>
      <c r="AE197" s="1" t="str">
        <f t="shared" si="97"/>
        <v/>
      </c>
      <c r="AF197" s="1" t="str">
        <f t="shared" si="93"/>
        <v/>
      </c>
      <c r="AG197" s="1" t="str">
        <f t="shared" si="94"/>
        <v/>
      </c>
      <c r="AH197" s="1" t="str">
        <f t="shared" si="95"/>
        <v/>
      </c>
      <c r="AI197" s="1" t="e">
        <f t="shared" si="98"/>
        <v>#N/A</v>
      </c>
      <c r="AJ197" s="9" t="e">
        <f t="shared" si="79"/>
        <v>#N/A</v>
      </c>
      <c r="AK197" s="9" t="e">
        <f t="shared" si="80"/>
        <v>#N/A</v>
      </c>
      <c r="AL197" s="9" t="e">
        <f t="shared" si="81"/>
        <v>#N/A</v>
      </c>
      <c r="AM197" s="9" t="e">
        <f t="shared" si="82"/>
        <v>#N/A</v>
      </c>
      <c r="AN197" s="9" t="e">
        <f t="shared" si="83"/>
        <v>#N/A</v>
      </c>
      <c r="AO197" s="9" t="e">
        <f t="shared" si="84"/>
        <v>#N/A</v>
      </c>
      <c r="AP197" s="1" t="str">
        <f t="shared" si="99"/>
        <v/>
      </c>
      <c r="AQ197" s="1" t="str">
        <f t="shared" si="100"/>
        <v/>
      </c>
      <c r="AS197" s="1" t="str">
        <f t="shared" si="101"/>
        <v/>
      </c>
      <c r="AT197" s="1" t="e">
        <f t="shared" si="102"/>
        <v>#N/A</v>
      </c>
      <c r="AU197" s="1" t="e">
        <f t="shared" si="103"/>
        <v>#N/A</v>
      </c>
      <c r="AV197" s="9" t="e">
        <f t="shared" si="96"/>
        <v>#N/A</v>
      </c>
      <c r="AW197" s="9" t="e">
        <f t="shared" si="85"/>
        <v>#N/A</v>
      </c>
      <c r="AX197" s="9" t="e">
        <f t="shared" si="86"/>
        <v>#N/A</v>
      </c>
      <c r="AY197" s="9" t="e">
        <f t="shared" si="87"/>
        <v>#N/A</v>
      </c>
      <c r="AZ197" s="9" t="e">
        <f t="shared" si="88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78"/>
        <v>#N/A</v>
      </c>
      <c r="J198" s="95"/>
      <c r="K198" s="95"/>
      <c r="L198" s="95"/>
      <c r="M198" s="95"/>
      <c r="AA198" s="1">
        <f t="shared" si="89"/>
        <v>0</v>
      </c>
      <c r="AB198" s="1">
        <f t="shared" si="90"/>
        <v>0</v>
      </c>
      <c r="AC198" s="1">
        <f t="shared" si="91"/>
        <v>0</v>
      </c>
      <c r="AD198" s="1">
        <f t="shared" si="92"/>
        <v>0</v>
      </c>
      <c r="AE198" s="1" t="str">
        <f t="shared" si="97"/>
        <v/>
      </c>
      <c r="AF198" s="1" t="str">
        <f t="shared" si="93"/>
        <v/>
      </c>
      <c r="AG198" s="1" t="str">
        <f t="shared" si="94"/>
        <v/>
      </c>
      <c r="AH198" s="1" t="str">
        <f t="shared" si="95"/>
        <v/>
      </c>
      <c r="AI198" s="1" t="e">
        <f t="shared" si="98"/>
        <v>#N/A</v>
      </c>
      <c r="AJ198" s="9" t="e">
        <f t="shared" si="79"/>
        <v>#N/A</v>
      </c>
      <c r="AK198" s="9" t="e">
        <f t="shared" si="80"/>
        <v>#N/A</v>
      </c>
      <c r="AL198" s="9" t="e">
        <f t="shared" si="81"/>
        <v>#N/A</v>
      </c>
      <c r="AM198" s="9" t="e">
        <f t="shared" si="82"/>
        <v>#N/A</v>
      </c>
      <c r="AN198" s="9" t="e">
        <f t="shared" si="83"/>
        <v>#N/A</v>
      </c>
      <c r="AO198" s="9" t="e">
        <f t="shared" si="84"/>
        <v>#N/A</v>
      </c>
      <c r="AP198" s="1" t="str">
        <f t="shared" si="99"/>
        <v/>
      </c>
      <c r="AQ198" s="1" t="str">
        <f t="shared" si="100"/>
        <v/>
      </c>
      <c r="AS198" s="1" t="str">
        <f t="shared" si="101"/>
        <v/>
      </c>
      <c r="AT198" s="1" t="e">
        <f t="shared" si="102"/>
        <v>#N/A</v>
      </c>
      <c r="AU198" s="1" t="e">
        <f t="shared" si="103"/>
        <v>#N/A</v>
      </c>
      <c r="AV198" s="9" t="e">
        <f t="shared" si="96"/>
        <v>#N/A</v>
      </c>
      <c r="AW198" s="9" t="e">
        <f t="shared" si="85"/>
        <v>#N/A</v>
      </c>
      <c r="AX198" s="9" t="e">
        <f t="shared" si="86"/>
        <v>#N/A</v>
      </c>
      <c r="AY198" s="9" t="e">
        <f t="shared" si="87"/>
        <v>#N/A</v>
      </c>
      <c r="AZ198" s="9" t="e">
        <f t="shared" si="88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78"/>
        <v>#N/A</v>
      </c>
      <c r="J199" s="95"/>
      <c r="K199" s="95"/>
      <c r="L199" s="95"/>
      <c r="M199" s="95"/>
      <c r="AA199" s="1">
        <f t="shared" si="89"/>
        <v>0</v>
      </c>
      <c r="AB199" s="1">
        <f t="shared" si="90"/>
        <v>0</v>
      </c>
      <c r="AC199" s="1">
        <f t="shared" si="91"/>
        <v>0</v>
      </c>
      <c r="AD199" s="1">
        <f t="shared" si="92"/>
        <v>0</v>
      </c>
      <c r="AE199" s="1" t="str">
        <f t="shared" si="97"/>
        <v/>
      </c>
      <c r="AF199" s="1" t="str">
        <f t="shared" si="93"/>
        <v/>
      </c>
      <c r="AG199" s="1" t="str">
        <f t="shared" si="94"/>
        <v/>
      </c>
      <c r="AH199" s="1" t="str">
        <f t="shared" si="95"/>
        <v/>
      </c>
      <c r="AI199" s="1" t="e">
        <f t="shared" si="98"/>
        <v>#N/A</v>
      </c>
      <c r="AJ199" s="9" t="e">
        <f t="shared" si="79"/>
        <v>#N/A</v>
      </c>
      <c r="AK199" s="9" t="e">
        <f t="shared" si="80"/>
        <v>#N/A</v>
      </c>
      <c r="AL199" s="9" t="e">
        <f t="shared" si="81"/>
        <v>#N/A</v>
      </c>
      <c r="AM199" s="9" t="e">
        <f t="shared" si="82"/>
        <v>#N/A</v>
      </c>
      <c r="AN199" s="9" t="e">
        <f t="shared" si="83"/>
        <v>#N/A</v>
      </c>
      <c r="AO199" s="9" t="e">
        <f t="shared" si="84"/>
        <v>#N/A</v>
      </c>
      <c r="AP199" s="1" t="str">
        <f t="shared" si="99"/>
        <v/>
      </c>
      <c r="AQ199" s="1" t="str">
        <f t="shared" si="100"/>
        <v/>
      </c>
      <c r="AS199" s="1" t="str">
        <f t="shared" si="101"/>
        <v/>
      </c>
      <c r="AT199" s="1" t="e">
        <f t="shared" si="102"/>
        <v>#N/A</v>
      </c>
      <c r="AU199" s="1" t="e">
        <f t="shared" si="103"/>
        <v>#N/A</v>
      </c>
      <c r="AV199" s="9" t="e">
        <f t="shared" si="96"/>
        <v>#N/A</v>
      </c>
      <c r="AW199" s="9" t="e">
        <f t="shared" si="85"/>
        <v>#N/A</v>
      </c>
      <c r="AX199" s="9" t="e">
        <f t="shared" si="86"/>
        <v>#N/A</v>
      </c>
      <c r="AY199" s="9" t="e">
        <f t="shared" si="87"/>
        <v>#N/A</v>
      </c>
      <c r="AZ199" s="9" t="e">
        <f t="shared" si="88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78"/>
        <v>#N/A</v>
      </c>
      <c r="J200" s="95"/>
      <c r="K200" s="95"/>
      <c r="L200" s="95"/>
      <c r="M200" s="95"/>
      <c r="AA200" s="1">
        <f t="shared" si="89"/>
        <v>0</v>
      </c>
      <c r="AB200" s="1">
        <f t="shared" si="90"/>
        <v>0</v>
      </c>
      <c r="AC200" s="1">
        <f t="shared" si="91"/>
        <v>0</v>
      </c>
      <c r="AD200" s="1">
        <f t="shared" si="92"/>
        <v>0</v>
      </c>
      <c r="AE200" s="1" t="str">
        <f t="shared" si="97"/>
        <v/>
      </c>
      <c r="AF200" s="1" t="str">
        <f t="shared" si="93"/>
        <v/>
      </c>
      <c r="AG200" s="1" t="str">
        <f t="shared" si="94"/>
        <v/>
      </c>
      <c r="AH200" s="1" t="str">
        <f t="shared" si="95"/>
        <v/>
      </c>
      <c r="AI200" s="1" t="e">
        <f t="shared" si="98"/>
        <v>#N/A</v>
      </c>
      <c r="AJ200" s="9" t="e">
        <f t="shared" si="79"/>
        <v>#N/A</v>
      </c>
      <c r="AK200" s="9" t="e">
        <f t="shared" si="80"/>
        <v>#N/A</v>
      </c>
      <c r="AL200" s="9" t="e">
        <f t="shared" si="81"/>
        <v>#N/A</v>
      </c>
      <c r="AM200" s="9" t="e">
        <f t="shared" si="82"/>
        <v>#N/A</v>
      </c>
      <c r="AN200" s="9" t="e">
        <f t="shared" si="83"/>
        <v>#N/A</v>
      </c>
      <c r="AO200" s="9" t="e">
        <f t="shared" si="84"/>
        <v>#N/A</v>
      </c>
      <c r="AP200" s="1" t="str">
        <f t="shared" si="99"/>
        <v/>
      </c>
      <c r="AQ200" s="1" t="str">
        <f t="shared" si="100"/>
        <v/>
      </c>
      <c r="AS200" s="1" t="str">
        <f t="shared" si="101"/>
        <v/>
      </c>
      <c r="AT200" s="1" t="e">
        <f t="shared" si="102"/>
        <v>#N/A</v>
      </c>
      <c r="AU200" s="1" t="e">
        <f t="shared" si="103"/>
        <v>#N/A</v>
      </c>
      <c r="AV200" s="9" t="e">
        <f t="shared" si="96"/>
        <v>#N/A</v>
      </c>
      <c r="AW200" s="9" t="e">
        <f t="shared" si="85"/>
        <v>#N/A</v>
      </c>
      <c r="AX200" s="9" t="e">
        <f t="shared" si="86"/>
        <v>#N/A</v>
      </c>
      <c r="AY200" s="9" t="e">
        <f t="shared" si="87"/>
        <v>#N/A</v>
      </c>
      <c r="AZ200" s="9" t="e">
        <f t="shared" si="88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78"/>
        <v>#N/A</v>
      </c>
      <c r="J201" s="95"/>
      <c r="K201" s="95"/>
      <c r="L201" s="95"/>
      <c r="M201" s="95"/>
      <c r="AA201" s="1">
        <f t="shared" si="89"/>
        <v>0</v>
      </c>
      <c r="AB201" s="1">
        <f t="shared" si="90"/>
        <v>0</v>
      </c>
      <c r="AC201" s="1">
        <f t="shared" si="91"/>
        <v>0</v>
      </c>
      <c r="AD201" s="1">
        <f t="shared" si="92"/>
        <v>0</v>
      </c>
      <c r="AE201" s="1" t="str">
        <f t="shared" si="97"/>
        <v/>
      </c>
      <c r="AF201" s="1" t="str">
        <f t="shared" si="93"/>
        <v/>
      </c>
      <c r="AG201" s="1" t="str">
        <f t="shared" si="94"/>
        <v/>
      </c>
      <c r="AH201" s="1" t="str">
        <f t="shared" si="95"/>
        <v/>
      </c>
      <c r="AI201" s="1" t="e">
        <f t="shared" si="98"/>
        <v>#N/A</v>
      </c>
      <c r="AJ201" s="9" t="e">
        <f t="shared" si="79"/>
        <v>#N/A</v>
      </c>
      <c r="AK201" s="9" t="e">
        <f t="shared" si="80"/>
        <v>#N/A</v>
      </c>
      <c r="AL201" s="9" t="e">
        <f t="shared" si="81"/>
        <v>#N/A</v>
      </c>
      <c r="AM201" s="9" t="e">
        <f t="shared" si="82"/>
        <v>#N/A</v>
      </c>
      <c r="AN201" s="9" t="e">
        <f t="shared" si="83"/>
        <v>#N/A</v>
      </c>
      <c r="AO201" s="9" t="e">
        <f t="shared" si="84"/>
        <v>#N/A</v>
      </c>
      <c r="AP201" s="1" t="str">
        <f t="shared" si="99"/>
        <v/>
      </c>
      <c r="AQ201" s="1" t="str">
        <f t="shared" si="100"/>
        <v/>
      </c>
      <c r="AS201" s="1" t="str">
        <f t="shared" si="101"/>
        <v/>
      </c>
      <c r="AT201" s="1" t="e">
        <f t="shared" si="102"/>
        <v>#N/A</v>
      </c>
      <c r="AU201" s="1" t="e">
        <f t="shared" si="103"/>
        <v>#N/A</v>
      </c>
      <c r="AV201" s="9" t="e">
        <f t="shared" si="96"/>
        <v>#N/A</v>
      </c>
      <c r="AW201" s="9" t="e">
        <f t="shared" si="85"/>
        <v>#N/A</v>
      </c>
      <c r="AX201" s="9" t="e">
        <f t="shared" si="86"/>
        <v>#N/A</v>
      </c>
      <c r="AY201" s="9" t="e">
        <f t="shared" si="87"/>
        <v>#N/A</v>
      </c>
      <c r="AZ201" s="9" t="e">
        <f t="shared" si="88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78"/>
        <v>#N/A</v>
      </c>
      <c r="J202" s="95"/>
      <c r="K202" s="95"/>
      <c r="L202" s="95"/>
      <c r="M202" s="95"/>
      <c r="AA202" s="1">
        <f t="shared" si="89"/>
        <v>0</v>
      </c>
      <c r="AB202" s="1">
        <f t="shared" si="90"/>
        <v>0</v>
      </c>
      <c r="AC202" s="1">
        <f t="shared" si="91"/>
        <v>0</v>
      </c>
      <c r="AD202" s="1">
        <f t="shared" si="92"/>
        <v>0</v>
      </c>
      <c r="AE202" s="1" t="str">
        <f t="shared" si="97"/>
        <v/>
      </c>
      <c r="AF202" s="1" t="str">
        <f t="shared" si="93"/>
        <v/>
      </c>
      <c r="AG202" s="1" t="str">
        <f t="shared" si="94"/>
        <v/>
      </c>
      <c r="AH202" s="1" t="str">
        <f t="shared" si="95"/>
        <v/>
      </c>
      <c r="AI202" s="1" t="e">
        <f t="shared" si="98"/>
        <v>#N/A</v>
      </c>
      <c r="AJ202" s="9" t="e">
        <f t="shared" si="79"/>
        <v>#N/A</v>
      </c>
      <c r="AK202" s="9" t="e">
        <f t="shared" si="80"/>
        <v>#N/A</v>
      </c>
      <c r="AL202" s="9" t="e">
        <f t="shared" si="81"/>
        <v>#N/A</v>
      </c>
      <c r="AM202" s="9" t="e">
        <f t="shared" si="82"/>
        <v>#N/A</v>
      </c>
      <c r="AN202" s="9" t="e">
        <f t="shared" si="83"/>
        <v>#N/A</v>
      </c>
      <c r="AO202" s="9" t="e">
        <f t="shared" si="84"/>
        <v>#N/A</v>
      </c>
      <c r="AP202" s="1" t="str">
        <f t="shared" si="99"/>
        <v/>
      </c>
      <c r="AQ202" s="1" t="str">
        <f t="shared" si="100"/>
        <v/>
      </c>
      <c r="AS202" s="1" t="str">
        <f t="shared" si="101"/>
        <v/>
      </c>
      <c r="AT202" s="1" t="e">
        <f t="shared" si="102"/>
        <v>#N/A</v>
      </c>
      <c r="AU202" s="1" t="e">
        <f t="shared" si="103"/>
        <v>#N/A</v>
      </c>
      <c r="AV202" s="9" t="e">
        <f t="shared" si="96"/>
        <v>#N/A</v>
      </c>
      <c r="AW202" s="9" t="e">
        <f t="shared" si="85"/>
        <v>#N/A</v>
      </c>
      <c r="AX202" s="9" t="e">
        <f t="shared" si="86"/>
        <v>#N/A</v>
      </c>
      <c r="AY202" s="9" t="e">
        <f t="shared" si="87"/>
        <v>#N/A</v>
      </c>
      <c r="AZ202" s="9" t="e">
        <f t="shared" si="88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78"/>
        <v>#N/A</v>
      </c>
      <c r="J203" s="95"/>
      <c r="K203" s="95"/>
      <c r="L203" s="95"/>
      <c r="M203" s="95"/>
      <c r="AA203" s="1">
        <f t="shared" si="89"/>
        <v>0</v>
      </c>
      <c r="AB203" s="1">
        <f t="shared" si="90"/>
        <v>0</v>
      </c>
      <c r="AC203" s="1">
        <f t="shared" si="91"/>
        <v>0</v>
      </c>
      <c r="AD203" s="1">
        <f t="shared" si="92"/>
        <v>0</v>
      </c>
      <c r="AE203" s="1" t="str">
        <f t="shared" si="97"/>
        <v/>
      </c>
      <c r="AF203" s="1" t="str">
        <f t="shared" si="93"/>
        <v/>
      </c>
      <c r="AG203" s="1" t="str">
        <f t="shared" si="94"/>
        <v/>
      </c>
      <c r="AH203" s="1" t="str">
        <f t="shared" si="95"/>
        <v/>
      </c>
      <c r="AI203" s="1" t="e">
        <f t="shared" si="98"/>
        <v>#N/A</v>
      </c>
      <c r="AJ203" s="9" t="e">
        <f t="shared" si="79"/>
        <v>#N/A</v>
      </c>
      <c r="AK203" s="9" t="e">
        <f t="shared" si="80"/>
        <v>#N/A</v>
      </c>
      <c r="AL203" s="9" t="e">
        <f t="shared" si="81"/>
        <v>#N/A</v>
      </c>
      <c r="AM203" s="9" t="e">
        <f t="shared" si="82"/>
        <v>#N/A</v>
      </c>
      <c r="AN203" s="9" t="e">
        <f t="shared" si="83"/>
        <v>#N/A</v>
      </c>
      <c r="AO203" s="9" t="e">
        <f t="shared" si="84"/>
        <v>#N/A</v>
      </c>
      <c r="AP203" s="1" t="str">
        <f t="shared" si="99"/>
        <v/>
      </c>
      <c r="AQ203" s="1" t="str">
        <f t="shared" si="100"/>
        <v/>
      </c>
      <c r="AS203" s="1" t="str">
        <f t="shared" si="101"/>
        <v/>
      </c>
      <c r="AT203" s="1" t="e">
        <f t="shared" si="102"/>
        <v>#N/A</v>
      </c>
      <c r="AU203" s="1" t="e">
        <f t="shared" si="103"/>
        <v>#N/A</v>
      </c>
      <c r="AV203" s="9" t="e">
        <f t="shared" si="96"/>
        <v>#N/A</v>
      </c>
      <c r="AW203" s="9" t="e">
        <f t="shared" si="85"/>
        <v>#N/A</v>
      </c>
      <c r="AX203" s="9" t="e">
        <f t="shared" si="86"/>
        <v>#N/A</v>
      </c>
      <c r="AY203" s="9" t="e">
        <f t="shared" si="87"/>
        <v>#N/A</v>
      </c>
      <c r="AZ203" s="9" t="e">
        <f t="shared" si="88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78"/>
        <v>#N/A</v>
      </c>
      <c r="J204" s="95"/>
      <c r="K204" s="95"/>
      <c r="L204" s="95"/>
      <c r="M204" s="95"/>
      <c r="AA204" s="1">
        <f t="shared" si="89"/>
        <v>0</v>
      </c>
      <c r="AB204" s="1">
        <f t="shared" si="90"/>
        <v>0</v>
      </c>
      <c r="AC204" s="1">
        <f t="shared" si="91"/>
        <v>0</v>
      </c>
      <c r="AD204" s="1">
        <f t="shared" si="92"/>
        <v>0</v>
      </c>
      <c r="AE204" s="1" t="str">
        <f t="shared" si="97"/>
        <v/>
      </c>
      <c r="AF204" s="1" t="str">
        <f t="shared" si="93"/>
        <v/>
      </c>
      <c r="AG204" s="1" t="str">
        <f t="shared" si="94"/>
        <v/>
      </c>
      <c r="AH204" s="1" t="str">
        <f t="shared" si="95"/>
        <v/>
      </c>
      <c r="AI204" s="1" t="e">
        <f t="shared" si="98"/>
        <v>#N/A</v>
      </c>
      <c r="AJ204" s="9" t="e">
        <f t="shared" si="79"/>
        <v>#N/A</v>
      </c>
      <c r="AK204" s="9" t="e">
        <f t="shared" si="80"/>
        <v>#N/A</v>
      </c>
      <c r="AL204" s="9" t="e">
        <f t="shared" si="81"/>
        <v>#N/A</v>
      </c>
      <c r="AM204" s="9" t="e">
        <f t="shared" si="82"/>
        <v>#N/A</v>
      </c>
      <c r="AN204" s="9" t="e">
        <f t="shared" si="83"/>
        <v>#N/A</v>
      </c>
      <c r="AO204" s="9" t="e">
        <f t="shared" si="84"/>
        <v>#N/A</v>
      </c>
      <c r="AP204" s="1" t="str">
        <f t="shared" si="99"/>
        <v/>
      </c>
      <c r="AQ204" s="1" t="str">
        <f t="shared" si="100"/>
        <v/>
      </c>
      <c r="AS204" s="1" t="str">
        <f t="shared" si="101"/>
        <v/>
      </c>
      <c r="AT204" s="1" t="e">
        <f t="shared" si="102"/>
        <v>#N/A</v>
      </c>
      <c r="AU204" s="1" t="e">
        <f t="shared" si="103"/>
        <v>#N/A</v>
      </c>
      <c r="AV204" s="9" t="e">
        <f t="shared" si="96"/>
        <v>#N/A</v>
      </c>
      <c r="AW204" s="9" t="e">
        <f t="shared" si="85"/>
        <v>#N/A</v>
      </c>
      <c r="AX204" s="9" t="e">
        <f t="shared" si="86"/>
        <v>#N/A</v>
      </c>
      <c r="AY204" s="9" t="e">
        <f t="shared" si="87"/>
        <v>#N/A</v>
      </c>
      <c r="AZ204" s="9" t="e">
        <f t="shared" si="88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78"/>
        <v>#N/A</v>
      </c>
      <c r="J205" s="95"/>
      <c r="K205" s="95"/>
      <c r="L205" s="95"/>
      <c r="M205" s="95"/>
      <c r="AA205" s="1">
        <f t="shared" si="89"/>
        <v>0</v>
      </c>
      <c r="AB205" s="1">
        <f t="shared" si="90"/>
        <v>0</v>
      </c>
      <c r="AC205" s="1">
        <f t="shared" si="91"/>
        <v>0</v>
      </c>
      <c r="AD205" s="1">
        <f t="shared" si="92"/>
        <v>0</v>
      </c>
      <c r="AE205" s="1" t="str">
        <f t="shared" si="97"/>
        <v/>
      </c>
      <c r="AF205" s="1" t="str">
        <f t="shared" si="93"/>
        <v/>
      </c>
      <c r="AG205" s="1" t="str">
        <f t="shared" si="94"/>
        <v/>
      </c>
      <c r="AH205" s="1" t="str">
        <f t="shared" si="95"/>
        <v/>
      </c>
      <c r="AI205" s="1" t="e">
        <f t="shared" si="98"/>
        <v>#N/A</v>
      </c>
      <c r="AJ205" s="9" t="e">
        <f t="shared" si="79"/>
        <v>#N/A</v>
      </c>
      <c r="AK205" s="9" t="e">
        <f t="shared" si="80"/>
        <v>#N/A</v>
      </c>
      <c r="AL205" s="9" t="e">
        <f t="shared" si="81"/>
        <v>#N/A</v>
      </c>
      <c r="AM205" s="9" t="e">
        <f t="shared" si="82"/>
        <v>#N/A</v>
      </c>
      <c r="AN205" s="9" t="e">
        <f t="shared" si="83"/>
        <v>#N/A</v>
      </c>
      <c r="AO205" s="9" t="e">
        <f t="shared" si="84"/>
        <v>#N/A</v>
      </c>
      <c r="AP205" s="1" t="str">
        <f t="shared" si="99"/>
        <v/>
      </c>
      <c r="AQ205" s="1" t="str">
        <f t="shared" si="100"/>
        <v/>
      </c>
      <c r="AS205" s="1" t="str">
        <f t="shared" si="101"/>
        <v/>
      </c>
      <c r="AT205" s="1" t="e">
        <f t="shared" si="102"/>
        <v>#N/A</v>
      </c>
      <c r="AU205" s="1" t="e">
        <f t="shared" si="103"/>
        <v>#N/A</v>
      </c>
      <c r="AV205" s="9" t="e">
        <f t="shared" si="96"/>
        <v>#N/A</v>
      </c>
      <c r="AW205" s="9" t="e">
        <f t="shared" si="85"/>
        <v>#N/A</v>
      </c>
      <c r="AX205" s="9" t="e">
        <f t="shared" si="86"/>
        <v>#N/A</v>
      </c>
      <c r="AY205" s="9" t="e">
        <f t="shared" si="87"/>
        <v>#N/A</v>
      </c>
      <c r="AZ205" s="9" t="e">
        <f t="shared" si="88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108">IF(C206="",NA(),E206+G206+H206+I206)</f>
        <v>#N/A</v>
      </c>
      <c r="J206" s="95"/>
      <c r="K206" s="95"/>
      <c r="L206" s="95"/>
      <c r="M206" s="95"/>
      <c r="AA206" s="1">
        <f t="shared" si="89"/>
        <v>0</v>
      </c>
      <c r="AB206" s="1">
        <f t="shared" si="90"/>
        <v>0</v>
      </c>
      <c r="AC206" s="1">
        <f t="shared" si="91"/>
        <v>0</v>
      </c>
      <c r="AD206" s="1">
        <f t="shared" si="92"/>
        <v>0</v>
      </c>
      <c r="AE206" s="1" t="str">
        <f t="shared" si="97"/>
        <v/>
      </c>
      <c r="AF206" s="1" t="str">
        <f t="shared" si="93"/>
        <v/>
      </c>
      <c r="AG206" s="1" t="str">
        <f t="shared" si="94"/>
        <v/>
      </c>
      <c r="AH206" s="1" t="str">
        <f t="shared" si="95"/>
        <v/>
      </c>
      <c r="AI206" s="1" t="e">
        <f t="shared" si="98"/>
        <v>#N/A</v>
      </c>
      <c r="AJ206" s="9" t="e">
        <f t="shared" ref="AJ206:AJ269" si="109">IF(OR(ISNA(B206),B206=0),NA(),I206/B206)</f>
        <v>#N/A</v>
      </c>
      <c r="AK206" s="9" t="e">
        <f t="shared" ref="AK206:AK269" si="110">IF(OR(ISNA(B206),B206=0),NA(),B206/$AK$11)</f>
        <v>#N/A</v>
      </c>
      <c r="AL206" s="9" t="e">
        <f t="shared" ref="AL206:AL269" si="111">IF(OR(ISNA(B206),B206=0),NA(),E206/$AK$11)</f>
        <v>#N/A</v>
      </c>
      <c r="AM206" s="9" t="e">
        <f t="shared" ref="AM206:AM269" si="112">IF(OR(ISNA(B206),B206=0),NA(),G206/$AK$11)</f>
        <v>#N/A</v>
      </c>
      <c r="AN206" s="9" t="e">
        <f t="shared" ref="AN206:AN269" si="113">IF(OR(ISNA(B206),B206=0),NA(),I206/$AK$11)</f>
        <v>#N/A</v>
      </c>
      <c r="AO206" s="9" t="e">
        <f t="shared" ref="AO206:AO269" si="114">+IF(OR(ISNA(B206),B206=0),NA(),AI206/$AK$11)</f>
        <v>#N/A</v>
      </c>
      <c r="AP206" s="1" t="str">
        <f t="shared" si="99"/>
        <v/>
      </c>
      <c r="AQ206" s="1" t="str">
        <f t="shared" si="100"/>
        <v/>
      </c>
      <c r="AS206" s="1" t="str">
        <f t="shared" si="101"/>
        <v/>
      </c>
      <c r="AT206" s="1" t="e">
        <f t="shared" si="102"/>
        <v>#N/A</v>
      </c>
      <c r="AU206" s="1" t="e">
        <f t="shared" si="103"/>
        <v>#N/A</v>
      </c>
      <c r="AV206" s="9" t="e">
        <f t="shared" si="96"/>
        <v>#N/A</v>
      </c>
      <c r="AW206" s="9" t="e">
        <f t="shared" ref="AW206:AW269" si="115">IF(OR(ISNA(B206),B206=0),NA(),V206/$AK$11)</f>
        <v>#N/A</v>
      </c>
      <c r="AX206" s="9" t="e">
        <f t="shared" ref="AX206:AX269" si="116">IF(OR(ISNA(B206),B206=0),NA(),W206/$AK$11)</f>
        <v>#N/A</v>
      </c>
      <c r="AY206" s="9" t="e">
        <f t="shared" ref="AY206:AY269" si="117">IF(OR(ISNA(B206),B206=0),NA(),X206/$AK$11)</f>
        <v>#N/A</v>
      </c>
      <c r="AZ206" s="9" t="e">
        <f t="shared" ref="AZ206:AZ269" si="118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108"/>
        <v>#N/A</v>
      </c>
      <c r="J207" s="95"/>
      <c r="K207" s="95"/>
      <c r="L207" s="95"/>
      <c r="M207" s="95"/>
      <c r="AA207" s="1">
        <f t="shared" ref="AA207:AA270" si="119">+D207+U207</f>
        <v>0</v>
      </c>
      <c r="AB207" s="1">
        <f t="shared" ref="AB207:AB270" si="120">+E207+V207</f>
        <v>0</v>
      </c>
      <c r="AC207" s="1">
        <f t="shared" ref="AC207:AC270" si="121">+G207+W207</f>
        <v>0</v>
      </c>
      <c r="AD207" s="1">
        <f t="shared" ref="AD207:AD270" si="122">+I207+X207</f>
        <v>0</v>
      </c>
      <c r="AE207" s="1" t="str">
        <f t="shared" si="97"/>
        <v/>
      </c>
      <c r="AF207" s="1" t="str">
        <f t="shared" ref="AF207:AF270" si="123">IF($C207="","",G207-G206)</f>
        <v/>
      </c>
      <c r="AG207" s="1" t="str">
        <f t="shared" ref="AG207:AG270" si="124">IF($C207="","",H207-H206)</f>
        <v/>
      </c>
      <c r="AH207" s="1" t="str">
        <f t="shared" ref="AH207:AH270" si="125">IF($C207="","",I207-I206)</f>
        <v/>
      </c>
      <c r="AI207" s="1" t="e">
        <f t="shared" si="98"/>
        <v>#N/A</v>
      </c>
      <c r="AJ207" s="9" t="e">
        <f t="shared" si="109"/>
        <v>#N/A</v>
      </c>
      <c r="AK207" s="9" t="e">
        <f t="shared" si="110"/>
        <v>#N/A</v>
      </c>
      <c r="AL207" s="9" t="e">
        <f t="shared" si="111"/>
        <v>#N/A</v>
      </c>
      <c r="AM207" s="9" t="e">
        <f t="shared" si="112"/>
        <v>#N/A</v>
      </c>
      <c r="AN207" s="9" t="e">
        <f t="shared" si="113"/>
        <v>#N/A</v>
      </c>
      <c r="AO207" s="9" t="e">
        <f t="shared" si="114"/>
        <v>#N/A</v>
      </c>
      <c r="AP207" s="1" t="str">
        <f t="shared" si="99"/>
        <v/>
      </c>
      <c r="AQ207" s="1" t="str">
        <f t="shared" si="100"/>
        <v/>
      </c>
      <c r="AS207" s="1" t="str">
        <f t="shared" si="101"/>
        <v/>
      </c>
      <c r="AT207" s="1" t="e">
        <f t="shared" si="102"/>
        <v>#N/A</v>
      </c>
      <c r="AU207" s="1" t="e">
        <f t="shared" si="103"/>
        <v>#N/A</v>
      </c>
      <c r="AV207" s="9" t="e">
        <f t="shared" ref="AV207:AV270" si="126">IF(OR(ISNA(B207),B207=0),NA(),AU207/$AK$11)</f>
        <v>#N/A</v>
      </c>
      <c r="AW207" s="9" t="e">
        <f t="shared" si="115"/>
        <v>#N/A</v>
      </c>
      <c r="AX207" s="9" t="e">
        <f t="shared" si="116"/>
        <v>#N/A</v>
      </c>
      <c r="AY207" s="9" t="e">
        <f t="shared" si="117"/>
        <v>#N/A</v>
      </c>
      <c r="AZ207" s="9" t="e">
        <f t="shared" si="118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108"/>
        <v>#N/A</v>
      </c>
      <c r="J208" s="95"/>
      <c r="K208" s="95"/>
      <c r="L208" s="95"/>
      <c r="M208" s="95"/>
      <c r="AA208" s="1">
        <f t="shared" si="119"/>
        <v>0</v>
      </c>
      <c r="AB208" s="1">
        <f t="shared" si="120"/>
        <v>0</v>
      </c>
      <c r="AC208" s="1">
        <f t="shared" si="121"/>
        <v>0</v>
      </c>
      <c r="AD208" s="1">
        <f t="shared" si="122"/>
        <v>0</v>
      </c>
      <c r="AE208" s="1" t="str">
        <f t="shared" ref="AE208:AE271" si="127">IF($C208="","",E208-E207)</f>
        <v/>
      </c>
      <c r="AF208" s="1" t="str">
        <f t="shared" si="123"/>
        <v/>
      </c>
      <c r="AG208" s="1" t="str">
        <f t="shared" si="124"/>
        <v/>
      </c>
      <c r="AH208" s="1" t="str">
        <f t="shared" si="125"/>
        <v/>
      </c>
      <c r="AI208" s="1" t="e">
        <f t="shared" ref="AI208:AI271" si="128">IF(OR($C208="",ISNA($C208)),NA(),AE208+AF208+AG208+AH208)</f>
        <v>#N/A</v>
      </c>
      <c r="AJ208" s="9" t="e">
        <f t="shared" si="109"/>
        <v>#N/A</v>
      </c>
      <c r="AK208" s="9" t="e">
        <f t="shared" si="110"/>
        <v>#N/A</v>
      </c>
      <c r="AL208" s="9" t="e">
        <f t="shared" si="111"/>
        <v>#N/A</v>
      </c>
      <c r="AM208" s="9" t="e">
        <f t="shared" si="112"/>
        <v>#N/A</v>
      </c>
      <c r="AN208" s="9" t="e">
        <f t="shared" si="113"/>
        <v>#N/A</v>
      </c>
      <c r="AO208" s="9" t="e">
        <f t="shared" si="114"/>
        <v>#N/A</v>
      </c>
      <c r="AP208" s="1" t="str">
        <f t="shared" ref="AP208:AP271" si="129">IF($C208="","",V208-V207)</f>
        <v/>
      </c>
      <c r="AQ208" s="1" t="str">
        <f t="shared" ref="AQ208:AQ271" si="130">IF($C208="","",W208-W207)</f>
        <v/>
      </c>
      <c r="AS208" s="1" t="str">
        <f t="shared" ref="AS208:AS271" si="131">IF($C208="","",X208-X207)</f>
        <v/>
      </c>
      <c r="AT208" s="1" t="e">
        <f t="shared" ref="AT208:AT271" si="132">IF(OR($C208="",ISNA($C208)),NA(),AP208+AQ208+AR208+AS208)</f>
        <v>#N/A</v>
      </c>
      <c r="AU208" s="1" t="e">
        <f t="shared" ref="AU208:AU271" si="133">IF(C208="",NA(),V208+W208+X208)</f>
        <v>#N/A</v>
      </c>
      <c r="AV208" s="9" t="e">
        <f t="shared" si="126"/>
        <v>#N/A</v>
      </c>
      <c r="AW208" s="9" t="e">
        <f t="shared" si="115"/>
        <v>#N/A</v>
      </c>
      <c r="AX208" s="9" t="e">
        <f t="shared" si="116"/>
        <v>#N/A</v>
      </c>
      <c r="AY208" s="9" t="e">
        <f t="shared" si="117"/>
        <v>#N/A</v>
      </c>
      <c r="AZ208" s="9" t="e">
        <f t="shared" si="118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108"/>
        <v>#N/A</v>
      </c>
      <c r="J209" s="95"/>
      <c r="K209" s="95"/>
      <c r="L209" s="95"/>
      <c r="M209" s="95"/>
      <c r="AA209" s="1">
        <f t="shared" si="119"/>
        <v>0</v>
      </c>
      <c r="AB209" s="1">
        <f t="shared" si="120"/>
        <v>0</v>
      </c>
      <c r="AC209" s="1">
        <f t="shared" si="121"/>
        <v>0</v>
      </c>
      <c r="AD209" s="1">
        <f t="shared" si="122"/>
        <v>0</v>
      </c>
      <c r="AE209" s="1" t="str">
        <f t="shared" si="127"/>
        <v/>
      </c>
      <c r="AF209" s="1" t="str">
        <f t="shared" si="123"/>
        <v/>
      </c>
      <c r="AG209" s="1" t="str">
        <f t="shared" si="124"/>
        <v/>
      </c>
      <c r="AH209" s="1" t="str">
        <f t="shared" si="125"/>
        <v/>
      </c>
      <c r="AI209" s="1" t="e">
        <f t="shared" si="128"/>
        <v>#N/A</v>
      </c>
      <c r="AJ209" s="9" t="e">
        <f t="shared" si="109"/>
        <v>#N/A</v>
      </c>
      <c r="AK209" s="9" t="e">
        <f t="shared" si="110"/>
        <v>#N/A</v>
      </c>
      <c r="AL209" s="9" t="e">
        <f t="shared" si="111"/>
        <v>#N/A</v>
      </c>
      <c r="AM209" s="9" t="e">
        <f t="shared" si="112"/>
        <v>#N/A</v>
      </c>
      <c r="AN209" s="9" t="e">
        <f t="shared" si="113"/>
        <v>#N/A</v>
      </c>
      <c r="AO209" s="9" t="e">
        <f t="shared" si="114"/>
        <v>#N/A</v>
      </c>
      <c r="AP209" s="1" t="str">
        <f t="shared" si="129"/>
        <v/>
      </c>
      <c r="AQ209" s="1" t="str">
        <f t="shared" si="130"/>
        <v/>
      </c>
      <c r="AS209" s="1" t="str">
        <f t="shared" si="131"/>
        <v/>
      </c>
      <c r="AT209" s="1" t="e">
        <f t="shared" si="132"/>
        <v>#N/A</v>
      </c>
      <c r="AU209" s="1" t="e">
        <f t="shared" si="133"/>
        <v>#N/A</v>
      </c>
      <c r="AV209" s="9" t="e">
        <f t="shared" si="126"/>
        <v>#N/A</v>
      </c>
      <c r="AW209" s="9" t="e">
        <f t="shared" si="115"/>
        <v>#N/A</v>
      </c>
      <c r="AX209" s="9" t="e">
        <f t="shared" si="116"/>
        <v>#N/A</v>
      </c>
      <c r="AY209" s="9" t="e">
        <f t="shared" si="117"/>
        <v>#N/A</v>
      </c>
      <c r="AZ209" s="9" t="e">
        <f t="shared" si="118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108"/>
        <v>#N/A</v>
      </c>
      <c r="J210" s="95"/>
      <c r="K210" s="95"/>
      <c r="L210" s="95"/>
      <c r="M210" s="95"/>
      <c r="AA210" s="1">
        <f t="shared" si="119"/>
        <v>0</v>
      </c>
      <c r="AB210" s="1">
        <f t="shared" si="120"/>
        <v>0</v>
      </c>
      <c r="AC210" s="1">
        <f t="shared" si="121"/>
        <v>0</v>
      </c>
      <c r="AD210" s="1">
        <f t="shared" si="122"/>
        <v>0</v>
      </c>
      <c r="AE210" s="1" t="str">
        <f t="shared" si="127"/>
        <v/>
      </c>
      <c r="AF210" s="1" t="str">
        <f t="shared" si="123"/>
        <v/>
      </c>
      <c r="AG210" s="1" t="str">
        <f t="shared" si="124"/>
        <v/>
      </c>
      <c r="AH210" s="1" t="str">
        <f t="shared" si="125"/>
        <v/>
      </c>
      <c r="AI210" s="1" t="e">
        <f t="shared" si="128"/>
        <v>#N/A</v>
      </c>
      <c r="AJ210" s="9" t="e">
        <f t="shared" si="109"/>
        <v>#N/A</v>
      </c>
      <c r="AK210" s="9" t="e">
        <f t="shared" si="110"/>
        <v>#N/A</v>
      </c>
      <c r="AL210" s="9" t="e">
        <f t="shared" si="111"/>
        <v>#N/A</v>
      </c>
      <c r="AM210" s="9" t="e">
        <f t="shared" si="112"/>
        <v>#N/A</v>
      </c>
      <c r="AN210" s="9" t="e">
        <f t="shared" si="113"/>
        <v>#N/A</v>
      </c>
      <c r="AO210" s="9" t="e">
        <f t="shared" si="114"/>
        <v>#N/A</v>
      </c>
      <c r="AP210" s="1" t="str">
        <f t="shared" si="129"/>
        <v/>
      </c>
      <c r="AQ210" s="1" t="str">
        <f t="shared" si="130"/>
        <v/>
      </c>
      <c r="AS210" s="1" t="str">
        <f t="shared" si="131"/>
        <v/>
      </c>
      <c r="AT210" s="1" t="e">
        <f t="shared" si="132"/>
        <v>#N/A</v>
      </c>
      <c r="AU210" s="1" t="e">
        <f t="shared" si="133"/>
        <v>#N/A</v>
      </c>
      <c r="AV210" s="9" t="e">
        <f t="shared" si="126"/>
        <v>#N/A</v>
      </c>
      <c r="AW210" s="9" t="e">
        <f t="shared" si="115"/>
        <v>#N/A</v>
      </c>
      <c r="AX210" s="9" t="e">
        <f t="shared" si="116"/>
        <v>#N/A</v>
      </c>
      <c r="AY210" s="9" t="e">
        <f t="shared" si="117"/>
        <v>#N/A</v>
      </c>
      <c r="AZ210" s="9" t="e">
        <f t="shared" si="118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108"/>
        <v>#N/A</v>
      </c>
      <c r="J211" s="95"/>
      <c r="K211" s="95"/>
      <c r="L211" s="95"/>
      <c r="M211" s="95"/>
      <c r="AA211" s="1">
        <f t="shared" si="119"/>
        <v>0</v>
      </c>
      <c r="AB211" s="1">
        <f t="shared" si="120"/>
        <v>0</v>
      </c>
      <c r="AC211" s="1">
        <f t="shared" si="121"/>
        <v>0</v>
      </c>
      <c r="AD211" s="1">
        <f t="shared" si="122"/>
        <v>0</v>
      </c>
      <c r="AE211" s="1" t="str">
        <f t="shared" si="127"/>
        <v/>
      </c>
      <c r="AF211" s="1" t="str">
        <f t="shared" si="123"/>
        <v/>
      </c>
      <c r="AG211" s="1" t="str">
        <f t="shared" si="124"/>
        <v/>
      </c>
      <c r="AH211" s="1" t="str">
        <f t="shared" si="125"/>
        <v/>
      </c>
      <c r="AI211" s="1" t="e">
        <f t="shared" si="128"/>
        <v>#N/A</v>
      </c>
      <c r="AJ211" s="9" t="e">
        <f t="shared" si="109"/>
        <v>#N/A</v>
      </c>
      <c r="AK211" s="9" t="e">
        <f t="shared" si="110"/>
        <v>#N/A</v>
      </c>
      <c r="AL211" s="9" t="e">
        <f t="shared" si="111"/>
        <v>#N/A</v>
      </c>
      <c r="AM211" s="9" t="e">
        <f t="shared" si="112"/>
        <v>#N/A</v>
      </c>
      <c r="AN211" s="9" t="e">
        <f t="shared" si="113"/>
        <v>#N/A</v>
      </c>
      <c r="AO211" s="9" t="e">
        <f t="shared" si="114"/>
        <v>#N/A</v>
      </c>
      <c r="AP211" s="1" t="str">
        <f t="shared" si="129"/>
        <v/>
      </c>
      <c r="AQ211" s="1" t="str">
        <f t="shared" si="130"/>
        <v/>
      </c>
      <c r="AS211" s="1" t="str">
        <f t="shared" si="131"/>
        <v/>
      </c>
      <c r="AT211" s="1" t="e">
        <f t="shared" si="132"/>
        <v>#N/A</v>
      </c>
      <c r="AU211" s="1" t="e">
        <f t="shared" si="133"/>
        <v>#N/A</v>
      </c>
      <c r="AV211" s="9" t="e">
        <f t="shared" si="126"/>
        <v>#N/A</v>
      </c>
      <c r="AW211" s="9" t="e">
        <f t="shared" si="115"/>
        <v>#N/A</v>
      </c>
      <c r="AX211" s="9" t="e">
        <f t="shared" si="116"/>
        <v>#N/A</v>
      </c>
      <c r="AY211" s="9" t="e">
        <f t="shared" si="117"/>
        <v>#N/A</v>
      </c>
      <c r="AZ211" s="9" t="e">
        <f t="shared" si="118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108"/>
        <v>#N/A</v>
      </c>
      <c r="J212" s="95"/>
      <c r="K212" s="95"/>
      <c r="L212" s="95"/>
      <c r="M212" s="95"/>
      <c r="AA212" s="1">
        <f t="shared" si="119"/>
        <v>0</v>
      </c>
      <c r="AB212" s="1">
        <f t="shared" si="120"/>
        <v>0</v>
      </c>
      <c r="AC212" s="1">
        <f t="shared" si="121"/>
        <v>0</v>
      </c>
      <c r="AD212" s="1">
        <f t="shared" si="122"/>
        <v>0</v>
      </c>
      <c r="AE212" s="1" t="str">
        <f t="shared" si="127"/>
        <v/>
      </c>
      <c r="AF212" s="1" t="str">
        <f t="shared" si="123"/>
        <v/>
      </c>
      <c r="AG212" s="1" t="str">
        <f t="shared" si="124"/>
        <v/>
      </c>
      <c r="AH212" s="1" t="str">
        <f t="shared" si="125"/>
        <v/>
      </c>
      <c r="AI212" s="1" t="e">
        <f t="shared" si="128"/>
        <v>#N/A</v>
      </c>
      <c r="AJ212" s="9" t="e">
        <f t="shared" si="109"/>
        <v>#N/A</v>
      </c>
      <c r="AK212" s="9" t="e">
        <f t="shared" si="110"/>
        <v>#N/A</v>
      </c>
      <c r="AL212" s="9" t="e">
        <f t="shared" si="111"/>
        <v>#N/A</v>
      </c>
      <c r="AM212" s="9" t="e">
        <f t="shared" si="112"/>
        <v>#N/A</v>
      </c>
      <c r="AN212" s="9" t="e">
        <f t="shared" si="113"/>
        <v>#N/A</v>
      </c>
      <c r="AO212" s="9" t="e">
        <f t="shared" si="114"/>
        <v>#N/A</v>
      </c>
      <c r="AP212" s="1" t="str">
        <f t="shared" si="129"/>
        <v/>
      </c>
      <c r="AQ212" s="1" t="str">
        <f t="shared" si="130"/>
        <v/>
      </c>
      <c r="AS212" s="1" t="str">
        <f t="shared" si="131"/>
        <v/>
      </c>
      <c r="AT212" s="1" t="e">
        <f t="shared" si="132"/>
        <v>#N/A</v>
      </c>
      <c r="AU212" s="1" t="e">
        <f t="shared" si="133"/>
        <v>#N/A</v>
      </c>
      <c r="AV212" s="9" t="e">
        <f t="shared" si="126"/>
        <v>#N/A</v>
      </c>
      <c r="AW212" s="9" t="e">
        <f t="shared" si="115"/>
        <v>#N/A</v>
      </c>
      <c r="AX212" s="9" t="e">
        <f t="shared" si="116"/>
        <v>#N/A</v>
      </c>
      <c r="AY212" s="9" t="e">
        <f t="shared" si="117"/>
        <v>#N/A</v>
      </c>
      <c r="AZ212" s="9" t="e">
        <f t="shared" si="118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108"/>
        <v>#N/A</v>
      </c>
      <c r="J213" s="95"/>
      <c r="K213" s="95"/>
      <c r="L213" s="95"/>
      <c r="M213" s="95"/>
      <c r="AA213" s="1">
        <f t="shared" si="119"/>
        <v>0</v>
      </c>
      <c r="AB213" s="1">
        <f t="shared" si="120"/>
        <v>0</v>
      </c>
      <c r="AC213" s="1">
        <f t="shared" si="121"/>
        <v>0</v>
      </c>
      <c r="AD213" s="1">
        <f t="shared" si="122"/>
        <v>0</v>
      </c>
      <c r="AE213" s="1" t="str">
        <f t="shared" si="127"/>
        <v/>
      </c>
      <c r="AF213" s="1" t="str">
        <f t="shared" si="123"/>
        <v/>
      </c>
      <c r="AG213" s="1" t="str">
        <f t="shared" si="124"/>
        <v/>
      </c>
      <c r="AH213" s="1" t="str">
        <f t="shared" si="125"/>
        <v/>
      </c>
      <c r="AI213" s="1" t="e">
        <f t="shared" si="128"/>
        <v>#N/A</v>
      </c>
      <c r="AJ213" s="9" t="e">
        <f t="shared" si="109"/>
        <v>#N/A</v>
      </c>
      <c r="AK213" s="9" t="e">
        <f t="shared" si="110"/>
        <v>#N/A</v>
      </c>
      <c r="AL213" s="9" t="e">
        <f t="shared" si="111"/>
        <v>#N/A</v>
      </c>
      <c r="AM213" s="9" t="e">
        <f t="shared" si="112"/>
        <v>#N/A</v>
      </c>
      <c r="AN213" s="9" t="e">
        <f t="shared" si="113"/>
        <v>#N/A</v>
      </c>
      <c r="AO213" s="9" t="e">
        <f t="shared" si="114"/>
        <v>#N/A</v>
      </c>
      <c r="AP213" s="1" t="str">
        <f t="shared" si="129"/>
        <v/>
      </c>
      <c r="AQ213" s="1" t="str">
        <f t="shared" si="130"/>
        <v/>
      </c>
      <c r="AS213" s="1" t="str">
        <f t="shared" si="131"/>
        <v/>
      </c>
      <c r="AT213" s="1" t="e">
        <f t="shared" si="132"/>
        <v>#N/A</v>
      </c>
      <c r="AU213" s="1" t="e">
        <f t="shared" si="133"/>
        <v>#N/A</v>
      </c>
      <c r="AV213" s="9" t="e">
        <f t="shared" si="126"/>
        <v>#N/A</v>
      </c>
      <c r="AW213" s="9" t="e">
        <f t="shared" si="115"/>
        <v>#N/A</v>
      </c>
      <c r="AX213" s="9" t="e">
        <f t="shared" si="116"/>
        <v>#N/A</v>
      </c>
      <c r="AY213" s="9" t="e">
        <f t="shared" si="117"/>
        <v>#N/A</v>
      </c>
      <c r="AZ213" s="9" t="e">
        <f t="shared" si="118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108"/>
        <v>#N/A</v>
      </c>
      <c r="J214" s="95"/>
      <c r="K214" s="95"/>
      <c r="L214" s="95"/>
      <c r="M214" s="95"/>
      <c r="AA214" s="1">
        <f t="shared" si="119"/>
        <v>0</v>
      </c>
      <c r="AB214" s="1">
        <f t="shared" si="120"/>
        <v>0</v>
      </c>
      <c r="AC214" s="1">
        <f t="shared" si="121"/>
        <v>0</v>
      </c>
      <c r="AD214" s="1">
        <f t="shared" si="122"/>
        <v>0</v>
      </c>
      <c r="AE214" s="1" t="str">
        <f t="shared" si="127"/>
        <v/>
      </c>
      <c r="AF214" s="1" t="str">
        <f t="shared" si="123"/>
        <v/>
      </c>
      <c r="AG214" s="1" t="str">
        <f t="shared" si="124"/>
        <v/>
      </c>
      <c r="AH214" s="1" t="str">
        <f t="shared" si="125"/>
        <v/>
      </c>
      <c r="AI214" s="1" t="e">
        <f t="shared" si="128"/>
        <v>#N/A</v>
      </c>
      <c r="AJ214" s="9" t="e">
        <f t="shared" si="109"/>
        <v>#N/A</v>
      </c>
      <c r="AK214" s="9" t="e">
        <f t="shared" si="110"/>
        <v>#N/A</v>
      </c>
      <c r="AL214" s="9" t="e">
        <f t="shared" si="111"/>
        <v>#N/A</v>
      </c>
      <c r="AM214" s="9" t="e">
        <f t="shared" si="112"/>
        <v>#N/A</v>
      </c>
      <c r="AN214" s="9" t="e">
        <f t="shared" si="113"/>
        <v>#N/A</v>
      </c>
      <c r="AO214" s="9" t="e">
        <f t="shared" si="114"/>
        <v>#N/A</v>
      </c>
      <c r="AP214" s="1" t="str">
        <f t="shared" si="129"/>
        <v/>
      </c>
      <c r="AQ214" s="1" t="str">
        <f t="shared" si="130"/>
        <v/>
      </c>
      <c r="AS214" s="1" t="str">
        <f t="shared" si="131"/>
        <v/>
      </c>
      <c r="AT214" s="1" t="e">
        <f t="shared" si="132"/>
        <v>#N/A</v>
      </c>
      <c r="AU214" s="1" t="e">
        <f t="shared" si="133"/>
        <v>#N/A</v>
      </c>
      <c r="AV214" s="9" t="e">
        <f t="shared" si="126"/>
        <v>#N/A</v>
      </c>
      <c r="AW214" s="9" t="e">
        <f t="shared" si="115"/>
        <v>#N/A</v>
      </c>
      <c r="AX214" s="9" t="e">
        <f t="shared" si="116"/>
        <v>#N/A</v>
      </c>
      <c r="AY214" s="9" t="e">
        <f t="shared" si="117"/>
        <v>#N/A</v>
      </c>
      <c r="AZ214" s="9" t="e">
        <f t="shared" si="118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108"/>
        <v>#N/A</v>
      </c>
      <c r="J215" s="95"/>
      <c r="K215" s="95"/>
      <c r="L215" s="95"/>
      <c r="M215" s="95"/>
      <c r="AA215" s="1">
        <f t="shared" si="119"/>
        <v>0</v>
      </c>
      <c r="AB215" s="1">
        <f t="shared" si="120"/>
        <v>0</v>
      </c>
      <c r="AC215" s="1">
        <f t="shared" si="121"/>
        <v>0</v>
      </c>
      <c r="AD215" s="1">
        <f t="shared" si="122"/>
        <v>0</v>
      </c>
      <c r="AE215" s="1" t="str">
        <f t="shared" si="127"/>
        <v/>
      </c>
      <c r="AF215" s="1" t="str">
        <f t="shared" si="123"/>
        <v/>
      </c>
      <c r="AG215" s="1" t="str">
        <f t="shared" si="124"/>
        <v/>
      </c>
      <c r="AH215" s="1" t="str">
        <f t="shared" si="125"/>
        <v/>
      </c>
      <c r="AI215" s="1" t="e">
        <f t="shared" si="128"/>
        <v>#N/A</v>
      </c>
      <c r="AJ215" s="9" t="e">
        <f t="shared" si="109"/>
        <v>#N/A</v>
      </c>
      <c r="AK215" s="9" t="e">
        <f t="shared" si="110"/>
        <v>#N/A</v>
      </c>
      <c r="AL215" s="9" t="e">
        <f t="shared" si="111"/>
        <v>#N/A</v>
      </c>
      <c r="AM215" s="9" t="e">
        <f t="shared" si="112"/>
        <v>#N/A</v>
      </c>
      <c r="AN215" s="9" t="e">
        <f t="shared" si="113"/>
        <v>#N/A</v>
      </c>
      <c r="AO215" s="9" t="e">
        <f t="shared" si="114"/>
        <v>#N/A</v>
      </c>
      <c r="AP215" s="1" t="str">
        <f t="shared" si="129"/>
        <v/>
      </c>
      <c r="AQ215" s="1" t="str">
        <f t="shared" si="130"/>
        <v/>
      </c>
      <c r="AS215" s="1" t="str">
        <f t="shared" si="131"/>
        <v/>
      </c>
      <c r="AT215" s="1" t="e">
        <f t="shared" si="132"/>
        <v>#N/A</v>
      </c>
      <c r="AU215" s="1" t="e">
        <f t="shared" si="133"/>
        <v>#N/A</v>
      </c>
      <c r="AV215" s="9" t="e">
        <f t="shared" si="126"/>
        <v>#N/A</v>
      </c>
      <c r="AW215" s="9" t="e">
        <f t="shared" si="115"/>
        <v>#N/A</v>
      </c>
      <c r="AX215" s="9" t="e">
        <f t="shared" si="116"/>
        <v>#N/A</v>
      </c>
      <c r="AY215" s="9" t="e">
        <f t="shared" si="117"/>
        <v>#N/A</v>
      </c>
      <c r="AZ215" s="9" t="e">
        <f t="shared" si="118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108"/>
        <v>#N/A</v>
      </c>
      <c r="J216" s="95"/>
      <c r="K216" s="95"/>
      <c r="L216" s="95"/>
      <c r="M216" s="95"/>
      <c r="AA216" s="1">
        <f t="shared" si="119"/>
        <v>0</v>
      </c>
      <c r="AB216" s="1">
        <f t="shared" si="120"/>
        <v>0</v>
      </c>
      <c r="AC216" s="1">
        <f t="shared" si="121"/>
        <v>0</v>
      </c>
      <c r="AD216" s="1">
        <f t="shared" si="122"/>
        <v>0</v>
      </c>
      <c r="AE216" s="1" t="str">
        <f t="shared" si="127"/>
        <v/>
      </c>
      <c r="AF216" s="1" t="str">
        <f t="shared" si="123"/>
        <v/>
      </c>
      <c r="AG216" s="1" t="str">
        <f t="shared" si="124"/>
        <v/>
      </c>
      <c r="AH216" s="1" t="str">
        <f t="shared" si="125"/>
        <v/>
      </c>
      <c r="AI216" s="1" t="e">
        <f t="shared" si="128"/>
        <v>#N/A</v>
      </c>
      <c r="AJ216" s="9" t="e">
        <f t="shared" si="109"/>
        <v>#N/A</v>
      </c>
      <c r="AK216" s="9" t="e">
        <f t="shared" si="110"/>
        <v>#N/A</v>
      </c>
      <c r="AL216" s="9" t="e">
        <f t="shared" si="111"/>
        <v>#N/A</v>
      </c>
      <c r="AM216" s="9" t="e">
        <f t="shared" si="112"/>
        <v>#N/A</v>
      </c>
      <c r="AN216" s="9" t="e">
        <f t="shared" si="113"/>
        <v>#N/A</v>
      </c>
      <c r="AO216" s="9" t="e">
        <f t="shared" si="114"/>
        <v>#N/A</v>
      </c>
      <c r="AP216" s="1" t="str">
        <f t="shared" si="129"/>
        <v/>
      </c>
      <c r="AQ216" s="1" t="str">
        <f t="shared" si="130"/>
        <v/>
      </c>
      <c r="AS216" s="1" t="str">
        <f t="shared" si="131"/>
        <v/>
      </c>
      <c r="AT216" s="1" t="e">
        <f t="shared" si="132"/>
        <v>#N/A</v>
      </c>
      <c r="AU216" s="1" t="e">
        <f t="shared" si="133"/>
        <v>#N/A</v>
      </c>
      <c r="AV216" s="9" t="e">
        <f t="shared" si="126"/>
        <v>#N/A</v>
      </c>
      <c r="AW216" s="9" t="e">
        <f t="shared" si="115"/>
        <v>#N/A</v>
      </c>
      <c r="AX216" s="9" t="e">
        <f t="shared" si="116"/>
        <v>#N/A</v>
      </c>
      <c r="AY216" s="9" t="e">
        <f t="shared" si="117"/>
        <v>#N/A</v>
      </c>
      <c r="AZ216" s="9" t="e">
        <f t="shared" si="118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108"/>
        <v>#N/A</v>
      </c>
      <c r="J217" s="95"/>
      <c r="K217" s="95"/>
      <c r="L217" s="95"/>
      <c r="M217" s="95"/>
      <c r="AA217" s="1">
        <f t="shared" si="119"/>
        <v>0</v>
      </c>
      <c r="AB217" s="1">
        <f t="shared" si="120"/>
        <v>0</v>
      </c>
      <c r="AC217" s="1">
        <f t="shared" si="121"/>
        <v>0</v>
      </c>
      <c r="AD217" s="1">
        <f t="shared" si="122"/>
        <v>0</v>
      </c>
      <c r="AE217" s="1" t="str">
        <f t="shared" si="127"/>
        <v/>
      </c>
      <c r="AF217" s="1" t="str">
        <f t="shared" si="123"/>
        <v/>
      </c>
      <c r="AG217" s="1" t="str">
        <f t="shared" si="124"/>
        <v/>
      </c>
      <c r="AH217" s="1" t="str">
        <f t="shared" si="125"/>
        <v/>
      </c>
      <c r="AI217" s="1" t="e">
        <f t="shared" si="128"/>
        <v>#N/A</v>
      </c>
      <c r="AJ217" s="9" t="e">
        <f t="shared" si="109"/>
        <v>#N/A</v>
      </c>
      <c r="AK217" s="9" t="e">
        <f t="shared" si="110"/>
        <v>#N/A</v>
      </c>
      <c r="AL217" s="9" t="e">
        <f t="shared" si="111"/>
        <v>#N/A</v>
      </c>
      <c r="AM217" s="9" t="e">
        <f t="shared" si="112"/>
        <v>#N/A</v>
      </c>
      <c r="AN217" s="9" t="e">
        <f t="shared" si="113"/>
        <v>#N/A</v>
      </c>
      <c r="AO217" s="9" t="e">
        <f t="shared" si="114"/>
        <v>#N/A</v>
      </c>
      <c r="AP217" s="1" t="str">
        <f t="shared" si="129"/>
        <v/>
      </c>
      <c r="AQ217" s="1" t="str">
        <f t="shared" si="130"/>
        <v/>
      </c>
      <c r="AS217" s="1" t="str">
        <f t="shared" si="131"/>
        <v/>
      </c>
      <c r="AT217" s="1" t="e">
        <f t="shared" si="132"/>
        <v>#N/A</v>
      </c>
      <c r="AU217" s="1" t="e">
        <f t="shared" si="133"/>
        <v>#N/A</v>
      </c>
      <c r="AV217" s="9" t="e">
        <f t="shared" si="126"/>
        <v>#N/A</v>
      </c>
      <c r="AW217" s="9" t="e">
        <f t="shared" si="115"/>
        <v>#N/A</v>
      </c>
      <c r="AX217" s="9" t="e">
        <f t="shared" si="116"/>
        <v>#N/A</v>
      </c>
      <c r="AY217" s="9" t="e">
        <f t="shared" si="117"/>
        <v>#N/A</v>
      </c>
      <c r="AZ217" s="9" t="e">
        <f t="shared" si="118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108"/>
        <v>#N/A</v>
      </c>
      <c r="J218" s="95"/>
      <c r="K218" s="95"/>
      <c r="L218" s="95"/>
      <c r="M218" s="95"/>
      <c r="AA218" s="1">
        <f t="shared" si="119"/>
        <v>0</v>
      </c>
      <c r="AB218" s="1">
        <f t="shared" si="120"/>
        <v>0</v>
      </c>
      <c r="AC218" s="1">
        <f t="shared" si="121"/>
        <v>0</v>
      </c>
      <c r="AD218" s="1">
        <f t="shared" si="122"/>
        <v>0</v>
      </c>
      <c r="AE218" s="1" t="str">
        <f t="shared" si="127"/>
        <v/>
      </c>
      <c r="AF218" s="1" t="str">
        <f t="shared" si="123"/>
        <v/>
      </c>
      <c r="AG218" s="1" t="str">
        <f t="shared" si="124"/>
        <v/>
      </c>
      <c r="AH218" s="1" t="str">
        <f t="shared" si="125"/>
        <v/>
      </c>
      <c r="AI218" s="1" t="e">
        <f t="shared" si="128"/>
        <v>#N/A</v>
      </c>
      <c r="AJ218" s="9" t="e">
        <f t="shared" si="109"/>
        <v>#N/A</v>
      </c>
      <c r="AK218" s="9" t="e">
        <f t="shared" si="110"/>
        <v>#N/A</v>
      </c>
      <c r="AL218" s="9" t="e">
        <f t="shared" si="111"/>
        <v>#N/A</v>
      </c>
      <c r="AM218" s="9" t="e">
        <f t="shared" si="112"/>
        <v>#N/A</v>
      </c>
      <c r="AN218" s="9" t="e">
        <f t="shared" si="113"/>
        <v>#N/A</v>
      </c>
      <c r="AO218" s="9" t="e">
        <f t="shared" si="114"/>
        <v>#N/A</v>
      </c>
      <c r="AP218" s="1" t="str">
        <f t="shared" si="129"/>
        <v/>
      </c>
      <c r="AQ218" s="1" t="str">
        <f t="shared" si="130"/>
        <v/>
      </c>
      <c r="AS218" s="1" t="str">
        <f t="shared" si="131"/>
        <v/>
      </c>
      <c r="AT218" s="1" t="e">
        <f t="shared" si="132"/>
        <v>#N/A</v>
      </c>
      <c r="AU218" s="1" t="e">
        <f t="shared" si="133"/>
        <v>#N/A</v>
      </c>
      <c r="AV218" s="9" t="e">
        <f t="shared" si="126"/>
        <v>#N/A</v>
      </c>
      <c r="AW218" s="9" t="e">
        <f t="shared" si="115"/>
        <v>#N/A</v>
      </c>
      <c r="AX218" s="9" t="e">
        <f t="shared" si="116"/>
        <v>#N/A</v>
      </c>
      <c r="AY218" s="9" t="e">
        <f t="shared" si="117"/>
        <v>#N/A</v>
      </c>
      <c r="AZ218" s="9" t="e">
        <f t="shared" si="118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108"/>
        <v>#N/A</v>
      </c>
      <c r="C219" s="3"/>
      <c r="D219" s="3"/>
      <c r="E219" s="3"/>
      <c r="F219" s="3"/>
      <c r="G219" s="3"/>
      <c r="H219" s="3"/>
      <c r="I219" s="3"/>
      <c r="J219" s="98"/>
      <c r="K219" s="98"/>
      <c r="L219" s="98"/>
      <c r="M219" s="98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19"/>
        <v>0</v>
      </c>
      <c r="AB219" s="1">
        <f t="shared" si="120"/>
        <v>0</v>
      </c>
      <c r="AC219" s="1">
        <f t="shared" si="121"/>
        <v>0</v>
      </c>
      <c r="AD219" s="1">
        <f t="shared" si="122"/>
        <v>0</v>
      </c>
      <c r="AE219" s="1" t="str">
        <f t="shared" si="127"/>
        <v/>
      </c>
      <c r="AF219" s="1" t="str">
        <f t="shared" si="123"/>
        <v/>
      </c>
      <c r="AG219" s="1" t="str">
        <f t="shared" si="124"/>
        <v/>
      </c>
      <c r="AH219" s="1" t="str">
        <f t="shared" si="125"/>
        <v/>
      </c>
      <c r="AI219" s="1" t="e">
        <f t="shared" si="128"/>
        <v>#N/A</v>
      </c>
      <c r="AJ219" s="9" t="e">
        <f t="shared" si="109"/>
        <v>#N/A</v>
      </c>
      <c r="AK219" s="9" t="e">
        <f t="shared" si="110"/>
        <v>#N/A</v>
      </c>
      <c r="AL219" s="9" t="e">
        <f t="shared" si="111"/>
        <v>#N/A</v>
      </c>
      <c r="AM219" s="9" t="e">
        <f t="shared" si="112"/>
        <v>#N/A</v>
      </c>
      <c r="AN219" s="9" t="e">
        <f t="shared" si="113"/>
        <v>#N/A</v>
      </c>
      <c r="AO219" s="9" t="e">
        <f t="shared" si="114"/>
        <v>#N/A</v>
      </c>
      <c r="AP219" s="1" t="str">
        <f t="shared" si="129"/>
        <v/>
      </c>
      <c r="AQ219" s="1" t="str">
        <f t="shared" si="130"/>
        <v/>
      </c>
      <c r="AS219" s="1" t="str">
        <f t="shared" si="131"/>
        <v/>
      </c>
      <c r="AT219" s="1" t="e">
        <f t="shared" si="132"/>
        <v>#N/A</v>
      </c>
      <c r="AU219" s="1" t="e">
        <f t="shared" si="133"/>
        <v>#N/A</v>
      </c>
      <c r="AV219" s="9" t="e">
        <f t="shared" si="126"/>
        <v>#N/A</v>
      </c>
      <c r="AW219" s="9" t="e">
        <f t="shared" si="115"/>
        <v>#N/A</v>
      </c>
      <c r="AX219" s="9" t="e">
        <f t="shared" si="116"/>
        <v>#N/A</v>
      </c>
      <c r="AY219" s="9" t="e">
        <f t="shared" si="117"/>
        <v>#N/A</v>
      </c>
      <c r="AZ219" s="9" t="e">
        <f t="shared" si="118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108"/>
        <v>#N/A</v>
      </c>
      <c r="C220" s="3"/>
      <c r="D220" s="3"/>
      <c r="E220" s="3"/>
      <c r="F220" s="3"/>
      <c r="G220" s="3"/>
      <c r="H220" s="3"/>
      <c r="I220" s="3"/>
      <c r="J220" s="98"/>
      <c r="K220" s="98"/>
      <c r="L220" s="98"/>
      <c r="M220" s="98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19"/>
        <v>0</v>
      </c>
      <c r="AB220" s="1">
        <f t="shared" si="120"/>
        <v>0</v>
      </c>
      <c r="AC220" s="1">
        <f t="shared" si="121"/>
        <v>0</v>
      </c>
      <c r="AD220" s="1">
        <f t="shared" si="122"/>
        <v>0</v>
      </c>
      <c r="AE220" s="1" t="str">
        <f t="shared" si="127"/>
        <v/>
      </c>
      <c r="AF220" s="1" t="str">
        <f t="shared" si="123"/>
        <v/>
      </c>
      <c r="AG220" s="1" t="str">
        <f t="shared" si="124"/>
        <v/>
      </c>
      <c r="AH220" s="1" t="str">
        <f t="shared" si="125"/>
        <v/>
      </c>
      <c r="AI220" s="1" t="e">
        <f t="shared" si="128"/>
        <v>#N/A</v>
      </c>
      <c r="AJ220" s="9" t="e">
        <f t="shared" si="109"/>
        <v>#N/A</v>
      </c>
      <c r="AK220" s="9" t="e">
        <f t="shared" si="110"/>
        <v>#N/A</v>
      </c>
      <c r="AL220" s="9" t="e">
        <f t="shared" si="111"/>
        <v>#N/A</v>
      </c>
      <c r="AM220" s="9" t="e">
        <f t="shared" si="112"/>
        <v>#N/A</v>
      </c>
      <c r="AN220" s="9" t="e">
        <f t="shared" si="113"/>
        <v>#N/A</v>
      </c>
      <c r="AO220" s="9" t="e">
        <f t="shared" si="114"/>
        <v>#N/A</v>
      </c>
      <c r="AP220" s="1" t="str">
        <f t="shared" si="129"/>
        <v/>
      </c>
      <c r="AQ220" s="1" t="str">
        <f t="shared" si="130"/>
        <v/>
      </c>
      <c r="AS220" s="1" t="str">
        <f t="shared" si="131"/>
        <v/>
      </c>
      <c r="AT220" s="1" t="e">
        <f t="shared" si="132"/>
        <v>#N/A</v>
      </c>
      <c r="AU220" s="1" t="e">
        <f t="shared" si="133"/>
        <v>#N/A</v>
      </c>
      <c r="AV220" s="9" t="e">
        <f t="shared" si="126"/>
        <v>#N/A</v>
      </c>
      <c r="AW220" s="9" t="e">
        <f t="shared" si="115"/>
        <v>#N/A</v>
      </c>
      <c r="AX220" s="9" t="e">
        <f t="shared" si="116"/>
        <v>#N/A</v>
      </c>
      <c r="AY220" s="9" t="e">
        <f t="shared" si="117"/>
        <v>#N/A</v>
      </c>
      <c r="AZ220" s="9" t="e">
        <f t="shared" si="118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108"/>
        <v>#N/A</v>
      </c>
      <c r="C221" s="3"/>
      <c r="D221" s="3"/>
      <c r="E221" s="3"/>
      <c r="F221" s="3"/>
      <c r="G221" s="3"/>
      <c r="H221" s="3"/>
      <c r="I221" s="3"/>
      <c r="J221" s="98"/>
      <c r="K221" s="98"/>
      <c r="L221" s="98"/>
      <c r="M221" s="98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19"/>
        <v>0</v>
      </c>
      <c r="AB221" s="1">
        <f t="shared" si="120"/>
        <v>0</v>
      </c>
      <c r="AC221" s="1">
        <f t="shared" si="121"/>
        <v>0</v>
      </c>
      <c r="AD221" s="1">
        <f t="shared" si="122"/>
        <v>0</v>
      </c>
      <c r="AE221" s="1" t="str">
        <f t="shared" si="127"/>
        <v/>
      </c>
      <c r="AF221" s="1" t="str">
        <f t="shared" si="123"/>
        <v/>
      </c>
      <c r="AG221" s="1" t="str">
        <f t="shared" si="124"/>
        <v/>
      </c>
      <c r="AH221" s="1" t="str">
        <f t="shared" si="125"/>
        <v/>
      </c>
      <c r="AI221" s="1" t="e">
        <f t="shared" si="128"/>
        <v>#N/A</v>
      </c>
      <c r="AJ221" s="9" t="e">
        <f t="shared" si="109"/>
        <v>#N/A</v>
      </c>
      <c r="AK221" s="9" t="e">
        <f t="shared" si="110"/>
        <v>#N/A</v>
      </c>
      <c r="AL221" s="9" t="e">
        <f t="shared" si="111"/>
        <v>#N/A</v>
      </c>
      <c r="AM221" s="9" t="e">
        <f t="shared" si="112"/>
        <v>#N/A</v>
      </c>
      <c r="AN221" s="9" t="e">
        <f t="shared" si="113"/>
        <v>#N/A</v>
      </c>
      <c r="AO221" s="9" t="e">
        <f t="shared" si="114"/>
        <v>#N/A</v>
      </c>
      <c r="AP221" s="1" t="str">
        <f t="shared" si="129"/>
        <v/>
      </c>
      <c r="AQ221" s="1" t="str">
        <f t="shared" si="130"/>
        <v/>
      </c>
      <c r="AS221" s="1" t="str">
        <f t="shared" si="131"/>
        <v/>
      </c>
      <c r="AT221" s="1" t="e">
        <f t="shared" si="132"/>
        <v>#N/A</v>
      </c>
      <c r="AU221" s="1" t="e">
        <f t="shared" si="133"/>
        <v>#N/A</v>
      </c>
      <c r="AV221" s="9" t="e">
        <f t="shared" si="126"/>
        <v>#N/A</v>
      </c>
      <c r="AW221" s="9" t="e">
        <f t="shared" si="115"/>
        <v>#N/A</v>
      </c>
      <c r="AX221" s="9" t="e">
        <f t="shared" si="116"/>
        <v>#N/A</v>
      </c>
      <c r="AY221" s="9" t="e">
        <f t="shared" si="117"/>
        <v>#N/A</v>
      </c>
      <c r="AZ221" s="9" t="e">
        <f t="shared" si="118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108"/>
        <v>#N/A</v>
      </c>
      <c r="C222" s="3"/>
      <c r="D222" s="3"/>
      <c r="E222" s="3"/>
      <c r="F222" s="3"/>
      <c r="G222" s="3"/>
      <c r="H222" s="3"/>
      <c r="I222" s="3"/>
      <c r="J222" s="98"/>
      <c r="K222" s="98"/>
      <c r="L222" s="98"/>
      <c r="M222" s="98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19"/>
        <v>0</v>
      </c>
      <c r="AB222" s="1">
        <f t="shared" si="120"/>
        <v>0</v>
      </c>
      <c r="AC222" s="1">
        <f t="shared" si="121"/>
        <v>0</v>
      </c>
      <c r="AD222" s="1">
        <f t="shared" si="122"/>
        <v>0</v>
      </c>
      <c r="AE222" s="1" t="str">
        <f t="shared" si="127"/>
        <v/>
      </c>
      <c r="AF222" s="1" t="str">
        <f t="shared" si="123"/>
        <v/>
      </c>
      <c r="AG222" s="1" t="str">
        <f t="shared" si="124"/>
        <v/>
      </c>
      <c r="AH222" s="1" t="str">
        <f t="shared" si="125"/>
        <v/>
      </c>
      <c r="AI222" s="1" t="e">
        <f t="shared" si="128"/>
        <v>#N/A</v>
      </c>
      <c r="AJ222" s="9" t="e">
        <f t="shared" si="109"/>
        <v>#N/A</v>
      </c>
      <c r="AK222" s="9" t="e">
        <f t="shared" si="110"/>
        <v>#N/A</v>
      </c>
      <c r="AL222" s="9" t="e">
        <f t="shared" si="111"/>
        <v>#N/A</v>
      </c>
      <c r="AM222" s="9" t="e">
        <f t="shared" si="112"/>
        <v>#N/A</v>
      </c>
      <c r="AN222" s="9" t="e">
        <f t="shared" si="113"/>
        <v>#N/A</v>
      </c>
      <c r="AO222" s="9" t="e">
        <f t="shared" si="114"/>
        <v>#N/A</v>
      </c>
      <c r="AP222" s="1" t="str">
        <f t="shared" si="129"/>
        <v/>
      </c>
      <c r="AQ222" s="1" t="str">
        <f t="shared" si="130"/>
        <v/>
      </c>
      <c r="AS222" s="1" t="str">
        <f t="shared" si="131"/>
        <v/>
      </c>
      <c r="AT222" s="1" t="e">
        <f t="shared" si="132"/>
        <v>#N/A</v>
      </c>
      <c r="AU222" s="1" t="e">
        <f t="shared" si="133"/>
        <v>#N/A</v>
      </c>
      <c r="AV222" s="9" t="e">
        <f t="shared" si="126"/>
        <v>#N/A</v>
      </c>
      <c r="AW222" s="9" t="e">
        <f t="shared" si="115"/>
        <v>#N/A</v>
      </c>
      <c r="AX222" s="9" t="e">
        <f t="shared" si="116"/>
        <v>#N/A</v>
      </c>
      <c r="AY222" s="9" t="e">
        <f t="shared" si="117"/>
        <v>#N/A</v>
      </c>
      <c r="AZ222" s="9" t="e">
        <f t="shared" si="118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108"/>
        <v>#N/A</v>
      </c>
      <c r="C223" s="3"/>
      <c r="D223" s="3"/>
      <c r="E223" s="3"/>
      <c r="F223" s="3"/>
      <c r="G223" s="3"/>
      <c r="H223" s="3"/>
      <c r="I223" s="3"/>
      <c r="J223" s="98"/>
      <c r="K223" s="98"/>
      <c r="L223" s="98"/>
      <c r="M223" s="98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19"/>
        <v>0</v>
      </c>
      <c r="AB223" s="1">
        <f t="shared" si="120"/>
        <v>0</v>
      </c>
      <c r="AC223" s="1">
        <f t="shared" si="121"/>
        <v>0</v>
      </c>
      <c r="AD223" s="1">
        <f t="shared" si="122"/>
        <v>0</v>
      </c>
      <c r="AE223" s="1" t="str">
        <f t="shared" si="127"/>
        <v/>
      </c>
      <c r="AF223" s="1" t="str">
        <f t="shared" si="123"/>
        <v/>
      </c>
      <c r="AG223" s="1" t="str">
        <f t="shared" si="124"/>
        <v/>
      </c>
      <c r="AH223" s="1" t="str">
        <f t="shared" si="125"/>
        <v/>
      </c>
      <c r="AI223" s="1" t="e">
        <f t="shared" si="128"/>
        <v>#N/A</v>
      </c>
      <c r="AJ223" s="9" t="e">
        <f t="shared" si="109"/>
        <v>#N/A</v>
      </c>
      <c r="AK223" s="9" t="e">
        <f t="shared" si="110"/>
        <v>#N/A</v>
      </c>
      <c r="AL223" s="9" t="e">
        <f t="shared" si="111"/>
        <v>#N/A</v>
      </c>
      <c r="AM223" s="9" t="e">
        <f t="shared" si="112"/>
        <v>#N/A</v>
      </c>
      <c r="AN223" s="9" t="e">
        <f t="shared" si="113"/>
        <v>#N/A</v>
      </c>
      <c r="AO223" s="9" t="e">
        <f t="shared" si="114"/>
        <v>#N/A</v>
      </c>
      <c r="AP223" s="1" t="str">
        <f t="shared" si="129"/>
        <v/>
      </c>
      <c r="AQ223" s="1" t="str">
        <f t="shared" si="130"/>
        <v/>
      </c>
      <c r="AS223" s="1" t="str">
        <f t="shared" si="131"/>
        <v/>
      </c>
      <c r="AT223" s="1" t="e">
        <f t="shared" si="132"/>
        <v>#N/A</v>
      </c>
      <c r="AU223" s="1" t="e">
        <f t="shared" si="133"/>
        <v>#N/A</v>
      </c>
      <c r="AV223" s="9" t="e">
        <f t="shared" si="126"/>
        <v>#N/A</v>
      </c>
      <c r="AW223" s="9" t="e">
        <f t="shared" si="115"/>
        <v>#N/A</v>
      </c>
      <c r="AX223" s="9" t="e">
        <f t="shared" si="116"/>
        <v>#N/A</v>
      </c>
      <c r="AY223" s="9" t="e">
        <f t="shared" si="117"/>
        <v>#N/A</v>
      </c>
      <c r="AZ223" s="9" t="e">
        <f t="shared" si="118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108"/>
        <v>#N/A</v>
      </c>
      <c r="C224" s="3"/>
      <c r="D224" s="3"/>
      <c r="E224" s="3"/>
      <c r="F224" s="3"/>
      <c r="G224" s="3"/>
      <c r="H224" s="3"/>
      <c r="I224" s="3"/>
      <c r="J224" s="98"/>
      <c r="K224" s="98"/>
      <c r="L224" s="98"/>
      <c r="M224" s="98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19"/>
        <v>0</v>
      </c>
      <c r="AB224" s="1">
        <f t="shared" si="120"/>
        <v>0</v>
      </c>
      <c r="AC224" s="1">
        <f t="shared" si="121"/>
        <v>0</v>
      </c>
      <c r="AD224" s="1">
        <f t="shared" si="122"/>
        <v>0</v>
      </c>
      <c r="AE224" s="1" t="str">
        <f t="shared" si="127"/>
        <v/>
      </c>
      <c r="AF224" s="1" t="str">
        <f t="shared" si="123"/>
        <v/>
      </c>
      <c r="AG224" s="1" t="str">
        <f t="shared" si="124"/>
        <v/>
      </c>
      <c r="AH224" s="1" t="str">
        <f t="shared" si="125"/>
        <v/>
      </c>
      <c r="AI224" s="1" t="e">
        <f t="shared" si="128"/>
        <v>#N/A</v>
      </c>
      <c r="AJ224" s="9" t="e">
        <f t="shared" si="109"/>
        <v>#N/A</v>
      </c>
      <c r="AK224" s="9" t="e">
        <f t="shared" si="110"/>
        <v>#N/A</v>
      </c>
      <c r="AL224" s="9" t="e">
        <f t="shared" si="111"/>
        <v>#N/A</v>
      </c>
      <c r="AM224" s="9" t="e">
        <f t="shared" si="112"/>
        <v>#N/A</v>
      </c>
      <c r="AN224" s="9" t="e">
        <f t="shared" si="113"/>
        <v>#N/A</v>
      </c>
      <c r="AO224" s="9" t="e">
        <f t="shared" si="114"/>
        <v>#N/A</v>
      </c>
      <c r="AP224" s="1" t="str">
        <f t="shared" si="129"/>
        <v/>
      </c>
      <c r="AQ224" s="1" t="str">
        <f t="shared" si="130"/>
        <v/>
      </c>
      <c r="AS224" s="1" t="str">
        <f t="shared" si="131"/>
        <v/>
      </c>
      <c r="AT224" s="1" t="e">
        <f t="shared" si="132"/>
        <v>#N/A</v>
      </c>
      <c r="AU224" s="1" t="e">
        <f t="shared" si="133"/>
        <v>#N/A</v>
      </c>
      <c r="AV224" s="9" t="e">
        <f t="shared" si="126"/>
        <v>#N/A</v>
      </c>
      <c r="AW224" s="9" t="e">
        <f t="shared" si="115"/>
        <v>#N/A</v>
      </c>
      <c r="AX224" s="9" t="e">
        <f t="shared" si="116"/>
        <v>#N/A</v>
      </c>
      <c r="AY224" s="9" t="e">
        <f t="shared" si="117"/>
        <v>#N/A</v>
      </c>
      <c r="AZ224" s="9" t="e">
        <f t="shared" si="118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108"/>
        <v>#N/A</v>
      </c>
      <c r="C225" s="3"/>
      <c r="D225" s="3"/>
      <c r="E225" s="3"/>
      <c r="F225" s="3"/>
      <c r="G225" s="3"/>
      <c r="H225" s="3"/>
      <c r="I225" s="3"/>
      <c r="J225" s="98"/>
      <c r="K225" s="98"/>
      <c r="L225" s="98"/>
      <c r="M225" s="98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19"/>
        <v>0</v>
      </c>
      <c r="AB225" s="1">
        <f t="shared" si="120"/>
        <v>0</v>
      </c>
      <c r="AC225" s="1">
        <f t="shared" si="121"/>
        <v>0</v>
      </c>
      <c r="AD225" s="1">
        <f t="shared" si="122"/>
        <v>0</v>
      </c>
      <c r="AE225" s="1" t="str">
        <f t="shared" si="127"/>
        <v/>
      </c>
      <c r="AF225" s="1" t="str">
        <f t="shared" si="123"/>
        <v/>
      </c>
      <c r="AG225" s="1" t="str">
        <f t="shared" si="124"/>
        <v/>
      </c>
      <c r="AH225" s="1" t="str">
        <f t="shared" si="125"/>
        <v/>
      </c>
      <c r="AI225" s="1" t="e">
        <f t="shared" si="128"/>
        <v>#N/A</v>
      </c>
      <c r="AJ225" s="9" t="e">
        <f t="shared" si="109"/>
        <v>#N/A</v>
      </c>
      <c r="AK225" s="9" t="e">
        <f t="shared" si="110"/>
        <v>#N/A</v>
      </c>
      <c r="AL225" s="9" t="e">
        <f t="shared" si="111"/>
        <v>#N/A</v>
      </c>
      <c r="AM225" s="9" t="e">
        <f t="shared" si="112"/>
        <v>#N/A</v>
      </c>
      <c r="AN225" s="9" t="e">
        <f t="shared" si="113"/>
        <v>#N/A</v>
      </c>
      <c r="AO225" s="9" t="e">
        <f t="shared" si="114"/>
        <v>#N/A</v>
      </c>
      <c r="AP225" s="1" t="str">
        <f t="shared" si="129"/>
        <v/>
      </c>
      <c r="AQ225" s="1" t="str">
        <f t="shared" si="130"/>
        <v/>
      </c>
      <c r="AS225" s="1" t="str">
        <f t="shared" si="131"/>
        <v/>
      </c>
      <c r="AT225" s="1" t="e">
        <f t="shared" si="132"/>
        <v>#N/A</v>
      </c>
      <c r="AU225" s="1" t="e">
        <f t="shared" si="133"/>
        <v>#N/A</v>
      </c>
      <c r="AV225" s="9" t="e">
        <f t="shared" si="126"/>
        <v>#N/A</v>
      </c>
      <c r="AW225" s="9" t="e">
        <f t="shared" si="115"/>
        <v>#N/A</v>
      </c>
      <c r="AX225" s="9" t="e">
        <f t="shared" si="116"/>
        <v>#N/A</v>
      </c>
      <c r="AY225" s="9" t="e">
        <f t="shared" si="117"/>
        <v>#N/A</v>
      </c>
      <c r="AZ225" s="9" t="e">
        <f t="shared" si="118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108"/>
        <v>#N/A</v>
      </c>
      <c r="C226" s="3"/>
      <c r="D226" s="3"/>
      <c r="E226" s="3"/>
      <c r="F226" s="3"/>
      <c r="G226" s="3"/>
      <c r="H226" s="3"/>
      <c r="I226" s="3"/>
      <c r="J226" s="98"/>
      <c r="K226" s="98"/>
      <c r="L226" s="98"/>
      <c r="M226" s="98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19"/>
        <v>0</v>
      </c>
      <c r="AB226" s="1">
        <f t="shared" si="120"/>
        <v>0</v>
      </c>
      <c r="AC226" s="1">
        <f t="shared" si="121"/>
        <v>0</v>
      </c>
      <c r="AD226" s="1">
        <f t="shared" si="122"/>
        <v>0</v>
      </c>
      <c r="AE226" s="1" t="str">
        <f t="shared" si="127"/>
        <v/>
      </c>
      <c r="AF226" s="1" t="str">
        <f t="shared" si="123"/>
        <v/>
      </c>
      <c r="AG226" s="1" t="str">
        <f t="shared" si="124"/>
        <v/>
      </c>
      <c r="AH226" s="1" t="str">
        <f t="shared" si="125"/>
        <v/>
      </c>
      <c r="AI226" s="1" t="e">
        <f t="shared" si="128"/>
        <v>#N/A</v>
      </c>
      <c r="AJ226" s="9" t="e">
        <f t="shared" si="109"/>
        <v>#N/A</v>
      </c>
      <c r="AK226" s="9" t="e">
        <f t="shared" si="110"/>
        <v>#N/A</v>
      </c>
      <c r="AL226" s="9" t="e">
        <f t="shared" si="111"/>
        <v>#N/A</v>
      </c>
      <c r="AM226" s="9" t="e">
        <f t="shared" si="112"/>
        <v>#N/A</v>
      </c>
      <c r="AN226" s="9" t="e">
        <f t="shared" si="113"/>
        <v>#N/A</v>
      </c>
      <c r="AO226" s="9" t="e">
        <f t="shared" si="114"/>
        <v>#N/A</v>
      </c>
      <c r="AP226" s="1" t="str">
        <f t="shared" si="129"/>
        <v/>
      </c>
      <c r="AQ226" s="1" t="str">
        <f t="shared" si="130"/>
        <v/>
      </c>
      <c r="AS226" s="1" t="str">
        <f t="shared" si="131"/>
        <v/>
      </c>
      <c r="AT226" s="1" t="e">
        <f t="shared" si="132"/>
        <v>#N/A</v>
      </c>
      <c r="AU226" s="1" t="e">
        <f t="shared" si="133"/>
        <v>#N/A</v>
      </c>
      <c r="AV226" s="9" t="e">
        <f t="shared" si="126"/>
        <v>#N/A</v>
      </c>
      <c r="AW226" s="9" t="e">
        <f t="shared" si="115"/>
        <v>#N/A</v>
      </c>
      <c r="AX226" s="9" t="e">
        <f t="shared" si="116"/>
        <v>#N/A</v>
      </c>
      <c r="AY226" s="9" t="e">
        <f t="shared" si="117"/>
        <v>#N/A</v>
      </c>
      <c r="AZ226" s="9" t="e">
        <f t="shared" si="118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108"/>
        <v>#N/A</v>
      </c>
      <c r="C227" s="3"/>
      <c r="D227" s="3"/>
      <c r="E227" s="3"/>
      <c r="F227" s="3"/>
      <c r="G227" s="3"/>
      <c r="H227" s="3"/>
      <c r="I227" s="3"/>
      <c r="J227" s="98"/>
      <c r="K227" s="98"/>
      <c r="L227" s="98"/>
      <c r="M227" s="98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19"/>
        <v>0</v>
      </c>
      <c r="AB227" s="1">
        <f t="shared" si="120"/>
        <v>0</v>
      </c>
      <c r="AC227" s="1">
        <f t="shared" si="121"/>
        <v>0</v>
      </c>
      <c r="AD227" s="1">
        <f t="shared" si="122"/>
        <v>0</v>
      </c>
      <c r="AE227" s="1" t="str">
        <f t="shared" si="127"/>
        <v/>
      </c>
      <c r="AF227" s="1" t="str">
        <f t="shared" si="123"/>
        <v/>
      </c>
      <c r="AG227" s="1" t="str">
        <f t="shared" si="124"/>
        <v/>
      </c>
      <c r="AH227" s="1" t="str">
        <f t="shared" si="125"/>
        <v/>
      </c>
      <c r="AI227" s="1" t="e">
        <f t="shared" si="128"/>
        <v>#N/A</v>
      </c>
      <c r="AJ227" s="9" t="e">
        <f t="shared" si="109"/>
        <v>#N/A</v>
      </c>
      <c r="AK227" s="9" t="e">
        <f t="shared" si="110"/>
        <v>#N/A</v>
      </c>
      <c r="AL227" s="9" t="e">
        <f t="shared" si="111"/>
        <v>#N/A</v>
      </c>
      <c r="AM227" s="9" t="e">
        <f t="shared" si="112"/>
        <v>#N/A</v>
      </c>
      <c r="AN227" s="9" t="e">
        <f t="shared" si="113"/>
        <v>#N/A</v>
      </c>
      <c r="AO227" s="9" t="e">
        <f t="shared" si="114"/>
        <v>#N/A</v>
      </c>
      <c r="AP227" s="1" t="str">
        <f t="shared" si="129"/>
        <v/>
      </c>
      <c r="AQ227" s="1" t="str">
        <f t="shared" si="130"/>
        <v/>
      </c>
      <c r="AS227" s="1" t="str">
        <f t="shared" si="131"/>
        <v/>
      </c>
      <c r="AT227" s="1" t="e">
        <f t="shared" si="132"/>
        <v>#N/A</v>
      </c>
      <c r="AU227" s="1" t="e">
        <f t="shared" si="133"/>
        <v>#N/A</v>
      </c>
      <c r="AV227" s="9" t="e">
        <f t="shared" si="126"/>
        <v>#N/A</v>
      </c>
      <c r="AW227" s="9" t="e">
        <f t="shared" si="115"/>
        <v>#N/A</v>
      </c>
      <c r="AX227" s="9" t="e">
        <f t="shared" si="116"/>
        <v>#N/A</v>
      </c>
      <c r="AY227" s="9" t="e">
        <f t="shared" si="117"/>
        <v>#N/A</v>
      </c>
      <c r="AZ227" s="9" t="e">
        <f t="shared" si="118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108"/>
        <v>#N/A</v>
      </c>
      <c r="C228" s="3"/>
      <c r="D228" s="3"/>
      <c r="E228" s="3"/>
      <c r="F228" s="3"/>
      <c r="G228" s="3"/>
      <c r="H228" s="3"/>
      <c r="I228" s="3"/>
      <c r="J228" s="98"/>
      <c r="K228" s="98"/>
      <c r="L228" s="98"/>
      <c r="M228" s="98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19"/>
        <v>0</v>
      </c>
      <c r="AB228" s="1">
        <f t="shared" si="120"/>
        <v>0</v>
      </c>
      <c r="AC228" s="1">
        <f t="shared" si="121"/>
        <v>0</v>
      </c>
      <c r="AD228" s="1">
        <f t="shared" si="122"/>
        <v>0</v>
      </c>
      <c r="AE228" s="1" t="str">
        <f t="shared" si="127"/>
        <v/>
      </c>
      <c r="AF228" s="1" t="str">
        <f t="shared" si="123"/>
        <v/>
      </c>
      <c r="AG228" s="1" t="str">
        <f t="shared" si="124"/>
        <v/>
      </c>
      <c r="AH228" s="1" t="str">
        <f t="shared" si="125"/>
        <v/>
      </c>
      <c r="AI228" s="1" t="e">
        <f t="shared" si="128"/>
        <v>#N/A</v>
      </c>
      <c r="AJ228" s="9" t="e">
        <f t="shared" si="109"/>
        <v>#N/A</v>
      </c>
      <c r="AK228" s="9" t="e">
        <f t="shared" si="110"/>
        <v>#N/A</v>
      </c>
      <c r="AL228" s="9" t="e">
        <f t="shared" si="111"/>
        <v>#N/A</v>
      </c>
      <c r="AM228" s="9" t="e">
        <f t="shared" si="112"/>
        <v>#N/A</v>
      </c>
      <c r="AN228" s="9" t="e">
        <f t="shared" si="113"/>
        <v>#N/A</v>
      </c>
      <c r="AO228" s="9" t="e">
        <f t="shared" si="114"/>
        <v>#N/A</v>
      </c>
      <c r="AP228" s="1" t="str">
        <f t="shared" si="129"/>
        <v/>
      </c>
      <c r="AQ228" s="1" t="str">
        <f t="shared" si="130"/>
        <v/>
      </c>
      <c r="AS228" s="1" t="str">
        <f t="shared" si="131"/>
        <v/>
      </c>
      <c r="AT228" s="1" t="e">
        <f t="shared" si="132"/>
        <v>#N/A</v>
      </c>
      <c r="AU228" s="1" t="e">
        <f t="shared" si="133"/>
        <v>#N/A</v>
      </c>
      <c r="AV228" s="9" t="e">
        <f t="shared" si="126"/>
        <v>#N/A</v>
      </c>
      <c r="AW228" s="9" t="e">
        <f t="shared" si="115"/>
        <v>#N/A</v>
      </c>
      <c r="AX228" s="9" t="e">
        <f t="shared" si="116"/>
        <v>#N/A</v>
      </c>
      <c r="AY228" s="9" t="e">
        <f t="shared" si="117"/>
        <v>#N/A</v>
      </c>
      <c r="AZ228" s="9" t="e">
        <f t="shared" si="118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108"/>
        <v>#N/A</v>
      </c>
      <c r="C229" s="3"/>
      <c r="D229" s="3"/>
      <c r="E229" s="3"/>
      <c r="F229" s="3"/>
      <c r="G229" s="3"/>
      <c r="H229" s="3"/>
      <c r="I229" s="3"/>
      <c r="J229" s="98"/>
      <c r="K229" s="98"/>
      <c r="L229" s="98"/>
      <c r="M229" s="98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19"/>
        <v>0</v>
      </c>
      <c r="AB229" s="1">
        <f t="shared" si="120"/>
        <v>0</v>
      </c>
      <c r="AC229" s="1">
        <f t="shared" si="121"/>
        <v>0</v>
      </c>
      <c r="AD229" s="1">
        <f t="shared" si="122"/>
        <v>0</v>
      </c>
      <c r="AE229" s="1" t="str">
        <f t="shared" si="127"/>
        <v/>
      </c>
      <c r="AF229" s="1" t="str">
        <f t="shared" si="123"/>
        <v/>
      </c>
      <c r="AG229" s="1" t="str">
        <f t="shared" si="124"/>
        <v/>
      </c>
      <c r="AH229" s="1" t="str">
        <f t="shared" si="125"/>
        <v/>
      </c>
      <c r="AI229" s="1" t="e">
        <f t="shared" si="128"/>
        <v>#N/A</v>
      </c>
      <c r="AJ229" s="9" t="e">
        <f t="shared" si="109"/>
        <v>#N/A</v>
      </c>
      <c r="AK229" s="9" t="e">
        <f t="shared" si="110"/>
        <v>#N/A</v>
      </c>
      <c r="AL229" s="9" t="e">
        <f t="shared" si="111"/>
        <v>#N/A</v>
      </c>
      <c r="AM229" s="9" t="e">
        <f t="shared" si="112"/>
        <v>#N/A</v>
      </c>
      <c r="AN229" s="9" t="e">
        <f t="shared" si="113"/>
        <v>#N/A</v>
      </c>
      <c r="AO229" s="9" t="e">
        <f t="shared" si="114"/>
        <v>#N/A</v>
      </c>
      <c r="AP229" s="1" t="str">
        <f t="shared" si="129"/>
        <v/>
      </c>
      <c r="AQ229" s="1" t="str">
        <f t="shared" si="130"/>
        <v/>
      </c>
      <c r="AS229" s="1" t="str">
        <f t="shared" si="131"/>
        <v/>
      </c>
      <c r="AT229" s="1" t="e">
        <f t="shared" si="132"/>
        <v>#N/A</v>
      </c>
      <c r="AU229" s="1" t="e">
        <f t="shared" si="133"/>
        <v>#N/A</v>
      </c>
      <c r="AV229" s="9" t="e">
        <f t="shared" si="126"/>
        <v>#N/A</v>
      </c>
      <c r="AW229" s="9" t="e">
        <f t="shared" si="115"/>
        <v>#N/A</v>
      </c>
      <c r="AX229" s="9" t="e">
        <f t="shared" si="116"/>
        <v>#N/A</v>
      </c>
      <c r="AY229" s="9" t="e">
        <f t="shared" si="117"/>
        <v>#N/A</v>
      </c>
      <c r="AZ229" s="9" t="e">
        <f t="shared" si="118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108"/>
        <v>#N/A</v>
      </c>
      <c r="C230" s="3"/>
      <c r="D230" s="3"/>
      <c r="E230" s="3"/>
      <c r="F230" s="3"/>
      <c r="G230" s="3"/>
      <c r="H230" s="3"/>
      <c r="I230" s="3"/>
      <c r="J230" s="98"/>
      <c r="K230" s="98"/>
      <c r="L230" s="98"/>
      <c r="M230" s="98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19"/>
        <v>0</v>
      </c>
      <c r="AB230" s="1">
        <f t="shared" si="120"/>
        <v>0</v>
      </c>
      <c r="AC230" s="1">
        <f t="shared" si="121"/>
        <v>0</v>
      </c>
      <c r="AD230" s="1">
        <f t="shared" si="122"/>
        <v>0</v>
      </c>
      <c r="AE230" s="1" t="str">
        <f t="shared" si="127"/>
        <v/>
      </c>
      <c r="AF230" s="1" t="str">
        <f t="shared" si="123"/>
        <v/>
      </c>
      <c r="AG230" s="1" t="str">
        <f t="shared" si="124"/>
        <v/>
      </c>
      <c r="AH230" s="1" t="str">
        <f t="shared" si="125"/>
        <v/>
      </c>
      <c r="AI230" s="1" t="e">
        <f t="shared" si="128"/>
        <v>#N/A</v>
      </c>
      <c r="AJ230" s="9" t="e">
        <f t="shared" si="109"/>
        <v>#N/A</v>
      </c>
      <c r="AK230" s="9" t="e">
        <f t="shared" si="110"/>
        <v>#N/A</v>
      </c>
      <c r="AL230" s="9" t="e">
        <f t="shared" si="111"/>
        <v>#N/A</v>
      </c>
      <c r="AM230" s="9" t="e">
        <f t="shared" si="112"/>
        <v>#N/A</v>
      </c>
      <c r="AN230" s="9" t="e">
        <f t="shared" si="113"/>
        <v>#N/A</v>
      </c>
      <c r="AO230" s="9" t="e">
        <f t="shared" si="114"/>
        <v>#N/A</v>
      </c>
      <c r="AP230" s="1" t="str">
        <f t="shared" si="129"/>
        <v/>
      </c>
      <c r="AQ230" s="1" t="str">
        <f t="shared" si="130"/>
        <v/>
      </c>
      <c r="AS230" s="1" t="str">
        <f t="shared" si="131"/>
        <v/>
      </c>
      <c r="AT230" s="1" t="e">
        <f t="shared" si="132"/>
        <v>#N/A</v>
      </c>
      <c r="AU230" s="1" t="e">
        <f t="shared" si="133"/>
        <v>#N/A</v>
      </c>
      <c r="AV230" s="9" t="e">
        <f t="shared" si="126"/>
        <v>#N/A</v>
      </c>
      <c r="AW230" s="9" t="e">
        <f t="shared" si="115"/>
        <v>#N/A</v>
      </c>
      <c r="AX230" s="9" t="e">
        <f t="shared" si="116"/>
        <v>#N/A</v>
      </c>
      <c r="AY230" s="9" t="e">
        <f t="shared" si="117"/>
        <v>#N/A</v>
      </c>
      <c r="AZ230" s="9" t="e">
        <f t="shared" si="118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108"/>
        <v>#N/A</v>
      </c>
      <c r="C231" s="3"/>
      <c r="D231" s="3"/>
      <c r="E231" s="3"/>
      <c r="F231" s="3"/>
      <c r="G231" s="3"/>
      <c r="H231" s="3"/>
      <c r="I231" s="3"/>
      <c r="J231" s="98"/>
      <c r="K231" s="98"/>
      <c r="L231" s="98"/>
      <c r="M231" s="98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19"/>
        <v>0</v>
      </c>
      <c r="AB231" s="1">
        <f t="shared" si="120"/>
        <v>0</v>
      </c>
      <c r="AC231" s="1">
        <f t="shared" si="121"/>
        <v>0</v>
      </c>
      <c r="AD231" s="1">
        <f t="shared" si="122"/>
        <v>0</v>
      </c>
      <c r="AE231" s="1" t="str">
        <f t="shared" si="127"/>
        <v/>
      </c>
      <c r="AF231" s="1" t="str">
        <f t="shared" si="123"/>
        <v/>
      </c>
      <c r="AG231" s="1" t="str">
        <f t="shared" si="124"/>
        <v/>
      </c>
      <c r="AH231" s="1" t="str">
        <f t="shared" si="125"/>
        <v/>
      </c>
      <c r="AI231" s="1" t="e">
        <f t="shared" si="128"/>
        <v>#N/A</v>
      </c>
      <c r="AJ231" s="9" t="e">
        <f t="shared" si="109"/>
        <v>#N/A</v>
      </c>
      <c r="AK231" s="9" t="e">
        <f t="shared" si="110"/>
        <v>#N/A</v>
      </c>
      <c r="AL231" s="9" t="e">
        <f t="shared" si="111"/>
        <v>#N/A</v>
      </c>
      <c r="AM231" s="9" t="e">
        <f t="shared" si="112"/>
        <v>#N/A</v>
      </c>
      <c r="AN231" s="9" t="e">
        <f t="shared" si="113"/>
        <v>#N/A</v>
      </c>
      <c r="AO231" s="9" t="e">
        <f t="shared" si="114"/>
        <v>#N/A</v>
      </c>
      <c r="AP231" s="1" t="str">
        <f t="shared" si="129"/>
        <v/>
      </c>
      <c r="AQ231" s="1" t="str">
        <f t="shared" si="130"/>
        <v/>
      </c>
      <c r="AS231" s="1" t="str">
        <f t="shared" si="131"/>
        <v/>
      </c>
      <c r="AT231" s="1" t="e">
        <f t="shared" si="132"/>
        <v>#N/A</v>
      </c>
      <c r="AU231" s="1" t="e">
        <f t="shared" si="133"/>
        <v>#N/A</v>
      </c>
      <c r="AV231" s="9" t="e">
        <f t="shared" si="126"/>
        <v>#N/A</v>
      </c>
      <c r="AW231" s="9" t="e">
        <f t="shared" si="115"/>
        <v>#N/A</v>
      </c>
      <c r="AX231" s="9" t="e">
        <f t="shared" si="116"/>
        <v>#N/A</v>
      </c>
      <c r="AY231" s="9" t="e">
        <f t="shared" si="117"/>
        <v>#N/A</v>
      </c>
      <c r="AZ231" s="9" t="e">
        <f t="shared" si="118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108"/>
        <v>#N/A</v>
      </c>
      <c r="C232" s="3"/>
      <c r="D232" s="3"/>
      <c r="E232" s="3"/>
      <c r="F232" s="3"/>
      <c r="G232" s="3"/>
      <c r="H232" s="3"/>
      <c r="I232" s="3"/>
      <c r="J232" s="98"/>
      <c r="K232" s="98"/>
      <c r="L232" s="98"/>
      <c r="M232" s="98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19"/>
        <v>0</v>
      </c>
      <c r="AB232" s="1">
        <f t="shared" si="120"/>
        <v>0</v>
      </c>
      <c r="AC232" s="1">
        <f t="shared" si="121"/>
        <v>0</v>
      </c>
      <c r="AD232" s="1">
        <f t="shared" si="122"/>
        <v>0</v>
      </c>
      <c r="AE232" s="1" t="str">
        <f t="shared" si="127"/>
        <v/>
      </c>
      <c r="AF232" s="1" t="str">
        <f t="shared" si="123"/>
        <v/>
      </c>
      <c r="AG232" s="1" t="str">
        <f t="shared" si="124"/>
        <v/>
      </c>
      <c r="AH232" s="1" t="str">
        <f t="shared" si="125"/>
        <v/>
      </c>
      <c r="AI232" s="1" t="e">
        <f t="shared" si="128"/>
        <v>#N/A</v>
      </c>
      <c r="AJ232" s="9" t="e">
        <f t="shared" si="109"/>
        <v>#N/A</v>
      </c>
      <c r="AK232" s="9" t="e">
        <f t="shared" si="110"/>
        <v>#N/A</v>
      </c>
      <c r="AL232" s="9" t="e">
        <f t="shared" si="111"/>
        <v>#N/A</v>
      </c>
      <c r="AM232" s="9" t="e">
        <f t="shared" si="112"/>
        <v>#N/A</v>
      </c>
      <c r="AN232" s="9" t="e">
        <f t="shared" si="113"/>
        <v>#N/A</v>
      </c>
      <c r="AO232" s="9" t="e">
        <f t="shared" si="114"/>
        <v>#N/A</v>
      </c>
      <c r="AP232" s="1" t="str">
        <f t="shared" si="129"/>
        <v/>
      </c>
      <c r="AQ232" s="1" t="str">
        <f t="shared" si="130"/>
        <v/>
      </c>
      <c r="AS232" s="1" t="str">
        <f t="shared" si="131"/>
        <v/>
      </c>
      <c r="AT232" s="1" t="e">
        <f t="shared" si="132"/>
        <v>#N/A</v>
      </c>
      <c r="AU232" s="1" t="e">
        <f t="shared" si="133"/>
        <v>#N/A</v>
      </c>
      <c r="AV232" s="9" t="e">
        <f t="shared" si="126"/>
        <v>#N/A</v>
      </c>
      <c r="AW232" s="9" t="e">
        <f t="shared" si="115"/>
        <v>#N/A</v>
      </c>
      <c r="AX232" s="9" t="e">
        <f t="shared" si="116"/>
        <v>#N/A</v>
      </c>
      <c r="AY232" s="9" t="e">
        <f t="shared" si="117"/>
        <v>#N/A</v>
      </c>
      <c r="AZ232" s="9" t="e">
        <f t="shared" si="118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108"/>
        <v>#N/A</v>
      </c>
      <c r="C233" s="3"/>
      <c r="D233" s="3"/>
      <c r="E233" s="3"/>
      <c r="F233" s="3"/>
      <c r="G233" s="3"/>
      <c r="H233" s="3"/>
      <c r="I233" s="3"/>
      <c r="J233" s="98"/>
      <c r="K233" s="98"/>
      <c r="L233" s="98"/>
      <c r="M233" s="98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19"/>
        <v>0</v>
      </c>
      <c r="AB233" s="1">
        <f t="shared" si="120"/>
        <v>0</v>
      </c>
      <c r="AC233" s="1">
        <f t="shared" si="121"/>
        <v>0</v>
      </c>
      <c r="AD233" s="1">
        <f t="shared" si="122"/>
        <v>0</v>
      </c>
      <c r="AE233" s="1" t="str">
        <f t="shared" si="127"/>
        <v/>
      </c>
      <c r="AF233" s="1" t="str">
        <f t="shared" si="123"/>
        <v/>
      </c>
      <c r="AG233" s="1" t="str">
        <f t="shared" si="124"/>
        <v/>
      </c>
      <c r="AH233" s="1" t="str">
        <f t="shared" si="125"/>
        <v/>
      </c>
      <c r="AI233" s="1" t="e">
        <f t="shared" si="128"/>
        <v>#N/A</v>
      </c>
      <c r="AJ233" s="9" t="e">
        <f t="shared" si="109"/>
        <v>#N/A</v>
      </c>
      <c r="AK233" s="9" t="e">
        <f t="shared" si="110"/>
        <v>#N/A</v>
      </c>
      <c r="AL233" s="9" t="e">
        <f t="shared" si="111"/>
        <v>#N/A</v>
      </c>
      <c r="AM233" s="9" t="e">
        <f t="shared" si="112"/>
        <v>#N/A</v>
      </c>
      <c r="AN233" s="9" t="e">
        <f t="shared" si="113"/>
        <v>#N/A</v>
      </c>
      <c r="AO233" s="9" t="e">
        <f t="shared" si="114"/>
        <v>#N/A</v>
      </c>
      <c r="AP233" s="1" t="str">
        <f t="shared" si="129"/>
        <v/>
      </c>
      <c r="AQ233" s="1" t="str">
        <f t="shared" si="130"/>
        <v/>
      </c>
      <c r="AS233" s="1" t="str">
        <f t="shared" si="131"/>
        <v/>
      </c>
      <c r="AT233" s="1" t="e">
        <f t="shared" si="132"/>
        <v>#N/A</v>
      </c>
      <c r="AU233" s="1" t="e">
        <f t="shared" si="133"/>
        <v>#N/A</v>
      </c>
      <c r="AV233" s="9" t="e">
        <f t="shared" si="126"/>
        <v>#N/A</v>
      </c>
      <c r="AW233" s="9" t="e">
        <f t="shared" si="115"/>
        <v>#N/A</v>
      </c>
      <c r="AX233" s="9" t="e">
        <f t="shared" si="116"/>
        <v>#N/A</v>
      </c>
      <c r="AY233" s="9" t="e">
        <f t="shared" si="117"/>
        <v>#N/A</v>
      </c>
      <c r="AZ233" s="9" t="e">
        <f t="shared" si="118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108"/>
        <v>#N/A</v>
      </c>
      <c r="C234" s="3"/>
      <c r="D234" s="3"/>
      <c r="E234" s="3"/>
      <c r="F234" s="3"/>
      <c r="G234" s="3"/>
      <c r="H234" s="3"/>
      <c r="I234" s="3"/>
      <c r="J234" s="98"/>
      <c r="K234" s="98"/>
      <c r="L234" s="98"/>
      <c r="M234" s="98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19"/>
        <v>0</v>
      </c>
      <c r="AB234" s="1">
        <f t="shared" si="120"/>
        <v>0</v>
      </c>
      <c r="AC234" s="1">
        <f t="shared" si="121"/>
        <v>0</v>
      </c>
      <c r="AD234" s="1">
        <f t="shared" si="122"/>
        <v>0</v>
      </c>
      <c r="AE234" s="1" t="str">
        <f t="shared" si="127"/>
        <v/>
      </c>
      <c r="AF234" s="1" t="str">
        <f t="shared" si="123"/>
        <v/>
      </c>
      <c r="AG234" s="1" t="str">
        <f t="shared" si="124"/>
        <v/>
      </c>
      <c r="AH234" s="1" t="str">
        <f t="shared" si="125"/>
        <v/>
      </c>
      <c r="AI234" s="1" t="e">
        <f t="shared" si="128"/>
        <v>#N/A</v>
      </c>
      <c r="AJ234" s="9" t="e">
        <f t="shared" si="109"/>
        <v>#N/A</v>
      </c>
      <c r="AK234" s="9" t="e">
        <f t="shared" si="110"/>
        <v>#N/A</v>
      </c>
      <c r="AL234" s="9" t="e">
        <f t="shared" si="111"/>
        <v>#N/A</v>
      </c>
      <c r="AM234" s="9" t="e">
        <f t="shared" si="112"/>
        <v>#N/A</v>
      </c>
      <c r="AN234" s="9" t="e">
        <f t="shared" si="113"/>
        <v>#N/A</v>
      </c>
      <c r="AO234" s="9" t="e">
        <f t="shared" si="114"/>
        <v>#N/A</v>
      </c>
      <c r="AP234" s="1" t="str">
        <f t="shared" si="129"/>
        <v/>
      </c>
      <c r="AQ234" s="1" t="str">
        <f t="shared" si="130"/>
        <v/>
      </c>
      <c r="AS234" s="1" t="str">
        <f t="shared" si="131"/>
        <v/>
      </c>
      <c r="AT234" s="1" t="e">
        <f t="shared" si="132"/>
        <v>#N/A</v>
      </c>
      <c r="AU234" s="1" t="e">
        <f t="shared" si="133"/>
        <v>#N/A</v>
      </c>
      <c r="AV234" s="9" t="e">
        <f t="shared" si="126"/>
        <v>#N/A</v>
      </c>
      <c r="AW234" s="9" t="e">
        <f t="shared" si="115"/>
        <v>#N/A</v>
      </c>
      <c r="AX234" s="9" t="e">
        <f t="shared" si="116"/>
        <v>#N/A</v>
      </c>
      <c r="AY234" s="9" t="e">
        <f t="shared" si="117"/>
        <v>#N/A</v>
      </c>
      <c r="AZ234" s="9" t="e">
        <f t="shared" si="118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108"/>
        <v>#N/A</v>
      </c>
      <c r="C235" s="3"/>
      <c r="D235" s="3"/>
      <c r="E235" s="3"/>
      <c r="F235" s="3"/>
      <c r="G235" s="3"/>
      <c r="H235" s="3"/>
      <c r="I235" s="3"/>
      <c r="J235" s="98"/>
      <c r="K235" s="98"/>
      <c r="L235" s="98"/>
      <c r="M235" s="98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19"/>
        <v>0</v>
      </c>
      <c r="AB235" s="1">
        <f t="shared" si="120"/>
        <v>0</v>
      </c>
      <c r="AC235" s="1">
        <f t="shared" si="121"/>
        <v>0</v>
      </c>
      <c r="AD235" s="1">
        <f t="shared" si="122"/>
        <v>0</v>
      </c>
      <c r="AE235" s="1" t="str">
        <f t="shared" si="127"/>
        <v/>
      </c>
      <c r="AF235" s="1" t="str">
        <f t="shared" si="123"/>
        <v/>
      </c>
      <c r="AG235" s="1" t="str">
        <f t="shared" si="124"/>
        <v/>
      </c>
      <c r="AH235" s="1" t="str">
        <f t="shared" si="125"/>
        <v/>
      </c>
      <c r="AI235" s="1" t="e">
        <f t="shared" si="128"/>
        <v>#N/A</v>
      </c>
      <c r="AJ235" s="9" t="e">
        <f t="shared" si="109"/>
        <v>#N/A</v>
      </c>
      <c r="AK235" s="9" t="e">
        <f t="shared" si="110"/>
        <v>#N/A</v>
      </c>
      <c r="AL235" s="9" t="e">
        <f t="shared" si="111"/>
        <v>#N/A</v>
      </c>
      <c r="AM235" s="9" t="e">
        <f t="shared" si="112"/>
        <v>#N/A</v>
      </c>
      <c r="AN235" s="9" t="e">
        <f t="shared" si="113"/>
        <v>#N/A</v>
      </c>
      <c r="AO235" s="9" t="e">
        <f t="shared" si="114"/>
        <v>#N/A</v>
      </c>
      <c r="AP235" s="1" t="str">
        <f t="shared" si="129"/>
        <v/>
      </c>
      <c r="AQ235" s="1" t="str">
        <f t="shared" si="130"/>
        <v/>
      </c>
      <c r="AS235" s="1" t="str">
        <f t="shared" si="131"/>
        <v/>
      </c>
      <c r="AT235" s="1" t="e">
        <f t="shared" si="132"/>
        <v>#N/A</v>
      </c>
      <c r="AU235" s="1" t="e">
        <f t="shared" si="133"/>
        <v>#N/A</v>
      </c>
      <c r="AV235" s="9" t="e">
        <f t="shared" si="126"/>
        <v>#N/A</v>
      </c>
      <c r="AW235" s="9" t="e">
        <f t="shared" si="115"/>
        <v>#N/A</v>
      </c>
      <c r="AX235" s="9" t="e">
        <f t="shared" si="116"/>
        <v>#N/A</v>
      </c>
      <c r="AY235" s="9" t="e">
        <f t="shared" si="117"/>
        <v>#N/A</v>
      </c>
      <c r="AZ235" s="9" t="e">
        <f t="shared" si="118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108"/>
        <v>#N/A</v>
      </c>
      <c r="C236" s="3"/>
      <c r="D236" s="3"/>
      <c r="E236" s="3"/>
      <c r="F236" s="3"/>
      <c r="G236" s="3"/>
      <c r="H236" s="3"/>
      <c r="I236" s="3"/>
      <c r="J236" s="98"/>
      <c r="K236" s="98"/>
      <c r="L236" s="98"/>
      <c r="M236" s="98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19"/>
        <v>0</v>
      </c>
      <c r="AB236" s="1">
        <f t="shared" si="120"/>
        <v>0</v>
      </c>
      <c r="AC236" s="1">
        <f t="shared" si="121"/>
        <v>0</v>
      </c>
      <c r="AD236" s="1">
        <f t="shared" si="122"/>
        <v>0</v>
      </c>
      <c r="AE236" s="1" t="str">
        <f t="shared" si="127"/>
        <v/>
      </c>
      <c r="AF236" s="1" t="str">
        <f t="shared" si="123"/>
        <v/>
      </c>
      <c r="AG236" s="1" t="str">
        <f t="shared" si="124"/>
        <v/>
      </c>
      <c r="AH236" s="1" t="str">
        <f t="shared" si="125"/>
        <v/>
      </c>
      <c r="AI236" s="1" t="e">
        <f t="shared" si="128"/>
        <v>#N/A</v>
      </c>
      <c r="AJ236" s="9" t="e">
        <f t="shared" si="109"/>
        <v>#N/A</v>
      </c>
      <c r="AK236" s="9" t="e">
        <f t="shared" si="110"/>
        <v>#N/A</v>
      </c>
      <c r="AL236" s="9" t="e">
        <f t="shared" si="111"/>
        <v>#N/A</v>
      </c>
      <c r="AM236" s="9" t="e">
        <f t="shared" si="112"/>
        <v>#N/A</v>
      </c>
      <c r="AN236" s="9" t="e">
        <f t="shared" si="113"/>
        <v>#N/A</v>
      </c>
      <c r="AO236" s="9" t="e">
        <f t="shared" si="114"/>
        <v>#N/A</v>
      </c>
      <c r="AP236" s="1" t="str">
        <f t="shared" si="129"/>
        <v/>
      </c>
      <c r="AQ236" s="1" t="str">
        <f t="shared" si="130"/>
        <v/>
      </c>
      <c r="AS236" s="1" t="str">
        <f t="shared" si="131"/>
        <v/>
      </c>
      <c r="AT236" s="1" t="e">
        <f t="shared" si="132"/>
        <v>#N/A</v>
      </c>
      <c r="AU236" s="1" t="e">
        <f t="shared" si="133"/>
        <v>#N/A</v>
      </c>
      <c r="AV236" s="9" t="e">
        <f t="shared" si="126"/>
        <v>#N/A</v>
      </c>
      <c r="AW236" s="9" t="e">
        <f t="shared" si="115"/>
        <v>#N/A</v>
      </c>
      <c r="AX236" s="9" t="e">
        <f t="shared" si="116"/>
        <v>#N/A</v>
      </c>
      <c r="AY236" s="9" t="e">
        <f t="shared" si="117"/>
        <v>#N/A</v>
      </c>
      <c r="AZ236" s="9" t="e">
        <f t="shared" si="118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108"/>
        <v>#N/A</v>
      </c>
      <c r="C237" s="3"/>
      <c r="D237" s="3"/>
      <c r="E237" s="3"/>
      <c r="F237" s="3"/>
      <c r="G237" s="3"/>
      <c r="H237" s="3"/>
      <c r="I237" s="3"/>
      <c r="J237" s="98"/>
      <c r="K237" s="98"/>
      <c r="L237" s="98"/>
      <c r="M237" s="98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19"/>
        <v>0</v>
      </c>
      <c r="AB237" s="1">
        <f t="shared" si="120"/>
        <v>0</v>
      </c>
      <c r="AC237" s="1">
        <f t="shared" si="121"/>
        <v>0</v>
      </c>
      <c r="AD237" s="1">
        <f t="shared" si="122"/>
        <v>0</v>
      </c>
      <c r="AE237" s="1" t="str">
        <f t="shared" si="127"/>
        <v/>
      </c>
      <c r="AF237" s="1" t="str">
        <f t="shared" si="123"/>
        <v/>
      </c>
      <c r="AG237" s="1" t="str">
        <f t="shared" si="124"/>
        <v/>
      </c>
      <c r="AH237" s="1" t="str">
        <f t="shared" si="125"/>
        <v/>
      </c>
      <c r="AI237" s="1" t="e">
        <f t="shared" si="128"/>
        <v>#N/A</v>
      </c>
      <c r="AJ237" s="9" t="e">
        <f t="shared" si="109"/>
        <v>#N/A</v>
      </c>
      <c r="AK237" s="9" t="e">
        <f t="shared" si="110"/>
        <v>#N/A</v>
      </c>
      <c r="AL237" s="9" t="e">
        <f t="shared" si="111"/>
        <v>#N/A</v>
      </c>
      <c r="AM237" s="9" t="e">
        <f t="shared" si="112"/>
        <v>#N/A</v>
      </c>
      <c r="AN237" s="9" t="e">
        <f t="shared" si="113"/>
        <v>#N/A</v>
      </c>
      <c r="AO237" s="9" t="e">
        <f t="shared" si="114"/>
        <v>#N/A</v>
      </c>
      <c r="AP237" s="1" t="str">
        <f t="shared" si="129"/>
        <v/>
      </c>
      <c r="AQ237" s="1" t="str">
        <f t="shared" si="130"/>
        <v/>
      </c>
      <c r="AS237" s="1" t="str">
        <f t="shared" si="131"/>
        <v/>
      </c>
      <c r="AT237" s="1" t="e">
        <f t="shared" si="132"/>
        <v>#N/A</v>
      </c>
      <c r="AU237" s="1" t="e">
        <f t="shared" si="133"/>
        <v>#N/A</v>
      </c>
      <c r="AV237" s="9" t="e">
        <f t="shared" si="126"/>
        <v>#N/A</v>
      </c>
      <c r="AW237" s="9" t="e">
        <f t="shared" si="115"/>
        <v>#N/A</v>
      </c>
      <c r="AX237" s="9" t="e">
        <f t="shared" si="116"/>
        <v>#N/A</v>
      </c>
      <c r="AY237" s="9" t="e">
        <f t="shared" si="117"/>
        <v>#N/A</v>
      </c>
      <c r="AZ237" s="9" t="e">
        <f t="shared" si="118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108"/>
        <v>#N/A</v>
      </c>
      <c r="C238" s="3"/>
      <c r="D238" s="3"/>
      <c r="E238" s="3"/>
      <c r="F238" s="3"/>
      <c r="G238" s="3"/>
      <c r="H238" s="3"/>
      <c r="I238" s="3"/>
      <c r="J238" s="98"/>
      <c r="K238" s="98"/>
      <c r="L238" s="98"/>
      <c r="M238" s="98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19"/>
        <v>0</v>
      </c>
      <c r="AB238" s="1">
        <f t="shared" si="120"/>
        <v>0</v>
      </c>
      <c r="AC238" s="1">
        <f t="shared" si="121"/>
        <v>0</v>
      </c>
      <c r="AD238" s="1">
        <f t="shared" si="122"/>
        <v>0</v>
      </c>
      <c r="AE238" s="1" t="str">
        <f t="shared" si="127"/>
        <v/>
      </c>
      <c r="AF238" s="1" t="str">
        <f t="shared" si="123"/>
        <v/>
      </c>
      <c r="AG238" s="1" t="str">
        <f t="shared" si="124"/>
        <v/>
      </c>
      <c r="AH238" s="1" t="str">
        <f t="shared" si="125"/>
        <v/>
      </c>
      <c r="AI238" s="1" t="e">
        <f t="shared" si="128"/>
        <v>#N/A</v>
      </c>
      <c r="AJ238" s="9" t="e">
        <f t="shared" si="109"/>
        <v>#N/A</v>
      </c>
      <c r="AK238" s="9" t="e">
        <f t="shared" si="110"/>
        <v>#N/A</v>
      </c>
      <c r="AL238" s="9" t="e">
        <f t="shared" si="111"/>
        <v>#N/A</v>
      </c>
      <c r="AM238" s="9" t="e">
        <f t="shared" si="112"/>
        <v>#N/A</v>
      </c>
      <c r="AN238" s="9" t="e">
        <f t="shared" si="113"/>
        <v>#N/A</v>
      </c>
      <c r="AO238" s="9" t="e">
        <f t="shared" si="114"/>
        <v>#N/A</v>
      </c>
      <c r="AP238" s="1" t="str">
        <f t="shared" si="129"/>
        <v/>
      </c>
      <c r="AQ238" s="1" t="str">
        <f t="shared" si="130"/>
        <v/>
      </c>
      <c r="AS238" s="1" t="str">
        <f t="shared" si="131"/>
        <v/>
      </c>
      <c r="AT238" s="1" t="e">
        <f t="shared" si="132"/>
        <v>#N/A</v>
      </c>
      <c r="AU238" s="1" t="e">
        <f t="shared" si="133"/>
        <v>#N/A</v>
      </c>
      <c r="AV238" s="9" t="e">
        <f t="shared" si="126"/>
        <v>#N/A</v>
      </c>
      <c r="AW238" s="9" t="e">
        <f t="shared" si="115"/>
        <v>#N/A</v>
      </c>
      <c r="AX238" s="9" t="e">
        <f t="shared" si="116"/>
        <v>#N/A</v>
      </c>
      <c r="AY238" s="9" t="e">
        <f t="shared" si="117"/>
        <v>#N/A</v>
      </c>
      <c r="AZ238" s="9" t="e">
        <f t="shared" si="118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108"/>
        <v>#N/A</v>
      </c>
      <c r="C239" s="3"/>
      <c r="D239" s="3"/>
      <c r="E239" s="3"/>
      <c r="F239" s="3"/>
      <c r="G239" s="3"/>
      <c r="H239" s="3"/>
      <c r="I239" s="3"/>
      <c r="J239" s="98"/>
      <c r="K239" s="98"/>
      <c r="L239" s="98"/>
      <c r="M239" s="98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19"/>
        <v>0</v>
      </c>
      <c r="AB239" s="1">
        <f t="shared" si="120"/>
        <v>0</v>
      </c>
      <c r="AC239" s="1">
        <f t="shared" si="121"/>
        <v>0</v>
      </c>
      <c r="AD239" s="1">
        <f t="shared" si="122"/>
        <v>0</v>
      </c>
      <c r="AE239" s="1" t="str">
        <f t="shared" si="127"/>
        <v/>
      </c>
      <c r="AF239" s="1" t="str">
        <f t="shared" si="123"/>
        <v/>
      </c>
      <c r="AG239" s="1" t="str">
        <f t="shared" si="124"/>
        <v/>
      </c>
      <c r="AH239" s="1" t="str">
        <f t="shared" si="125"/>
        <v/>
      </c>
      <c r="AI239" s="1" t="e">
        <f t="shared" si="128"/>
        <v>#N/A</v>
      </c>
      <c r="AJ239" s="9" t="e">
        <f t="shared" si="109"/>
        <v>#N/A</v>
      </c>
      <c r="AK239" s="9" t="e">
        <f t="shared" si="110"/>
        <v>#N/A</v>
      </c>
      <c r="AL239" s="9" t="e">
        <f t="shared" si="111"/>
        <v>#N/A</v>
      </c>
      <c r="AM239" s="9" t="e">
        <f t="shared" si="112"/>
        <v>#N/A</v>
      </c>
      <c r="AN239" s="9" t="e">
        <f t="shared" si="113"/>
        <v>#N/A</v>
      </c>
      <c r="AO239" s="9" t="e">
        <f t="shared" si="114"/>
        <v>#N/A</v>
      </c>
      <c r="AP239" s="1" t="str">
        <f t="shared" si="129"/>
        <v/>
      </c>
      <c r="AQ239" s="1" t="str">
        <f t="shared" si="130"/>
        <v/>
      </c>
      <c r="AS239" s="1" t="str">
        <f t="shared" si="131"/>
        <v/>
      </c>
      <c r="AT239" s="1" t="e">
        <f t="shared" si="132"/>
        <v>#N/A</v>
      </c>
      <c r="AU239" s="1" t="e">
        <f t="shared" si="133"/>
        <v>#N/A</v>
      </c>
      <c r="AV239" s="9" t="e">
        <f t="shared" si="126"/>
        <v>#N/A</v>
      </c>
      <c r="AW239" s="9" t="e">
        <f t="shared" si="115"/>
        <v>#N/A</v>
      </c>
      <c r="AX239" s="9" t="e">
        <f t="shared" si="116"/>
        <v>#N/A</v>
      </c>
      <c r="AY239" s="9" t="e">
        <f t="shared" si="117"/>
        <v>#N/A</v>
      </c>
      <c r="AZ239" s="9" t="e">
        <f t="shared" si="118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108"/>
        <v>#N/A</v>
      </c>
      <c r="C240" s="3"/>
      <c r="D240" s="3"/>
      <c r="E240" s="3"/>
      <c r="F240" s="3"/>
      <c r="G240" s="3"/>
      <c r="H240" s="3"/>
      <c r="I240" s="3"/>
      <c r="J240" s="98"/>
      <c r="K240" s="98"/>
      <c r="L240" s="98"/>
      <c r="M240" s="98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19"/>
        <v>0</v>
      </c>
      <c r="AB240" s="1">
        <f t="shared" si="120"/>
        <v>0</v>
      </c>
      <c r="AC240" s="1">
        <f t="shared" si="121"/>
        <v>0</v>
      </c>
      <c r="AD240" s="1">
        <f t="shared" si="122"/>
        <v>0</v>
      </c>
      <c r="AE240" s="1" t="str">
        <f t="shared" si="127"/>
        <v/>
      </c>
      <c r="AF240" s="1" t="str">
        <f t="shared" si="123"/>
        <v/>
      </c>
      <c r="AG240" s="1" t="str">
        <f t="shared" si="124"/>
        <v/>
      </c>
      <c r="AH240" s="1" t="str">
        <f t="shared" si="125"/>
        <v/>
      </c>
      <c r="AI240" s="1" t="e">
        <f t="shared" si="128"/>
        <v>#N/A</v>
      </c>
      <c r="AJ240" s="9" t="e">
        <f t="shared" si="109"/>
        <v>#N/A</v>
      </c>
      <c r="AK240" s="9" t="e">
        <f t="shared" si="110"/>
        <v>#N/A</v>
      </c>
      <c r="AL240" s="9" t="e">
        <f t="shared" si="111"/>
        <v>#N/A</v>
      </c>
      <c r="AM240" s="9" t="e">
        <f t="shared" si="112"/>
        <v>#N/A</v>
      </c>
      <c r="AN240" s="9" t="e">
        <f t="shared" si="113"/>
        <v>#N/A</v>
      </c>
      <c r="AO240" s="9" t="e">
        <f t="shared" si="114"/>
        <v>#N/A</v>
      </c>
      <c r="AP240" s="1" t="str">
        <f t="shared" si="129"/>
        <v/>
      </c>
      <c r="AQ240" s="1" t="str">
        <f t="shared" si="130"/>
        <v/>
      </c>
      <c r="AS240" s="1" t="str">
        <f t="shared" si="131"/>
        <v/>
      </c>
      <c r="AT240" s="1" t="e">
        <f t="shared" si="132"/>
        <v>#N/A</v>
      </c>
      <c r="AU240" s="1" t="e">
        <f t="shared" si="133"/>
        <v>#N/A</v>
      </c>
      <c r="AV240" s="9" t="e">
        <f t="shared" si="126"/>
        <v>#N/A</v>
      </c>
      <c r="AW240" s="9" t="e">
        <f t="shared" si="115"/>
        <v>#N/A</v>
      </c>
      <c r="AX240" s="9" t="e">
        <f t="shared" si="116"/>
        <v>#N/A</v>
      </c>
      <c r="AY240" s="9" t="e">
        <f t="shared" si="117"/>
        <v>#N/A</v>
      </c>
      <c r="AZ240" s="9" t="e">
        <f t="shared" si="118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108"/>
        <v>#N/A</v>
      </c>
      <c r="C241" s="3"/>
      <c r="D241" s="3"/>
      <c r="E241" s="3"/>
      <c r="F241" s="3"/>
      <c r="G241" s="3"/>
      <c r="H241" s="3"/>
      <c r="I241" s="3"/>
      <c r="J241" s="98"/>
      <c r="K241" s="98"/>
      <c r="L241" s="98"/>
      <c r="M241" s="98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19"/>
        <v>0</v>
      </c>
      <c r="AB241" s="1">
        <f t="shared" si="120"/>
        <v>0</v>
      </c>
      <c r="AC241" s="1">
        <f t="shared" si="121"/>
        <v>0</v>
      </c>
      <c r="AD241" s="1">
        <f t="shared" si="122"/>
        <v>0</v>
      </c>
      <c r="AE241" s="1" t="str">
        <f t="shared" si="127"/>
        <v/>
      </c>
      <c r="AF241" s="1" t="str">
        <f t="shared" si="123"/>
        <v/>
      </c>
      <c r="AG241" s="1" t="str">
        <f t="shared" si="124"/>
        <v/>
      </c>
      <c r="AH241" s="1" t="str">
        <f t="shared" si="125"/>
        <v/>
      </c>
      <c r="AI241" s="1" t="e">
        <f t="shared" si="128"/>
        <v>#N/A</v>
      </c>
      <c r="AJ241" s="9" t="e">
        <f t="shared" si="109"/>
        <v>#N/A</v>
      </c>
      <c r="AK241" s="9" t="e">
        <f t="shared" si="110"/>
        <v>#N/A</v>
      </c>
      <c r="AL241" s="9" t="e">
        <f t="shared" si="111"/>
        <v>#N/A</v>
      </c>
      <c r="AM241" s="9" t="e">
        <f t="shared" si="112"/>
        <v>#N/A</v>
      </c>
      <c r="AN241" s="9" t="e">
        <f t="shared" si="113"/>
        <v>#N/A</v>
      </c>
      <c r="AO241" s="9" t="e">
        <f t="shared" si="114"/>
        <v>#N/A</v>
      </c>
      <c r="AP241" s="1" t="str">
        <f t="shared" si="129"/>
        <v/>
      </c>
      <c r="AQ241" s="1" t="str">
        <f t="shared" si="130"/>
        <v/>
      </c>
      <c r="AS241" s="1" t="str">
        <f t="shared" si="131"/>
        <v/>
      </c>
      <c r="AT241" s="1" t="e">
        <f t="shared" si="132"/>
        <v>#N/A</v>
      </c>
      <c r="AU241" s="1" t="e">
        <f t="shared" si="133"/>
        <v>#N/A</v>
      </c>
      <c r="AV241" s="9" t="e">
        <f t="shared" si="126"/>
        <v>#N/A</v>
      </c>
      <c r="AW241" s="9" t="e">
        <f t="shared" si="115"/>
        <v>#N/A</v>
      </c>
      <c r="AX241" s="9" t="e">
        <f t="shared" si="116"/>
        <v>#N/A</v>
      </c>
      <c r="AY241" s="9" t="e">
        <f t="shared" si="117"/>
        <v>#N/A</v>
      </c>
      <c r="AZ241" s="9" t="e">
        <f t="shared" si="118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108"/>
        <v>#N/A</v>
      </c>
      <c r="C242" s="3"/>
      <c r="D242" s="3"/>
      <c r="E242" s="3"/>
      <c r="F242" s="3"/>
      <c r="G242" s="3"/>
      <c r="H242" s="3"/>
      <c r="I242" s="3"/>
      <c r="J242" s="98"/>
      <c r="K242" s="98"/>
      <c r="L242" s="98"/>
      <c r="M242" s="98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19"/>
        <v>0</v>
      </c>
      <c r="AB242" s="1">
        <f t="shared" si="120"/>
        <v>0</v>
      </c>
      <c r="AC242" s="1">
        <f t="shared" si="121"/>
        <v>0</v>
      </c>
      <c r="AD242" s="1">
        <f t="shared" si="122"/>
        <v>0</v>
      </c>
      <c r="AE242" s="1" t="str">
        <f t="shared" si="127"/>
        <v/>
      </c>
      <c r="AF242" s="1" t="str">
        <f t="shared" si="123"/>
        <v/>
      </c>
      <c r="AG242" s="1" t="str">
        <f t="shared" si="124"/>
        <v/>
      </c>
      <c r="AH242" s="1" t="str">
        <f t="shared" si="125"/>
        <v/>
      </c>
      <c r="AI242" s="1" t="e">
        <f t="shared" si="128"/>
        <v>#N/A</v>
      </c>
      <c r="AJ242" s="9" t="e">
        <f t="shared" si="109"/>
        <v>#N/A</v>
      </c>
      <c r="AK242" s="9" t="e">
        <f t="shared" si="110"/>
        <v>#N/A</v>
      </c>
      <c r="AL242" s="9" t="e">
        <f t="shared" si="111"/>
        <v>#N/A</v>
      </c>
      <c r="AM242" s="9" t="e">
        <f t="shared" si="112"/>
        <v>#N/A</v>
      </c>
      <c r="AN242" s="9" t="e">
        <f t="shared" si="113"/>
        <v>#N/A</v>
      </c>
      <c r="AO242" s="9" t="e">
        <f t="shared" si="114"/>
        <v>#N/A</v>
      </c>
      <c r="AP242" s="1" t="str">
        <f t="shared" si="129"/>
        <v/>
      </c>
      <c r="AQ242" s="1" t="str">
        <f t="shared" si="130"/>
        <v/>
      </c>
      <c r="AS242" s="1" t="str">
        <f t="shared" si="131"/>
        <v/>
      </c>
      <c r="AT242" s="1" t="e">
        <f t="shared" si="132"/>
        <v>#N/A</v>
      </c>
      <c r="AU242" s="1" t="e">
        <f t="shared" si="133"/>
        <v>#N/A</v>
      </c>
      <c r="AV242" s="9" t="e">
        <f t="shared" si="126"/>
        <v>#N/A</v>
      </c>
      <c r="AW242" s="9" t="e">
        <f t="shared" si="115"/>
        <v>#N/A</v>
      </c>
      <c r="AX242" s="9" t="e">
        <f t="shared" si="116"/>
        <v>#N/A</v>
      </c>
      <c r="AY242" s="9" t="e">
        <f t="shared" si="117"/>
        <v>#N/A</v>
      </c>
      <c r="AZ242" s="9" t="e">
        <f t="shared" si="118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108"/>
        <v>#N/A</v>
      </c>
      <c r="C243" s="3"/>
      <c r="D243" s="3"/>
      <c r="E243" s="3"/>
      <c r="F243" s="3"/>
      <c r="G243" s="3"/>
      <c r="H243" s="3"/>
      <c r="I243" s="3"/>
      <c r="J243" s="98"/>
      <c r="K243" s="98"/>
      <c r="L243" s="98"/>
      <c r="M243" s="98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19"/>
        <v>0</v>
      </c>
      <c r="AB243" s="1">
        <f t="shared" si="120"/>
        <v>0</v>
      </c>
      <c r="AC243" s="1">
        <f t="shared" si="121"/>
        <v>0</v>
      </c>
      <c r="AD243" s="1">
        <f t="shared" si="122"/>
        <v>0</v>
      </c>
      <c r="AE243" s="1" t="str">
        <f t="shared" si="127"/>
        <v/>
      </c>
      <c r="AF243" s="1" t="str">
        <f t="shared" si="123"/>
        <v/>
      </c>
      <c r="AG243" s="1" t="str">
        <f t="shared" si="124"/>
        <v/>
      </c>
      <c r="AH243" s="1" t="str">
        <f t="shared" si="125"/>
        <v/>
      </c>
      <c r="AI243" s="1" t="e">
        <f t="shared" si="128"/>
        <v>#N/A</v>
      </c>
      <c r="AJ243" s="9" t="e">
        <f t="shared" si="109"/>
        <v>#N/A</v>
      </c>
      <c r="AK243" s="9" t="e">
        <f t="shared" si="110"/>
        <v>#N/A</v>
      </c>
      <c r="AL243" s="9" t="e">
        <f t="shared" si="111"/>
        <v>#N/A</v>
      </c>
      <c r="AM243" s="9" t="e">
        <f t="shared" si="112"/>
        <v>#N/A</v>
      </c>
      <c r="AN243" s="9" t="e">
        <f t="shared" si="113"/>
        <v>#N/A</v>
      </c>
      <c r="AO243" s="9" t="e">
        <f t="shared" si="114"/>
        <v>#N/A</v>
      </c>
      <c r="AP243" s="1" t="str">
        <f t="shared" si="129"/>
        <v/>
      </c>
      <c r="AQ243" s="1" t="str">
        <f t="shared" si="130"/>
        <v/>
      </c>
      <c r="AS243" s="1" t="str">
        <f t="shared" si="131"/>
        <v/>
      </c>
      <c r="AT243" s="1" t="e">
        <f t="shared" si="132"/>
        <v>#N/A</v>
      </c>
      <c r="AU243" s="1" t="e">
        <f t="shared" si="133"/>
        <v>#N/A</v>
      </c>
      <c r="AV243" s="9" t="e">
        <f t="shared" si="126"/>
        <v>#N/A</v>
      </c>
      <c r="AW243" s="9" t="e">
        <f t="shared" si="115"/>
        <v>#N/A</v>
      </c>
      <c r="AX243" s="9" t="e">
        <f t="shared" si="116"/>
        <v>#N/A</v>
      </c>
      <c r="AY243" s="9" t="e">
        <f t="shared" si="117"/>
        <v>#N/A</v>
      </c>
      <c r="AZ243" s="9" t="e">
        <f t="shared" si="118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108"/>
        <v>#N/A</v>
      </c>
      <c r="C244" s="3"/>
      <c r="D244" s="3"/>
      <c r="E244" s="3"/>
      <c r="F244" s="3"/>
      <c r="G244" s="3"/>
      <c r="H244" s="3"/>
      <c r="I244" s="3"/>
      <c r="J244" s="98"/>
      <c r="K244" s="98"/>
      <c r="L244" s="98"/>
      <c r="M244" s="98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19"/>
        <v>0</v>
      </c>
      <c r="AB244" s="1">
        <f t="shared" si="120"/>
        <v>0</v>
      </c>
      <c r="AC244" s="1">
        <f t="shared" si="121"/>
        <v>0</v>
      </c>
      <c r="AD244" s="1">
        <f t="shared" si="122"/>
        <v>0</v>
      </c>
      <c r="AE244" s="1" t="str">
        <f t="shared" si="127"/>
        <v/>
      </c>
      <c r="AF244" s="1" t="str">
        <f t="shared" si="123"/>
        <v/>
      </c>
      <c r="AG244" s="1" t="str">
        <f t="shared" si="124"/>
        <v/>
      </c>
      <c r="AH244" s="1" t="str">
        <f t="shared" si="125"/>
        <v/>
      </c>
      <c r="AI244" s="1" t="e">
        <f t="shared" si="128"/>
        <v>#N/A</v>
      </c>
      <c r="AJ244" s="9" t="e">
        <f t="shared" si="109"/>
        <v>#N/A</v>
      </c>
      <c r="AK244" s="9" t="e">
        <f t="shared" si="110"/>
        <v>#N/A</v>
      </c>
      <c r="AL244" s="9" t="e">
        <f t="shared" si="111"/>
        <v>#N/A</v>
      </c>
      <c r="AM244" s="9" t="e">
        <f t="shared" si="112"/>
        <v>#N/A</v>
      </c>
      <c r="AN244" s="9" t="e">
        <f t="shared" si="113"/>
        <v>#N/A</v>
      </c>
      <c r="AO244" s="9" t="e">
        <f t="shared" si="114"/>
        <v>#N/A</v>
      </c>
      <c r="AP244" s="1" t="str">
        <f t="shared" si="129"/>
        <v/>
      </c>
      <c r="AQ244" s="1" t="str">
        <f t="shared" si="130"/>
        <v/>
      </c>
      <c r="AS244" s="1" t="str">
        <f t="shared" si="131"/>
        <v/>
      </c>
      <c r="AT244" s="1" t="e">
        <f t="shared" si="132"/>
        <v>#N/A</v>
      </c>
      <c r="AU244" s="1" t="e">
        <f t="shared" si="133"/>
        <v>#N/A</v>
      </c>
      <c r="AV244" s="9" t="e">
        <f t="shared" si="126"/>
        <v>#N/A</v>
      </c>
      <c r="AW244" s="9" t="e">
        <f t="shared" si="115"/>
        <v>#N/A</v>
      </c>
      <c r="AX244" s="9" t="e">
        <f t="shared" si="116"/>
        <v>#N/A</v>
      </c>
      <c r="AY244" s="9" t="e">
        <f t="shared" si="117"/>
        <v>#N/A</v>
      </c>
      <c r="AZ244" s="9" t="e">
        <f t="shared" si="118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108"/>
        <v>#N/A</v>
      </c>
      <c r="C245" s="3"/>
      <c r="D245" s="3"/>
      <c r="E245" s="3"/>
      <c r="F245" s="3"/>
      <c r="G245" s="3"/>
      <c r="H245" s="3"/>
      <c r="I245" s="3"/>
      <c r="J245" s="98"/>
      <c r="K245" s="98"/>
      <c r="L245" s="98"/>
      <c r="M245" s="98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19"/>
        <v>0</v>
      </c>
      <c r="AB245" s="1">
        <f t="shared" si="120"/>
        <v>0</v>
      </c>
      <c r="AC245" s="1">
        <f t="shared" si="121"/>
        <v>0</v>
      </c>
      <c r="AD245" s="1">
        <f t="shared" si="122"/>
        <v>0</v>
      </c>
      <c r="AE245" s="1" t="str">
        <f t="shared" si="127"/>
        <v/>
      </c>
      <c r="AF245" s="1" t="str">
        <f t="shared" si="123"/>
        <v/>
      </c>
      <c r="AG245" s="1" t="str">
        <f t="shared" si="124"/>
        <v/>
      </c>
      <c r="AH245" s="1" t="str">
        <f t="shared" si="125"/>
        <v/>
      </c>
      <c r="AI245" s="1" t="e">
        <f t="shared" si="128"/>
        <v>#N/A</v>
      </c>
      <c r="AJ245" s="9" t="e">
        <f t="shared" si="109"/>
        <v>#N/A</v>
      </c>
      <c r="AK245" s="9" t="e">
        <f t="shared" si="110"/>
        <v>#N/A</v>
      </c>
      <c r="AL245" s="9" t="e">
        <f t="shared" si="111"/>
        <v>#N/A</v>
      </c>
      <c r="AM245" s="9" t="e">
        <f t="shared" si="112"/>
        <v>#N/A</v>
      </c>
      <c r="AN245" s="9" t="e">
        <f t="shared" si="113"/>
        <v>#N/A</v>
      </c>
      <c r="AO245" s="9" t="e">
        <f t="shared" si="114"/>
        <v>#N/A</v>
      </c>
      <c r="AP245" s="1" t="str">
        <f t="shared" si="129"/>
        <v/>
      </c>
      <c r="AQ245" s="1" t="str">
        <f t="shared" si="130"/>
        <v/>
      </c>
      <c r="AS245" s="1" t="str">
        <f t="shared" si="131"/>
        <v/>
      </c>
      <c r="AT245" s="1" t="e">
        <f t="shared" si="132"/>
        <v>#N/A</v>
      </c>
      <c r="AU245" s="1" t="e">
        <f t="shared" si="133"/>
        <v>#N/A</v>
      </c>
      <c r="AV245" s="9" t="e">
        <f t="shared" si="126"/>
        <v>#N/A</v>
      </c>
      <c r="AW245" s="9" t="e">
        <f t="shared" si="115"/>
        <v>#N/A</v>
      </c>
      <c r="AX245" s="9" t="e">
        <f t="shared" si="116"/>
        <v>#N/A</v>
      </c>
      <c r="AY245" s="9" t="e">
        <f t="shared" si="117"/>
        <v>#N/A</v>
      </c>
      <c r="AZ245" s="9" t="e">
        <f t="shared" si="118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108"/>
        <v>#N/A</v>
      </c>
      <c r="C246" s="3"/>
      <c r="D246" s="3"/>
      <c r="E246" s="3"/>
      <c r="F246" s="3"/>
      <c r="G246" s="3"/>
      <c r="H246" s="3"/>
      <c r="I246" s="3"/>
      <c r="J246" s="98"/>
      <c r="K246" s="98"/>
      <c r="L246" s="98"/>
      <c r="M246" s="98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19"/>
        <v>0</v>
      </c>
      <c r="AB246" s="1">
        <f t="shared" si="120"/>
        <v>0</v>
      </c>
      <c r="AC246" s="1">
        <f t="shared" si="121"/>
        <v>0</v>
      </c>
      <c r="AD246" s="1">
        <f t="shared" si="122"/>
        <v>0</v>
      </c>
      <c r="AE246" s="1" t="str">
        <f t="shared" si="127"/>
        <v/>
      </c>
      <c r="AF246" s="1" t="str">
        <f t="shared" si="123"/>
        <v/>
      </c>
      <c r="AG246" s="1" t="str">
        <f t="shared" si="124"/>
        <v/>
      </c>
      <c r="AH246" s="1" t="str">
        <f t="shared" si="125"/>
        <v/>
      </c>
      <c r="AI246" s="1" t="e">
        <f t="shared" si="128"/>
        <v>#N/A</v>
      </c>
      <c r="AJ246" s="9" t="e">
        <f t="shared" si="109"/>
        <v>#N/A</v>
      </c>
      <c r="AK246" s="9" t="e">
        <f t="shared" si="110"/>
        <v>#N/A</v>
      </c>
      <c r="AL246" s="9" t="e">
        <f t="shared" si="111"/>
        <v>#N/A</v>
      </c>
      <c r="AM246" s="9" t="e">
        <f t="shared" si="112"/>
        <v>#N/A</v>
      </c>
      <c r="AN246" s="9" t="e">
        <f t="shared" si="113"/>
        <v>#N/A</v>
      </c>
      <c r="AO246" s="9" t="e">
        <f t="shared" si="114"/>
        <v>#N/A</v>
      </c>
      <c r="AP246" s="1" t="str">
        <f t="shared" si="129"/>
        <v/>
      </c>
      <c r="AQ246" s="1" t="str">
        <f t="shared" si="130"/>
        <v/>
      </c>
      <c r="AS246" s="1" t="str">
        <f t="shared" si="131"/>
        <v/>
      </c>
      <c r="AT246" s="1" t="e">
        <f t="shared" si="132"/>
        <v>#N/A</v>
      </c>
      <c r="AU246" s="1" t="e">
        <f t="shared" si="133"/>
        <v>#N/A</v>
      </c>
      <c r="AV246" s="9" t="e">
        <f t="shared" si="126"/>
        <v>#N/A</v>
      </c>
      <c r="AW246" s="9" t="e">
        <f t="shared" si="115"/>
        <v>#N/A</v>
      </c>
      <c r="AX246" s="9" t="e">
        <f t="shared" si="116"/>
        <v>#N/A</v>
      </c>
      <c r="AY246" s="9" t="e">
        <f t="shared" si="117"/>
        <v>#N/A</v>
      </c>
      <c r="AZ246" s="9" t="e">
        <f t="shared" si="118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108"/>
        <v>#N/A</v>
      </c>
      <c r="C247" s="3"/>
      <c r="D247" s="3"/>
      <c r="E247" s="3"/>
      <c r="F247" s="3"/>
      <c r="G247" s="3"/>
      <c r="H247" s="3"/>
      <c r="I247" s="3"/>
      <c r="J247" s="98"/>
      <c r="K247" s="98"/>
      <c r="L247" s="98"/>
      <c r="M247" s="98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19"/>
        <v>0</v>
      </c>
      <c r="AB247" s="1">
        <f t="shared" si="120"/>
        <v>0</v>
      </c>
      <c r="AC247" s="1">
        <f t="shared" si="121"/>
        <v>0</v>
      </c>
      <c r="AD247" s="1">
        <f t="shared" si="122"/>
        <v>0</v>
      </c>
      <c r="AE247" s="1" t="str">
        <f t="shared" si="127"/>
        <v/>
      </c>
      <c r="AF247" s="1" t="str">
        <f t="shared" si="123"/>
        <v/>
      </c>
      <c r="AG247" s="1" t="str">
        <f t="shared" si="124"/>
        <v/>
      </c>
      <c r="AH247" s="1" t="str">
        <f t="shared" si="125"/>
        <v/>
      </c>
      <c r="AI247" s="1" t="e">
        <f t="shared" si="128"/>
        <v>#N/A</v>
      </c>
      <c r="AJ247" s="9" t="e">
        <f t="shared" si="109"/>
        <v>#N/A</v>
      </c>
      <c r="AK247" s="9" t="e">
        <f t="shared" si="110"/>
        <v>#N/A</v>
      </c>
      <c r="AL247" s="9" t="e">
        <f t="shared" si="111"/>
        <v>#N/A</v>
      </c>
      <c r="AM247" s="9" t="e">
        <f t="shared" si="112"/>
        <v>#N/A</v>
      </c>
      <c r="AN247" s="9" t="e">
        <f t="shared" si="113"/>
        <v>#N/A</v>
      </c>
      <c r="AO247" s="9" t="e">
        <f t="shared" si="114"/>
        <v>#N/A</v>
      </c>
      <c r="AP247" s="1" t="str">
        <f t="shared" si="129"/>
        <v/>
      </c>
      <c r="AQ247" s="1" t="str">
        <f t="shared" si="130"/>
        <v/>
      </c>
      <c r="AS247" s="1" t="str">
        <f t="shared" si="131"/>
        <v/>
      </c>
      <c r="AT247" s="1" t="e">
        <f t="shared" si="132"/>
        <v>#N/A</v>
      </c>
      <c r="AU247" s="1" t="e">
        <f t="shared" si="133"/>
        <v>#N/A</v>
      </c>
      <c r="AV247" s="9" t="e">
        <f t="shared" si="126"/>
        <v>#N/A</v>
      </c>
      <c r="AW247" s="9" t="e">
        <f t="shared" si="115"/>
        <v>#N/A</v>
      </c>
      <c r="AX247" s="9" t="e">
        <f t="shared" si="116"/>
        <v>#N/A</v>
      </c>
      <c r="AY247" s="9" t="e">
        <f t="shared" si="117"/>
        <v>#N/A</v>
      </c>
      <c r="AZ247" s="9" t="e">
        <f t="shared" si="118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108"/>
        <v>#N/A</v>
      </c>
      <c r="C248" s="3"/>
      <c r="D248" s="3"/>
      <c r="E248" s="3"/>
      <c r="F248" s="3"/>
      <c r="G248" s="3"/>
      <c r="H248" s="3"/>
      <c r="I248" s="3"/>
      <c r="J248" s="98"/>
      <c r="K248" s="98"/>
      <c r="L248" s="98"/>
      <c r="M248" s="98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19"/>
        <v>0</v>
      </c>
      <c r="AB248" s="1">
        <f t="shared" si="120"/>
        <v>0</v>
      </c>
      <c r="AC248" s="1">
        <f t="shared" si="121"/>
        <v>0</v>
      </c>
      <c r="AD248" s="1">
        <f t="shared" si="122"/>
        <v>0</v>
      </c>
      <c r="AE248" s="1" t="str">
        <f t="shared" si="127"/>
        <v/>
      </c>
      <c r="AF248" s="1" t="str">
        <f t="shared" si="123"/>
        <v/>
      </c>
      <c r="AG248" s="1" t="str">
        <f t="shared" si="124"/>
        <v/>
      </c>
      <c r="AH248" s="1" t="str">
        <f t="shared" si="125"/>
        <v/>
      </c>
      <c r="AI248" s="1" t="e">
        <f t="shared" si="128"/>
        <v>#N/A</v>
      </c>
      <c r="AJ248" s="9" t="e">
        <f t="shared" si="109"/>
        <v>#N/A</v>
      </c>
      <c r="AK248" s="9" t="e">
        <f t="shared" si="110"/>
        <v>#N/A</v>
      </c>
      <c r="AL248" s="9" t="e">
        <f t="shared" si="111"/>
        <v>#N/A</v>
      </c>
      <c r="AM248" s="9" t="e">
        <f t="shared" si="112"/>
        <v>#N/A</v>
      </c>
      <c r="AN248" s="9" t="e">
        <f t="shared" si="113"/>
        <v>#N/A</v>
      </c>
      <c r="AO248" s="9" t="e">
        <f t="shared" si="114"/>
        <v>#N/A</v>
      </c>
      <c r="AP248" s="1" t="str">
        <f t="shared" si="129"/>
        <v/>
      </c>
      <c r="AQ248" s="1" t="str">
        <f t="shared" si="130"/>
        <v/>
      </c>
      <c r="AS248" s="1" t="str">
        <f t="shared" si="131"/>
        <v/>
      </c>
      <c r="AT248" s="1" t="e">
        <f t="shared" si="132"/>
        <v>#N/A</v>
      </c>
      <c r="AU248" s="1" t="e">
        <f t="shared" si="133"/>
        <v>#N/A</v>
      </c>
      <c r="AV248" s="9" t="e">
        <f t="shared" si="126"/>
        <v>#N/A</v>
      </c>
      <c r="AW248" s="9" t="e">
        <f t="shared" si="115"/>
        <v>#N/A</v>
      </c>
      <c r="AX248" s="9" t="e">
        <f t="shared" si="116"/>
        <v>#N/A</v>
      </c>
      <c r="AY248" s="9" t="e">
        <f t="shared" si="117"/>
        <v>#N/A</v>
      </c>
      <c r="AZ248" s="9" t="e">
        <f t="shared" si="118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108"/>
        <v>#N/A</v>
      </c>
      <c r="C249" s="3"/>
      <c r="D249" s="3"/>
      <c r="E249" s="3"/>
      <c r="F249" s="3"/>
      <c r="G249" s="3"/>
      <c r="H249" s="3"/>
      <c r="I249" s="3"/>
      <c r="J249" s="98"/>
      <c r="K249" s="98"/>
      <c r="L249" s="98"/>
      <c r="M249" s="98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19"/>
        <v>0</v>
      </c>
      <c r="AB249" s="1">
        <f t="shared" si="120"/>
        <v>0</v>
      </c>
      <c r="AC249" s="1">
        <f t="shared" si="121"/>
        <v>0</v>
      </c>
      <c r="AD249" s="1">
        <f t="shared" si="122"/>
        <v>0</v>
      </c>
      <c r="AE249" s="1" t="str">
        <f t="shared" si="127"/>
        <v/>
      </c>
      <c r="AF249" s="1" t="str">
        <f t="shared" si="123"/>
        <v/>
      </c>
      <c r="AG249" s="1" t="str">
        <f t="shared" si="124"/>
        <v/>
      </c>
      <c r="AH249" s="1" t="str">
        <f t="shared" si="125"/>
        <v/>
      </c>
      <c r="AI249" s="1" t="e">
        <f t="shared" si="128"/>
        <v>#N/A</v>
      </c>
      <c r="AJ249" s="9" t="e">
        <f t="shared" si="109"/>
        <v>#N/A</v>
      </c>
      <c r="AK249" s="9" t="e">
        <f t="shared" si="110"/>
        <v>#N/A</v>
      </c>
      <c r="AL249" s="9" t="e">
        <f t="shared" si="111"/>
        <v>#N/A</v>
      </c>
      <c r="AM249" s="9" t="e">
        <f t="shared" si="112"/>
        <v>#N/A</v>
      </c>
      <c r="AN249" s="9" t="e">
        <f t="shared" si="113"/>
        <v>#N/A</v>
      </c>
      <c r="AO249" s="9" t="e">
        <f t="shared" si="114"/>
        <v>#N/A</v>
      </c>
      <c r="AP249" s="1" t="str">
        <f t="shared" si="129"/>
        <v/>
      </c>
      <c r="AQ249" s="1" t="str">
        <f t="shared" si="130"/>
        <v/>
      </c>
      <c r="AS249" s="1" t="str">
        <f t="shared" si="131"/>
        <v/>
      </c>
      <c r="AT249" s="1" t="e">
        <f t="shared" si="132"/>
        <v>#N/A</v>
      </c>
      <c r="AU249" s="1" t="e">
        <f t="shared" si="133"/>
        <v>#N/A</v>
      </c>
      <c r="AV249" s="9" t="e">
        <f t="shared" si="126"/>
        <v>#N/A</v>
      </c>
      <c r="AW249" s="9" t="e">
        <f t="shared" si="115"/>
        <v>#N/A</v>
      </c>
      <c r="AX249" s="9" t="e">
        <f t="shared" si="116"/>
        <v>#N/A</v>
      </c>
      <c r="AY249" s="9" t="e">
        <f t="shared" si="117"/>
        <v>#N/A</v>
      </c>
      <c r="AZ249" s="9" t="e">
        <f t="shared" si="118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108"/>
        <v>#N/A</v>
      </c>
      <c r="C250" s="3"/>
      <c r="D250" s="3"/>
      <c r="E250" s="3"/>
      <c r="F250" s="3"/>
      <c r="G250" s="3"/>
      <c r="H250" s="3"/>
      <c r="I250" s="3"/>
      <c r="J250" s="98"/>
      <c r="K250" s="98"/>
      <c r="L250" s="98"/>
      <c r="M250" s="98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19"/>
        <v>0</v>
      </c>
      <c r="AB250" s="1">
        <f t="shared" si="120"/>
        <v>0</v>
      </c>
      <c r="AC250" s="1">
        <f t="shared" si="121"/>
        <v>0</v>
      </c>
      <c r="AD250" s="1">
        <f t="shared" si="122"/>
        <v>0</v>
      </c>
      <c r="AE250" s="1" t="str">
        <f t="shared" si="127"/>
        <v/>
      </c>
      <c r="AF250" s="1" t="str">
        <f t="shared" si="123"/>
        <v/>
      </c>
      <c r="AG250" s="1" t="str">
        <f t="shared" si="124"/>
        <v/>
      </c>
      <c r="AH250" s="1" t="str">
        <f t="shared" si="125"/>
        <v/>
      </c>
      <c r="AI250" s="1" t="e">
        <f t="shared" si="128"/>
        <v>#N/A</v>
      </c>
      <c r="AJ250" s="9" t="e">
        <f t="shared" si="109"/>
        <v>#N/A</v>
      </c>
      <c r="AK250" s="9" t="e">
        <f t="shared" si="110"/>
        <v>#N/A</v>
      </c>
      <c r="AL250" s="9" t="e">
        <f t="shared" si="111"/>
        <v>#N/A</v>
      </c>
      <c r="AM250" s="9" t="e">
        <f t="shared" si="112"/>
        <v>#N/A</v>
      </c>
      <c r="AN250" s="9" t="e">
        <f t="shared" si="113"/>
        <v>#N/A</v>
      </c>
      <c r="AO250" s="9" t="e">
        <f t="shared" si="114"/>
        <v>#N/A</v>
      </c>
      <c r="AP250" s="1" t="str">
        <f t="shared" si="129"/>
        <v/>
      </c>
      <c r="AQ250" s="1" t="str">
        <f t="shared" si="130"/>
        <v/>
      </c>
      <c r="AS250" s="1" t="str">
        <f t="shared" si="131"/>
        <v/>
      </c>
      <c r="AT250" s="1" t="e">
        <f t="shared" si="132"/>
        <v>#N/A</v>
      </c>
      <c r="AU250" s="1" t="e">
        <f t="shared" si="133"/>
        <v>#N/A</v>
      </c>
      <c r="AV250" s="9" t="e">
        <f t="shared" si="126"/>
        <v>#N/A</v>
      </c>
      <c r="AW250" s="9" t="e">
        <f t="shared" si="115"/>
        <v>#N/A</v>
      </c>
      <c r="AX250" s="9" t="e">
        <f t="shared" si="116"/>
        <v>#N/A</v>
      </c>
      <c r="AY250" s="9" t="e">
        <f t="shared" si="117"/>
        <v>#N/A</v>
      </c>
      <c r="AZ250" s="9" t="e">
        <f t="shared" si="118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108"/>
        <v>#N/A</v>
      </c>
      <c r="C251" s="3"/>
      <c r="D251" s="3"/>
      <c r="E251" s="3"/>
      <c r="F251" s="3"/>
      <c r="G251" s="3"/>
      <c r="H251" s="3"/>
      <c r="I251" s="3"/>
      <c r="J251" s="98"/>
      <c r="K251" s="98"/>
      <c r="L251" s="98"/>
      <c r="M251" s="98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19"/>
        <v>0</v>
      </c>
      <c r="AB251" s="1">
        <f t="shared" si="120"/>
        <v>0</v>
      </c>
      <c r="AC251" s="1">
        <f t="shared" si="121"/>
        <v>0</v>
      </c>
      <c r="AD251" s="1">
        <f t="shared" si="122"/>
        <v>0</v>
      </c>
      <c r="AE251" s="1" t="str">
        <f t="shared" si="127"/>
        <v/>
      </c>
      <c r="AF251" s="1" t="str">
        <f t="shared" si="123"/>
        <v/>
      </c>
      <c r="AG251" s="1" t="str">
        <f t="shared" si="124"/>
        <v/>
      </c>
      <c r="AH251" s="1" t="str">
        <f t="shared" si="125"/>
        <v/>
      </c>
      <c r="AI251" s="1" t="e">
        <f t="shared" si="128"/>
        <v>#N/A</v>
      </c>
      <c r="AJ251" s="9" t="e">
        <f t="shared" si="109"/>
        <v>#N/A</v>
      </c>
      <c r="AK251" s="9" t="e">
        <f t="shared" si="110"/>
        <v>#N/A</v>
      </c>
      <c r="AL251" s="9" t="e">
        <f t="shared" si="111"/>
        <v>#N/A</v>
      </c>
      <c r="AM251" s="9" t="e">
        <f t="shared" si="112"/>
        <v>#N/A</v>
      </c>
      <c r="AN251" s="9" t="e">
        <f t="shared" si="113"/>
        <v>#N/A</v>
      </c>
      <c r="AO251" s="9" t="e">
        <f t="shared" si="114"/>
        <v>#N/A</v>
      </c>
      <c r="AP251" s="1" t="str">
        <f t="shared" si="129"/>
        <v/>
      </c>
      <c r="AQ251" s="1" t="str">
        <f t="shared" si="130"/>
        <v/>
      </c>
      <c r="AS251" s="1" t="str">
        <f t="shared" si="131"/>
        <v/>
      </c>
      <c r="AT251" s="1" t="e">
        <f t="shared" si="132"/>
        <v>#N/A</v>
      </c>
      <c r="AU251" s="1" t="e">
        <f t="shared" si="133"/>
        <v>#N/A</v>
      </c>
      <c r="AV251" s="9" t="e">
        <f t="shared" si="126"/>
        <v>#N/A</v>
      </c>
      <c r="AW251" s="9" t="e">
        <f t="shared" si="115"/>
        <v>#N/A</v>
      </c>
      <c r="AX251" s="9" t="e">
        <f t="shared" si="116"/>
        <v>#N/A</v>
      </c>
      <c r="AY251" s="9" t="e">
        <f t="shared" si="117"/>
        <v>#N/A</v>
      </c>
      <c r="AZ251" s="9" t="e">
        <f t="shared" si="118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108"/>
        <v>#N/A</v>
      </c>
      <c r="C252" s="3"/>
      <c r="D252" s="3"/>
      <c r="E252" s="3"/>
      <c r="F252" s="3"/>
      <c r="G252" s="3"/>
      <c r="H252" s="3"/>
      <c r="I252" s="3"/>
      <c r="J252" s="98"/>
      <c r="K252" s="98"/>
      <c r="L252" s="98"/>
      <c r="M252" s="98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19"/>
        <v>0</v>
      </c>
      <c r="AB252" s="1">
        <f t="shared" si="120"/>
        <v>0</v>
      </c>
      <c r="AC252" s="1">
        <f t="shared" si="121"/>
        <v>0</v>
      </c>
      <c r="AD252" s="1">
        <f t="shared" si="122"/>
        <v>0</v>
      </c>
      <c r="AE252" s="1" t="str">
        <f t="shared" si="127"/>
        <v/>
      </c>
      <c r="AF252" s="1" t="str">
        <f t="shared" si="123"/>
        <v/>
      </c>
      <c r="AG252" s="1" t="str">
        <f t="shared" si="124"/>
        <v/>
      </c>
      <c r="AH252" s="1" t="str">
        <f t="shared" si="125"/>
        <v/>
      </c>
      <c r="AI252" s="1" t="e">
        <f t="shared" si="128"/>
        <v>#N/A</v>
      </c>
      <c r="AJ252" s="9" t="e">
        <f t="shared" si="109"/>
        <v>#N/A</v>
      </c>
      <c r="AK252" s="9" t="e">
        <f t="shared" si="110"/>
        <v>#N/A</v>
      </c>
      <c r="AL252" s="9" t="e">
        <f t="shared" si="111"/>
        <v>#N/A</v>
      </c>
      <c r="AM252" s="9" t="e">
        <f t="shared" si="112"/>
        <v>#N/A</v>
      </c>
      <c r="AN252" s="9" t="e">
        <f t="shared" si="113"/>
        <v>#N/A</v>
      </c>
      <c r="AO252" s="9" t="e">
        <f t="shared" si="114"/>
        <v>#N/A</v>
      </c>
      <c r="AP252" s="1" t="str">
        <f t="shared" si="129"/>
        <v/>
      </c>
      <c r="AQ252" s="1" t="str">
        <f t="shared" si="130"/>
        <v/>
      </c>
      <c r="AS252" s="1" t="str">
        <f t="shared" si="131"/>
        <v/>
      </c>
      <c r="AT252" s="1" t="e">
        <f t="shared" si="132"/>
        <v>#N/A</v>
      </c>
      <c r="AU252" s="1" t="e">
        <f t="shared" si="133"/>
        <v>#N/A</v>
      </c>
      <c r="AV252" s="9" t="e">
        <f t="shared" si="126"/>
        <v>#N/A</v>
      </c>
      <c r="AW252" s="9" t="e">
        <f t="shared" si="115"/>
        <v>#N/A</v>
      </c>
      <c r="AX252" s="9" t="e">
        <f t="shared" si="116"/>
        <v>#N/A</v>
      </c>
      <c r="AY252" s="9" t="e">
        <f t="shared" si="117"/>
        <v>#N/A</v>
      </c>
      <c r="AZ252" s="9" t="e">
        <f t="shared" si="118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108"/>
        <v>#N/A</v>
      </c>
      <c r="C253" s="3"/>
      <c r="D253" s="3"/>
      <c r="E253" s="3"/>
      <c r="F253" s="3"/>
      <c r="G253" s="3"/>
      <c r="H253" s="3"/>
      <c r="I253" s="3"/>
      <c r="J253" s="98"/>
      <c r="K253" s="98"/>
      <c r="L253" s="98"/>
      <c r="M253" s="98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19"/>
        <v>0</v>
      </c>
      <c r="AB253" s="1">
        <f t="shared" si="120"/>
        <v>0</v>
      </c>
      <c r="AC253" s="1">
        <f t="shared" si="121"/>
        <v>0</v>
      </c>
      <c r="AD253" s="1">
        <f t="shared" si="122"/>
        <v>0</v>
      </c>
      <c r="AE253" s="1" t="str">
        <f t="shared" si="127"/>
        <v/>
      </c>
      <c r="AF253" s="1" t="str">
        <f t="shared" si="123"/>
        <v/>
      </c>
      <c r="AG253" s="1" t="str">
        <f t="shared" si="124"/>
        <v/>
      </c>
      <c r="AH253" s="1" t="str">
        <f t="shared" si="125"/>
        <v/>
      </c>
      <c r="AI253" s="1" t="e">
        <f t="shared" si="128"/>
        <v>#N/A</v>
      </c>
      <c r="AJ253" s="9" t="e">
        <f t="shared" si="109"/>
        <v>#N/A</v>
      </c>
      <c r="AK253" s="9" t="e">
        <f t="shared" si="110"/>
        <v>#N/A</v>
      </c>
      <c r="AL253" s="9" t="e">
        <f t="shared" si="111"/>
        <v>#N/A</v>
      </c>
      <c r="AM253" s="9" t="e">
        <f t="shared" si="112"/>
        <v>#N/A</v>
      </c>
      <c r="AN253" s="9" t="e">
        <f t="shared" si="113"/>
        <v>#N/A</v>
      </c>
      <c r="AO253" s="9" t="e">
        <f t="shared" si="114"/>
        <v>#N/A</v>
      </c>
      <c r="AP253" s="1" t="str">
        <f t="shared" si="129"/>
        <v/>
      </c>
      <c r="AQ253" s="1" t="str">
        <f t="shared" si="130"/>
        <v/>
      </c>
      <c r="AS253" s="1" t="str">
        <f t="shared" si="131"/>
        <v/>
      </c>
      <c r="AT253" s="1" t="e">
        <f t="shared" si="132"/>
        <v>#N/A</v>
      </c>
      <c r="AU253" s="1" t="e">
        <f t="shared" si="133"/>
        <v>#N/A</v>
      </c>
      <c r="AV253" s="9" t="e">
        <f t="shared" si="126"/>
        <v>#N/A</v>
      </c>
      <c r="AW253" s="9" t="e">
        <f t="shared" si="115"/>
        <v>#N/A</v>
      </c>
      <c r="AX253" s="9" t="e">
        <f t="shared" si="116"/>
        <v>#N/A</v>
      </c>
      <c r="AY253" s="9" t="e">
        <f t="shared" si="117"/>
        <v>#N/A</v>
      </c>
      <c r="AZ253" s="9" t="e">
        <f t="shared" si="118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108"/>
        <v>#N/A</v>
      </c>
      <c r="C254" s="3"/>
      <c r="D254" s="3"/>
      <c r="E254" s="3"/>
      <c r="F254" s="3"/>
      <c r="G254" s="3"/>
      <c r="H254" s="3"/>
      <c r="I254" s="3"/>
      <c r="J254" s="98"/>
      <c r="K254" s="98"/>
      <c r="L254" s="98"/>
      <c r="M254" s="98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19"/>
        <v>0</v>
      </c>
      <c r="AB254" s="1">
        <f t="shared" si="120"/>
        <v>0</v>
      </c>
      <c r="AC254" s="1">
        <f t="shared" si="121"/>
        <v>0</v>
      </c>
      <c r="AD254" s="1">
        <f t="shared" si="122"/>
        <v>0</v>
      </c>
      <c r="AE254" s="1" t="str">
        <f t="shared" si="127"/>
        <v/>
      </c>
      <c r="AF254" s="1" t="str">
        <f t="shared" si="123"/>
        <v/>
      </c>
      <c r="AG254" s="1" t="str">
        <f t="shared" si="124"/>
        <v/>
      </c>
      <c r="AH254" s="1" t="str">
        <f t="shared" si="125"/>
        <v/>
      </c>
      <c r="AI254" s="1" t="e">
        <f t="shared" si="128"/>
        <v>#N/A</v>
      </c>
      <c r="AJ254" s="9" t="e">
        <f t="shared" si="109"/>
        <v>#N/A</v>
      </c>
      <c r="AK254" s="9" t="e">
        <f t="shared" si="110"/>
        <v>#N/A</v>
      </c>
      <c r="AL254" s="9" t="e">
        <f t="shared" si="111"/>
        <v>#N/A</v>
      </c>
      <c r="AM254" s="9" t="e">
        <f t="shared" si="112"/>
        <v>#N/A</v>
      </c>
      <c r="AN254" s="9" t="e">
        <f t="shared" si="113"/>
        <v>#N/A</v>
      </c>
      <c r="AO254" s="9" t="e">
        <f t="shared" si="114"/>
        <v>#N/A</v>
      </c>
      <c r="AP254" s="1" t="str">
        <f t="shared" si="129"/>
        <v/>
      </c>
      <c r="AQ254" s="1" t="str">
        <f t="shared" si="130"/>
        <v/>
      </c>
      <c r="AS254" s="1" t="str">
        <f t="shared" si="131"/>
        <v/>
      </c>
      <c r="AT254" s="1" t="e">
        <f t="shared" si="132"/>
        <v>#N/A</v>
      </c>
      <c r="AU254" s="1" t="e">
        <f t="shared" si="133"/>
        <v>#N/A</v>
      </c>
      <c r="AV254" s="9" t="e">
        <f t="shared" si="126"/>
        <v>#N/A</v>
      </c>
      <c r="AW254" s="9" t="e">
        <f t="shared" si="115"/>
        <v>#N/A</v>
      </c>
      <c r="AX254" s="9" t="e">
        <f t="shared" si="116"/>
        <v>#N/A</v>
      </c>
      <c r="AY254" s="9" t="e">
        <f t="shared" si="117"/>
        <v>#N/A</v>
      </c>
      <c r="AZ254" s="9" t="e">
        <f t="shared" si="118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108"/>
        <v>#N/A</v>
      </c>
      <c r="C255" s="3"/>
      <c r="D255" s="3"/>
      <c r="E255" s="3"/>
      <c r="F255" s="3"/>
      <c r="G255" s="3"/>
      <c r="H255" s="3"/>
      <c r="I255" s="3"/>
      <c r="J255" s="98"/>
      <c r="K255" s="98"/>
      <c r="L255" s="98"/>
      <c r="M255" s="98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19"/>
        <v>0</v>
      </c>
      <c r="AB255" s="1">
        <f t="shared" si="120"/>
        <v>0</v>
      </c>
      <c r="AC255" s="1">
        <f t="shared" si="121"/>
        <v>0</v>
      </c>
      <c r="AD255" s="1">
        <f t="shared" si="122"/>
        <v>0</v>
      </c>
      <c r="AE255" s="1" t="str">
        <f t="shared" si="127"/>
        <v/>
      </c>
      <c r="AF255" s="1" t="str">
        <f t="shared" si="123"/>
        <v/>
      </c>
      <c r="AG255" s="1" t="str">
        <f t="shared" si="124"/>
        <v/>
      </c>
      <c r="AH255" s="1" t="str">
        <f t="shared" si="125"/>
        <v/>
      </c>
      <c r="AI255" s="1" t="e">
        <f t="shared" si="128"/>
        <v>#N/A</v>
      </c>
      <c r="AJ255" s="9" t="e">
        <f t="shared" si="109"/>
        <v>#N/A</v>
      </c>
      <c r="AK255" s="9" t="e">
        <f t="shared" si="110"/>
        <v>#N/A</v>
      </c>
      <c r="AL255" s="9" t="e">
        <f t="shared" si="111"/>
        <v>#N/A</v>
      </c>
      <c r="AM255" s="9" t="e">
        <f t="shared" si="112"/>
        <v>#N/A</v>
      </c>
      <c r="AN255" s="9" t="e">
        <f t="shared" si="113"/>
        <v>#N/A</v>
      </c>
      <c r="AO255" s="9" t="e">
        <f t="shared" si="114"/>
        <v>#N/A</v>
      </c>
      <c r="AP255" s="1" t="str">
        <f t="shared" si="129"/>
        <v/>
      </c>
      <c r="AQ255" s="1" t="str">
        <f t="shared" si="130"/>
        <v/>
      </c>
      <c r="AS255" s="1" t="str">
        <f t="shared" si="131"/>
        <v/>
      </c>
      <c r="AT255" s="1" t="e">
        <f t="shared" si="132"/>
        <v>#N/A</v>
      </c>
      <c r="AU255" s="1" t="e">
        <f t="shared" si="133"/>
        <v>#N/A</v>
      </c>
      <c r="AV255" s="9" t="e">
        <f t="shared" si="126"/>
        <v>#N/A</v>
      </c>
      <c r="AW255" s="9" t="e">
        <f t="shared" si="115"/>
        <v>#N/A</v>
      </c>
      <c r="AX255" s="9" t="e">
        <f t="shared" si="116"/>
        <v>#N/A</v>
      </c>
      <c r="AY255" s="9" t="e">
        <f t="shared" si="117"/>
        <v>#N/A</v>
      </c>
      <c r="AZ255" s="9" t="e">
        <f t="shared" si="118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108"/>
        <v>#N/A</v>
      </c>
      <c r="C256" s="3"/>
      <c r="D256" s="3"/>
      <c r="E256" s="3"/>
      <c r="F256" s="3"/>
      <c r="G256" s="3"/>
      <c r="H256" s="3"/>
      <c r="I256" s="3"/>
      <c r="J256" s="98"/>
      <c r="K256" s="98"/>
      <c r="L256" s="98"/>
      <c r="M256" s="98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19"/>
        <v>0</v>
      </c>
      <c r="AB256" s="1">
        <f t="shared" si="120"/>
        <v>0</v>
      </c>
      <c r="AC256" s="1">
        <f t="shared" si="121"/>
        <v>0</v>
      </c>
      <c r="AD256" s="1">
        <f t="shared" si="122"/>
        <v>0</v>
      </c>
      <c r="AE256" s="1" t="str">
        <f t="shared" si="127"/>
        <v/>
      </c>
      <c r="AF256" s="1" t="str">
        <f t="shared" si="123"/>
        <v/>
      </c>
      <c r="AG256" s="1" t="str">
        <f t="shared" si="124"/>
        <v/>
      </c>
      <c r="AH256" s="1" t="str">
        <f t="shared" si="125"/>
        <v/>
      </c>
      <c r="AI256" s="1" t="e">
        <f t="shared" si="128"/>
        <v>#N/A</v>
      </c>
      <c r="AJ256" s="9" t="e">
        <f t="shared" si="109"/>
        <v>#N/A</v>
      </c>
      <c r="AK256" s="9" t="e">
        <f t="shared" si="110"/>
        <v>#N/A</v>
      </c>
      <c r="AL256" s="9" t="e">
        <f t="shared" si="111"/>
        <v>#N/A</v>
      </c>
      <c r="AM256" s="9" t="e">
        <f t="shared" si="112"/>
        <v>#N/A</v>
      </c>
      <c r="AN256" s="9" t="e">
        <f t="shared" si="113"/>
        <v>#N/A</v>
      </c>
      <c r="AO256" s="9" t="e">
        <f t="shared" si="114"/>
        <v>#N/A</v>
      </c>
      <c r="AP256" s="1" t="str">
        <f t="shared" si="129"/>
        <v/>
      </c>
      <c r="AQ256" s="1" t="str">
        <f t="shared" si="130"/>
        <v/>
      </c>
      <c r="AS256" s="1" t="str">
        <f t="shared" si="131"/>
        <v/>
      </c>
      <c r="AT256" s="1" t="e">
        <f t="shared" si="132"/>
        <v>#N/A</v>
      </c>
      <c r="AU256" s="1" t="e">
        <f t="shared" si="133"/>
        <v>#N/A</v>
      </c>
      <c r="AV256" s="9" t="e">
        <f t="shared" si="126"/>
        <v>#N/A</v>
      </c>
      <c r="AW256" s="9" t="e">
        <f t="shared" si="115"/>
        <v>#N/A</v>
      </c>
      <c r="AX256" s="9" t="e">
        <f t="shared" si="116"/>
        <v>#N/A</v>
      </c>
      <c r="AY256" s="9" t="e">
        <f t="shared" si="117"/>
        <v>#N/A</v>
      </c>
      <c r="AZ256" s="9" t="e">
        <f t="shared" si="118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108"/>
        <v>#N/A</v>
      </c>
      <c r="C257" s="3"/>
      <c r="D257" s="3"/>
      <c r="E257" s="3"/>
      <c r="F257" s="3"/>
      <c r="G257" s="3"/>
      <c r="H257" s="3"/>
      <c r="I257" s="3"/>
      <c r="J257" s="98"/>
      <c r="K257" s="98"/>
      <c r="L257" s="98"/>
      <c r="M257" s="98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19"/>
        <v>0</v>
      </c>
      <c r="AB257" s="1">
        <f t="shared" si="120"/>
        <v>0</v>
      </c>
      <c r="AC257" s="1">
        <f t="shared" si="121"/>
        <v>0</v>
      </c>
      <c r="AD257" s="1">
        <f t="shared" si="122"/>
        <v>0</v>
      </c>
      <c r="AE257" s="1" t="str">
        <f t="shared" si="127"/>
        <v/>
      </c>
      <c r="AF257" s="1" t="str">
        <f t="shared" si="123"/>
        <v/>
      </c>
      <c r="AG257" s="1" t="str">
        <f t="shared" si="124"/>
        <v/>
      </c>
      <c r="AH257" s="1" t="str">
        <f t="shared" si="125"/>
        <v/>
      </c>
      <c r="AI257" s="1" t="e">
        <f t="shared" si="128"/>
        <v>#N/A</v>
      </c>
      <c r="AJ257" s="9" t="e">
        <f t="shared" si="109"/>
        <v>#N/A</v>
      </c>
      <c r="AK257" s="9" t="e">
        <f t="shared" si="110"/>
        <v>#N/A</v>
      </c>
      <c r="AL257" s="9" t="e">
        <f t="shared" si="111"/>
        <v>#N/A</v>
      </c>
      <c r="AM257" s="9" t="e">
        <f t="shared" si="112"/>
        <v>#N/A</v>
      </c>
      <c r="AN257" s="9" t="e">
        <f t="shared" si="113"/>
        <v>#N/A</v>
      </c>
      <c r="AO257" s="9" t="e">
        <f t="shared" si="114"/>
        <v>#N/A</v>
      </c>
      <c r="AP257" s="1" t="str">
        <f t="shared" si="129"/>
        <v/>
      </c>
      <c r="AQ257" s="1" t="str">
        <f t="shared" si="130"/>
        <v/>
      </c>
      <c r="AS257" s="1" t="str">
        <f t="shared" si="131"/>
        <v/>
      </c>
      <c r="AT257" s="1" t="e">
        <f t="shared" si="132"/>
        <v>#N/A</v>
      </c>
      <c r="AU257" s="1" t="e">
        <f t="shared" si="133"/>
        <v>#N/A</v>
      </c>
      <c r="AV257" s="9" t="e">
        <f t="shared" si="126"/>
        <v>#N/A</v>
      </c>
      <c r="AW257" s="9" t="e">
        <f t="shared" si="115"/>
        <v>#N/A</v>
      </c>
      <c r="AX257" s="9" t="e">
        <f t="shared" si="116"/>
        <v>#N/A</v>
      </c>
      <c r="AY257" s="9" t="e">
        <f t="shared" si="117"/>
        <v>#N/A</v>
      </c>
      <c r="AZ257" s="9" t="e">
        <f t="shared" si="118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108"/>
        <v>#N/A</v>
      </c>
      <c r="C258" s="3"/>
      <c r="D258" s="3"/>
      <c r="E258" s="3"/>
      <c r="F258" s="3"/>
      <c r="G258" s="3"/>
      <c r="H258" s="3"/>
      <c r="I258" s="3"/>
      <c r="J258" s="98"/>
      <c r="K258" s="98"/>
      <c r="L258" s="98"/>
      <c r="M258" s="98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19"/>
        <v>0</v>
      </c>
      <c r="AB258" s="1">
        <f t="shared" si="120"/>
        <v>0</v>
      </c>
      <c r="AC258" s="1">
        <f t="shared" si="121"/>
        <v>0</v>
      </c>
      <c r="AD258" s="1">
        <f t="shared" si="122"/>
        <v>0</v>
      </c>
      <c r="AE258" s="1" t="str">
        <f t="shared" si="127"/>
        <v/>
      </c>
      <c r="AF258" s="1" t="str">
        <f t="shared" si="123"/>
        <v/>
      </c>
      <c r="AG258" s="1" t="str">
        <f t="shared" si="124"/>
        <v/>
      </c>
      <c r="AH258" s="1" t="str">
        <f t="shared" si="125"/>
        <v/>
      </c>
      <c r="AI258" s="1" t="e">
        <f t="shared" si="128"/>
        <v>#N/A</v>
      </c>
      <c r="AJ258" s="9" t="e">
        <f t="shared" si="109"/>
        <v>#N/A</v>
      </c>
      <c r="AK258" s="9" t="e">
        <f t="shared" si="110"/>
        <v>#N/A</v>
      </c>
      <c r="AL258" s="9" t="e">
        <f t="shared" si="111"/>
        <v>#N/A</v>
      </c>
      <c r="AM258" s="9" t="e">
        <f t="shared" si="112"/>
        <v>#N/A</v>
      </c>
      <c r="AN258" s="9" t="e">
        <f t="shared" si="113"/>
        <v>#N/A</v>
      </c>
      <c r="AO258" s="9" t="e">
        <f t="shared" si="114"/>
        <v>#N/A</v>
      </c>
      <c r="AP258" s="1" t="str">
        <f t="shared" si="129"/>
        <v/>
      </c>
      <c r="AQ258" s="1" t="str">
        <f t="shared" si="130"/>
        <v/>
      </c>
      <c r="AS258" s="1" t="str">
        <f t="shared" si="131"/>
        <v/>
      </c>
      <c r="AT258" s="1" t="e">
        <f t="shared" si="132"/>
        <v>#N/A</v>
      </c>
      <c r="AU258" s="1" t="e">
        <f t="shared" si="133"/>
        <v>#N/A</v>
      </c>
      <c r="AV258" s="9" t="e">
        <f t="shared" si="126"/>
        <v>#N/A</v>
      </c>
      <c r="AW258" s="9" t="e">
        <f t="shared" si="115"/>
        <v>#N/A</v>
      </c>
      <c r="AX258" s="9" t="e">
        <f t="shared" si="116"/>
        <v>#N/A</v>
      </c>
      <c r="AY258" s="9" t="e">
        <f t="shared" si="117"/>
        <v>#N/A</v>
      </c>
      <c r="AZ258" s="9" t="e">
        <f t="shared" si="118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108"/>
        <v>#N/A</v>
      </c>
      <c r="C259" s="3"/>
      <c r="D259" s="3"/>
      <c r="E259" s="3"/>
      <c r="F259" s="3"/>
      <c r="G259" s="3"/>
      <c r="H259" s="3"/>
      <c r="I259" s="3"/>
      <c r="J259" s="98"/>
      <c r="K259" s="98"/>
      <c r="L259" s="98"/>
      <c r="M259" s="98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19"/>
        <v>0</v>
      </c>
      <c r="AB259" s="1">
        <f t="shared" si="120"/>
        <v>0</v>
      </c>
      <c r="AC259" s="1">
        <f t="shared" si="121"/>
        <v>0</v>
      </c>
      <c r="AD259" s="1">
        <f t="shared" si="122"/>
        <v>0</v>
      </c>
      <c r="AE259" s="1" t="str">
        <f t="shared" si="127"/>
        <v/>
      </c>
      <c r="AF259" s="1" t="str">
        <f t="shared" si="123"/>
        <v/>
      </c>
      <c r="AG259" s="1" t="str">
        <f t="shared" si="124"/>
        <v/>
      </c>
      <c r="AH259" s="1" t="str">
        <f t="shared" si="125"/>
        <v/>
      </c>
      <c r="AI259" s="1" t="e">
        <f t="shared" si="128"/>
        <v>#N/A</v>
      </c>
      <c r="AJ259" s="9" t="e">
        <f t="shared" si="109"/>
        <v>#N/A</v>
      </c>
      <c r="AK259" s="9" t="e">
        <f t="shared" si="110"/>
        <v>#N/A</v>
      </c>
      <c r="AL259" s="9" t="e">
        <f t="shared" si="111"/>
        <v>#N/A</v>
      </c>
      <c r="AM259" s="9" t="e">
        <f t="shared" si="112"/>
        <v>#N/A</v>
      </c>
      <c r="AN259" s="9" t="e">
        <f t="shared" si="113"/>
        <v>#N/A</v>
      </c>
      <c r="AO259" s="9" t="e">
        <f t="shared" si="114"/>
        <v>#N/A</v>
      </c>
      <c r="AP259" s="1" t="str">
        <f t="shared" si="129"/>
        <v/>
      </c>
      <c r="AQ259" s="1" t="str">
        <f t="shared" si="130"/>
        <v/>
      </c>
      <c r="AS259" s="1" t="str">
        <f t="shared" si="131"/>
        <v/>
      </c>
      <c r="AT259" s="1" t="e">
        <f t="shared" si="132"/>
        <v>#N/A</v>
      </c>
      <c r="AU259" s="1" t="e">
        <f t="shared" si="133"/>
        <v>#N/A</v>
      </c>
      <c r="AV259" s="9" t="e">
        <f t="shared" si="126"/>
        <v>#N/A</v>
      </c>
      <c r="AW259" s="9" t="e">
        <f t="shared" si="115"/>
        <v>#N/A</v>
      </c>
      <c r="AX259" s="9" t="e">
        <f t="shared" si="116"/>
        <v>#N/A</v>
      </c>
      <c r="AY259" s="9" t="e">
        <f t="shared" si="117"/>
        <v>#N/A</v>
      </c>
      <c r="AZ259" s="9" t="e">
        <f t="shared" si="118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108"/>
        <v>#N/A</v>
      </c>
      <c r="C260" s="3"/>
      <c r="D260" s="3"/>
      <c r="E260" s="3"/>
      <c r="F260" s="3"/>
      <c r="G260" s="3"/>
      <c r="H260" s="3"/>
      <c r="I260" s="3"/>
      <c r="J260" s="98"/>
      <c r="K260" s="98"/>
      <c r="L260" s="98"/>
      <c r="M260" s="98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19"/>
        <v>0</v>
      </c>
      <c r="AB260" s="1">
        <f t="shared" si="120"/>
        <v>0</v>
      </c>
      <c r="AC260" s="1">
        <f t="shared" si="121"/>
        <v>0</v>
      </c>
      <c r="AD260" s="1">
        <f t="shared" si="122"/>
        <v>0</v>
      </c>
      <c r="AE260" s="1" t="str">
        <f t="shared" si="127"/>
        <v/>
      </c>
      <c r="AF260" s="1" t="str">
        <f t="shared" si="123"/>
        <v/>
      </c>
      <c r="AG260" s="1" t="str">
        <f t="shared" si="124"/>
        <v/>
      </c>
      <c r="AH260" s="1" t="str">
        <f t="shared" si="125"/>
        <v/>
      </c>
      <c r="AI260" s="1" t="e">
        <f t="shared" si="128"/>
        <v>#N/A</v>
      </c>
      <c r="AJ260" s="9" t="e">
        <f t="shared" si="109"/>
        <v>#N/A</v>
      </c>
      <c r="AK260" s="9" t="e">
        <f t="shared" si="110"/>
        <v>#N/A</v>
      </c>
      <c r="AL260" s="9" t="e">
        <f t="shared" si="111"/>
        <v>#N/A</v>
      </c>
      <c r="AM260" s="9" t="e">
        <f t="shared" si="112"/>
        <v>#N/A</v>
      </c>
      <c r="AN260" s="9" t="e">
        <f t="shared" si="113"/>
        <v>#N/A</v>
      </c>
      <c r="AO260" s="9" t="e">
        <f t="shared" si="114"/>
        <v>#N/A</v>
      </c>
      <c r="AP260" s="1" t="str">
        <f t="shared" si="129"/>
        <v/>
      </c>
      <c r="AQ260" s="1" t="str">
        <f t="shared" si="130"/>
        <v/>
      </c>
      <c r="AS260" s="1" t="str">
        <f t="shared" si="131"/>
        <v/>
      </c>
      <c r="AT260" s="1" t="e">
        <f t="shared" si="132"/>
        <v>#N/A</v>
      </c>
      <c r="AU260" s="1" t="e">
        <f t="shared" si="133"/>
        <v>#N/A</v>
      </c>
      <c r="AV260" s="9" t="e">
        <f t="shared" si="126"/>
        <v>#N/A</v>
      </c>
      <c r="AW260" s="9" t="e">
        <f t="shared" si="115"/>
        <v>#N/A</v>
      </c>
      <c r="AX260" s="9" t="e">
        <f t="shared" si="116"/>
        <v>#N/A</v>
      </c>
      <c r="AY260" s="9" t="e">
        <f t="shared" si="117"/>
        <v>#N/A</v>
      </c>
      <c r="AZ260" s="9" t="e">
        <f t="shared" si="118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108"/>
        <v>#N/A</v>
      </c>
      <c r="C261" s="3"/>
      <c r="D261" s="3"/>
      <c r="E261" s="3"/>
      <c r="F261" s="3"/>
      <c r="G261" s="3"/>
      <c r="H261" s="3"/>
      <c r="I261" s="3"/>
      <c r="J261" s="98"/>
      <c r="K261" s="98"/>
      <c r="L261" s="98"/>
      <c r="M261" s="98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19"/>
        <v>0</v>
      </c>
      <c r="AB261" s="1">
        <f t="shared" si="120"/>
        <v>0</v>
      </c>
      <c r="AC261" s="1">
        <f t="shared" si="121"/>
        <v>0</v>
      </c>
      <c r="AD261" s="1">
        <f t="shared" si="122"/>
        <v>0</v>
      </c>
      <c r="AE261" s="1" t="str">
        <f t="shared" si="127"/>
        <v/>
      </c>
      <c r="AF261" s="1" t="str">
        <f t="shared" si="123"/>
        <v/>
      </c>
      <c r="AG261" s="1" t="str">
        <f t="shared" si="124"/>
        <v/>
      </c>
      <c r="AH261" s="1" t="str">
        <f t="shared" si="125"/>
        <v/>
      </c>
      <c r="AI261" s="1" t="e">
        <f t="shared" si="128"/>
        <v>#N/A</v>
      </c>
      <c r="AJ261" s="9" t="e">
        <f t="shared" si="109"/>
        <v>#N/A</v>
      </c>
      <c r="AK261" s="9" t="e">
        <f t="shared" si="110"/>
        <v>#N/A</v>
      </c>
      <c r="AL261" s="9" t="e">
        <f t="shared" si="111"/>
        <v>#N/A</v>
      </c>
      <c r="AM261" s="9" t="e">
        <f t="shared" si="112"/>
        <v>#N/A</v>
      </c>
      <c r="AN261" s="9" t="e">
        <f t="shared" si="113"/>
        <v>#N/A</v>
      </c>
      <c r="AO261" s="9" t="e">
        <f t="shared" si="114"/>
        <v>#N/A</v>
      </c>
      <c r="AP261" s="1" t="str">
        <f t="shared" si="129"/>
        <v/>
      </c>
      <c r="AQ261" s="1" t="str">
        <f t="shared" si="130"/>
        <v/>
      </c>
      <c r="AS261" s="1" t="str">
        <f t="shared" si="131"/>
        <v/>
      </c>
      <c r="AT261" s="1" t="e">
        <f t="shared" si="132"/>
        <v>#N/A</v>
      </c>
      <c r="AU261" s="1" t="e">
        <f t="shared" si="133"/>
        <v>#N/A</v>
      </c>
      <c r="AV261" s="9" t="e">
        <f t="shared" si="126"/>
        <v>#N/A</v>
      </c>
      <c r="AW261" s="9" t="e">
        <f t="shared" si="115"/>
        <v>#N/A</v>
      </c>
      <c r="AX261" s="9" t="e">
        <f t="shared" si="116"/>
        <v>#N/A</v>
      </c>
      <c r="AY261" s="9" t="e">
        <f t="shared" si="117"/>
        <v>#N/A</v>
      </c>
      <c r="AZ261" s="9" t="e">
        <f t="shared" si="118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108"/>
        <v>#N/A</v>
      </c>
      <c r="C262" s="3"/>
      <c r="D262" s="3"/>
      <c r="E262" s="3"/>
      <c r="F262" s="3"/>
      <c r="G262" s="3"/>
      <c r="H262" s="3"/>
      <c r="I262" s="3"/>
      <c r="J262" s="98"/>
      <c r="K262" s="98"/>
      <c r="L262" s="98"/>
      <c r="M262" s="98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19"/>
        <v>0</v>
      </c>
      <c r="AB262" s="1">
        <f t="shared" si="120"/>
        <v>0</v>
      </c>
      <c r="AC262" s="1">
        <f t="shared" si="121"/>
        <v>0</v>
      </c>
      <c r="AD262" s="1">
        <f t="shared" si="122"/>
        <v>0</v>
      </c>
      <c r="AE262" s="1" t="str">
        <f t="shared" si="127"/>
        <v/>
      </c>
      <c r="AF262" s="1" t="str">
        <f t="shared" si="123"/>
        <v/>
      </c>
      <c r="AG262" s="1" t="str">
        <f t="shared" si="124"/>
        <v/>
      </c>
      <c r="AH262" s="1" t="str">
        <f t="shared" si="125"/>
        <v/>
      </c>
      <c r="AI262" s="1" t="e">
        <f t="shared" si="128"/>
        <v>#N/A</v>
      </c>
      <c r="AJ262" s="9" t="e">
        <f t="shared" si="109"/>
        <v>#N/A</v>
      </c>
      <c r="AK262" s="9" t="e">
        <f t="shared" si="110"/>
        <v>#N/A</v>
      </c>
      <c r="AL262" s="9" t="e">
        <f t="shared" si="111"/>
        <v>#N/A</v>
      </c>
      <c r="AM262" s="9" t="e">
        <f t="shared" si="112"/>
        <v>#N/A</v>
      </c>
      <c r="AN262" s="9" t="e">
        <f t="shared" si="113"/>
        <v>#N/A</v>
      </c>
      <c r="AO262" s="9" t="e">
        <f t="shared" si="114"/>
        <v>#N/A</v>
      </c>
      <c r="AP262" s="1" t="str">
        <f t="shared" si="129"/>
        <v/>
      </c>
      <c r="AQ262" s="1" t="str">
        <f t="shared" si="130"/>
        <v/>
      </c>
      <c r="AS262" s="1" t="str">
        <f t="shared" si="131"/>
        <v/>
      </c>
      <c r="AT262" s="1" t="e">
        <f t="shared" si="132"/>
        <v>#N/A</v>
      </c>
      <c r="AU262" s="1" t="e">
        <f t="shared" si="133"/>
        <v>#N/A</v>
      </c>
      <c r="AV262" s="9" t="e">
        <f t="shared" si="126"/>
        <v>#N/A</v>
      </c>
      <c r="AW262" s="9" t="e">
        <f t="shared" si="115"/>
        <v>#N/A</v>
      </c>
      <c r="AX262" s="9" t="e">
        <f t="shared" si="116"/>
        <v>#N/A</v>
      </c>
      <c r="AY262" s="9" t="e">
        <f t="shared" si="117"/>
        <v>#N/A</v>
      </c>
      <c r="AZ262" s="9" t="e">
        <f t="shared" si="118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108"/>
        <v>#N/A</v>
      </c>
      <c r="C263" s="3"/>
      <c r="D263" s="3"/>
      <c r="E263" s="3"/>
      <c r="F263" s="3"/>
      <c r="G263" s="3"/>
      <c r="H263" s="3"/>
      <c r="I263" s="3"/>
      <c r="J263" s="98"/>
      <c r="K263" s="98"/>
      <c r="L263" s="98"/>
      <c r="M263" s="98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19"/>
        <v>0</v>
      </c>
      <c r="AB263" s="1">
        <f t="shared" si="120"/>
        <v>0</v>
      </c>
      <c r="AC263" s="1">
        <f t="shared" si="121"/>
        <v>0</v>
      </c>
      <c r="AD263" s="1">
        <f t="shared" si="122"/>
        <v>0</v>
      </c>
      <c r="AE263" s="1" t="str">
        <f t="shared" si="127"/>
        <v/>
      </c>
      <c r="AF263" s="1" t="str">
        <f t="shared" si="123"/>
        <v/>
      </c>
      <c r="AG263" s="1" t="str">
        <f t="shared" si="124"/>
        <v/>
      </c>
      <c r="AH263" s="1" t="str">
        <f t="shared" si="125"/>
        <v/>
      </c>
      <c r="AI263" s="1" t="e">
        <f t="shared" si="128"/>
        <v>#N/A</v>
      </c>
      <c r="AJ263" s="9" t="e">
        <f t="shared" si="109"/>
        <v>#N/A</v>
      </c>
      <c r="AK263" s="9" t="e">
        <f t="shared" si="110"/>
        <v>#N/A</v>
      </c>
      <c r="AL263" s="9" t="e">
        <f t="shared" si="111"/>
        <v>#N/A</v>
      </c>
      <c r="AM263" s="9" t="e">
        <f t="shared" si="112"/>
        <v>#N/A</v>
      </c>
      <c r="AN263" s="9" t="e">
        <f t="shared" si="113"/>
        <v>#N/A</v>
      </c>
      <c r="AO263" s="9" t="e">
        <f t="shared" si="114"/>
        <v>#N/A</v>
      </c>
      <c r="AP263" s="1" t="str">
        <f t="shared" si="129"/>
        <v/>
      </c>
      <c r="AQ263" s="1" t="str">
        <f t="shared" si="130"/>
        <v/>
      </c>
      <c r="AS263" s="1" t="str">
        <f t="shared" si="131"/>
        <v/>
      </c>
      <c r="AT263" s="1" t="e">
        <f t="shared" si="132"/>
        <v>#N/A</v>
      </c>
      <c r="AU263" s="1" t="e">
        <f t="shared" si="133"/>
        <v>#N/A</v>
      </c>
      <c r="AV263" s="9" t="e">
        <f t="shared" si="126"/>
        <v>#N/A</v>
      </c>
      <c r="AW263" s="9" t="e">
        <f t="shared" si="115"/>
        <v>#N/A</v>
      </c>
      <c r="AX263" s="9" t="e">
        <f t="shared" si="116"/>
        <v>#N/A</v>
      </c>
      <c r="AY263" s="9" t="e">
        <f t="shared" si="117"/>
        <v>#N/A</v>
      </c>
      <c r="AZ263" s="9" t="e">
        <f t="shared" si="118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108"/>
        <v>#N/A</v>
      </c>
      <c r="C264" s="3"/>
      <c r="D264" s="3"/>
      <c r="E264" s="3"/>
      <c r="F264" s="3"/>
      <c r="G264" s="3"/>
      <c r="H264" s="3"/>
      <c r="I264" s="3"/>
      <c r="J264" s="98"/>
      <c r="K264" s="98"/>
      <c r="L264" s="98"/>
      <c r="M264" s="98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19"/>
        <v>0</v>
      </c>
      <c r="AB264" s="1">
        <f t="shared" si="120"/>
        <v>0</v>
      </c>
      <c r="AC264" s="1">
        <f t="shared" si="121"/>
        <v>0</v>
      </c>
      <c r="AD264" s="1">
        <f t="shared" si="122"/>
        <v>0</v>
      </c>
      <c r="AE264" s="1" t="str">
        <f t="shared" si="127"/>
        <v/>
      </c>
      <c r="AF264" s="1" t="str">
        <f t="shared" si="123"/>
        <v/>
      </c>
      <c r="AG264" s="1" t="str">
        <f t="shared" si="124"/>
        <v/>
      </c>
      <c r="AH264" s="1" t="str">
        <f t="shared" si="125"/>
        <v/>
      </c>
      <c r="AI264" s="1" t="e">
        <f t="shared" si="128"/>
        <v>#N/A</v>
      </c>
      <c r="AJ264" s="9" t="e">
        <f t="shared" si="109"/>
        <v>#N/A</v>
      </c>
      <c r="AK264" s="9" t="e">
        <f t="shared" si="110"/>
        <v>#N/A</v>
      </c>
      <c r="AL264" s="9" t="e">
        <f t="shared" si="111"/>
        <v>#N/A</v>
      </c>
      <c r="AM264" s="9" t="e">
        <f t="shared" si="112"/>
        <v>#N/A</v>
      </c>
      <c r="AN264" s="9" t="e">
        <f t="shared" si="113"/>
        <v>#N/A</v>
      </c>
      <c r="AO264" s="9" t="e">
        <f t="shared" si="114"/>
        <v>#N/A</v>
      </c>
      <c r="AP264" s="1" t="str">
        <f t="shared" si="129"/>
        <v/>
      </c>
      <c r="AQ264" s="1" t="str">
        <f t="shared" si="130"/>
        <v/>
      </c>
      <c r="AS264" s="1" t="str">
        <f t="shared" si="131"/>
        <v/>
      </c>
      <c r="AT264" s="1" t="e">
        <f t="shared" si="132"/>
        <v>#N/A</v>
      </c>
      <c r="AU264" s="1" t="e">
        <f t="shared" si="133"/>
        <v>#N/A</v>
      </c>
      <c r="AV264" s="9" t="e">
        <f t="shared" si="126"/>
        <v>#N/A</v>
      </c>
      <c r="AW264" s="9" t="e">
        <f t="shared" si="115"/>
        <v>#N/A</v>
      </c>
      <c r="AX264" s="9" t="e">
        <f t="shared" si="116"/>
        <v>#N/A</v>
      </c>
      <c r="AY264" s="9" t="e">
        <f t="shared" si="117"/>
        <v>#N/A</v>
      </c>
      <c r="AZ264" s="9" t="e">
        <f t="shared" si="118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108"/>
        <v>#N/A</v>
      </c>
      <c r="C265" s="3"/>
      <c r="D265" s="3"/>
      <c r="E265" s="3"/>
      <c r="F265" s="3"/>
      <c r="G265" s="3"/>
      <c r="H265" s="3"/>
      <c r="I265" s="3"/>
      <c r="J265" s="98"/>
      <c r="K265" s="98"/>
      <c r="L265" s="98"/>
      <c r="M265" s="98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19"/>
        <v>0</v>
      </c>
      <c r="AB265" s="1">
        <f t="shared" si="120"/>
        <v>0</v>
      </c>
      <c r="AC265" s="1">
        <f t="shared" si="121"/>
        <v>0</v>
      </c>
      <c r="AD265" s="1">
        <f t="shared" si="122"/>
        <v>0</v>
      </c>
      <c r="AE265" s="1" t="str">
        <f t="shared" si="127"/>
        <v/>
      </c>
      <c r="AF265" s="1" t="str">
        <f t="shared" si="123"/>
        <v/>
      </c>
      <c r="AG265" s="1" t="str">
        <f t="shared" si="124"/>
        <v/>
      </c>
      <c r="AH265" s="1" t="str">
        <f t="shared" si="125"/>
        <v/>
      </c>
      <c r="AI265" s="1" t="e">
        <f t="shared" si="128"/>
        <v>#N/A</v>
      </c>
      <c r="AJ265" s="9" t="e">
        <f t="shared" si="109"/>
        <v>#N/A</v>
      </c>
      <c r="AK265" s="9" t="e">
        <f t="shared" si="110"/>
        <v>#N/A</v>
      </c>
      <c r="AL265" s="9" t="e">
        <f t="shared" si="111"/>
        <v>#N/A</v>
      </c>
      <c r="AM265" s="9" t="e">
        <f t="shared" si="112"/>
        <v>#N/A</v>
      </c>
      <c r="AN265" s="9" t="e">
        <f t="shared" si="113"/>
        <v>#N/A</v>
      </c>
      <c r="AO265" s="9" t="e">
        <f t="shared" si="114"/>
        <v>#N/A</v>
      </c>
      <c r="AP265" s="1" t="str">
        <f t="shared" si="129"/>
        <v/>
      </c>
      <c r="AQ265" s="1" t="str">
        <f t="shared" si="130"/>
        <v/>
      </c>
      <c r="AS265" s="1" t="str">
        <f t="shared" si="131"/>
        <v/>
      </c>
      <c r="AT265" s="1" t="e">
        <f t="shared" si="132"/>
        <v>#N/A</v>
      </c>
      <c r="AU265" s="1" t="e">
        <f t="shared" si="133"/>
        <v>#N/A</v>
      </c>
      <c r="AV265" s="9" t="e">
        <f t="shared" si="126"/>
        <v>#N/A</v>
      </c>
      <c r="AW265" s="9" t="e">
        <f t="shared" si="115"/>
        <v>#N/A</v>
      </c>
      <c r="AX265" s="9" t="e">
        <f t="shared" si="116"/>
        <v>#N/A</v>
      </c>
      <c r="AY265" s="9" t="e">
        <f t="shared" si="117"/>
        <v>#N/A</v>
      </c>
      <c r="AZ265" s="9" t="e">
        <f t="shared" si="118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108"/>
        <v>#N/A</v>
      </c>
      <c r="C266" s="3"/>
      <c r="D266" s="3"/>
      <c r="E266" s="3"/>
      <c r="F266" s="3"/>
      <c r="G266" s="3"/>
      <c r="H266" s="3"/>
      <c r="I266" s="3"/>
      <c r="J266" s="98"/>
      <c r="K266" s="98"/>
      <c r="L266" s="98"/>
      <c r="M266" s="98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19"/>
        <v>0</v>
      </c>
      <c r="AB266" s="1">
        <f t="shared" si="120"/>
        <v>0</v>
      </c>
      <c r="AC266" s="1">
        <f t="shared" si="121"/>
        <v>0</v>
      </c>
      <c r="AD266" s="1">
        <f t="shared" si="122"/>
        <v>0</v>
      </c>
      <c r="AE266" s="1" t="str">
        <f t="shared" si="127"/>
        <v/>
      </c>
      <c r="AF266" s="1" t="str">
        <f t="shared" si="123"/>
        <v/>
      </c>
      <c r="AG266" s="1" t="str">
        <f t="shared" si="124"/>
        <v/>
      </c>
      <c r="AH266" s="1" t="str">
        <f t="shared" si="125"/>
        <v/>
      </c>
      <c r="AI266" s="1" t="e">
        <f t="shared" si="128"/>
        <v>#N/A</v>
      </c>
      <c r="AJ266" s="9" t="e">
        <f t="shared" si="109"/>
        <v>#N/A</v>
      </c>
      <c r="AK266" s="9" t="e">
        <f t="shared" si="110"/>
        <v>#N/A</v>
      </c>
      <c r="AL266" s="9" t="e">
        <f t="shared" si="111"/>
        <v>#N/A</v>
      </c>
      <c r="AM266" s="9" t="e">
        <f t="shared" si="112"/>
        <v>#N/A</v>
      </c>
      <c r="AN266" s="9" t="e">
        <f t="shared" si="113"/>
        <v>#N/A</v>
      </c>
      <c r="AO266" s="9" t="e">
        <f t="shared" si="114"/>
        <v>#N/A</v>
      </c>
      <c r="AP266" s="1" t="str">
        <f t="shared" si="129"/>
        <v/>
      </c>
      <c r="AQ266" s="1" t="str">
        <f t="shared" si="130"/>
        <v/>
      </c>
      <c r="AS266" s="1" t="str">
        <f t="shared" si="131"/>
        <v/>
      </c>
      <c r="AT266" s="1" t="e">
        <f t="shared" si="132"/>
        <v>#N/A</v>
      </c>
      <c r="AU266" s="1" t="e">
        <f t="shared" si="133"/>
        <v>#N/A</v>
      </c>
      <c r="AV266" s="9" t="e">
        <f t="shared" si="126"/>
        <v>#N/A</v>
      </c>
      <c r="AW266" s="9" t="e">
        <f t="shared" si="115"/>
        <v>#N/A</v>
      </c>
      <c r="AX266" s="9" t="e">
        <f t="shared" si="116"/>
        <v>#N/A</v>
      </c>
      <c r="AY266" s="9" t="e">
        <f t="shared" si="117"/>
        <v>#N/A</v>
      </c>
      <c r="AZ266" s="9" t="e">
        <f t="shared" si="118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108"/>
        <v>#N/A</v>
      </c>
      <c r="C267" s="3"/>
      <c r="D267" s="3"/>
      <c r="E267" s="3"/>
      <c r="F267" s="3"/>
      <c r="G267" s="3"/>
      <c r="H267" s="3"/>
      <c r="I267" s="3"/>
      <c r="J267" s="98"/>
      <c r="K267" s="98"/>
      <c r="L267" s="98"/>
      <c r="M267" s="98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19"/>
        <v>0</v>
      </c>
      <c r="AB267" s="1">
        <f t="shared" si="120"/>
        <v>0</v>
      </c>
      <c r="AC267" s="1">
        <f t="shared" si="121"/>
        <v>0</v>
      </c>
      <c r="AD267" s="1">
        <f t="shared" si="122"/>
        <v>0</v>
      </c>
      <c r="AE267" s="1" t="str">
        <f t="shared" si="127"/>
        <v/>
      </c>
      <c r="AF267" s="1" t="str">
        <f t="shared" si="123"/>
        <v/>
      </c>
      <c r="AG267" s="1" t="str">
        <f t="shared" si="124"/>
        <v/>
      </c>
      <c r="AH267" s="1" t="str">
        <f t="shared" si="125"/>
        <v/>
      </c>
      <c r="AI267" s="1" t="e">
        <f t="shared" si="128"/>
        <v>#N/A</v>
      </c>
      <c r="AJ267" s="9" t="e">
        <f t="shared" si="109"/>
        <v>#N/A</v>
      </c>
      <c r="AK267" s="9" t="e">
        <f t="shared" si="110"/>
        <v>#N/A</v>
      </c>
      <c r="AL267" s="9" t="e">
        <f t="shared" si="111"/>
        <v>#N/A</v>
      </c>
      <c r="AM267" s="9" t="e">
        <f t="shared" si="112"/>
        <v>#N/A</v>
      </c>
      <c r="AN267" s="9" t="e">
        <f t="shared" si="113"/>
        <v>#N/A</v>
      </c>
      <c r="AO267" s="9" t="e">
        <f t="shared" si="114"/>
        <v>#N/A</v>
      </c>
      <c r="AP267" s="1" t="str">
        <f t="shared" si="129"/>
        <v/>
      </c>
      <c r="AQ267" s="1" t="str">
        <f t="shared" si="130"/>
        <v/>
      </c>
      <c r="AS267" s="1" t="str">
        <f t="shared" si="131"/>
        <v/>
      </c>
      <c r="AT267" s="1" t="e">
        <f t="shared" si="132"/>
        <v>#N/A</v>
      </c>
      <c r="AU267" s="1" t="e">
        <f t="shared" si="133"/>
        <v>#N/A</v>
      </c>
      <c r="AV267" s="9" t="e">
        <f t="shared" si="126"/>
        <v>#N/A</v>
      </c>
      <c r="AW267" s="9" t="e">
        <f t="shared" si="115"/>
        <v>#N/A</v>
      </c>
      <c r="AX267" s="9" t="e">
        <f t="shared" si="116"/>
        <v>#N/A</v>
      </c>
      <c r="AY267" s="9" t="e">
        <f t="shared" si="117"/>
        <v>#N/A</v>
      </c>
      <c r="AZ267" s="9" t="e">
        <f t="shared" si="118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108"/>
        <v>#N/A</v>
      </c>
      <c r="C268" s="3"/>
      <c r="D268" s="3"/>
      <c r="E268" s="3"/>
      <c r="F268" s="3"/>
      <c r="G268" s="3"/>
      <c r="H268" s="3"/>
      <c r="I268" s="3"/>
      <c r="J268" s="98"/>
      <c r="K268" s="98"/>
      <c r="L268" s="98"/>
      <c r="M268" s="98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19"/>
        <v>0</v>
      </c>
      <c r="AB268" s="1">
        <f t="shared" si="120"/>
        <v>0</v>
      </c>
      <c r="AC268" s="1">
        <f t="shared" si="121"/>
        <v>0</v>
      </c>
      <c r="AD268" s="1">
        <f t="shared" si="122"/>
        <v>0</v>
      </c>
      <c r="AE268" s="1" t="str">
        <f t="shared" si="127"/>
        <v/>
      </c>
      <c r="AF268" s="1" t="str">
        <f t="shared" si="123"/>
        <v/>
      </c>
      <c r="AG268" s="1" t="str">
        <f t="shared" si="124"/>
        <v/>
      </c>
      <c r="AH268" s="1" t="str">
        <f t="shared" si="125"/>
        <v/>
      </c>
      <c r="AI268" s="1" t="e">
        <f t="shared" si="128"/>
        <v>#N/A</v>
      </c>
      <c r="AJ268" s="9" t="e">
        <f t="shared" si="109"/>
        <v>#N/A</v>
      </c>
      <c r="AK268" s="9" t="e">
        <f t="shared" si="110"/>
        <v>#N/A</v>
      </c>
      <c r="AL268" s="9" t="e">
        <f t="shared" si="111"/>
        <v>#N/A</v>
      </c>
      <c r="AM268" s="9" t="e">
        <f t="shared" si="112"/>
        <v>#N/A</v>
      </c>
      <c r="AN268" s="9" t="e">
        <f t="shared" si="113"/>
        <v>#N/A</v>
      </c>
      <c r="AO268" s="9" t="e">
        <f t="shared" si="114"/>
        <v>#N/A</v>
      </c>
      <c r="AP268" s="1" t="str">
        <f t="shared" si="129"/>
        <v/>
      </c>
      <c r="AQ268" s="1" t="str">
        <f t="shared" si="130"/>
        <v/>
      </c>
      <c r="AS268" s="1" t="str">
        <f t="shared" si="131"/>
        <v/>
      </c>
      <c r="AT268" s="1" t="e">
        <f t="shared" si="132"/>
        <v>#N/A</v>
      </c>
      <c r="AU268" s="1" t="e">
        <f t="shared" si="133"/>
        <v>#N/A</v>
      </c>
      <c r="AV268" s="9" t="e">
        <f t="shared" si="126"/>
        <v>#N/A</v>
      </c>
      <c r="AW268" s="9" t="e">
        <f t="shared" si="115"/>
        <v>#N/A</v>
      </c>
      <c r="AX268" s="9" t="e">
        <f t="shared" si="116"/>
        <v>#N/A</v>
      </c>
      <c r="AY268" s="9" t="e">
        <f t="shared" si="117"/>
        <v>#N/A</v>
      </c>
      <c r="AZ268" s="9" t="e">
        <f t="shared" si="118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108"/>
        <v>#N/A</v>
      </c>
      <c r="C269" s="3"/>
      <c r="D269" s="3"/>
      <c r="E269" s="3"/>
      <c r="F269" s="3"/>
      <c r="G269" s="3"/>
      <c r="H269" s="3"/>
      <c r="I269" s="3"/>
      <c r="J269" s="98"/>
      <c r="K269" s="98"/>
      <c r="L269" s="98"/>
      <c r="M269" s="98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19"/>
        <v>0</v>
      </c>
      <c r="AB269" s="1">
        <f t="shared" si="120"/>
        <v>0</v>
      </c>
      <c r="AC269" s="1">
        <f t="shared" si="121"/>
        <v>0</v>
      </c>
      <c r="AD269" s="1">
        <f t="shared" si="122"/>
        <v>0</v>
      </c>
      <c r="AE269" s="1" t="str">
        <f t="shared" si="127"/>
        <v/>
      </c>
      <c r="AF269" s="1" t="str">
        <f t="shared" si="123"/>
        <v/>
      </c>
      <c r="AG269" s="1" t="str">
        <f t="shared" si="124"/>
        <v/>
      </c>
      <c r="AH269" s="1" t="str">
        <f t="shared" si="125"/>
        <v/>
      </c>
      <c r="AI269" s="1" t="e">
        <f t="shared" si="128"/>
        <v>#N/A</v>
      </c>
      <c r="AJ269" s="9" t="e">
        <f t="shared" si="109"/>
        <v>#N/A</v>
      </c>
      <c r="AK269" s="9" t="e">
        <f t="shared" si="110"/>
        <v>#N/A</v>
      </c>
      <c r="AL269" s="9" t="e">
        <f t="shared" si="111"/>
        <v>#N/A</v>
      </c>
      <c r="AM269" s="9" t="e">
        <f t="shared" si="112"/>
        <v>#N/A</v>
      </c>
      <c r="AN269" s="9" t="e">
        <f t="shared" si="113"/>
        <v>#N/A</v>
      </c>
      <c r="AO269" s="9" t="e">
        <f t="shared" si="114"/>
        <v>#N/A</v>
      </c>
      <c r="AP269" s="1" t="str">
        <f t="shared" si="129"/>
        <v/>
      </c>
      <c r="AQ269" s="1" t="str">
        <f t="shared" si="130"/>
        <v/>
      </c>
      <c r="AS269" s="1" t="str">
        <f t="shared" si="131"/>
        <v/>
      </c>
      <c r="AT269" s="1" t="e">
        <f t="shared" si="132"/>
        <v>#N/A</v>
      </c>
      <c r="AU269" s="1" t="e">
        <f t="shared" si="133"/>
        <v>#N/A</v>
      </c>
      <c r="AV269" s="9" t="e">
        <f t="shared" si="126"/>
        <v>#N/A</v>
      </c>
      <c r="AW269" s="9" t="e">
        <f t="shared" si="115"/>
        <v>#N/A</v>
      </c>
      <c r="AX269" s="9" t="e">
        <f t="shared" si="116"/>
        <v>#N/A</v>
      </c>
      <c r="AY269" s="9" t="e">
        <f t="shared" si="117"/>
        <v>#N/A</v>
      </c>
      <c r="AZ269" s="9" t="e">
        <f t="shared" si="118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34">IF(C270="",NA(),E270+G270+H270+I270)</f>
        <v>#N/A</v>
      </c>
      <c r="C270" s="3"/>
      <c r="D270" s="3"/>
      <c r="E270" s="3"/>
      <c r="F270" s="3"/>
      <c r="G270" s="3"/>
      <c r="H270" s="3"/>
      <c r="I270" s="3"/>
      <c r="J270" s="98"/>
      <c r="K270" s="98"/>
      <c r="L270" s="98"/>
      <c r="M270" s="98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19"/>
        <v>0</v>
      </c>
      <c r="AB270" s="1">
        <f t="shared" si="120"/>
        <v>0</v>
      </c>
      <c r="AC270" s="1">
        <f t="shared" si="121"/>
        <v>0</v>
      </c>
      <c r="AD270" s="1">
        <f t="shared" si="122"/>
        <v>0</v>
      </c>
      <c r="AE270" s="1" t="str">
        <f t="shared" si="127"/>
        <v/>
      </c>
      <c r="AF270" s="1" t="str">
        <f t="shared" si="123"/>
        <v/>
      </c>
      <c r="AG270" s="1" t="str">
        <f t="shared" si="124"/>
        <v/>
      </c>
      <c r="AH270" s="1" t="str">
        <f t="shared" si="125"/>
        <v/>
      </c>
      <c r="AI270" s="1" t="e">
        <f t="shared" si="128"/>
        <v>#N/A</v>
      </c>
      <c r="AJ270" s="9" t="e">
        <f t="shared" ref="AJ270:AJ333" si="135">IF(OR(ISNA(B270),B270=0),NA(),I270/B270)</f>
        <v>#N/A</v>
      </c>
      <c r="AK270" s="9" t="e">
        <f t="shared" ref="AK270:AK333" si="136">IF(OR(ISNA(B270),B270=0),NA(),B270/$AK$11)</f>
        <v>#N/A</v>
      </c>
      <c r="AL270" s="9" t="e">
        <f t="shared" ref="AL270:AL333" si="137">IF(OR(ISNA(B270),B270=0),NA(),E270/$AK$11)</f>
        <v>#N/A</v>
      </c>
      <c r="AM270" s="9" t="e">
        <f t="shared" ref="AM270:AM333" si="138">IF(OR(ISNA(B270),B270=0),NA(),G270/$AK$11)</f>
        <v>#N/A</v>
      </c>
      <c r="AN270" s="9" t="e">
        <f t="shared" ref="AN270:AN333" si="139">IF(OR(ISNA(B270),B270=0),NA(),I270/$AK$11)</f>
        <v>#N/A</v>
      </c>
      <c r="AO270" s="9" t="e">
        <f t="shared" ref="AO270:AO333" si="140">+IF(OR(ISNA(B270),B270=0),NA(),AI270/$AK$11)</f>
        <v>#N/A</v>
      </c>
      <c r="AP270" s="1" t="str">
        <f t="shared" si="129"/>
        <v/>
      </c>
      <c r="AQ270" s="1" t="str">
        <f t="shared" si="130"/>
        <v/>
      </c>
      <c r="AS270" s="1" t="str">
        <f t="shared" si="131"/>
        <v/>
      </c>
      <c r="AT270" s="1" t="e">
        <f t="shared" si="132"/>
        <v>#N/A</v>
      </c>
      <c r="AU270" s="1" t="e">
        <f t="shared" si="133"/>
        <v>#N/A</v>
      </c>
      <c r="AV270" s="9" t="e">
        <f t="shared" si="126"/>
        <v>#N/A</v>
      </c>
      <c r="AW270" s="9" t="e">
        <f t="shared" ref="AW270:AW333" si="141">IF(OR(ISNA(B270),B270=0),NA(),V270/$AK$11)</f>
        <v>#N/A</v>
      </c>
      <c r="AX270" s="9" t="e">
        <f t="shared" ref="AX270:AX333" si="142">IF(OR(ISNA(B270),B270=0),NA(),W270/$AK$11)</f>
        <v>#N/A</v>
      </c>
      <c r="AY270" s="9" t="e">
        <f t="shared" ref="AY270:AY333" si="143">IF(OR(ISNA(B270),B270=0),NA(),X270/$AK$11)</f>
        <v>#N/A</v>
      </c>
      <c r="AZ270" s="9" t="e">
        <f t="shared" ref="AZ270:AZ333" si="144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34"/>
        <v>#N/A</v>
      </c>
      <c r="C271" s="3"/>
      <c r="D271" s="3"/>
      <c r="E271" s="3"/>
      <c r="F271" s="3"/>
      <c r="G271" s="3"/>
      <c r="H271" s="3"/>
      <c r="I271" s="3"/>
      <c r="J271" s="98"/>
      <c r="K271" s="98"/>
      <c r="L271" s="98"/>
      <c r="M271" s="98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A334" si="145">+D271+U271</f>
        <v>0</v>
      </c>
      <c r="AB271" s="1">
        <f t="shared" ref="AB271:AB334" si="146">+E271+V271</f>
        <v>0</v>
      </c>
      <c r="AC271" s="1">
        <f t="shared" ref="AC271:AC334" si="147">+G271+W271</f>
        <v>0</v>
      </c>
      <c r="AD271" s="1">
        <f t="shared" ref="AD271:AD334" si="148">+I271+X271</f>
        <v>0</v>
      </c>
      <c r="AE271" s="1" t="str">
        <f t="shared" si="127"/>
        <v/>
      </c>
      <c r="AF271" s="1" t="str">
        <f t="shared" ref="AF271:AF334" si="149">IF($C271="","",G271-G270)</f>
        <v/>
      </c>
      <c r="AG271" s="1" t="str">
        <f t="shared" ref="AG271:AG334" si="150">IF($C271="","",H271-H270)</f>
        <v/>
      </c>
      <c r="AH271" s="1" t="str">
        <f t="shared" ref="AH271:AH334" si="151">IF($C271="","",I271-I270)</f>
        <v/>
      </c>
      <c r="AI271" s="1" t="e">
        <f t="shared" si="128"/>
        <v>#N/A</v>
      </c>
      <c r="AJ271" s="9" t="e">
        <f t="shared" si="135"/>
        <v>#N/A</v>
      </c>
      <c r="AK271" s="9" t="e">
        <f t="shared" si="136"/>
        <v>#N/A</v>
      </c>
      <c r="AL271" s="9" t="e">
        <f t="shared" si="137"/>
        <v>#N/A</v>
      </c>
      <c r="AM271" s="9" t="e">
        <f t="shared" si="138"/>
        <v>#N/A</v>
      </c>
      <c r="AN271" s="9" t="e">
        <f t="shared" si="139"/>
        <v>#N/A</v>
      </c>
      <c r="AO271" s="9" t="e">
        <f t="shared" si="140"/>
        <v>#N/A</v>
      </c>
      <c r="AP271" s="1" t="str">
        <f t="shared" si="129"/>
        <v/>
      </c>
      <c r="AQ271" s="1" t="str">
        <f t="shared" si="130"/>
        <v/>
      </c>
      <c r="AS271" s="1" t="str">
        <f t="shared" si="131"/>
        <v/>
      </c>
      <c r="AT271" s="1" t="e">
        <f t="shared" si="132"/>
        <v>#N/A</v>
      </c>
      <c r="AU271" s="1" t="e">
        <f t="shared" si="133"/>
        <v>#N/A</v>
      </c>
      <c r="AV271" s="9" t="e">
        <f t="shared" ref="AV271:AV334" si="152">IF(OR(ISNA(B271),B271=0),NA(),AU271/$AK$11)</f>
        <v>#N/A</v>
      </c>
      <c r="AW271" s="9" t="e">
        <f t="shared" si="141"/>
        <v>#N/A</v>
      </c>
      <c r="AX271" s="9" t="e">
        <f t="shared" si="142"/>
        <v>#N/A</v>
      </c>
      <c r="AY271" s="9" t="e">
        <f t="shared" si="143"/>
        <v>#N/A</v>
      </c>
      <c r="AZ271" s="9" t="e">
        <f t="shared" si="144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34"/>
        <v>#N/A</v>
      </c>
      <c r="C272" s="3"/>
      <c r="D272" s="3"/>
      <c r="E272" s="3"/>
      <c r="F272" s="3"/>
      <c r="G272" s="3"/>
      <c r="H272" s="3"/>
      <c r="I272" s="3"/>
      <c r="J272" s="98"/>
      <c r="K272" s="98"/>
      <c r="L272" s="98"/>
      <c r="M272" s="98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45"/>
        <v>0</v>
      </c>
      <c r="AB272" s="1">
        <f t="shared" si="146"/>
        <v>0</v>
      </c>
      <c r="AC272" s="1">
        <f t="shared" si="147"/>
        <v>0</v>
      </c>
      <c r="AD272" s="1">
        <f t="shared" si="148"/>
        <v>0</v>
      </c>
      <c r="AE272" s="1" t="str">
        <f t="shared" ref="AE272:AE335" si="153">IF($C272="","",E272-E271)</f>
        <v/>
      </c>
      <c r="AF272" s="1" t="str">
        <f t="shared" si="149"/>
        <v/>
      </c>
      <c r="AG272" s="1" t="str">
        <f t="shared" si="150"/>
        <v/>
      </c>
      <c r="AH272" s="1" t="str">
        <f t="shared" si="151"/>
        <v/>
      </c>
      <c r="AI272" s="1" t="e">
        <f t="shared" ref="AI272:AI335" si="154">IF(OR($C272="",ISNA($C272)),NA(),AE272+AF272+AG272+AH272)</f>
        <v>#N/A</v>
      </c>
      <c r="AJ272" s="9" t="e">
        <f t="shared" si="135"/>
        <v>#N/A</v>
      </c>
      <c r="AK272" s="9" t="e">
        <f t="shared" si="136"/>
        <v>#N/A</v>
      </c>
      <c r="AL272" s="9" t="e">
        <f t="shared" si="137"/>
        <v>#N/A</v>
      </c>
      <c r="AM272" s="9" t="e">
        <f t="shared" si="138"/>
        <v>#N/A</v>
      </c>
      <c r="AN272" s="9" t="e">
        <f t="shared" si="139"/>
        <v>#N/A</v>
      </c>
      <c r="AO272" s="9" t="e">
        <f t="shared" si="140"/>
        <v>#N/A</v>
      </c>
      <c r="AP272" s="1" t="str">
        <f t="shared" ref="AP272:AP335" si="155">IF($C272="","",V272-V271)</f>
        <v/>
      </c>
      <c r="AQ272" s="1" t="str">
        <f t="shared" ref="AQ272:AQ335" si="156">IF($C272="","",W272-W271)</f>
        <v/>
      </c>
      <c r="AS272" s="1" t="str">
        <f t="shared" ref="AS272:AS335" si="157">IF($C272="","",X272-X271)</f>
        <v/>
      </c>
      <c r="AT272" s="1" t="e">
        <f t="shared" ref="AT272:AT335" si="158">IF(OR($C272="",ISNA($C272)),NA(),AP272+AQ272+AR272+AS272)</f>
        <v>#N/A</v>
      </c>
      <c r="AU272" s="1" t="e">
        <f t="shared" ref="AU272:AU335" si="159">IF(C272="",NA(),V272+W272+X272)</f>
        <v>#N/A</v>
      </c>
      <c r="AV272" s="9" t="e">
        <f t="shared" si="152"/>
        <v>#N/A</v>
      </c>
      <c r="AW272" s="9" t="e">
        <f t="shared" si="141"/>
        <v>#N/A</v>
      </c>
      <c r="AX272" s="9" t="e">
        <f t="shared" si="142"/>
        <v>#N/A</v>
      </c>
      <c r="AY272" s="9" t="e">
        <f t="shared" si="143"/>
        <v>#N/A</v>
      </c>
      <c r="AZ272" s="9" t="e">
        <f t="shared" si="144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34"/>
        <v>#N/A</v>
      </c>
      <c r="C273" s="3"/>
      <c r="D273" s="3"/>
      <c r="E273" s="3"/>
      <c r="F273" s="3"/>
      <c r="G273" s="3"/>
      <c r="H273" s="3"/>
      <c r="I273" s="3"/>
      <c r="J273" s="98"/>
      <c r="K273" s="98"/>
      <c r="L273" s="98"/>
      <c r="M273" s="98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45"/>
        <v>0</v>
      </c>
      <c r="AB273" s="1">
        <f t="shared" si="146"/>
        <v>0</v>
      </c>
      <c r="AC273" s="1">
        <f t="shared" si="147"/>
        <v>0</v>
      </c>
      <c r="AD273" s="1">
        <f t="shared" si="148"/>
        <v>0</v>
      </c>
      <c r="AE273" s="1" t="str">
        <f t="shared" si="153"/>
        <v/>
      </c>
      <c r="AF273" s="1" t="str">
        <f t="shared" si="149"/>
        <v/>
      </c>
      <c r="AG273" s="1" t="str">
        <f t="shared" si="150"/>
        <v/>
      </c>
      <c r="AH273" s="1" t="str">
        <f t="shared" si="151"/>
        <v/>
      </c>
      <c r="AI273" s="1" t="e">
        <f t="shared" si="154"/>
        <v>#N/A</v>
      </c>
      <c r="AJ273" s="9" t="e">
        <f t="shared" si="135"/>
        <v>#N/A</v>
      </c>
      <c r="AK273" s="9" t="e">
        <f t="shared" si="136"/>
        <v>#N/A</v>
      </c>
      <c r="AL273" s="9" t="e">
        <f t="shared" si="137"/>
        <v>#N/A</v>
      </c>
      <c r="AM273" s="9" t="e">
        <f t="shared" si="138"/>
        <v>#N/A</v>
      </c>
      <c r="AN273" s="9" t="e">
        <f t="shared" si="139"/>
        <v>#N/A</v>
      </c>
      <c r="AO273" s="9" t="e">
        <f t="shared" si="140"/>
        <v>#N/A</v>
      </c>
      <c r="AP273" s="1" t="str">
        <f t="shared" si="155"/>
        <v/>
      </c>
      <c r="AQ273" s="1" t="str">
        <f t="shared" si="156"/>
        <v/>
      </c>
      <c r="AS273" s="1" t="str">
        <f t="shared" si="157"/>
        <v/>
      </c>
      <c r="AT273" s="1" t="e">
        <f t="shared" si="158"/>
        <v>#N/A</v>
      </c>
      <c r="AU273" s="1" t="e">
        <f t="shared" si="159"/>
        <v>#N/A</v>
      </c>
      <c r="AV273" s="9" t="e">
        <f t="shared" si="152"/>
        <v>#N/A</v>
      </c>
      <c r="AW273" s="9" t="e">
        <f t="shared" si="141"/>
        <v>#N/A</v>
      </c>
      <c r="AX273" s="9" t="e">
        <f t="shared" si="142"/>
        <v>#N/A</v>
      </c>
      <c r="AY273" s="9" t="e">
        <f t="shared" si="143"/>
        <v>#N/A</v>
      </c>
      <c r="AZ273" s="9" t="e">
        <f t="shared" si="144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34"/>
        <v>#N/A</v>
      </c>
      <c r="C274" s="3"/>
      <c r="D274" s="3"/>
      <c r="E274" s="3"/>
      <c r="F274" s="3"/>
      <c r="G274" s="3"/>
      <c r="H274" s="3"/>
      <c r="I274" s="3"/>
      <c r="J274" s="98"/>
      <c r="K274" s="98"/>
      <c r="L274" s="98"/>
      <c r="M274" s="98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45"/>
        <v>0</v>
      </c>
      <c r="AB274" s="1">
        <f t="shared" si="146"/>
        <v>0</v>
      </c>
      <c r="AC274" s="1">
        <f t="shared" si="147"/>
        <v>0</v>
      </c>
      <c r="AD274" s="1">
        <f t="shared" si="148"/>
        <v>0</v>
      </c>
      <c r="AE274" s="1" t="str">
        <f t="shared" si="153"/>
        <v/>
      </c>
      <c r="AF274" s="1" t="str">
        <f t="shared" si="149"/>
        <v/>
      </c>
      <c r="AG274" s="1" t="str">
        <f t="shared" si="150"/>
        <v/>
      </c>
      <c r="AH274" s="1" t="str">
        <f t="shared" si="151"/>
        <v/>
      </c>
      <c r="AI274" s="1" t="e">
        <f t="shared" si="154"/>
        <v>#N/A</v>
      </c>
      <c r="AJ274" s="9" t="e">
        <f t="shared" si="135"/>
        <v>#N/A</v>
      </c>
      <c r="AK274" s="9" t="e">
        <f t="shared" si="136"/>
        <v>#N/A</v>
      </c>
      <c r="AL274" s="9" t="e">
        <f t="shared" si="137"/>
        <v>#N/A</v>
      </c>
      <c r="AM274" s="9" t="e">
        <f t="shared" si="138"/>
        <v>#N/A</v>
      </c>
      <c r="AN274" s="9" t="e">
        <f t="shared" si="139"/>
        <v>#N/A</v>
      </c>
      <c r="AO274" s="9" t="e">
        <f t="shared" si="140"/>
        <v>#N/A</v>
      </c>
      <c r="AP274" s="1" t="str">
        <f t="shared" si="155"/>
        <v/>
      </c>
      <c r="AQ274" s="1" t="str">
        <f t="shared" si="156"/>
        <v/>
      </c>
      <c r="AS274" s="1" t="str">
        <f t="shared" si="157"/>
        <v/>
      </c>
      <c r="AT274" s="1" t="e">
        <f t="shared" si="158"/>
        <v>#N/A</v>
      </c>
      <c r="AU274" s="1" t="e">
        <f t="shared" si="159"/>
        <v>#N/A</v>
      </c>
      <c r="AV274" s="9" t="e">
        <f t="shared" si="152"/>
        <v>#N/A</v>
      </c>
      <c r="AW274" s="9" t="e">
        <f t="shared" si="141"/>
        <v>#N/A</v>
      </c>
      <c r="AX274" s="9" t="e">
        <f t="shared" si="142"/>
        <v>#N/A</v>
      </c>
      <c r="AY274" s="9" t="e">
        <f t="shared" si="143"/>
        <v>#N/A</v>
      </c>
      <c r="AZ274" s="9" t="e">
        <f t="shared" si="144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34"/>
        <v>#N/A</v>
      </c>
      <c r="C275" s="3"/>
      <c r="D275" s="3"/>
      <c r="E275" s="3"/>
      <c r="F275" s="3"/>
      <c r="G275" s="3"/>
      <c r="H275" s="3"/>
      <c r="I275" s="3"/>
      <c r="J275" s="98"/>
      <c r="K275" s="98"/>
      <c r="L275" s="98"/>
      <c r="M275" s="98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45"/>
        <v>0</v>
      </c>
      <c r="AB275" s="1">
        <f t="shared" si="146"/>
        <v>0</v>
      </c>
      <c r="AC275" s="1">
        <f t="shared" si="147"/>
        <v>0</v>
      </c>
      <c r="AD275" s="1">
        <f t="shared" si="148"/>
        <v>0</v>
      </c>
      <c r="AE275" s="1" t="str">
        <f t="shared" si="153"/>
        <v/>
      </c>
      <c r="AF275" s="1" t="str">
        <f t="shared" si="149"/>
        <v/>
      </c>
      <c r="AG275" s="1" t="str">
        <f t="shared" si="150"/>
        <v/>
      </c>
      <c r="AH275" s="1" t="str">
        <f t="shared" si="151"/>
        <v/>
      </c>
      <c r="AI275" s="1" t="e">
        <f t="shared" si="154"/>
        <v>#N/A</v>
      </c>
      <c r="AJ275" s="9" t="e">
        <f t="shared" si="135"/>
        <v>#N/A</v>
      </c>
      <c r="AK275" s="9" t="e">
        <f t="shared" si="136"/>
        <v>#N/A</v>
      </c>
      <c r="AL275" s="9" t="e">
        <f t="shared" si="137"/>
        <v>#N/A</v>
      </c>
      <c r="AM275" s="9" t="e">
        <f t="shared" si="138"/>
        <v>#N/A</v>
      </c>
      <c r="AN275" s="9" t="e">
        <f t="shared" si="139"/>
        <v>#N/A</v>
      </c>
      <c r="AO275" s="9" t="e">
        <f t="shared" si="140"/>
        <v>#N/A</v>
      </c>
      <c r="AP275" s="1" t="str">
        <f t="shared" si="155"/>
        <v/>
      </c>
      <c r="AQ275" s="1" t="str">
        <f t="shared" si="156"/>
        <v/>
      </c>
      <c r="AS275" s="1" t="str">
        <f t="shared" si="157"/>
        <v/>
      </c>
      <c r="AT275" s="1" t="e">
        <f t="shared" si="158"/>
        <v>#N/A</v>
      </c>
      <c r="AU275" s="1" t="e">
        <f t="shared" si="159"/>
        <v>#N/A</v>
      </c>
      <c r="AV275" s="9" t="e">
        <f t="shared" si="152"/>
        <v>#N/A</v>
      </c>
      <c r="AW275" s="9" t="e">
        <f t="shared" si="141"/>
        <v>#N/A</v>
      </c>
      <c r="AX275" s="9" t="e">
        <f t="shared" si="142"/>
        <v>#N/A</v>
      </c>
      <c r="AY275" s="9" t="e">
        <f t="shared" si="143"/>
        <v>#N/A</v>
      </c>
      <c r="AZ275" s="9" t="e">
        <f t="shared" si="144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34"/>
        <v>#N/A</v>
      </c>
      <c r="C276" s="3"/>
      <c r="D276" s="3"/>
      <c r="E276" s="3"/>
      <c r="F276" s="3"/>
      <c r="G276" s="3"/>
      <c r="H276" s="3"/>
      <c r="I276" s="3"/>
      <c r="J276" s="98"/>
      <c r="K276" s="98"/>
      <c r="L276" s="98"/>
      <c r="M276" s="98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45"/>
        <v>0</v>
      </c>
      <c r="AB276" s="1">
        <f t="shared" si="146"/>
        <v>0</v>
      </c>
      <c r="AC276" s="1">
        <f t="shared" si="147"/>
        <v>0</v>
      </c>
      <c r="AD276" s="1">
        <f t="shared" si="148"/>
        <v>0</v>
      </c>
      <c r="AE276" s="1" t="str">
        <f t="shared" si="153"/>
        <v/>
      </c>
      <c r="AF276" s="1" t="str">
        <f t="shared" si="149"/>
        <v/>
      </c>
      <c r="AG276" s="1" t="str">
        <f t="shared" si="150"/>
        <v/>
      </c>
      <c r="AH276" s="1" t="str">
        <f t="shared" si="151"/>
        <v/>
      </c>
      <c r="AI276" s="1" t="e">
        <f t="shared" si="154"/>
        <v>#N/A</v>
      </c>
      <c r="AJ276" s="9" t="e">
        <f t="shared" si="135"/>
        <v>#N/A</v>
      </c>
      <c r="AK276" s="9" t="e">
        <f t="shared" si="136"/>
        <v>#N/A</v>
      </c>
      <c r="AL276" s="9" t="e">
        <f t="shared" si="137"/>
        <v>#N/A</v>
      </c>
      <c r="AM276" s="9" t="e">
        <f t="shared" si="138"/>
        <v>#N/A</v>
      </c>
      <c r="AN276" s="9" t="e">
        <f t="shared" si="139"/>
        <v>#N/A</v>
      </c>
      <c r="AO276" s="9" t="e">
        <f t="shared" si="140"/>
        <v>#N/A</v>
      </c>
      <c r="AP276" s="1" t="str">
        <f t="shared" si="155"/>
        <v/>
      </c>
      <c r="AQ276" s="1" t="str">
        <f t="shared" si="156"/>
        <v/>
      </c>
      <c r="AS276" s="1" t="str">
        <f t="shared" si="157"/>
        <v/>
      </c>
      <c r="AT276" s="1" t="e">
        <f t="shared" si="158"/>
        <v>#N/A</v>
      </c>
      <c r="AU276" s="1" t="e">
        <f t="shared" si="159"/>
        <v>#N/A</v>
      </c>
      <c r="AV276" s="9" t="e">
        <f t="shared" si="152"/>
        <v>#N/A</v>
      </c>
      <c r="AW276" s="9" t="e">
        <f t="shared" si="141"/>
        <v>#N/A</v>
      </c>
      <c r="AX276" s="9" t="e">
        <f t="shared" si="142"/>
        <v>#N/A</v>
      </c>
      <c r="AY276" s="9" t="e">
        <f t="shared" si="143"/>
        <v>#N/A</v>
      </c>
      <c r="AZ276" s="9" t="e">
        <f t="shared" si="144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34"/>
        <v>#N/A</v>
      </c>
      <c r="C277" s="3"/>
      <c r="D277" s="3"/>
      <c r="E277" s="3"/>
      <c r="F277" s="3"/>
      <c r="G277" s="3"/>
      <c r="H277" s="3"/>
      <c r="I277" s="3"/>
      <c r="J277" s="98"/>
      <c r="K277" s="98"/>
      <c r="L277" s="98"/>
      <c r="M277" s="98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45"/>
        <v>0</v>
      </c>
      <c r="AB277" s="1">
        <f t="shared" si="146"/>
        <v>0</v>
      </c>
      <c r="AC277" s="1">
        <f t="shared" si="147"/>
        <v>0</v>
      </c>
      <c r="AD277" s="1">
        <f t="shared" si="148"/>
        <v>0</v>
      </c>
      <c r="AE277" s="1" t="str">
        <f t="shared" si="153"/>
        <v/>
      </c>
      <c r="AF277" s="1" t="str">
        <f t="shared" si="149"/>
        <v/>
      </c>
      <c r="AG277" s="1" t="str">
        <f t="shared" si="150"/>
        <v/>
      </c>
      <c r="AH277" s="1" t="str">
        <f t="shared" si="151"/>
        <v/>
      </c>
      <c r="AI277" s="1" t="e">
        <f t="shared" si="154"/>
        <v>#N/A</v>
      </c>
      <c r="AJ277" s="9" t="e">
        <f t="shared" si="135"/>
        <v>#N/A</v>
      </c>
      <c r="AK277" s="9" t="e">
        <f t="shared" si="136"/>
        <v>#N/A</v>
      </c>
      <c r="AL277" s="9" t="e">
        <f t="shared" si="137"/>
        <v>#N/A</v>
      </c>
      <c r="AM277" s="9" t="e">
        <f t="shared" si="138"/>
        <v>#N/A</v>
      </c>
      <c r="AN277" s="9" t="e">
        <f t="shared" si="139"/>
        <v>#N/A</v>
      </c>
      <c r="AO277" s="9" t="e">
        <f t="shared" si="140"/>
        <v>#N/A</v>
      </c>
      <c r="AP277" s="1" t="str">
        <f t="shared" si="155"/>
        <v/>
      </c>
      <c r="AQ277" s="1" t="str">
        <f t="shared" si="156"/>
        <v/>
      </c>
      <c r="AS277" s="1" t="str">
        <f t="shared" si="157"/>
        <v/>
      </c>
      <c r="AT277" s="1" t="e">
        <f t="shared" si="158"/>
        <v>#N/A</v>
      </c>
      <c r="AU277" s="1" t="e">
        <f t="shared" si="159"/>
        <v>#N/A</v>
      </c>
      <c r="AV277" s="9" t="e">
        <f t="shared" si="152"/>
        <v>#N/A</v>
      </c>
      <c r="AW277" s="9" t="e">
        <f t="shared" si="141"/>
        <v>#N/A</v>
      </c>
      <c r="AX277" s="9" t="e">
        <f t="shared" si="142"/>
        <v>#N/A</v>
      </c>
      <c r="AY277" s="9" t="e">
        <f t="shared" si="143"/>
        <v>#N/A</v>
      </c>
      <c r="AZ277" s="9" t="e">
        <f t="shared" si="144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34"/>
        <v>#N/A</v>
      </c>
      <c r="C278" s="3"/>
      <c r="D278" s="3"/>
      <c r="E278" s="3"/>
      <c r="F278" s="3"/>
      <c r="G278" s="3"/>
      <c r="H278" s="3"/>
      <c r="I278" s="3"/>
      <c r="J278" s="98"/>
      <c r="K278" s="98"/>
      <c r="L278" s="98"/>
      <c r="M278" s="98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45"/>
        <v>0</v>
      </c>
      <c r="AB278" s="1">
        <f t="shared" si="146"/>
        <v>0</v>
      </c>
      <c r="AC278" s="1">
        <f t="shared" si="147"/>
        <v>0</v>
      </c>
      <c r="AD278" s="1">
        <f t="shared" si="148"/>
        <v>0</v>
      </c>
      <c r="AE278" s="1" t="str">
        <f t="shared" si="153"/>
        <v/>
      </c>
      <c r="AF278" s="1" t="str">
        <f t="shared" si="149"/>
        <v/>
      </c>
      <c r="AG278" s="1" t="str">
        <f t="shared" si="150"/>
        <v/>
      </c>
      <c r="AH278" s="1" t="str">
        <f t="shared" si="151"/>
        <v/>
      </c>
      <c r="AI278" s="1" t="e">
        <f t="shared" si="154"/>
        <v>#N/A</v>
      </c>
      <c r="AJ278" s="9" t="e">
        <f t="shared" si="135"/>
        <v>#N/A</v>
      </c>
      <c r="AK278" s="9" t="e">
        <f t="shared" si="136"/>
        <v>#N/A</v>
      </c>
      <c r="AL278" s="9" t="e">
        <f t="shared" si="137"/>
        <v>#N/A</v>
      </c>
      <c r="AM278" s="9" t="e">
        <f t="shared" si="138"/>
        <v>#N/A</v>
      </c>
      <c r="AN278" s="9" t="e">
        <f t="shared" si="139"/>
        <v>#N/A</v>
      </c>
      <c r="AO278" s="9" t="e">
        <f t="shared" si="140"/>
        <v>#N/A</v>
      </c>
      <c r="AP278" s="1" t="str">
        <f t="shared" si="155"/>
        <v/>
      </c>
      <c r="AQ278" s="1" t="str">
        <f t="shared" si="156"/>
        <v/>
      </c>
      <c r="AS278" s="1" t="str">
        <f t="shared" si="157"/>
        <v/>
      </c>
      <c r="AT278" s="1" t="e">
        <f t="shared" si="158"/>
        <v>#N/A</v>
      </c>
      <c r="AU278" s="1" t="e">
        <f t="shared" si="159"/>
        <v>#N/A</v>
      </c>
      <c r="AV278" s="9" t="e">
        <f t="shared" si="152"/>
        <v>#N/A</v>
      </c>
      <c r="AW278" s="9" t="e">
        <f t="shared" si="141"/>
        <v>#N/A</v>
      </c>
      <c r="AX278" s="9" t="e">
        <f t="shared" si="142"/>
        <v>#N/A</v>
      </c>
      <c r="AY278" s="9" t="e">
        <f t="shared" si="143"/>
        <v>#N/A</v>
      </c>
      <c r="AZ278" s="9" t="e">
        <f t="shared" si="144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34"/>
        <v>#N/A</v>
      </c>
      <c r="C279" s="3"/>
      <c r="D279" s="3"/>
      <c r="E279" s="3"/>
      <c r="F279" s="3"/>
      <c r="G279" s="3"/>
      <c r="H279" s="3"/>
      <c r="I279" s="3"/>
      <c r="J279" s="98"/>
      <c r="K279" s="98"/>
      <c r="L279" s="98"/>
      <c r="M279" s="98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45"/>
        <v>0</v>
      </c>
      <c r="AB279" s="1">
        <f t="shared" si="146"/>
        <v>0</v>
      </c>
      <c r="AC279" s="1">
        <f t="shared" si="147"/>
        <v>0</v>
      </c>
      <c r="AD279" s="1">
        <f t="shared" si="148"/>
        <v>0</v>
      </c>
      <c r="AE279" s="1" t="str">
        <f t="shared" si="153"/>
        <v/>
      </c>
      <c r="AF279" s="1" t="str">
        <f t="shared" si="149"/>
        <v/>
      </c>
      <c r="AG279" s="1" t="str">
        <f t="shared" si="150"/>
        <v/>
      </c>
      <c r="AH279" s="1" t="str">
        <f t="shared" si="151"/>
        <v/>
      </c>
      <c r="AI279" s="1" t="e">
        <f t="shared" si="154"/>
        <v>#N/A</v>
      </c>
      <c r="AJ279" s="9" t="e">
        <f t="shared" si="135"/>
        <v>#N/A</v>
      </c>
      <c r="AK279" s="9" t="e">
        <f t="shared" si="136"/>
        <v>#N/A</v>
      </c>
      <c r="AL279" s="9" t="e">
        <f t="shared" si="137"/>
        <v>#N/A</v>
      </c>
      <c r="AM279" s="9" t="e">
        <f t="shared" si="138"/>
        <v>#N/A</v>
      </c>
      <c r="AN279" s="9" t="e">
        <f t="shared" si="139"/>
        <v>#N/A</v>
      </c>
      <c r="AO279" s="9" t="e">
        <f t="shared" si="140"/>
        <v>#N/A</v>
      </c>
      <c r="AP279" s="1" t="str">
        <f t="shared" si="155"/>
        <v/>
      </c>
      <c r="AQ279" s="1" t="str">
        <f t="shared" si="156"/>
        <v/>
      </c>
      <c r="AS279" s="1" t="str">
        <f t="shared" si="157"/>
        <v/>
      </c>
      <c r="AT279" s="1" t="e">
        <f t="shared" si="158"/>
        <v>#N/A</v>
      </c>
      <c r="AU279" s="1" t="e">
        <f t="shared" si="159"/>
        <v>#N/A</v>
      </c>
      <c r="AV279" s="9" t="e">
        <f t="shared" si="152"/>
        <v>#N/A</v>
      </c>
      <c r="AW279" s="9" t="e">
        <f t="shared" si="141"/>
        <v>#N/A</v>
      </c>
      <c r="AX279" s="9" t="e">
        <f t="shared" si="142"/>
        <v>#N/A</v>
      </c>
      <c r="AY279" s="9" t="e">
        <f t="shared" si="143"/>
        <v>#N/A</v>
      </c>
      <c r="AZ279" s="9" t="e">
        <f t="shared" si="144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34"/>
        <v>#N/A</v>
      </c>
      <c r="C280" s="3"/>
      <c r="D280" s="3"/>
      <c r="E280" s="3"/>
      <c r="F280" s="3"/>
      <c r="G280" s="3"/>
      <c r="H280" s="3"/>
      <c r="I280" s="3"/>
      <c r="J280" s="98"/>
      <c r="K280" s="98"/>
      <c r="L280" s="98"/>
      <c r="M280" s="98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45"/>
        <v>0</v>
      </c>
      <c r="AB280" s="1">
        <f t="shared" si="146"/>
        <v>0</v>
      </c>
      <c r="AC280" s="1">
        <f t="shared" si="147"/>
        <v>0</v>
      </c>
      <c r="AD280" s="1">
        <f t="shared" si="148"/>
        <v>0</v>
      </c>
      <c r="AE280" s="1" t="str">
        <f t="shared" si="153"/>
        <v/>
      </c>
      <c r="AF280" s="1" t="str">
        <f t="shared" si="149"/>
        <v/>
      </c>
      <c r="AG280" s="1" t="str">
        <f t="shared" si="150"/>
        <v/>
      </c>
      <c r="AH280" s="1" t="str">
        <f t="shared" si="151"/>
        <v/>
      </c>
      <c r="AI280" s="1" t="e">
        <f t="shared" si="154"/>
        <v>#N/A</v>
      </c>
      <c r="AJ280" s="9" t="e">
        <f t="shared" si="135"/>
        <v>#N/A</v>
      </c>
      <c r="AK280" s="9" t="e">
        <f t="shared" si="136"/>
        <v>#N/A</v>
      </c>
      <c r="AL280" s="9" t="e">
        <f t="shared" si="137"/>
        <v>#N/A</v>
      </c>
      <c r="AM280" s="9" t="e">
        <f t="shared" si="138"/>
        <v>#N/A</v>
      </c>
      <c r="AN280" s="9" t="e">
        <f t="shared" si="139"/>
        <v>#N/A</v>
      </c>
      <c r="AO280" s="9" t="e">
        <f t="shared" si="140"/>
        <v>#N/A</v>
      </c>
      <c r="AP280" s="1" t="str">
        <f t="shared" si="155"/>
        <v/>
      </c>
      <c r="AQ280" s="1" t="str">
        <f t="shared" si="156"/>
        <v/>
      </c>
      <c r="AS280" s="1" t="str">
        <f t="shared" si="157"/>
        <v/>
      </c>
      <c r="AT280" s="1" t="e">
        <f t="shared" si="158"/>
        <v>#N/A</v>
      </c>
      <c r="AU280" s="1" t="e">
        <f t="shared" si="159"/>
        <v>#N/A</v>
      </c>
      <c r="AV280" s="9" t="e">
        <f t="shared" si="152"/>
        <v>#N/A</v>
      </c>
      <c r="AW280" s="9" t="e">
        <f t="shared" si="141"/>
        <v>#N/A</v>
      </c>
      <c r="AX280" s="9" t="e">
        <f t="shared" si="142"/>
        <v>#N/A</v>
      </c>
      <c r="AY280" s="9" t="e">
        <f t="shared" si="143"/>
        <v>#N/A</v>
      </c>
      <c r="AZ280" s="9" t="e">
        <f t="shared" si="144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34"/>
        <v>#N/A</v>
      </c>
      <c r="C281" s="3"/>
      <c r="D281" s="3"/>
      <c r="E281" s="3"/>
      <c r="F281" s="3"/>
      <c r="G281" s="3"/>
      <c r="H281" s="3"/>
      <c r="I281" s="3"/>
      <c r="J281" s="98"/>
      <c r="K281" s="98"/>
      <c r="L281" s="98"/>
      <c r="M281" s="98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45"/>
        <v>0</v>
      </c>
      <c r="AB281" s="1">
        <f t="shared" si="146"/>
        <v>0</v>
      </c>
      <c r="AC281" s="1">
        <f t="shared" si="147"/>
        <v>0</v>
      </c>
      <c r="AD281" s="1">
        <f t="shared" si="148"/>
        <v>0</v>
      </c>
      <c r="AE281" s="1" t="str">
        <f t="shared" si="153"/>
        <v/>
      </c>
      <c r="AF281" s="1" t="str">
        <f t="shared" si="149"/>
        <v/>
      </c>
      <c r="AG281" s="1" t="str">
        <f t="shared" si="150"/>
        <v/>
      </c>
      <c r="AH281" s="1" t="str">
        <f t="shared" si="151"/>
        <v/>
      </c>
      <c r="AI281" s="1" t="e">
        <f t="shared" si="154"/>
        <v>#N/A</v>
      </c>
      <c r="AJ281" s="9" t="e">
        <f t="shared" si="135"/>
        <v>#N/A</v>
      </c>
      <c r="AK281" s="9" t="e">
        <f t="shared" si="136"/>
        <v>#N/A</v>
      </c>
      <c r="AL281" s="9" t="e">
        <f t="shared" si="137"/>
        <v>#N/A</v>
      </c>
      <c r="AM281" s="9" t="e">
        <f t="shared" si="138"/>
        <v>#N/A</v>
      </c>
      <c r="AN281" s="9" t="e">
        <f t="shared" si="139"/>
        <v>#N/A</v>
      </c>
      <c r="AO281" s="9" t="e">
        <f t="shared" si="140"/>
        <v>#N/A</v>
      </c>
      <c r="AP281" s="1" t="str">
        <f t="shared" si="155"/>
        <v/>
      </c>
      <c r="AQ281" s="1" t="str">
        <f t="shared" si="156"/>
        <v/>
      </c>
      <c r="AS281" s="1" t="str">
        <f t="shared" si="157"/>
        <v/>
      </c>
      <c r="AT281" s="1" t="e">
        <f t="shared" si="158"/>
        <v>#N/A</v>
      </c>
      <c r="AU281" s="1" t="e">
        <f t="shared" si="159"/>
        <v>#N/A</v>
      </c>
      <c r="AV281" s="9" t="e">
        <f t="shared" si="152"/>
        <v>#N/A</v>
      </c>
      <c r="AW281" s="9" t="e">
        <f t="shared" si="141"/>
        <v>#N/A</v>
      </c>
      <c r="AX281" s="9" t="e">
        <f t="shared" si="142"/>
        <v>#N/A</v>
      </c>
      <c r="AY281" s="9" t="e">
        <f t="shared" si="143"/>
        <v>#N/A</v>
      </c>
      <c r="AZ281" s="9" t="e">
        <f t="shared" si="144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34"/>
        <v>#N/A</v>
      </c>
      <c r="C282" s="3"/>
      <c r="D282" s="3"/>
      <c r="E282" s="3"/>
      <c r="F282" s="3"/>
      <c r="G282" s="3"/>
      <c r="H282" s="3"/>
      <c r="I282" s="3"/>
      <c r="J282" s="98"/>
      <c r="K282" s="98"/>
      <c r="L282" s="98"/>
      <c r="M282" s="98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45"/>
        <v>0</v>
      </c>
      <c r="AB282" s="1">
        <f t="shared" si="146"/>
        <v>0</v>
      </c>
      <c r="AC282" s="1">
        <f t="shared" si="147"/>
        <v>0</v>
      </c>
      <c r="AD282" s="1">
        <f t="shared" si="148"/>
        <v>0</v>
      </c>
      <c r="AE282" s="1" t="str">
        <f t="shared" si="153"/>
        <v/>
      </c>
      <c r="AF282" s="1" t="str">
        <f t="shared" si="149"/>
        <v/>
      </c>
      <c r="AG282" s="1" t="str">
        <f t="shared" si="150"/>
        <v/>
      </c>
      <c r="AH282" s="1" t="str">
        <f t="shared" si="151"/>
        <v/>
      </c>
      <c r="AI282" s="1" t="e">
        <f t="shared" si="154"/>
        <v>#N/A</v>
      </c>
      <c r="AJ282" s="9" t="e">
        <f t="shared" si="135"/>
        <v>#N/A</v>
      </c>
      <c r="AK282" s="9" t="e">
        <f t="shared" si="136"/>
        <v>#N/A</v>
      </c>
      <c r="AL282" s="9" t="e">
        <f t="shared" si="137"/>
        <v>#N/A</v>
      </c>
      <c r="AM282" s="9" t="e">
        <f t="shared" si="138"/>
        <v>#N/A</v>
      </c>
      <c r="AN282" s="9" t="e">
        <f t="shared" si="139"/>
        <v>#N/A</v>
      </c>
      <c r="AO282" s="9" t="e">
        <f t="shared" si="140"/>
        <v>#N/A</v>
      </c>
      <c r="AP282" s="1" t="str">
        <f t="shared" si="155"/>
        <v/>
      </c>
      <c r="AQ282" s="1" t="str">
        <f t="shared" si="156"/>
        <v/>
      </c>
      <c r="AS282" s="1" t="str">
        <f t="shared" si="157"/>
        <v/>
      </c>
      <c r="AT282" s="1" t="e">
        <f t="shared" si="158"/>
        <v>#N/A</v>
      </c>
      <c r="AU282" s="1" t="e">
        <f t="shared" si="159"/>
        <v>#N/A</v>
      </c>
      <c r="AV282" s="9" t="e">
        <f t="shared" si="152"/>
        <v>#N/A</v>
      </c>
      <c r="AW282" s="9" t="e">
        <f t="shared" si="141"/>
        <v>#N/A</v>
      </c>
      <c r="AX282" s="9" t="e">
        <f t="shared" si="142"/>
        <v>#N/A</v>
      </c>
      <c r="AY282" s="9" t="e">
        <f t="shared" si="143"/>
        <v>#N/A</v>
      </c>
      <c r="AZ282" s="9" t="e">
        <f t="shared" si="144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34"/>
        <v>#N/A</v>
      </c>
      <c r="C283" s="3"/>
      <c r="D283" s="3"/>
      <c r="E283" s="3"/>
      <c r="F283" s="3"/>
      <c r="G283" s="3"/>
      <c r="H283" s="3"/>
      <c r="I283" s="3"/>
      <c r="J283" s="98"/>
      <c r="K283" s="98"/>
      <c r="L283" s="98"/>
      <c r="M283" s="98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45"/>
        <v>0</v>
      </c>
      <c r="AB283" s="1">
        <f t="shared" si="146"/>
        <v>0</v>
      </c>
      <c r="AC283" s="1">
        <f t="shared" si="147"/>
        <v>0</v>
      </c>
      <c r="AD283" s="1">
        <f t="shared" si="148"/>
        <v>0</v>
      </c>
      <c r="AE283" s="1" t="str">
        <f t="shared" si="153"/>
        <v/>
      </c>
      <c r="AF283" s="1" t="str">
        <f t="shared" si="149"/>
        <v/>
      </c>
      <c r="AG283" s="1" t="str">
        <f t="shared" si="150"/>
        <v/>
      </c>
      <c r="AH283" s="1" t="str">
        <f t="shared" si="151"/>
        <v/>
      </c>
      <c r="AI283" s="1" t="e">
        <f t="shared" si="154"/>
        <v>#N/A</v>
      </c>
      <c r="AJ283" s="9" t="e">
        <f t="shared" si="135"/>
        <v>#N/A</v>
      </c>
      <c r="AK283" s="9" t="e">
        <f t="shared" si="136"/>
        <v>#N/A</v>
      </c>
      <c r="AL283" s="9" t="e">
        <f t="shared" si="137"/>
        <v>#N/A</v>
      </c>
      <c r="AM283" s="9" t="e">
        <f t="shared" si="138"/>
        <v>#N/A</v>
      </c>
      <c r="AN283" s="9" t="e">
        <f t="shared" si="139"/>
        <v>#N/A</v>
      </c>
      <c r="AO283" s="9" t="e">
        <f t="shared" si="140"/>
        <v>#N/A</v>
      </c>
      <c r="AP283" s="1" t="str">
        <f t="shared" si="155"/>
        <v/>
      </c>
      <c r="AQ283" s="1" t="str">
        <f t="shared" si="156"/>
        <v/>
      </c>
      <c r="AS283" s="1" t="str">
        <f t="shared" si="157"/>
        <v/>
      </c>
      <c r="AT283" s="1" t="e">
        <f t="shared" si="158"/>
        <v>#N/A</v>
      </c>
      <c r="AU283" s="1" t="e">
        <f t="shared" si="159"/>
        <v>#N/A</v>
      </c>
      <c r="AV283" s="9" t="e">
        <f t="shared" si="152"/>
        <v>#N/A</v>
      </c>
      <c r="AW283" s="9" t="e">
        <f t="shared" si="141"/>
        <v>#N/A</v>
      </c>
      <c r="AX283" s="9" t="e">
        <f t="shared" si="142"/>
        <v>#N/A</v>
      </c>
      <c r="AY283" s="9" t="e">
        <f t="shared" si="143"/>
        <v>#N/A</v>
      </c>
      <c r="AZ283" s="9" t="e">
        <f t="shared" si="144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34"/>
        <v>#N/A</v>
      </c>
      <c r="C284" s="3"/>
      <c r="D284" s="3"/>
      <c r="E284" s="3"/>
      <c r="F284" s="3"/>
      <c r="G284" s="3"/>
      <c r="H284" s="3"/>
      <c r="I284" s="3"/>
      <c r="J284" s="98"/>
      <c r="K284" s="98"/>
      <c r="L284" s="98"/>
      <c r="M284" s="98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45"/>
        <v>0</v>
      </c>
      <c r="AB284" s="1">
        <f t="shared" si="146"/>
        <v>0</v>
      </c>
      <c r="AC284" s="1">
        <f t="shared" si="147"/>
        <v>0</v>
      </c>
      <c r="AD284" s="1">
        <f t="shared" si="148"/>
        <v>0</v>
      </c>
      <c r="AE284" s="1" t="str">
        <f t="shared" si="153"/>
        <v/>
      </c>
      <c r="AF284" s="1" t="str">
        <f t="shared" si="149"/>
        <v/>
      </c>
      <c r="AG284" s="1" t="str">
        <f t="shared" si="150"/>
        <v/>
      </c>
      <c r="AH284" s="1" t="str">
        <f t="shared" si="151"/>
        <v/>
      </c>
      <c r="AI284" s="1" t="e">
        <f t="shared" si="154"/>
        <v>#N/A</v>
      </c>
      <c r="AJ284" s="9" t="e">
        <f t="shared" si="135"/>
        <v>#N/A</v>
      </c>
      <c r="AK284" s="9" t="e">
        <f t="shared" si="136"/>
        <v>#N/A</v>
      </c>
      <c r="AL284" s="9" t="e">
        <f t="shared" si="137"/>
        <v>#N/A</v>
      </c>
      <c r="AM284" s="9" t="e">
        <f t="shared" si="138"/>
        <v>#N/A</v>
      </c>
      <c r="AN284" s="9" t="e">
        <f t="shared" si="139"/>
        <v>#N/A</v>
      </c>
      <c r="AO284" s="9" t="e">
        <f t="shared" si="140"/>
        <v>#N/A</v>
      </c>
      <c r="AP284" s="1" t="str">
        <f t="shared" si="155"/>
        <v/>
      </c>
      <c r="AQ284" s="1" t="str">
        <f t="shared" si="156"/>
        <v/>
      </c>
      <c r="AS284" s="1" t="str">
        <f t="shared" si="157"/>
        <v/>
      </c>
      <c r="AT284" s="1" t="e">
        <f t="shared" si="158"/>
        <v>#N/A</v>
      </c>
      <c r="AU284" s="1" t="e">
        <f t="shared" si="159"/>
        <v>#N/A</v>
      </c>
      <c r="AV284" s="9" t="e">
        <f t="shared" si="152"/>
        <v>#N/A</v>
      </c>
      <c r="AW284" s="9" t="e">
        <f t="shared" si="141"/>
        <v>#N/A</v>
      </c>
      <c r="AX284" s="9" t="e">
        <f t="shared" si="142"/>
        <v>#N/A</v>
      </c>
      <c r="AY284" s="9" t="e">
        <f t="shared" si="143"/>
        <v>#N/A</v>
      </c>
      <c r="AZ284" s="9" t="e">
        <f t="shared" si="144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34"/>
        <v>#N/A</v>
      </c>
      <c r="C285" s="3"/>
      <c r="D285" s="3"/>
      <c r="E285" s="3"/>
      <c r="F285" s="3"/>
      <c r="G285" s="3"/>
      <c r="H285" s="3"/>
      <c r="I285" s="3"/>
      <c r="J285" s="98"/>
      <c r="K285" s="98"/>
      <c r="L285" s="98"/>
      <c r="M285" s="98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45"/>
        <v>0</v>
      </c>
      <c r="AB285" s="1">
        <f t="shared" si="146"/>
        <v>0</v>
      </c>
      <c r="AC285" s="1">
        <f t="shared" si="147"/>
        <v>0</v>
      </c>
      <c r="AD285" s="1">
        <f t="shared" si="148"/>
        <v>0</v>
      </c>
      <c r="AE285" s="1" t="str">
        <f t="shared" si="153"/>
        <v/>
      </c>
      <c r="AF285" s="1" t="str">
        <f t="shared" si="149"/>
        <v/>
      </c>
      <c r="AG285" s="1" t="str">
        <f t="shared" si="150"/>
        <v/>
      </c>
      <c r="AH285" s="1" t="str">
        <f t="shared" si="151"/>
        <v/>
      </c>
      <c r="AI285" s="1" t="e">
        <f t="shared" si="154"/>
        <v>#N/A</v>
      </c>
      <c r="AJ285" s="9" t="e">
        <f t="shared" si="135"/>
        <v>#N/A</v>
      </c>
      <c r="AK285" s="9" t="e">
        <f t="shared" si="136"/>
        <v>#N/A</v>
      </c>
      <c r="AL285" s="9" t="e">
        <f t="shared" si="137"/>
        <v>#N/A</v>
      </c>
      <c r="AM285" s="9" t="e">
        <f t="shared" si="138"/>
        <v>#N/A</v>
      </c>
      <c r="AN285" s="9" t="e">
        <f t="shared" si="139"/>
        <v>#N/A</v>
      </c>
      <c r="AO285" s="9" t="e">
        <f t="shared" si="140"/>
        <v>#N/A</v>
      </c>
      <c r="AP285" s="1" t="str">
        <f t="shared" si="155"/>
        <v/>
      </c>
      <c r="AQ285" s="1" t="str">
        <f t="shared" si="156"/>
        <v/>
      </c>
      <c r="AS285" s="1" t="str">
        <f t="shared" si="157"/>
        <v/>
      </c>
      <c r="AT285" s="1" t="e">
        <f t="shared" si="158"/>
        <v>#N/A</v>
      </c>
      <c r="AU285" s="1" t="e">
        <f t="shared" si="159"/>
        <v>#N/A</v>
      </c>
      <c r="AV285" s="9" t="e">
        <f t="shared" si="152"/>
        <v>#N/A</v>
      </c>
      <c r="AW285" s="9" t="e">
        <f t="shared" si="141"/>
        <v>#N/A</v>
      </c>
      <c r="AX285" s="9" t="e">
        <f t="shared" si="142"/>
        <v>#N/A</v>
      </c>
      <c r="AY285" s="9" t="e">
        <f t="shared" si="143"/>
        <v>#N/A</v>
      </c>
      <c r="AZ285" s="9" t="e">
        <f t="shared" si="144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34"/>
        <v>#N/A</v>
      </c>
      <c r="C286" s="3"/>
      <c r="D286" s="3"/>
      <c r="E286" s="3"/>
      <c r="F286" s="3"/>
      <c r="G286" s="3"/>
      <c r="H286" s="3"/>
      <c r="I286" s="3"/>
      <c r="J286" s="98"/>
      <c r="K286" s="98"/>
      <c r="L286" s="98"/>
      <c r="M286" s="98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45"/>
        <v>0</v>
      </c>
      <c r="AB286" s="1">
        <f t="shared" si="146"/>
        <v>0</v>
      </c>
      <c r="AC286" s="1">
        <f t="shared" si="147"/>
        <v>0</v>
      </c>
      <c r="AD286" s="1">
        <f t="shared" si="148"/>
        <v>0</v>
      </c>
      <c r="AE286" s="1" t="str">
        <f t="shared" si="153"/>
        <v/>
      </c>
      <c r="AF286" s="1" t="str">
        <f t="shared" si="149"/>
        <v/>
      </c>
      <c r="AG286" s="1" t="str">
        <f t="shared" si="150"/>
        <v/>
      </c>
      <c r="AH286" s="1" t="str">
        <f t="shared" si="151"/>
        <v/>
      </c>
      <c r="AI286" s="1" t="e">
        <f t="shared" si="154"/>
        <v>#N/A</v>
      </c>
      <c r="AJ286" s="9" t="e">
        <f t="shared" si="135"/>
        <v>#N/A</v>
      </c>
      <c r="AK286" s="9" t="e">
        <f t="shared" si="136"/>
        <v>#N/A</v>
      </c>
      <c r="AL286" s="9" t="e">
        <f t="shared" si="137"/>
        <v>#N/A</v>
      </c>
      <c r="AM286" s="9" t="e">
        <f t="shared" si="138"/>
        <v>#N/A</v>
      </c>
      <c r="AN286" s="9" t="e">
        <f t="shared" si="139"/>
        <v>#N/A</v>
      </c>
      <c r="AO286" s="9" t="e">
        <f t="shared" si="140"/>
        <v>#N/A</v>
      </c>
      <c r="AP286" s="1" t="str">
        <f t="shared" si="155"/>
        <v/>
      </c>
      <c r="AQ286" s="1" t="str">
        <f t="shared" si="156"/>
        <v/>
      </c>
      <c r="AS286" s="1" t="str">
        <f t="shared" si="157"/>
        <v/>
      </c>
      <c r="AT286" s="1" t="e">
        <f t="shared" si="158"/>
        <v>#N/A</v>
      </c>
      <c r="AU286" s="1" t="e">
        <f t="shared" si="159"/>
        <v>#N/A</v>
      </c>
      <c r="AV286" s="9" t="e">
        <f t="shared" si="152"/>
        <v>#N/A</v>
      </c>
      <c r="AW286" s="9" t="e">
        <f t="shared" si="141"/>
        <v>#N/A</v>
      </c>
      <c r="AX286" s="9" t="e">
        <f t="shared" si="142"/>
        <v>#N/A</v>
      </c>
      <c r="AY286" s="9" t="e">
        <f t="shared" si="143"/>
        <v>#N/A</v>
      </c>
      <c r="AZ286" s="9" t="e">
        <f t="shared" si="144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34"/>
        <v>#N/A</v>
      </c>
      <c r="C287" s="3"/>
      <c r="D287" s="3"/>
      <c r="E287" s="3"/>
      <c r="F287" s="3"/>
      <c r="G287" s="3"/>
      <c r="H287" s="3"/>
      <c r="I287" s="3"/>
      <c r="J287" s="98"/>
      <c r="K287" s="98"/>
      <c r="L287" s="98"/>
      <c r="M287" s="98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45"/>
        <v>0</v>
      </c>
      <c r="AB287" s="1">
        <f t="shared" si="146"/>
        <v>0</v>
      </c>
      <c r="AC287" s="1">
        <f t="shared" si="147"/>
        <v>0</v>
      </c>
      <c r="AD287" s="1">
        <f t="shared" si="148"/>
        <v>0</v>
      </c>
      <c r="AE287" s="1" t="str">
        <f t="shared" si="153"/>
        <v/>
      </c>
      <c r="AF287" s="1" t="str">
        <f t="shared" si="149"/>
        <v/>
      </c>
      <c r="AG287" s="1" t="str">
        <f t="shared" si="150"/>
        <v/>
      </c>
      <c r="AH287" s="1" t="str">
        <f t="shared" si="151"/>
        <v/>
      </c>
      <c r="AI287" s="1" t="e">
        <f t="shared" si="154"/>
        <v>#N/A</v>
      </c>
      <c r="AJ287" s="9" t="e">
        <f t="shared" si="135"/>
        <v>#N/A</v>
      </c>
      <c r="AK287" s="9" t="e">
        <f t="shared" si="136"/>
        <v>#N/A</v>
      </c>
      <c r="AL287" s="9" t="e">
        <f t="shared" si="137"/>
        <v>#N/A</v>
      </c>
      <c r="AM287" s="9" t="e">
        <f t="shared" si="138"/>
        <v>#N/A</v>
      </c>
      <c r="AN287" s="9" t="e">
        <f t="shared" si="139"/>
        <v>#N/A</v>
      </c>
      <c r="AO287" s="9" t="e">
        <f t="shared" si="140"/>
        <v>#N/A</v>
      </c>
      <c r="AP287" s="1" t="str">
        <f t="shared" si="155"/>
        <v/>
      </c>
      <c r="AQ287" s="1" t="str">
        <f t="shared" si="156"/>
        <v/>
      </c>
      <c r="AS287" s="1" t="str">
        <f t="shared" si="157"/>
        <v/>
      </c>
      <c r="AT287" s="1" t="e">
        <f t="shared" si="158"/>
        <v>#N/A</v>
      </c>
      <c r="AU287" s="1" t="e">
        <f t="shared" si="159"/>
        <v>#N/A</v>
      </c>
      <c r="AV287" s="9" t="e">
        <f t="shared" si="152"/>
        <v>#N/A</v>
      </c>
      <c r="AW287" s="9" t="e">
        <f t="shared" si="141"/>
        <v>#N/A</v>
      </c>
      <c r="AX287" s="9" t="e">
        <f t="shared" si="142"/>
        <v>#N/A</v>
      </c>
      <c r="AY287" s="9" t="e">
        <f t="shared" si="143"/>
        <v>#N/A</v>
      </c>
      <c r="AZ287" s="9" t="e">
        <f t="shared" si="144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34"/>
        <v>#N/A</v>
      </c>
      <c r="C288" s="3"/>
      <c r="D288" s="3"/>
      <c r="E288" s="3"/>
      <c r="F288" s="3"/>
      <c r="G288" s="3"/>
      <c r="H288" s="3"/>
      <c r="I288" s="3"/>
      <c r="J288" s="98"/>
      <c r="K288" s="98"/>
      <c r="L288" s="98"/>
      <c r="M288" s="98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45"/>
        <v>0</v>
      </c>
      <c r="AB288" s="1">
        <f t="shared" si="146"/>
        <v>0</v>
      </c>
      <c r="AC288" s="1">
        <f t="shared" si="147"/>
        <v>0</v>
      </c>
      <c r="AD288" s="1">
        <f t="shared" si="148"/>
        <v>0</v>
      </c>
      <c r="AE288" s="1" t="str">
        <f t="shared" si="153"/>
        <v/>
      </c>
      <c r="AF288" s="1" t="str">
        <f t="shared" si="149"/>
        <v/>
      </c>
      <c r="AG288" s="1" t="str">
        <f t="shared" si="150"/>
        <v/>
      </c>
      <c r="AH288" s="1" t="str">
        <f t="shared" si="151"/>
        <v/>
      </c>
      <c r="AI288" s="1" t="e">
        <f t="shared" si="154"/>
        <v>#N/A</v>
      </c>
      <c r="AJ288" s="9" t="e">
        <f t="shared" si="135"/>
        <v>#N/A</v>
      </c>
      <c r="AK288" s="9" t="e">
        <f t="shared" si="136"/>
        <v>#N/A</v>
      </c>
      <c r="AL288" s="9" t="e">
        <f t="shared" si="137"/>
        <v>#N/A</v>
      </c>
      <c r="AM288" s="9" t="e">
        <f t="shared" si="138"/>
        <v>#N/A</v>
      </c>
      <c r="AN288" s="9" t="e">
        <f t="shared" si="139"/>
        <v>#N/A</v>
      </c>
      <c r="AO288" s="9" t="e">
        <f t="shared" si="140"/>
        <v>#N/A</v>
      </c>
      <c r="AP288" s="1" t="str">
        <f t="shared" si="155"/>
        <v/>
      </c>
      <c r="AQ288" s="1" t="str">
        <f t="shared" si="156"/>
        <v/>
      </c>
      <c r="AS288" s="1" t="str">
        <f t="shared" si="157"/>
        <v/>
      </c>
      <c r="AT288" s="1" t="e">
        <f t="shared" si="158"/>
        <v>#N/A</v>
      </c>
      <c r="AU288" s="1" t="e">
        <f t="shared" si="159"/>
        <v>#N/A</v>
      </c>
      <c r="AV288" s="9" t="e">
        <f t="shared" si="152"/>
        <v>#N/A</v>
      </c>
      <c r="AW288" s="9" t="e">
        <f t="shared" si="141"/>
        <v>#N/A</v>
      </c>
      <c r="AX288" s="9" t="e">
        <f t="shared" si="142"/>
        <v>#N/A</v>
      </c>
      <c r="AY288" s="9" t="e">
        <f t="shared" si="143"/>
        <v>#N/A</v>
      </c>
      <c r="AZ288" s="9" t="e">
        <f t="shared" si="144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34"/>
        <v>#N/A</v>
      </c>
      <c r="C289" s="3"/>
      <c r="D289" s="3"/>
      <c r="E289" s="3"/>
      <c r="F289" s="3"/>
      <c r="G289" s="3"/>
      <c r="H289" s="3"/>
      <c r="I289" s="3"/>
      <c r="J289" s="98"/>
      <c r="K289" s="98"/>
      <c r="L289" s="98"/>
      <c r="M289" s="98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45"/>
        <v>0</v>
      </c>
      <c r="AB289" s="1">
        <f t="shared" si="146"/>
        <v>0</v>
      </c>
      <c r="AC289" s="1">
        <f t="shared" si="147"/>
        <v>0</v>
      </c>
      <c r="AD289" s="1">
        <f t="shared" si="148"/>
        <v>0</v>
      </c>
      <c r="AE289" s="1" t="str">
        <f t="shared" si="153"/>
        <v/>
      </c>
      <c r="AF289" s="1" t="str">
        <f t="shared" si="149"/>
        <v/>
      </c>
      <c r="AG289" s="1" t="str">
        <f t="shared" si="150"/>
        <v/>
      </c>
      <c r="AH289" s="1" t="str">
        <f t="shared" si="151"/>
        <v/>
      </c>
      <c r="AI289" s="1" t="e">
        <f t="shared" si="154"/>
        <v>#N/A</v>
      </c>
      <c r="AJ289" s="9" t="e">
        <f t="shared" si="135"/>
        <v>#N/A</v>
      </c>
      <c r="AK289" s="9" t="e">
        <f t="shared" si="136"/>
        <v>#N/A</v>
      </c>
      <c r="AL289" s="9" t="e">
        <f t="shared" si="137"/>
        <v>#N/A</v>
      </c>
      <c r="AM289" s="9" t="e">
        <f t="shared" si="138"/>
        <v>#N/A</v>
      </c>
      <c r="AN289" s="9" t="e">
        <f t="shared" si="139"/>
        <v>#N/A</v>
      </c>
      <c r="AO289" s="9" t="e">
        <f t="shared" si="140"/>
        <v>#N/A</v>
      </c>
      <c r="AP289" s="1" t="str">
        <f t="shared" si="155"/>
        <v/>
      </c>
      <c r="AQ289" s="1" t="str">
        <f t="shared" si="156"/>
        <v/>
      </c>
      <c r="AS289" s="1" t="str">
        <f t="shared" si="157"/>
        <v/>
      </c>
      <c r="AT289" s="1" t="e">
        <f t="shared" si="158"/>
        <v>#N/A</v>
      </c>
      <c r="AU289" s="1" t="e">
        <f t="shared" si="159"/>
        <v>#N/A</v>
      </c>
      <c r="AV289" s="9" t="e">
        <f t="shared" si="152"/>
        <v>#N/A</v>
      </c>
      <c r="AW289" s="9" t="e">
        <f t="shared" si="141"/>
        <v>#N/A</v>
      </c>
      <c r="AX289" s="9" t="e">
        <f t="shared" si="142"/>
        <v>#N/A</v>
      </c>
      <c r="AY289" s="9" t="e">
        <f t="shared" si="143"/>
        <v>#N/A</v>
      </c>
      <c r="AZ289" s="9" t="e">
        <f t="shared" si="144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34"/>
        <v>#N/A</v>
      </c>
      <c r="C290" s="3"/>
      <c r="D290" s="3"/>
      <c r="E290" s="3"/>
      <c r="F290" s="3"/>
      <c r="G290" s="3"/>
      <c r="H290" s="3"/>
      <c r="I290" s="3"/>
      <c r="J290" s="98"/>
      <c r="K290" s="98"/>
      <c r="L290" s="98"/>
      <c r="M290" s="98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45"/>
        <v>0</v>
      </c>
      <c r="AB290" s="1">
        <f t="shared" si="146"/>
        <v>0</v>
      </c>
      <c r="AC290" s="1">
        <f t="shared" si="147"/>
        <v>0</v>
      </c>
      <c r="AD290" s="1">
        <f t="shared" si="148"/>
        <v>0</v>
      </c>
      <c r="AE290" s="1" t="str">
        <f t="shared" si="153"/>
        <v/>
      </c>
      <c r="AF290" s="1" t="str">
        <f t="shared" si="149"/>
        <v/>
      </c>
      <c r="AG290" s="1" t="str">
        <f t="shared" si="150"/>
        <v/>
      </c>
      <c r="AH290" s="1" t="str">
        <f t="shared" si="151"/>
        <v/>
      </c>
      <c r="AI290" s="1" t="e">
        <f t="shared" si="154"/>
        <v>#N/A</v>
      </c>
      <c r="AJ290" s="9" t="e">
        <f t="shared" si="135"/>
        <v>#N/A</v>
      </c>
      <c r="AK290" s="9" t="e">
        <f t="shared" si="136"/>
        <v>#N/A</v>
      </c>
      <c r="AL290" s="9" t="e">
        <f t="shared" si="137"/>
        <v>#N/A</v>
      </c>
      <c r="AM290" s="9" t="e">
        <f t="shared" si="138"/>
        <v>#N/A</v>
      </c>
      <c r="AN290" s="9" t="e">
        <f t="shared" si="139"/>
        <v>#N/A</v>
      </c>
      <c r="AO290" s="9" t="e">
        <f t="shared" si="140"/>
        <v>#N/A</v>
      </c>
      <c r="AP290" s="1" t="str">
        <f t="shared" si="155"/>
        <v/>
      </c>
      <c r="AQ290" s="1" t="str">
        <f t="shared" si="156"/>
        <v/>
      </c>
      <c r="AS290" s="1" t="str">
        <f t="shared" si="157"/>
        <v/>
      </c>
      <c r="AT290" s="1" t="e">
        <f t="shared" si="158"/>
        <v>#N/A</v>
      </c>
      <c r="AU290" s="1" t="e">
        <f t="shared" si="159"/>
        <v>#N/A</v>
      </c>
      <c r="AV290" s="9" t="e">
        <f t="shared" si="152"/>
        <v>#N/A</v>
      </c>
      <c r="AW290" s="9" t="e">
        <f t="shared" si="141"/>
        <v>#N/A</v>
      </c>
      <c r="AX290" s="9" t="e">
        <f t="shared" si="142"/>
        <v>#N/A</v>
      </c>
      <c r="AY290" s="9" t="e">
        <f t="shared" si="143"/>
        <v>#N/A</v>
      </c>
      <c r="AZ290" s="9" t="e">
        <f t="shared" si="144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34"/>
        <v>#N/A</v>
      </c>
      <c r="C291" s="3"/>
      <c r="D291" s="3"/>
      <c r="E291" s="3"/>
      <c r="F291" s="3"/>
      <c r="G291" s="3"/>
      <c r="H291" s="3"/>
      <c r="I291" s="3"/>
      <c r="J291" s="98"/>
      <c r="K291" s="98"/>
      <c r="L291" s="98"/>
      <c r="M291" s="98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45"/>
        <v>0</v>
      </c>
      <c r="AB291" s="1">
        <f t="shared" si="146"/>
        <v>0</v>
      </c>
      <c r="AC291" s="1">
        <f t="shared" si="147"/>
        <v>0</v>
      </c>
      <c r="AD291" s="1">
        <f t="shared" si="148"/>
        <v>0</v>
      </c>
      <c r="AE291" s="1" t="str">
        <f t="shared" si="153"/>
        <v/>
      </c>
      <c r="AF291" s="1" t="str">
        <f t="shared" si="149"/>
        <v/>
      </c>
      <c r="AG291" s="1" t="str">
        <f t="shared" si="150"/>
        <v/>
      </c>
      <c r="AH291" s="1" t="str">
        <f t="shared" si="151"/>
        <v/>
      </c>
      <c r="AI291" s="1" t="e">
        <f t="shared" si="154"/>
        <v>#N/A</v>
      </c>
      <c r="AJ291" s="9" t="e">
        <f t="shared" si="135"/>
        <v>#N/A</v>
      </c>
      <c r="AK291" s="9" t="e">
        <f t="shared" si="136"/>
        <v>#N/A</v>
      </c>
      <c r="AL291" s="9" t="e">
        <f t="shared" si="137"/>
        <v>#N/A</v>
      </c>
      <c r="AM291" s="9" t="e">
        <f t="shared" si="138"/>
        <v>#N/A</v>
      </c>
      <c r="AN291" s="9" t="e">
        <f t="shared" si="139"/>
        <v>#N/A</v>
      </c>
      <c r="AO291" s="9" t="e">
        <f t="shared" si="140"/>
        <v>#N/A</v>
      </c>
      <c r="AP291" s="1" t="str">
        <f t="shared" si="155"/>
        <v/>
      </c>
      <c r="AQ291" s="1" t="str">
        <f t="shared" si="156"/>
        <v/>
      </c>
      <c r="AS291" s="1" t="str">
        <f t="shared" si="157"/>
        <v/>
      </c>
      <c r="AT291" s="1" t="e">
        <f t="shared" si="158"/>
        <v>#N/A</v>
      </c>
      <c r="AU291" s="1" t="e">
        <f t="shared" si="159"/>
        <v>#N/A</v>
      </c>
      <c r="AV291" s="9" t="e">
        <f t="shared" si="152"/>
        <v>#N/A</v>
      </c>
      <c r="AW291" s="9" t="e">
        <f t="shared" si="141"/>
        <v>#N/A</v>
      </c>
      <c r="AX291" s="9" t="e">
        <f t="shared" si="142"/>
        <v>#N/A</v>
      </c>
      <c r="AY291" s="9" t="e">
        <f t="shared" si="143"/>
        <v>#N/A</v>
      </c>
      <c r="AZ291" s="9" t="e">
        <f t="shared" si="144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34"/>
        <v>#N/A</v>
      </c>
      <c r="C292" s="3"/>
      <c r="D292" s="3"/>
      <c r="E292" s="3"/>
      <c r="F292" s="3"/>
      <c r="G292" s="3"/>
      <c r="H292" s="3"/>
      <c r="I292" s="3"/>
      <c r="J292" s="98"/>
      <c r="K292" s="98"/>
      <c r="L292" s="98"/>
      <c r="M292" s="98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45"/>
        <v>0</v>
      </c>
      <c r="AB292" s="1">
        <f t="shared" si="146"/>
        <v>0</v>
      </c>
      <c r="AC292" s="1">
        <f t="shared" si="147"/>
        <v>0</v>
      </c>
      <c r="AD292" s="1">
        <f t="shared" si="148"/>
        <v>0</v>
      </c>
      <c r="AE292" s="1" t="str">
        <f t="shared" si="153"/>
        <v/>
      </c>
      <c r="AF292" s="1" t="str">
        <f t="shared" si="149"/>
        <v/>
      </c>
      <c r="AG292" s="1" t="str">
        <f t="shared" si="150"/>
        <v/>
      </c>
      <c r="AH292" s="1" t="str">
        <f t="shared" si="151"/>
        <v/>
      </c>
      <c r="AI292" s="1" t="e">
        <f t="shared" si="154"/>
        <v>#N/A</v>
      </c>
      <c r="AJ292" s="9" t="e">
        <f t="shared" si="135"/>
        <v>#N/A</v>
      </c>
      <c r="AK292" s="9" t="e">
        <f t="shared" si="136"/>
        <v>#N/A</v>
      </c>
      <c r="AL292" s="9" t="e">
        <f t="shared" si="137"/>
        <v>#N/A</v>
      </c>
      <c r="AM292" s="9" t="e">
        <f t="shared" si="138"/>
        <v>#N/A</v>
      </c>
      <c r="AN292" s="9" t="e">
        <f t="shared" si="139"/>
        <v>#N/A</v>
      </c>
      <c r="AO292" s="9" t="e">
        <f t="shared" si="140"/>
        <v>#N/A</v>
      </c>
      <c r="AP292" s="1" t="str">
        <f t="shared" si="155"/>
        <v/>
      </c>
      <c r="AQ292" s="1" t="str">
        <f t="shared" si="156"/>
        <v/>
      </c>
      <c r="AS292" s="1" t="str">
        <f t="shared" si="157"/>
        <v/>
      </c>
      <c r="AT292" s="1" t="e">
        <f t="shared" si="158"/>
        <v>#N/A</v>
      </c>
      <c r="AU292" s="1" t="e">
        <f t="shared" si="159"/>
        <v>#N/A</v>
      </c>
      <c r="AV292" s="9" t="e">
        <f t="shared" si="152"/>
        <v>#N/A</v>
      </c>
      <c r="AW292" s="9" t="e">
        <f t="shared" si="141"/>
        <v>#N/A</v>
      </c>
      <c r="AX292" s="9" t="e">
        <f t="shared" si="142"/>
        <v>#N/A</v>
      </c>
      <c r="AY292" s="9" t="e">
        <f t="shared" si="143"/>
        <v>#N/A</v>
      </c>
      <c r="AZ292" s="9" t="e">
        <f t="shared" si="144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34"/>
        <v>#N/A</v>
      </c>
      <c r="C293" s="3"/>
      <c r="D293" s="3"/>
      <c r="E293" s="3"/>
      <c r="F293" s="3"/>
      <c r="G293" s="3"/>
      <c r="H293" s="3"/>
      <c r="I293" s="3"/>
      <c r="J293" s="98"/>
      <c r="K293" s="98"/>
      <c r="L293" s="98"/>
      <c r="M293" s="98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45"/>
        <v>0</v>
      </c>
      <c r="AB293" s="1">
        <f t="shared" si="146"/>
        <v>0</v>
      </c>
      <c r="AC293" s="1">
        <f t="shared" si="147"/>
        <v>0</v>
      </c>
      <c r="AD293" s="1">
        <f t="shared" si="148"/>
        <v>0</v>
      </c>
      <c r="AE293" s="1" t="str">
        <f t="shared" si="153"/>
        <v/>
      </c>
      <c r="AF293" s="1" t="str">
        <f t="shared" si="149"/>
        <v/>
      </c>
      <c r="AG293" s="1" t="str">
        <f t="shared" si="150"/>
        <v/>
      </c>
      <c r="AH293" s="1" t="str">
        <f t="shared" si="151"/>
        <v/>
      </c>
      <c r="AI293" s="1" t="e">
        <f t="shared" si="154"/>
        <v>#N/A</v>
      </c>
      <c r="AJ293" s="9" t="e">
        <f t="shared" si="135"/>
        <v>#N/A</v>
      </c>
      <c r="AK293" s="9" t="e">
        <f t="shared" si="136"/>
        <v>#N/A</v>
      </c>
      <c r="AL293" s="9" t="e">
        <f t="shared" si="137"/>
        <v>#N/A</v>
      </c>
      <c r="AM293" s="9" t="e">
        <f t="shared" si="138"/>
        <v>#N/A</v>
      </c>
      <c r="AN293" s="9" t="e">
        <f t="shared" si="139"/>
        <v>#N/A</v>
      </c>
      <c r="AO293" s="9" t="e">
        <f t="shared" si="140"/>
        <v>#N/A</v>
      </c>
      <c r="AP293" s="1" t="str">
        <f t="shared" si="155"/>
        <v/>
      </c>
      <c r="AQ293" s="1" t="str">
        <f t="shared" si="156"/>
        <v/>
      </c>
      <c r="AS293" s="1" t="str">
        <f t="shared" si="157"/>
        <v/>
      </c>
      <c r="AT293" s="1" t="e">
        <f t="shared" si="158"/>
        <v>#N/A</v>
      </c>
      <c r="AU293" s="1" t="e">
        <f t="shared" si="159"/>
        <v>#N/A</v>
      </c>
      <c r="AV293" s="9" t="e">
        <f t="shared" si="152"/>
        <v>#N/A</v>
      </c>
      <c r="AW293" s="9" t="e">
        <f t="shared" si="141"/>
        <v>#N/A</v>
      </c>
      <c r="AX293" s="9" t="e">
        <f t="shared" si="142"/>
        <v>#N/A</v>
      </c>
      <c r="AY293" s="9" t="e">
        <f t="shared" si="143"/>
        <v>#N/A</v>
      </c>
      <c r="AZ293" s="9" t="e">
        <f t="shared" si="144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34"/>
        <v>#N/A</v>
      </c>
      <c r="C294" s="3"/>
      <c r="D294" s="3"/>
      <c r="E294" s="3"/>
      <c r="F294" s="3"/>
      <c r="G294" s="3"/>
      <c r="H294" s="3"/>
      <c r="I294" s="3"/>
      <c r="J294" s="98"/>
      <c r="K294" s="98"/>
      <c r="L294" s="98"/>
      <c r="M294" s="98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45"/>
        <v>0</v>
      </c>
      <c r="AB294" s="1">
        <f t="shared" si="146"/>
        <v>0</v>
      </c>
      <c r="AC294" s="1">
        <f t="shared" si="147"/>
        <v>0</v>
      </c>
      <c r="AD294" s="1">
        <f t="shared" si="148"/>
        <v>0</v>
      </c>
      <c r="AE294" s="1" t="str">
        <f t="shared" si="153"/>
        <v/>
      </c>
      <c r="AF294" s="1" t="str">
        <f t="shared" si="149"/>
        <v/>
      </c>
      <c r="AG294" s="1" t="str">
        <f t="shared" si="150"/>
        <v/>
      </c>
      <c r="AH294" s="1" t="str">
        <f t="shared" si="151"/>
        <v/>
      </c>
      <c r="AI294" s="1" t="e">
        <f t="shared" si="154"/>
        <v>#N/A</v>
      </c>
      <c r="AJ294" s="9" t="e">
        <f t="shared" si="135"/>
        <v>#N/A</v>
      </c>
      <c r="AK294" s="9" t="e">
        <f t="shared" si="136"/>
        <v>#N/A</v>
      </c>
      <c r="AL294" s="9" t="e">
        <f t="shared" si="137"/>
        <v>#N/A</v>
      </c>
      <c r="AM294" s="9" t="e">
        <f t="shared" si="138"/>
        <v>#N/A</v>
      </c>
      <c r="AN294" s="9" t="e">
        <f t="shared" si="139"/>
        <v>#N/A</v>
      </c>
      <c r="AO294" s="9" t="e">
        <f t="shared" si="140"/>
        <v>#N/A</v>
      </c>
      <c r="AP294" s="1" t="str">
        <f t="shared" si="155"/>
        <v/>
      </c>
      <c r="AQ294" s="1" t="str">
        <f t="shared" si="156"/>
        <v/>
      </c>
      <c r="AS294" s="1" t="str">
        <f t="shared" si="157"/>
        <v/>
      </c>
      <c r="AT294" s="1" t="e">
        <f t="shared" si="158"/>
        <v>#N/A</v>
      </c>
      <c r="AU294" s="1" t="e">
        <f t="shared" si="159"/>
        <v>#N/A</v>
      </c>
      <c r="AV294" s="9" t="e">
        <f t="shared" si="152"/>
        <v>#N/A</v>
      </c>
      <c r="AW294" s="9" t="e">
        <f t="shared" si="141"/>
        <v>#N/A</v>
      </c>
      <c r="AX294" s="9" t="e">
        <f t="shared" si="142"/>
        <v>#N/A</v>
      </c>
      <c r="AY294" s="9" t="e">
        <f t="shared" si="143"/>
        <v>#N/A</v>
      </c>
      <c r="AZ294" s="9" t="e">
        <f t="shared" si="144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34"/>
        <v>#N/A</v>
      </c>
      <c r="C295" s="3"/>
      <c r="D295" s="3"/>
      <c r="E295" s="3"/>
      <c r="F295" s="3"/>
      <c r="G295" s="3"/>
      <c r="H295" s="3"/>
      <c r="I295" s="3"/>
      <c r="J295" s="98"/>
      <c r="K295" s="98"/>
      <c r="L295" s="98"/>
      <c r="M295" s="98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45"/>
        <v>0</v>
      </c>
      <c r="AB295" s="1">
        <f t="shared" si="146"/>
        <v>0</v>
      </c>
      <c r="AC295" s="1">
        <f t="shared" si="147"/>
        <v>0</v>
      </c>
      <c r="AD295" s="1">
        <f t="shared" si="148"/>
        <v>0</v>
      </c>
      <c r="AE295" s="1" t="str">
        <f t="shared" si="153"/>
        <v/>
      </c>
      <c r="AF295" s="1" t="str">
        <f t="shared" si="149"/>
        <v/>
      </c>
      <c r="AG295" s="1" t="str">
        <f t="shared" si="150"/>
        <v/>
      </c>
      <c r="AH295" s="1" t="str">
        <f t="shared" si="151"/>
        <v/>
      </c>
      <c r="AI295" s="1" t="e">
        <f t="shared" si="154"/>
        <v>#N/A</v>
      </c>
      <c r="AJ295" s="9" t="e">
        <f t="shared" si="135"/>
        <v>#N/A</v>
      </c>
      <c r="AK295" s="9" t="e">
        <f t="shared" si="136"/>
        <v>#N/A</v>
      </c>
      <c r="AL295" s="9" t="e">
        <f t="shared" si="137"/>
        <v>#N/A</v>
      </c>
      <c r="AM295" s="9" t="e">
        <f t="shared" si="138"/>
        <v>#N/A</v>
      </c>
      <c r="AN295" s="9" t="e">
        <f t="shared" si="139"/>
        <v>#N/A</v>
      </c>
      <c r="AO295" s="9" t="e">
        <f t="shared" si="140"/>
        <v>#N/A</v>
      </c>
      <c r="AP295" s="1" t="str">
        <f t="shared" si="155"/>
        <v/>
      </c>
      <c r="AQ295" s="1" t="str">
        <f t="shared" si="156"/>
        <v/>
      </c>
      <c r="AS295" s="1" t="str">
        <f t="shared" si="157"/>
        <v/>
      </c>
      <c r="AT295" s="1" t="e">
        <f t="shared" si="158"/>
        <v>#N/A</v>
      </c>
      <c r="AU295" s="1" t="e">
        <f t="shared" si="159"/>
        <v>#N/A</v>
      </c>
      <c r="AV295" s="9" t="e">
        <f t="shared" si="152"/>
        <v>#N/A</v>
      </c>
      <c r="AW295" s="9" t="e">
        <f t="shared" si="141"/>
        <v>#N/A</v>
      </c>
      <c r="AX295" s="9" t="e">
        <f t="shared" si="142"/>
        <v>#N/A</v>
      </c>
      <c r="AY295" s="9" t="e">
        <f t="shared" si="143"/>
        <v>#N/A</v>
      </c>
      <c r="AZ295" s="9" t="e">
        <f t="shared" si="144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34"/>
        <v>#N/A</v>
      </c>
      <c r="C296" s="3"/>
      <c r="D296" s="3"/>
      <c r="E296" s="3"/>
      <c r="F296" s="3"/>
      <c r="G296" s="3"/>
      <c r="H296" s="3"/>
      <c r="I296" s="3"/>
      <c r="J296" s="98"/>
      <c r="K296" s="98"/>
      <c r="L296" s="98"/>
      <c r="M296" s="98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45"/>
        <v>0</v>
      </c>
      <c r="AB296" s="1">
        <f t="shared" si="146"/>
        <v>0</v>
      </c>
      <c r="AC296" s="1">
        <f t="shared" si="147"/>
        <v>0</v>
      </c>
      <c r="AD296" s="1">
        <f t="shared" si="148"/>
        <v>0</v>
      </c>
      <c r="AE296" s="1" t="str">
        <f t="shared" si="153"/>
        <v/>
      </c>
      <c r="AF296" s="1" t="str">
        <f t="shared" si="149"/>
        <v/>
      </c>
      <c r="AG296" s="1" t="str">
        <f t="shared" si="150"/>
        <v/>
      </c>
      <c r="AH296" s="1" t="str">
        <f t="shared" si="151"/>
        <v/>
      </c>
      <c r="AI296" s="1" t="e">
        <f t="shared" si="154"/>
        <v>#N/A</v>
      </c>
      <c r="AJ296" s="9" t="e">
        <f t="shared" si="135"/>
        <v>#N/A</v>
      </c>
      <c r="AK296" s="9" t="e">
        <f t="shared" si="136"/>
        <v>#N/A</v>
      </c>
      <c r="AL296" s="9" t="e">
        <f t="shared" si="137"/>
        <v>#N/A</v>
      </c>
      <c r="AM296" s="9" t="e">
        <f t="shared" si="138"/>
        <v>#N/A</v>
      </c>
      <c r="AN296" s="9" t="e">
        <f t="shared" si="139"/>
        <v>#N/A</v>
      </c>
      <c r="AO296" s="9" t="e">
        <f t="shared" si="140"/>
        <v>#N/A</v>
      </c>
      <c r="AP296" s="1" t="str">
        <f t="shared" si="155"/>
        <v/>
      </c>
      <c r="AQ296" s="1" t="str">
        <f t="shared" si="156"/>
        <v/>
      </c>
      <c r="AS296" s="1" t="str">
        <f t="shared" si="157"/>
        <v/>
      </c>
      <c r="AT296" s="1" t="e">
        <f t="shared" si="158"/>
        <v>#N/A</v>
      </c>
      <c r="AU296" s="1" t="e">
        <f t="shared" si="159"/>
        <v>#N/A</v>
      </c>
      <c r="AV296" s="9" t="e">
        <f t="shared" si="152"/>
        <v>#N/A</v>
      </c>
      <c r="AW296" s="9" t="e">
        <f t="shared" si="141"/>
        <v>#N/A</v>
      </c>
      <c r="AX296" s="9" t="e">
        <f t="shared" si="142"/>
        <v>#N/A</v>
      </c>
      <c r="AY296" s="9" t="e">
        <f t="shared" si="143"/>
        <v>#N/A</v>
      </c>
      <c r="AZ296" s="9" t="e">
        <f t="shared" si="144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34"/>
        <v>#N/A</v>
      </c>
      <c r="C297" s="3"/>
      <c r="D297" s="3"/>
      <c r="E297" s="3"/>
      <c r="F297" s="3"/>
      <c r="G297" s="3"/>
      <c r="H297" s="3"/>
      <c r="I297" s="3"/>
      <c r="J297" s="98"/>
      <c r="K297" s="98"/>
      <c r="L297" s="98"/>
      <c r="M297" s="98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45"/>
        <v>0</v>
      </c>
      <c r="AB297" s="1">
        <f t="shared" si="146"/>
        <v>0</v>
      </c>
      <c r="AC297" s="1">
        <f t="shared" si="147"/>
        <v>0</v>
      </c>
      <c r="AD297" s="1">
        <f t="shared" si="148"/>
        <v>0</v>
      </c>
      <c r="AE297" s="1" t="str">
        <f t="shared" si="153"/>
        <v/>
      </c>
      <c r="AF297" s="1" t="str">
        <f t="shared" si="149"/>
        <v/>
      </c>
      <c r="AG297" s="1" t="str">
        <f t="shared" si="150"/>
        <v/>
      </c>
      <c r="AH297" s="1" t="str">
        <f t="shared" si="151"/>
        <v/>
      </c>
      <c r="AI297" s="1" t="e">
        <f t="shared" si="154"/>
        <v>#N/A</v>
      </c>
      <c r="AJ297" s="9" t="e">
        <f t="shared" si="135"/>
        <v>#N/A</v>
      </c>
      <c r="AK297" s="9" t="e">
        <f t="shared" si="136"/>
        <v>#N/A</v>
      </c>
      <c r="AL297" s="9" t="e">
        <f t="shared" si="137"/>
        <v>#N/A</v>
      </c>
      <c r="AM297" s="9" t="e">
        <f t="shared" si="138"/>
        <v>#N/A</v>
      </c>
      <c r="AN297" s="9" t="e">
        <f t="shared" si="139"/>
        <v>#N/A</v>
      </c>
      <c r="AO297" s="9" t="e">
        <f t="shared" si="140"/>
        <v>#N/A</v>
      </c>
      <c r="AP297" s="1" t="str">
        <f t="shared" si="155"/>
        <v/>
      </c>
      <c r="AQ297" s="1" t="str">
        <f t="shared" si="156"/>
        <v/>
      </c>
      <c r="AS297" s="1" t="str">
        <f t="shared" si="157"/>
        <v/>
      </c>
      <c r="AT297" s="1" t="e">
        <f t="shared" si="158"/>
        <v>#N/A</v>
      </c>
      <c r="AU297" s="1" t="e">
        <f t="shared" si="159"/>
        <v>#N/A</v>
      </c>
      <c r="AV297" s="9" t="e">
        <f t="shared" si="152"/>
        <v>#N/A</v>
      </c>
      <c r="AW297" s="9" t="e">
        <f t="shared" si="141"/>
        <v>#N/A</v>
      </c>
      <c r="AX297" s="9" t="e">
        <f t="shared" si="142"/>
        <v>#N/A</v>
      </c>
      <c r="AY297" s="9" t="e">
        <f t="shared" si="143"/>
        <v>#N/A</v>
      </c>
      <c r="AZ297" s="9" t="e">
        <f t="shared" si="144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34"/>
        <v>#N/A</v>
      </c>
      <c r="C298" s="3"/>
      <c r="D298" s="3"/>
      <c r="E298" s="3"/>
      <c r="F298" s="3"/>
      <c r="G298" s="3"/>
      <c r="H298" s="3"/>
      <c r="I298" s="3"/>
      <c r="J298" s="98"/>
      <c r="K298" s="98"/>
      <c r="L298" s="98"/>
      <c r="M298" s="98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45"/>
        <v>0</v>
      </c>
      <c r="AB298" s="1">
        <f t="shared" si="146"/>
        <v>0</v>
      </c>
      <c r="AC298" s="1">
        <f t="shared" si="147"/>
        <v>0</v>
      </c>
      <c r="AD298" s="1">
        <f t="shared" si="148"/>
        <v>0</v>
      </c>
      <c r="AE298" s="1" t="str">
        <f t="shared" si="153"/>
        <v/>
      </c>
      <c r="AF298" s="1" t="str">
        <f t="shared" si="149"/>
        <v/>
      </c>
      <c r="AG298" s="1" t="str">
        <f t="shared" si="150"/>
        <v/>
      </c>
      <c r="AH298" s="1" t="str">
        <f t="shared" si="151"/>
        <v/>
      </c>
      <c r="AI298" s="1" t="e">
        <f t="shared" si="154"/>
        <v>#N/A</v>
      </c>
      <c r="AJ298" s="9" t="e">
        <f t="shared" si="135"/>
        <v>#N/A</v>
      </c>
      <c r="AK298" s="9" t="e">
        <f t="shared" si="136"/>
        <v>#N/A</v>
      </c>
      <c r="AL298" s="9" t="e">
        <f t="shared" si="137"/>
        <v>#N/A</v>
      </c>
      <c r="AM298" s="9" t="e">
        <f t="shared" si="138"/>
        <v>#N/A</v>
      </c>
      <c r="AN298" s="9" t="e">
        <f t="shared" si="139"/>
        <v>#N/A</v>
      </c>
      <c r="AO298" s="9" t="e">
        <f t="shared" si="140"/>
        <v>#N/A</v>
      </c>
      <c r="AP298" s="1" t="str">
        <f t="shared" si="155"/>
        <v/>
      </c>
      <c r="AQ298" s="1" t="str">
        <f t="shared" si="156"/>
        <v/>
      </c>
      <c r="AS298" s="1" t="str">
        <f t="shared" si="157"/>
        <v/>
      </c>
      <c r="AT298" s="1" t="e">
        <f t="shared" si="158"/>
        <v>#N/A</v>
      </c>
      <c r="AU298" s="1" t="e">
        <f t="shared" si="159"/>
        <v>#N/A</v>
      </c>
      <c r="AV298" s="9" t="e">
        <f t="shared" si="152"/>
        <v>#N/A</v>
      </c>
      <c r="AW298" s="9" t="e">
        <f t="shared" si="141"/>
        <v>#N/A</v>
      </c>
      <c r="AX298" s="9" t="e">
        <f t="shared" si="142"/>
        <v>#N/A</v>
      </c>
      <c r="AY298" s="9" t="e">
        <f t="shared" si="143"/>
        <v>#N/A</v>
      </c>
      <c r="AZ298" s="9" t="e">
        <f t="shared" si="144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34"/>
        <v>#N/A</v>
      </c>
      <c r="C299" s="3"/>
      <c r="D299" s="3"/>
      <c r="E299" s="3"/>
      <c r="F299" s="3"/>
      <c r="G299" s="3"/>
      <c r="H299" s="3"/>
      <c r="I299" s="3"/>
      <c r="J299" s="98"/>
      <c r="K299" s="98"/>
      <c r="L299" s="98"/>
      <c r="M299" s="98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45"/>
        <v>0</v>
      </c>
      <c r="AB299" s="1">
        <f t="shared" si="146"/>
        <v>0</v>
      </c>
      <c r="AC299" s="1">
        <f t="shared" si="147"/>
        <v>0</v>
      </c>
      <c r="AD299" s="1">
        <f t="shared" si="148"/>
        <v>0</v>
      </c>
      <c r="AE299" s="1" t="str">
        <f t="shared" si="153"/>
        <v/>
      </c>
      <c r="AF299" s="1" t="str">
        <f t="shared" si="149"/>
        <v/>
      </c>
      <c r="AG299" s="1" t="str">
        <f t="shared" si="150"/>
        <v/>
      </c>
      <c r="AH299" s="1" t="str">
        <f t="shared" si="151"/>
        <v/>
      </c>
      <c r="AI299" s="1" t="e">
        <f t="shared" si="154"/>
        <v>#N/A</v>
      </c>
      <c r="AJ299" s="9" t="e">
        <f t="shared" si="135"/>
        <v>#N/A</v>
      </c>
      <c r="AK299" s="9" t="e">
        <f t="shared" si="136"/>
        <v>#N/A</v>
      </c>
      <c r="AL299" s="9" t="e">
        <f t="shared" si="137"/>
        <v>#N/A</v>
      </c>
      <c r="AM299" s="9" t="e">
        <f t="shared" si="138"/>
        <v>#N/A</v>
      </c>
      <c r="AN299" s="9" t="e">
        <f t="shared" si="139"/>
        <v>#N/A</v>
      </c>
      <c r="AO299" s="9" t="e">
        <f t="shared" si="140"/>
        <v>#N/A</v>
      </c>
      <c r="AP299" s="1" t="str">
        <f t="shared" si="155"/>
        <v/>
      </c>
      <c r="AQ299" s="1" t="str">
        <f t="shared" si="156"/>
        <v/>
      </c>
      <c r="AS299" s="1" t="str">
        <f t="shared" si="157"/>
        <v/>
      </c>
      <c r="AT299" s="1" t="e">
        <f t="shared" si="158"/>
        <v>#N/A</v>
      </c>
      <c r="AU299" s="1" t="e">
        <f t="shared" si="159"/>
        <v>#N/A</v>
      </c>
      <c r="AV299" s="9" t="e">
        <f t="shared" si="152"/>
        <v>#N/A</v>
      </c>
      <c r="AW299" s="9" t="e">
        <f t="shared" si="141"/>
        <v>#N/A</v>
      </c>
      <c r="AX299" s="9" t="e">
        <f t="shared" si="142"/>
        <v>#N/A</v>
      </c>
      <c r="AY299" s="9" t="e">
        <f t="shared" si="143"/>
        <v>#N/A</v>
      </c>
      <c r="AZ299" s="9" t="e">
        <f t="shared" si="144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34"/>
        <v>#N/A</v>
      </c>
      <c r="C300" s="3"/>
      <c r="D300" s="3"/>
      <c r="E300" s="3"/>
      <c r="F300" s="3"/>
      <c r="G300" s="3"/>
      <c r="H300" s="3"/>
      <c r="I300" s="3"/>
      <c r="J300" s="98"/>
      <c r="K300" s="98"/>
      <c r="L300" s="98"/>
      <c r="M300" s="98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45"/>
        <v>0</v>
      </c>
      <c r="AB300" s="1">
        <f t="shared" si="146"/>
        <v>0</v>
      </c>
      <c r="AC300" s="1">
        <f t="shared" si="147"/>
        <v>0</v>
      </c>
      <c r="AD300" s="1">
        <f t="shared" si="148"/>
        <v>0</v>
      </c>
      <c r="AE300" s="1" t="str">
        <f t="shared" si="153"/>
        <v/>
      </c>
      <c r="AF300" s="1" t="str">
        <f t="shared" si="149"/>
        <v/>
      </c>
      <c r="AG300" s="1" t="str">
        <f t="shared" si="150"/>
        <v/>
      </c>
      <c r="AH300" s="1" t="str">
        <f t="shared" si="151"/>
        <v/>
      </c>
      <c r="AI300" s="1" t="e">
        <f t="shared" si="154"/>
        <v>#N/A</v>
      </c>
      <c r="AJ300" s="9" t="e">
        <f t="shared" si="135"/>
        <v>#N/A</v>
      </c>
      <c r="AK300" s="9" t="e">
        <f t="shared" si="136"/>
        <v>#N/A</v>
      </c>
      <c r="AL300" s="9" t="e">
        <f t="shared" si="137"/>
        <v>#N/A</v>
      </c>
      <c r="AM300" s="9" t="e">
        <f t="shared" si="138"/>
        <v>#N/A</v>
      </c>
      <c r="AN300" s="9" t="e">
        <f t="shared" si="139"/>
        <v>#N/A</v>
      </c>
      <c r="AO300" s="9" t="e">
        <f t="shared" si="140"/>
        <v>#N/A</v>
      </c>
      <c r="AP300" s="1" t="str">
        <f t="shared" si="155"/>
        <v/>
      </c>
      <c r="AQ300" s="1" t="str">
        <f t="shared" si="156"/>
        <v/>
      </c>
      <c r="AS300" s="1" t="str">
        <f t="shared" si="157"/>
        <v/>
      </c>
      <c r="AT300" s="1" t="e">
        <f t="shared" si="158"/>
        <v>#N/A</v>
      </c>
      <c r="AU300" s="1" t="e">
        <f t="shared" si="159"/>
        <v>#N/A</v>
      </c>
      <c r="AV300" s="9" t="e">
        <f t="shared" si="152"/>
        <v>#N/A</v>
      </c>
      <c r="AW300" s="9" t="e">
        <f t="shared" si="141"/>
        <v>#N/A</v>
      </c>
      <c r="AX300" s="9" t="e">
        <f t="shared" si="142"/>
        <v>#N/A</v>
      </c>
      <c r="AY300" s="9" t="e">
        <f t="shared" si="143"/>
        <v>#N/A</v>
      </c>
      <c r="AZ300" s="9" t="e">
        <f t="shared" si="144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34"/>
        <v>#N/A</v>
      </c>
      <c r="C301" s="3"/>
      <c r="D301" s="3"/>
      <c r="E301" s="3"/>
      <c r="F301" s="3"/>
      <c r="G301" s="3"/>
      <c r="H301" s="3"/>
      <c r="I301" s="3"/>
      <c r="J301" s="98"/>
      <c r="K301" s="98"/>
      <c r="L301" s="98"/>
      <c r="M301" s="98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45"/>
        <v>0</v>
      </c>
      <c r="AB301" s="1">
        <f t="shared" si="146"/>
        <v>0</v>
      </c>
      <c r="AC301" s="1">
        <f t="shared" si="147"/>
        <v>0</v>
      </c>
      <c r="AD301" s="1">
        <f t="shared" si="148"/>
        <v>0</v>
      </c>
      <c r="AE301" s="1" t="str">
        <f t="shared" si="153"/>
        <v/>
      </c>
      <c r="AF301" s="1" t="str">
        <f t="shared" si="149"/>
        <v/>
      </c>
      <c r="AG301" s="1" t="str">
        <f t="shared" si="150"/>
        <v/>
      </c>
      <c r="AH301" s="1" t="str">
        <f t="shared" si="151"/>
        <v/>
      </c>
      <c r="AI301" s="1" t="e">
        <f t="shared" si="154"/>
        <v>#N/A</v>
      </c>
      <c r="AJ301" s="9" t="e">
        <f t="shared" si="135"/>
        <v>#N/A</v>
      </c>
      <c r="AK301" s="9" t="e">
        <f t="shared" si="136"/>
        <v>#N/A</v>
      </c>
      <c r="AL301" s="9" t="e">
        <f t="shared" si="137"/>
        <v>#N/A</v>
      </c>
      <c r="AM301" s="9" t="e">
        <f t="shared" si="138"/>
        <v>#N/A</v>
      </c>
      <c r="AN301" s="9" t="e">
        <f t="shared" si="139"/>
        <v>#N/A</v>
      </c>
      <c r="AO301" s="9" t="e">
        <f t="shared" si="140"/>
        <v>#N/A</v>
      </c>
      <c r="AP301" s="1" t="str">
        <f t="shared" si="155"/>
        <v/>
      </c>
      <c r="AQ301" s="1" t="str">
        <f t="shared" si="156"/>
        <v/>
      </c>
      <c r="AS301" s="1" t="str">
        <f t="shared" si="157"/>
        <v/>
      </c>
      <c r="AT301" s="1" t="e">
        <f t="shared" si="158"/>
        <v>#N/A</v>
      </c>
      <c r="AU301" s="1" t="e">
        <f t="shared" si="159"/>
        <v>#N/A</v>
      </c>
      <c r="AV301" s="9" t="e">
        <f t="shared" si="152"/>
        <v>#N/A</v>
      </c>
      <c r="AW301" s="9" t="e">
        <f t="shared" si="141"/>
        <v>#N/A</v>
      </c>
      <c r="AX301" s="9" t="e">
        <f t="shared" si="142"/>
        <v>#N/A</v>
      </c>
      <c r="AY301" s="9" t="e">
        <f t="shared" si="143"/>
        <v>#N/A</v>
      </c>
      <c r="AZ301" s="9" t="e">
        <f t="shared" si="144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34"/>
        <v>#N/A</v>
      </c>
      <c r="C302" s="3"/>
      <c r="D302" s="3"/>
      <c r="E302" s="3"/>
      <c r="F302" s="3"/>
      <c r="G302" s="3"/>
      <c r="H302" s="3"/>
      <c r="I302" s="3"/>
      <c r="J302" s="98"/>
      <c r="K302" s="98"/>
      <c r="L302" s="98"/>
      <c r="M302" s="98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45"/>
        <v>0</v>
      </c>
      <c r="AB302" s="1">
        <f t="shared" si="146"/>
        <v>0</v>
      </c>
      <c r="AC302" s="1">
        <f t="shared" si="147"/>
        <v>0</v>
      </c>
      <c r="AD302" s="1">
        <f t="shared" si="148"/>
        <v>0</v>
      </c>
      <c r="AE302" s="1" t="str">
        <f t="shared" si="153"/>
        <v/>
      </c>
      <c r="AF302" s="1" t="str">
        <f t="shared" si="149"/>
        <v/>
      </c>
      <c r="AG302" s="1" t="str">
        <f t="shared" si="150"/>
        <v/>
      </c>
      <c r="AH302" s="1" t="str">
        <f t="shared" si="151"/>
        <v/>
      </c>
      <c r="AI302" s="1" t="e">
        <f t="shared" si="154"/>
        <v>#N/A</v>
      </c>
      <c r="AJ302" s="9" t="e">
        <f t="shared" si="135"/>
        <v>#N/A</v>
      </c>
      <c r="AK302" s="9" t="e">
        <f t="shared" si="136"/>
        <v>#N/A</v>
      </c>
      <c r="AL302" s="9" t="e">
        <f t="shared" si="137"/>
        <v>#N/A</v>
      </c>
      <c r="AM302" s="9" t="e">
        <f t="shared" si="138"/>
        <v>#N/A</v>
      </c>
      <c r="AN302" s="9" t="e">
        <f t="shared" si="139"/>
        <v>#N/A</v>
      </c>
      <c r="AO302" s="9" t="e">
        <f t="shared" si="140"/>
        <v>#N/A</v>
      </c>
      <c r="AP302" s="1" t="str">
        <f t="shared" si="155"/>
        <v/>
      </c>
      <c r="AQ302" s="1" t="str">
        <f t="shared" si="156"/>
        <v/>
      </c>
      <c r="AS302" s="1" t="str">
        <f t="shared" si="157"/>
        <v/>
      </c>
      <c r="AT302" s="1" t="e">
        <f t="shared" si="158"/>
        <v>#N/A</v>
      </c>
      <c r="AU302" s="1" t="e">
        <f t="shared" si="159"/>
        <v>#N/A</v>
      </c>
      <c r="AV302" s="9" t="e">
        <f t="shared" si="152"/>
        <v>#N/A</v>
      </c>
      <c r="AW302" s="9" t="e">
        <f t="shared" si="141"/>
        <v>#N/A</v>
      </c>
      <c r="AX302" s="9" t="e">
        <f t="shared" si="142"/>
        <v>#N/A</v>
      </c>
      <c r="AY302" s="9" t="e">
        <f t="shared" si="143"/>
        <v>#N/A</v>
      </c>
      <c r="AZ302" s="9" t="e">
        <f t="shared" si="144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34"/>
        <v>#N/A</v>
      </c>
      <c r="C303" s="3"/>
      <c r="D303" s="3"/>
      <c r="E303" s="3"/>
      <c r="F303" s="3"/>
      <c r="G303" s="3"/>
      <c r="H303" s="3"/>
      <c r="I303" s="3"/>
      <c r="J303" s="98"/>
      <c r="K303" s="98"/>
      <c r="L303" s="98"/>
      <c r="M303" s="98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45"/>
        <v>0</v>
      </c>
      <c r="AB303" s="1">
        <f t="shared" si="146"/>
        <v>0</v>
      </c>
      <c r="AC303" s="1">
        <f t="shared" si="147"/>
        <v>0</v>
      </c>
      <c r="AD303" s="1">
        <f t="shared" si="148"/>
        <v>0</v>
      </c>
      <c r="AE303" s="1" t="str">
        <f t="shared" si="153"/>
        <v/>
      </c>
      <c r="AF303" s="1" t="str">
        <f t="shared" si="149"/>
        <v/>
      </c>
      <c r="AG303" s="1" t="str">
        <f t="shared" si="150"/>
        <v/>
      </c>
      <c r="AH303" s="1" t="str">
        <f t="shared" si="151"/>
        <v/>
      </c>
      <c r="AI303" s="1" t="e">
        <f t="shared" si="154"/>
        <v>#N/A</v>
      </c>
      <c r="AJ303" s="9" t="e">
        <f t="shared" si="135"/>
        <v>#N/A</v>
      </c>
      <c r="AK303" s="9" t="e">
        <f t="shared" si="136"/>
        <v>#N/A</v>
      </c>
      <c r="AL303" s="9" t="e">
        <f t="shared" si="137"/>
        <v>#N/A</v>
      </c>
      <c r="AM303" s="9" t="e">
        <f t="shared" si="138"/>
        <v>#N/A</v>
      </c>
      <c r="AN303" s="9" t="e">
        <f t="shared" si="139"/>
        <v>#N/A</v>
      </c>
      <c r="AO303" s="9" t="e">
        <f t="shared" si="140"/>
        <v>#N/A</v>
      </c>
      <c r="AP303" s="1" t="str">
        <f t="shared" si="155"/>
        <v/>
      </c>
      <c r="AQ303" s="1" t="str">
        <f t="shared" si="156"/>
        <v/>
      </c>
      <c r="AS303" s="1" t="str">
        <f t="shared" si="157"/>
        <v/>
      </c>
      <c r="AT303" s="1" t="e">
        <f t="shared" si="158"/>
        <v>#N/A</v>
      </c>
      <c r="AU303" s="1" t="e">
        <f t="shared" si="159"/>
        <v>#N/A</v>
      </c>
      <c r="AV303" s="9" t="e">
        <f t="shared" si="152"/>
        <v>#N/A</v>
      </c>
      <c r="AW303" s="9" t="e">
        <f t="shared" si="141"/>
        <v>#N/A</v>
      </c>
      <c r="AX303" s="9" t="e">
        <f t="shared" si="142"/>
        <v>#N/A</v>
      </c>
      <c r="AY303" s="9" t="e">
        <f t="shared" si="143"/>
        <v>#N/A</v>
      </c>
      <c r="AZ303" s="9" t="e">
        <f t="shared" si="144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34"/>
        <v>#N/A</v>
      </c>
      <c r="C304" s="3"/>
      <c r="D304" s="3"/>
      <c r="E304" s="3"/>
      <c r="F304" s="3"/>
      <c r="G304" s="3"/>
      <c r="H304" s="3"/>
      <c r="I304" s="3"/>
      <c r="J304" s="98"/>
      <c r="K304" s="98"/>
      <c r="L304" s="98"/>
      <c r="M304" s="98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45"/>
        <v>0</v>
      </c>
      <c r="AB304" s="1">
        <f t="shared" si="146"/>
        <v>0</v>
      </c>
      <c r="AC304" s="1">
        <f t="shared" si="147"/>
        <v>0</v>
      </c>
      <c r="AD304" s="1">
        <f t="shared" si="148"/>
        <v>0</v>
      </c>
      <c r="AE304" s="1" t="str">
        <f t="shared" si="153"/>
        <v/>
      </c>
      <c r="AF304" s="1" t="str">
        <f t="shared" si="149"/>
        <v/>
      </c>
      <c r="AG304" s="1" t="str">
        <f t="shared" si="150"/>
        <v/>
      </c>
      <c r="AH304" s="1" t="str">
        <f t="shared" si="151"/>
        <v/>
      </c>
      <c r="AI304" s="1" t="e">
        <f t="shared" si="154"/>
        <v>#N/A</v>
      </c>
      <c r="AJ304" s="9" t="e">
        <f t="shared" si="135"/>
        <v>#N/A</v>
      </c>
      <c r="AK304" s="9" t="e">
        <f t="shared" si="136"/>
        <v>#N/A</v>
      </c>
      <c r="AL304" s="9" t="e">
        <f t="shared" si="137"/>
        <v>#N/A</v>
      </c>
      <c r="AM304" s="9" t="e">
        <f t="shared" si="138"/>
        <v>#N/A</v>
      </c>
      <c r="AN304" s="9" t="e">
        <f t="shared" si="139"/>
        <v>#N/A</v>
      </c>
      <c r="AO304" s="9" t="e">
        <f t="shared" si="140"/>
        <v>#N/A</v>
      </c>
      <c r="AP304" s="1" t="str">
        <f t="shared" si="155"/>
        <v/>
      </c>
      <c r="AQ304" s="1" t="str">
        <f t="shared" si="156"/>
        <v/>
      </c>
      <c r="AS304" s="1" t="str">
        <f t="shared" si="157"/>
        <v/>
      </c>
      <c r="AT304" s="1" t="e">
        <f t="shared" si="158"/>
        <v>#N/A</v>
      </c>
      <c r="AU304" s="1" t="e">
        <f t="shared" si="159"/>
        <v>#N/A</v>
      </c>
      <c r="AV304" s="9" t="e">
        <f t="shared" si="152"/>
        <v>#N/A</v>
      </c>
      <c r="AW304" s="9" t="e">
        <f t="shared" si="141"/>
        <v>#N/A</v>
      </c>
      <c r="AX304" s="9" t="e">
        <f t="shared" si="142"/>
        <v>#N/A</v>
      </c>
      <c r="AY304" s="9" t="e">
        <f t="shared" si="143"/>
        <v>#N/A</v>
      </c>
      <c r="AZ304" s="9" t="e">
        <f t="shared" si="144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34"/>
        <v>#N/A</v>
      </c>
      <c r="C305" s="3"/>
      <c r="D305" s="3"/>
      <c r="E305" s="3"/>
      <c r="F305" s="3"/>
      <c r="G305" s="3"/>
      <c r="H305" s="3"/>
      <c r="I305" s="3"/>
      <c r="J305" s="98"/>
      <c r="K305" s="98"/>
      <c r="L305" s="98"/>
      <c r="M305" s="98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45"/>
        <v>0</v>
      </c>
      <c r="AB305" s="1">
        <f t="shared" si="146"/>
        <v>0</v>
      </c>
      <c r="AC305" s="1">
        <f t="shared" si="147"/>
        <v>0</v>
      </c>
      <c r="AD305" s="1">
        <f t="shared" si="148"/>
        <v>0</v>
      </c>
      <c r="AE305" s="1" t="str">
        <f t="shared" si="153"/>
        <v/>
      </c>
      <c r="AF305" s="1" t="str">
        <f t="shared" si="149"/>
        <v/>
      </c>
      <c r="AG305" s="1" t="str">
        <f t="shared" si="150"/>
        <v/>
      </c>
      <c r="AH305" s="1" t="str">
        <f t="shared" si="151"/>
        <v/>
      </c>
      <c r="AI305" s="1" t="e">
        <f t="shared" si="154"/>
        <v>#N/A</v>
      </c>
      <c r="AJ305" s="9" t="e">
        <f t="shared" si="135"/>
        <v>#N/A</v>
      </c>
      <c r="AK305" s="9" t="e">
        <f t="shared" si="136"/>
        <v>#N/A</v>
      </c>
      <c r="AL305" s="9" t="e">
        <f t="shared" si="137"/>
        <v>#N/A</v>
      </c>
      <c r="AM305" s="9" t="e">
        <f t="shared" si="138"/>
        <v>#N/A</v>
      </c>
      <c r="AN305" s="9" t="e">
        <f t="shared" si="139"/>
        <v>#N/A</v>
      </c>
      <c r="AO305" s="9" t="e">
        <f t="shared" si="140"/>
        <v>#N/A</v>
      </c>
      <c r="AP305" s="1" t="str">
        <f t="shared" si="155"/>
        <v/>
      </c>
      <c r="AQ305" s="1" t="str">
        <f t="shared" si="156"/>
        <v/>
      </c>
      <c r="AS305" s="1" t="str">
        <f t="shared" si="157"/>
        <v/>
      </c>
      <c r="AT305" s="1" t="e">
        <f t="shared" si="158"/>
        <v>#N/A</v>
      </c>
      <c r="AU305" s="1" t="e">
        <f t="shared" si="159"/>
        <v>#N/A</v>
      </c>
      <c r="AV305" s="9" t="e">
        <f t="shared" si="152"/>
        <v>#N/A</v>
      </c>
      <c r="AW305" s="9" t="e">
        <f t="shared" si="141"/>
        <v>#N/A</v>
      </c>
      <c r="AX305" s="9" t="e">
        <f t="shared" si="142"/>
        <v>#N/A</v>
      </c>
      <c r="AY305" s="9" t="e">
        <f t="shared" si="143"/>
        <v>#N/A</v>
      </c>
      <c r="AZ305" s="9" t="e">
        <f t="shared" si="144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34"/>
        <v>#N/A</v>
      </c>
      <c r="C306" s="3"/>
      <c r="D306" s="3"/>
      <c r="E306" s="3"/>
      <c r="F306" s="3"/>
      <c r="G306" s="3"/>
      <c r="H306" s="3"/>
      <c r="I306" s="3"/>
      <c r="J306" s="98"/>
      <c r="K306" s="98"/>
      <c r="L306" s="98"/>
      <c r="M306" s="98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45"/>
        <v>0</v>
      </c>
      <c r="AB306" s="1">
        <f t="shared" si="146"/>
        <v>0</v>
      </c>
      <c r="AC306" s="1">
        <f t="shared" si="147"/>
        <v>0</v>
      </c>
      <c r="AD306" s="1">
        <f t="shared" si="148"/>
        <v>0</v>
      </c>
      <c r="AE306" s="1" t="str">
        <f t="shared" si="153"/>
        <v/>
      </c>
      <c r="AF306" s="1" t="str">
        <f t="shared" si="149"/>
        <v/>
      </c>
      <c r="AG306" s="1" t="str">
        <f t="shared" si="150"/>
        <v/>
      </c>
      <c r="AH306" s="1" t="str">
        <f t="shared" si="151"/>
        <v/>
      </c>
      <c r="AI306" s="1" t="e">
        <f t="shared" si="154"/>
        <v>#N/A</v>
      </c>
      <c r="AJ306" s="9" t="e">
        <f t="shared" si="135"/>
        <v>#N/A</v>
      </c>
      <c r="AK306" s="9" t="e">
        <f t="shared" si="136"/>
        <v>#N/A</v>
      </c>
      <c r="AL306" s="9" t="e">
        <f t="shared" si="137"/>
        <v>#N/A</v>
      </c>
      <c r="AM306" s="9" t="e">
        <f t="shared" si="138"/>
        <v>#N/A</v>
      </c>
      <c r="AN306" s="9" t="e">
        <f t="shared" si="139"/>
        <v>#N/A</v>
      </c>
      <c r="AO306" s="9" t="e">
        <f t="shared" si="140"/>
        <v>#N/A</v>
      </c>
      <c r="AP306" s="1" t="str">
        <f t="shared" si="155"/>
        <v/>
      </c>
      <c r="AQ306" s="1" t="str">
        <f t="shared" si="156"/>
        <v/>
      </c>
      <c r="AS306" s="1" t="str">
        <f t="shared" si="157"/>
        <v/>
      </c>
      <c r="AT306" s="1" t="e">
        <f t="shared" si="158"/>
        <v>#N/A</v>
      </c>
      <c r="AU306" s="1" t="e">
        <f t="shared" si="159"/>
        <v>#N/A</v>
      </c>
      <c r="AV306" s="9" t="e">
        <f t="shared" si="152"/>
        <v>#N/A</v>
      </c>
      <c r="AW306" s="9" t="e">
        <f t="shared" si="141"/>
        <v>#N/A</v>
      </c>
      <c r="AX306" s="9" t="e">
        <f t="shared" si="142"/>
        <v>#N/A</v>
      </c>
      <c r="AY306" s="9" t="e">
        <f t="shared" si="143"/>
        <v>#N/A</v>
      </c>
      <c r="AZ306" s="9" t="e">
        <f t="shared" si="144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34"/>
        <v>#N/A</v>
      </c>
      <c r="C307" s="3"/>
      <c r="D307" s="3"/>
      <c r="E307" s="3"/>
      <c r="F307" s="3"/>
      <c r="G307" s="3"/>
      <c r="H307" s="3"/>
      <c r="I307" s="3"/>
      <c r="J307" s="98"/>
      <c r="K307" s="98"/>
      <c r="L307" s="98"/>
      <c r="M307" s="98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45"/>
        <v>0</v>
      </c>
      <c r="AB307" s="1">
        <f t="shared" si="146"/>
        <v>0</v>
      </c>
      <c r="AC307" s="1">
        <f t="shared" si="147"/>
        <v>0</v>
      </c>
      <c r="AD307" s="1">
        <f t="shared" si="148"/>
        <v>0</v>
      </c>
      <c r="AE307" s="1" t="str">
        <f t="shared" si="153"/>
        <v/>
      </c>
      <c r="AF307" s="1" t="str">
        <f t="shared" si="149"/>
        <v/>
      </c>
      <c r="AG307" s="1" t="str">
        <f t="shared" si="150"/>
        <v/>
      </c>
      <c r="AH307" s="1" t="str">
        <f t="shared" si="151"/>
        <v/>
      </c>
      <c r="AI307" s="1" t="e">
        <f t="shared" si="154"/>
        <v>#N/A</v>
      </c>
      <c r="AJ307" s="9" t="e">
        <f t="shared" si="135"/>
        <v>#N/A</v>
      </c>
      <c r="AK307" s="9" t="e">
        <f t="shared" si="136"/>
        <v>#N/A</v>
      </c>
      <c r="AL307" s="9" t="e">
        <f t="shared" si="137"/>
        <v>#N/A</v>
      </c>
      <c r="AM307" s="9" t="e">
        <f t="shared" si="138"/>
        <v>#N/A</v>
      </c>
      <c r="AN307" s="9" t="e">
        <f t="shared" si="139"/>
        <v>#N/A</v>
      </c>
      <c r="AO307" s="9" t="e">
        <f t="shared" si="140"/>
        <v>#N/A</v>
      </c>
      <c r="AP307" s="1" t="str">
        <f t="shared" si="155"/>
        <v/>
      </c>
      <c r="AQ307" s="1" t="str">
        <f t="shared" si="156"/>
        <v/>
      </c>
      <c r="AS307" s="1" t="str">
        <f t="shared" si="157"/>
        <v/>
      </c>
      <c r="AT307" s="1" t="e">
        <f t="shared" si="158"/>
        <v>#N/A</v>
      </c>
      <c r="AU307" s="1" t="e">
        <f t="shared" si="159"/>
        <v>#N/A</v>
      </c>
      <c r="AV307" s="9" t="e">
        <f t="shared" si="152"/>
        <v>#N/A</v>
      </c>
      <c r="AW307" s="9" t="e">
        <f t="shared" si="141"/>
        <v>#N/A</v>
      </c>
      <c r="AX307" s="9" t="e">
        <f t="shared" si="142"/>
        <v>#N/A</v>
      </c>
      <c r="AY307" s="9" t="e">
        <f t="shared" si="143"/>
        <v>#N/A</v>
      </c>
      <c r="AZ307" s="9" t="e">
        <f t="shared" si="144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34"/>
        <v>#N/A</v>
      </c>
      <c r="C308" s="3"/>
      <c r="D308" s="3"/>
      <c r="E308" s="3"/>
      <c r="F308" s="3"/>
      <c r="G308" s="3"/>
      <c r="H308" s="3"/>
      <c r="I308" s="3"/>
      <c r="J308" s="98"/>
      <c r="K308" s="98"/>
      <c r="L308" s="98"/>
      <c r="M308" s="98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45"/>
        <v>0</v>
      </c>
      <c r="AB308" s="1">
        <f t="shared" si="146"/>
        <v>0</v>
      </c>
      <c r="AC308" s="1">
        <f t="shared" si="147"/>
        <v>0</v>
      </c>
      <c r="AD308" s="1">
        <f t="shared" si="148"/>
        <v>0</v>
      </c>
      <c r="AE308" s="1" t="str">
        <f t="shared" si="153"/>
        <v/>
      </c>
      <c r="AF308" s="1" t="str">
        <f t="shared" si="149"/>
        <v/>
      </c>
      <c r="AG308" s="1" t="str">
        <f t="shared" si="150"/>
        <v/>
      </c>
      <c r="AH308" s="1" t="str">
        <f t="shared" si="151"/>
        <v/>
      </c>
      <c r="AI308" s="1" t="e">
        <f t="shared" si="154"/>
        <v>#N/A</v>
      </c>
      <c r="AJ308" s="9" t="e">
        <f t="shared" si="135"/>
        <v>#N/A</v>
      </c>
      <c r="AK308" s="9" t="e">
        <f t="shared" si="136"/>
        <v>#N/A</v>
      </c>
      <c r="AL308" s="9" t="e">
        <f t="shared" si="137"/>
        <v>#N/A</v>
      </c>
      <c r="AM308" s="9" t="e">
        <f t="shared" si="138"/>
        <v>#N/A</v>
      </c>
      <c r="AN308" s="9" t="e">
        <f t="shared" si="139"/>
        <v>#N/A</v>
      </c>
      <c r="AO308" s="9" t="e">
        <f t="shared" si="140"/>
        <v>#N/A</v>
      </c>
      <c r="AP308" s="1" t="str">
        <f t="shared" si="155"/>
        <v/>
      </c>
      <c r="AQ308" s="1" t="str">
        <f t="shared" si="156"/>
        <v/>
      </c>
      <c r="AS308" s="1" t="str">
        <f t="shared" si="157"/>
        <v/>
      </c>
      <c r="AT308" s="1" t="e">
        <f t="shared" si="158"/>
        <v>#N/A</v>
      </c>
      <c r="AU308" s="1" t="e">
        <f t="shared" si="159"/>
        <v>#N/A</v>
      </c>
      <c r="AV308" s="9" t="e">
        <f t="shared" si="152"/>
        <v>#N/A</v>
      </c>
      <c r="AW308" s="9" t="e">
        <f t="shared" si="141"/>
        <v>#N/A</v>
      </c>
      <c r="AX308" s="9" t="e">
        <f t="shared" si="142"/>
        <v>#N/A</v>
      </c>
      <c r="AY308" s="9" t="e">
        <f t="shared" si="143"/>
        <v>#N/A</v>
      </c>
      <c r="AZ308" s="9" t="e">
        <f t="shared" si="144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34"/>
        <v>#N/A</v>
      </c>
      <c r="C309" s="3"/>
      <c r="D309" s="3"/>
      <c r="E309" s="3"/>
      <c r="F309" s="3"/>
      <c r="G309" s="3"/>
      <c r="H309" s="3"/>
      <c r="I309" s="3"/>
      <c r="J309" s="98"/>
      <c r="K309" s="98"/>
      <c r="L309" s="98"/>
      <c r="M309" s="98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45"/>
        <v>0</v>
      </c>
      <c r="AB309" s="1">
        <f t="shared" si="146"/>
        <v>0</v>
      </c>
      <c r="AC309" s="1">
        <f t="shared" si="147"/>
        <v>0</v>
      </c>
      <c r="AD309" s="1">
        <f t="shared" si="148"/>
        <v>0</v>
      </c>
      <c r="AE309" s="1" t="str">
        <f t="shared" si="153"/>
        <v/>
      </c>
      <c r="AF309" s="1" t="str">
        <f t="shared" si="149"/>
        <v/>
      </c>
      <c r="AG309" s="1" t="str">
        <f t="shared" si="150"/>
        <v/>
      </c>
      <c r="AH309" s="1" t="str">
        <f t="shared" si="151"/>
        <v/>
      </c>
      <c r="AI309" s="1" t="e">
        <f t="shared" si="154"/>
        <v>#N/A</v>
      </c>
      <c r="AJ309" s="9" t="e">
        <f t="shared" si="135"/>
        <v>#N/A</v>
      </c>
      <c r="AK309" s="9" t="e">
        <f t="shared" si="136"/>
        <v>#N/A</v>
      </c>
      <c r="AL309" s="9" t="e">
        <f t="shared" si="137"/>
        <v>#N/A</v>
      </c>
      <c r="AM309" s="9" t="e">
        <f t="shared" si="138"/>
        <v>#N/A</v>
      </c>
      <c r="AN309" s="9" t="e">
        <f t="shared" si="139"/>
        <v>#N/A</v>
      </c>
      <c r="AO309" s="9" t="e">
        <f t="shared" si="140"/>
        <v>#N/A</v>
      </c>
      <c r="AP309" s="1" t="str">
        <f t="shared" si="155"/>
        <v/>
      </c>
      <c r="AQ309" s="1" t="str">
        <f t="shared" si="156"/>
        <v/>
      </c>
      <c r="AS309" s="1" t="str">
        <f t="shared" si="157"/>
        <v/>
      </c>
      <c r="AT309" s="1" t="e">
        <f t="shared" si="158"/>
        <v>#N/A</v>
      </c>
      <c r="AU309" s="1" t="e">
        <f t="shared" si="159"/>
        <v>#N/A</v>
      </c>
      <c r="AV309" s="9" t="e">
        <f t="shared" si="152"/>
        <v>#N/A</v>
      </c>
      <c r="AW309" s="9" t="e">
        <f t="shared" si="141"/>
        <v>#N/A</v>
      </c>
      <c r="AX309" s="9" t="e">
        <f t="shared" si="142"/>
        <v>#N/A</v>
      </c>
      <c r="AY309" s="9" t="e">
        <f t="shared" si="143"/>
        <v>#N/A</v>
      </c>
      <c r="AZ309" s="9" t="e">
        <f t="shared" si="144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34"/>
        <v>#N/A</v>
      </c>
      <c r="C310" s="3"/>
      <c r="D310" s="3"/>
      <c r="E310" s="3"/>
      <c r="F310" s="3"/>
      <c r="G310" s="3"/>
      <c r="H310" s="3"/>
      <c r="I310" s="3"/>
      <c r="J310" s="98"/>
      <c r="K310" s="98"/>
      <c r="L310" s="98"/>
      <c r="M310" s="98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45"/>
        <v>0</v>
      </c>
      <c r="AB310" s="1">
        <f t="shared" si="146"/>
        <v>0</v>
      </c>
      <c r="AC310" s="1">
        <f t="shared" si="147"/>
        <v>0</v>
      </c>
      <c r="AD310" s="1">
        <f t="shared" si="148"/>
        <v>0</v>
      </c>
      <c r="AE310" s="1" t="str">
        <f t="shared" si="153"/>
        <v/>
      </c>
      <c r="AF310" s="1" t="str">
        <f t="shared" si="149"/>
        <v/>
      </c>
      <c r="AG310" s="1" t="str">
        <f t="shared" si="150"/>
        <v/>
      </c>
      <c r="AH310" s="1" t="str">
        <f t="shared" si="151"/>
        <v/>
      </c>
      <c r="AI310" s="1" t="e">
        <f t="shared" si="154"/>
        <v>#N/A</v>
      </c>
      <c r="AJ310" s="9" t="e">
        <f t="shared" si="135"/>
        <v>#N/A</v>
      </c>
      <c r="AK310" s="9" t="e">
        <f t="shared" si="136"/>
        <v>#N/A</v>
      </c>
      <c r="AL310" s="9" t="e">
        <f t="shared" si="137"/>
        <v>#N/A</v>
      </c>
      <c r="AM310" s="9" t="e">
        <f t="shared" si="138"/>
        <v>#N/A</v>
      </c>
      <c r="AN310" s="9" t="e">
        <f t="shared" si="139"/>
        <v>#N/A</v>
      </c>
      <c r="AO310" s="9" t="e">
        <f t="shared" si="140"/>
        <v>#N/A</v>
      </c>
      <c r="AP310" s="1" t="str">
        <f t="shared" si="155"/>
        <v/>
      </c>
      <c r="AQ310" s="1" t="str">
        <f t="shared" si="156"/>
        <v/>
      </c>
      <c r="AS310" s="1" t="str">
        <f t="shared" si="157"/>
        <v/>
      </c>
      <c r="AT310" s="1" t="e">
        <f t="shared" si="158"/>
        <v>#N/A</v>
      </c>
      <c r="AU310" s="1" t="e">
        <f t="shared" si="159"/>
        <v>#N/A</v>
      </c>
      <c r="AV310" s="9" t="e">
        <f t="shared" si="152"/>
        <v>#N/A</v>
      </c>
      <c r="AW310" s="9" t="e">
        <f t="shared" si="141"/>
        <v>#N/A</v>
      </c>
      <c r="AX310" s="9" t="e">
        <f t="shared" si="142"/>
        <v>#N/A</v>
      </c>
      <c r="AY310" s="9" t="e">
        <f t="shared" si="143"/>
        <v>#N/A</v>
      </c>
      <c r="AZ310" s="9" t="e">
        <f t="shared" si="144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34"/>
        <v>#N/A</v>
      </c>
      <c r="C311" s="3"/>
      <c r="D311" s="3"/>
      <c r="E311" s="3"/>
      <c r="F311" s="3"/>
      <c r="G311" s="3"/>
      <c r="H311" s="3"/>
      <c r="I311" s="3"/>
      <c r="J311" s="98"/>
      <c r="K311" s="98"/>
      <c r="L311" s="98"/>
      <c r="M311" s="98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45"/>
        <v>0</v>
      </c>
      <c r="AB311" s="1">
        <f t="shared" si="146"/>
        <v>0</v>
      </c>
      <c r="AC311" s="1">
        <f t="shared" si="147"/>
        <v>0</v>
      </c>
      <c r="AD311" s="1">
        <f t="shared" si="148"/>
        <v>0</v>
      </c>
      <c r="AE311" s="1" t="str">
        <f t="shared" si="153"/>
        <v/>
      </c>
      <c r="AF311" s="1" t="str">
        <f t="shared" si="149"/>
        <v/>
      </c>
      <c r="AG311" s="1" t="str">
        <f t="shared" si="150"/>
        <v/>
      </c>
      <c r="AH311" s="1" t="str">
        <f t="shared" si="151"/>
        <v/>
      </c>
      <c r="AI311" s="1" t="e">
        <f t="shared" si="154"/>
        <v>#N/A</v>
      </c>
      <c r="AJ311" s="9" t="e">
        <f t="shared" si="135"/>
        <v>#N/A</v>
      </c>
      <c r="AK311" s="9" t="e">
        <f t="shared" si="136"/>
        <v>#N/A</v>
      </c>
      <c r="AL311" s="9" t="e">
        <f t="shared" si="137"/>
        <v>#N/A</v>
      </c>
      <c r="AM311" s="9" t="e">
        <f t="shared" si="138"/>
        <v>#N/A</v>
      </c>
      <c r="AN311" s="9" t="e">
        <f t="shared" si="139"/>
        <v>#N/A</v>
      </c>
      <c r="AO311" s="9" t="e">
        <f t="shared" si="140"/>
        <v>#N/A</v>
      </c>
      <c r="AP311" s="1" t="str">
        <f t="shared" si="155"/>
        <v/>
      </c>
      <c r="AQ311" s="1" t="str">
        <f t="shared" si="156"/>
        <v/>
      </c>
      <c r="AS311" s="1" t="str">
        <f t="shared" si="157"/>
        <v/>
      </c>
      <c r="AT311" s="1" t="e">
        <f t="shared" si="158"/>
        <v>#N/A</v>
      </c>
      <c r="AU311" s="1" t="e">
        <f t="shared" si="159"/>
        <v>#N/A</v>
      </c>
      <c r="AV311" s="9" t="e">
        <f t="shared" si="152"/>
        <v>#N/A</v>
      </c>
      <c r="AW311" s="9" t="e">
        <f t="shared" si="141"/>
        <v>#N/A</v>
      </c>
      <c r="AX311" s="9" t="e">
        <f t="shared" si="142"/>
        <v>#N/A</v>
      </c>
      <c r="AY311" s="9" t="e">
        <f t="shared" si="143"/>
        <v>#N/A</v>
      </c>
      <c r="AZ311" s="9" t="e">
        <f t="shared" si="144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34"/>
        <v>#N/A</v>
      </c>
      <c r="C312" s="3"/>
      <c r="D312" s="3"/>
      <c r="E312" s="3"/>
      <c r="F312" s="3"/>
      <c r="G312" s="3"/>
      <c r="H312" s="3"/>
      <c r="I312" s="3"/>
      <c r="J312" s="98"/>
      <c r="K312" s="98"/>
      <c r="L312" s="98"/>
      <c r="M312" s="98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45"/>
        <v>0</v>
      </c>
      <c r="AB312" s="1">
        <f t="shared" si="146"/>
        <v>0</v>
      </c>
      <c r="AC312" s="1">
        <f t="shared" si="147"/>
        <v>0</v>
      </c>
      <c r="AD312" s="1">
        <f t="shared" si="148"/>
        <v>0</v>
      </c>
      <c r="AE312" s="1" t="str">
        <f t="shared" si="153"/>
        <v/>
      </c>
      <c r="AF312" s="1" t="str">
        <f t="shared" si="149"/>
        <v/>
      </c>
      <c r="AG312" s="1" t="str">
        <f t="shared" si="150"/>
        <v/>
      </c>
      <c r="AH312" s="1" t="str">
        <f t="shared" si="151"/>
        <v/>
      </c>
      <c r="AI312" s="1" t="e">
        <f t="shared" si="154"/>
        <v>#N/A</v>
      </c>
      <c r="AJ312" s="9" t="e">
        <f t="shared" si="135"/>
        <v>#N/A</v>
      </c>
      <c r="AK312" s="9" t="e">
        <f t="shared" si="136"/>
        <v>#N/A</v>
      </c>
      <c r="AL312" s="9" t="e">
        <f t="shared" si="137"/>
        <v>#N/A</v>
      </c>
      <c r="AM312" s="9" t="e">
        <f t="shared" si="138"/>
        <v>#N/A</v>
      </c>
      <c r="AN312" s="9" t="e">
        <f t="shared" si="139"/>
        <v>#N/A</v>
      </c>
      <c r="AO312" s="9" t="e">
        <f t="shared" si="140"/>
        <v>#N/A</v>
      </c>
      <c r="AP312" s="1" t="str">
        <f t="shared" si="155"/>
        <v/>
      </c>
      <c r="AQ312" s="1" t="str">
        <f t="shared" si="156"/>
        <v/>
      </c>
      <c r="AS312" s="1" t="str">
        <f t="shared" si="157"/>
        <v/>
      </c>
      <c r="AT312" s="1" t="e">
        <f t="shared" si="158"/>
        <v>#N/A</v>
      </c>
      <c r="AU312" s="1" t="e">
        <f t="shared" si="159"/>
        <v>#N/A</v>
      </c>
      <c r="AV312" s="9" t="e">
        <f t="shared" si="152"/>
        <v>#N/A</v>
      </c>
      <c r="AW312" s="9" t="e">
        <f t="shared" si="141"/>
        <v>#N/A</v>
      </c>
      <c r="AX312" s="9" t="e">
        <f t="shared" si="142"/>
        <v>#N/A</v>
      </c>
      <c r="AY312" s="9" t="e">
        <f t="shared" si="143"/>
        <v>#N/A</v>
      </c>
      <c r="AZ312" s="9" t="e">
        <f t="shared" si="144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34"/>
        <v>#N/A</v>
      </c>
      <c r="C313" s="3"/>
      <c r="D313" s="3"/>
      <c r="E313" s="3"/>
      <c r="F313" s="3"/>
      <c r="G313" s="3"/>
      <c r="H313" s="3"/>
      <c r="I313" s="3"/>
      <c r="J313" s="98"/>
      <c r="K313" s="98"/>
      <c r="L313" s="98"/>
      <c r="M313" s="98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45"/>
        <v>0</v>
      </c>
      <c r="AB313" s="1">
        <f t="shared" si="146"/>
        <v>0</v>
      </c>
      <c r="AC313" s="1">
        <f t="shared" si="147"/>
        <v>0</v>
      </c>
      <c r="AD313" s="1">
        <f t="shared" si="148"/>
        <v>0</v>
      </c>
      <c r="AE313" s="1" t="str">
        <f t="shared" si="153"/>
        <v/>
      </c>
      <c r="AF313" s="1" t="str">
        <f t="shared" si="149"/>
        <v/>
      </c>
      <c r="AG313" s="1" t="str">
        <f t="shared" si="150"/>
        <v/>
      </c>
      <c r="AH313" s="1" t="str">
        <f t="shared" si="151"/>
        <v/>
      </c>
      <c r="AI313" s="1" t="e">
        <f t="shared" si="154"/>
        <v>#N/A</v>
      </c>
      <c r="AJ313" s="9" t="e">
        <f t="shared" si="135"/>
        <v>#N/A</v>
      </c>
      <c r="AK313" s="9" t="e">
        <f t="shared" si="136"/>
        <v>#N/A</v>
      </c>
      <c r="AL313" s="9" t="e">
        <f t="shared" si="137"/>
        <v>#N/A</v>
      </c>
      <c r="AM313" s="9" t="e">
        <f t="shared" si="138"/>
        <v>#N/A</v>
      </c>
      <c r="AN313" s="9" t="e">
        <f t="shared" si="139"/>
        <v>#N/A</v>
      </c>
      <c r="AO313" s="9" t="e">
        <f t="shared" si="140"/>
        <v>#N/A</v>
      </c>
      <c r="AP313" s="1" t="str">
        <f t="shared" si="155"/>
        <v/>
      </c>
      <c r="AQ313" s="1" t="str">
        <f t="shared" si="156"/>
        <v/>
      </c>
      <c r="AS313" s="1" t="str">
        <f t="shared" si="157"/>
        <v/>
      </c>
      <c r="AT313" s="1" t="e">
        <f t="shared" si="158"/>
        <v>#N/A</v>
      </c>
      <c r="AU313" s="1" t="e">
        <f t="shared" si="159"/>
        <v>#N/A</v>
      </c>
      <c r="AV313" s="9" t="e">
        <f t="shared" si="152"/>
        <v>#N/A</v>
      </c>
      <c r="AW313" s="9" t="e">
        <f t="shared" si="141"/>
        <v>#N/A</v>
      </c>
      <c r="AX313" s="9" t="e">
        <f t="shared" si="142"/>
        <v>#N/A</v>
      </c>
      <c r="AY313" s="9" t="e">
        <f t="shared" si="143"/>
        <v>#N/A</v>
      </c>
      <c r="AZ313" s="9" t="e">
        <f t="shared" si="144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34"/>
        <v>#N/A</v>
      </c>
      <c r="C314" s="3"/>
      <c r="D314" s="3"/>
      <c r="E314" s="3"/>
      <c r="F314" s="3"/>
      <c r="G314" s="3"/>
      <c r="H314" s="3"/>
      <c r="I314" s="3"/>
      <c r="J314" s="98"/>
      <c r="K314" s="98"/>
      <c r="L314" s="98"/>
      <c r="M314" s="98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45"/>
        <v>0</v>
      </c>
      <c r="AB314" s="1">
        <f t="shared" si="146"/>
        <v>0</v>
      </c>
      <c r="AC314" s="1">
        <f t="shared" si="147"/>
        <v>0</v>
      </c>
      <c r="AD314" s="1">
        <f t="shared" si="148"/>
        <v>0</v>
      </c>
      <c r="AE314" s="1" t="str">
        <f t="shared" si="153"/>
        <v/>
      </c>
      <c r="AF314" s="1" t="str">
        <f t="shared" si="149"/>
        <v/>
      </c>
      <c r="AG314" s="1" t="str">
        <f t="shared" si="150"/>
        <v/>
      </c>
      <c r="AH314" s="1" t="str">
        <f t="shared" si="151"/>
        <v/>
      </c>
      <c r="AI314" s="1" t="e">
        <f t="shared" si="154"/>
        <v>#N/A</v>
      </c>
      <c r="AJ314" s="9" t="e">
        <f t="shared" si="135"/>
        <v>#N/A</v>
      </c>
      <c r="AK314" s="9" t="e">
        <f t="shared" si="136"/>
        <v>#N/A</v>
      </c>
      <c r="AL314" s="9" t="e">
        <f t="shared" si="137"/>
        <v>#N/A</v>
      </c>
      <c r="AM314" s="9" t="e">
        <f t="shared" si="138"/>
        <v>#N/A</v>
      </c>
      <c r="AN314" s="9" t="e">
        <f t="shared" si="139"/>
        <v>#N/A</v>
      </c>
      <c r="AO314" s="9" t="e">
        <f t="shared" si="140"/>
        <v>#N/A</v>
      </c>
      <c r="AP314" s="1" t="str">
        <f t="shared" si="155"/>
        <v/>
      </c>
      <c r="AQ314" s="1" t="str">
        <f t="shared" si="156"/>
        <v/>
      </c>
      <c r="AS314" s="1" t="str">
        <f t="shared" si="157"/>
        <v/>
      </c>
      <c r="AT314" s="1" t="e">
        <f t="shared" si="158"/>
        <v>#N/A</v>
      </c>
      <c r="AU314" s="1" t="e">
        <f t="shared" si="159"/>
        <v>#N/A</v>
      </c>
      <c r="AV314" s="9" t="e">
        <f t="shared" si="152"/>
        <v>#N/A</v>
      </c>
      <c r="AW314" s="9" t="e">
        <f t="shared" si="141"/>
        <v>#N/A</v>
      </c>
      <c r="AX314" s="9" t="e">
        <f t="shared" si="142"/>
        <v>#N/A</v>
      </c>
      <c r="AY314" s="9" t="e">
        <f t="shared" si="143"/>
        <v>#N/A</v>
      </c>
      <c r="AZ314" s="9" t="e">
        <f t="shared" si="144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34"/>
        <v>#N/A</v>
      </c>
      <c r="C315" s="3"/>
      <c r="D315" s="3"/>
      <c r="E315" s="3"/>
      <c r="F315" s="3"/>
      <c r="G315" s="3"/>
      <c r="H315" s="3"/>
      <c r="I315" s="3"/>
      <c r="J315" s="98"/>
      <c r="K315" s="98"/>
      <c r="L315" s="98"/>
      <c r="M315" s="98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45"/>
        <v>0</v>
      </c>
      <c r="AB315" s="1">
        <f t="shared" si="146"/>
        <v>0</v>
      </c>
      <c r="AC315" s="1">
        <f t="shared" si="147"/>
        <v>0</v>
      </c>
      <c r="AD315" s="1">
        <f t="shared" si="148"/>
        <v>0</v>
      </c>
      <c r="AE315" s="1" t="str">
        <f t="shared" si="153"/>
        <v/>
      </c>
      <c r="AF315" s="1" t="str">
        <f t="shared" si="149"/>
        <v/>
      </c>
      <c r="AG315" s="1" t="str">
        <f t="shared" si="150"/>
        <v/>
      </c>
      <c r="AH315" s="1" t="str">
        <f t="shared" si="151"/>
        <v/>
      </c>
      <c r="AI315" s="1" t="e">
        <f t="shared" si="154"/>
        <v>#N/A</v>
      </c>
      <c r="AJ315" s="9" t="e">
        <f t="shared" si="135"/>
        <v>#N/A</v>
      </c>
      <c r="AK315" s="9" t="e">
        <f t="shared" si="136"/>
        <v>#N/A</v>
      </c>
      <c r="AL315" s="9" t="e">
        <f t="shared" si="137"/>
        <v>#N/A</v>
      </c>
      <c r="AM315" s="9" t="e">
        <f t="shared" si="138"/>
        <v>#N/A</v>
      </c>
      <c r="AN315" s="9" t="e">
        <f t="shared" si="139"/>
        <v>#N/A</v>
      </c>
      <c r="AO315" s="9" t="e">
        <f t="shared" si="140"/>
        <v>#N/A</v>
      </c>
      <c r="AP315" s="1" t="str">
        <f t="shared" si="155"/>
        <v/>
      </c>
      <c r="AQ315" s="1" t="str">
        <f t="shared" si="156"/>
        <v/>
      </c>
      <c r="AS315" s="1" t="str">
        <f t="shared" si="157"/>
        <v/>
      </c>
      <c r="AT315" s="1" t="e">
        <f t="shared" si="158"/>
        <v>#N/A</v>
      </c>
      <c r="AU315" s="1" t="e">
        <f t="shared" si="159"/>
        <v>#N/A</v>
      </c>
      <c r="AV315" s="9" t="e">
        <f t="shared" si="152"/>
        <v>#N/A</v>
      </c>
      <c r="AW315" s="9" t="e">
        <f t="shared" si="141"/>
        <v>#N/A</v>
      </c>
      <c r="AX315" s="9" t="e">
        <f t="shared" si="142"/>
        <v>#N/A</v>
      </c>
      <c r="AY315" s="9" t="e">
        <f t="shared" si="143"/>
        <v>#N/A</v>
      </c>
      <c r="AZ315" s="9" t="e">
        <f t="shared" si="144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34"/>
        <v>#N/A</v>
      </c>
      <c r="C316" s="3"/>
      <c r="D316" s="3"/>
      <c r="E316" s="3"/>
      <c r="F316" s="3"/>
      <c r="G316" s="3"/>
      <c r="H316" s="3"/>
      <c r="I316" s="3"/>
      <c r="J316" s="98"/>
      <c r="K316" s="98"/>
      <c r="L316" s="98"/>
      <c r="M316" s="98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45"/>
        <v>0</v>
      </c>
      <c r="AB316" s="1">
        <f t="shared" si="146"/>
        <v>0</v>
      </c>
      <c r="AC316" s="1">
        <f t="shared" si="147"/>
        <v>0</v>
      </c>
      <c r="AD316" s="1">
        <f t="shared" si="148"/>
        <v>0</v>
      </c>
      <c r="AE316" s="1" t="str">
        <f t="shared" si="153"/>
        <v/>
      </c>
      <c r="AF316" s="1" t="str">
        <f t="shared" si="149"/>
        <v/>
      </c>
      <c r="AG316" s="1" t="str">
        <f t="shared" si="150"/>
        <v/>
      </c>
      <c r="AH316" s="1" t="str">
        <f t="shared" si="151"/>
        <v/>
      </c>
      <c r="AI316" s="1" t="e">
        <f t="shared" si="154"/>
        <v>#N/A</v>
      </c>
      <c r="AJ316" s="9" t="e">
        <f t="shared" si="135"/>
        <v>#N/A</v>
      </c>
      <c r="AK316" s="9" t="e">
        <f t="shared" si="136"/>
        <v>#N/A</v>
      </c>
      <c r="AL316" s="9" t="e">
        <f t="shared" si="137"/>
        <v>#N/A</v>
      </c>
      <c r="AM316" s="9" t="e">
        <f t="shared" si="138"/>
        <v>#N/A</v>
      </c>
      <c r="AN316" s="9" t="e">
        <f t="shared" si="139"/>
        <v>#N/A</v>
      </c>
      <c r="AO316" s="9" t="e">
        <f t="shared" si="140"/>
        <v>#N/A</v>
      </c>
      <c r="AP316" s="1" t="str">
        <f t="shared" si="155"/>
        <v/>
      </c>
      <c r="AQ316" s="1" t="str">
        <f t="shared" si="156"/>
        <v/>
      </c>
      <c r="AS316" s="1" t="str">
        <f t="shared" si="157"/>
        <v/>
      </c>
      <c r="AT316" s="1" t="e">
        <f t="shared" si="158"/>
        <v>#N/A</v>
      </c>
      <c r="AU316" s="1" t="e">
        <f t="shared" si="159"/>
        <v>#N/A</v>
      </c>
      <c r="AV316" s="9" t="e">
        <f t="shared" si="152"/>
        <v>#N/A</v>
      </c>
      <c r="AW316" s="9" t="e">
        <f t="shared" si="141"/>
        <v>#N/A</v>
      </c>
      <c r="AX316" s="9" t="e">
        <f t="shared" si="142"/>
        <v>#N/A</v>
      </c>
      <c r="AY316" s="9" t="e">
        <f t="shared" si="143"/>
        <v>#N/A</v>
      </c>
      <c r="AZ316" s="9" t="e">
        <f t="shared" si="144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34"/>
        <v>#N/A</v>
      </c>
      <c r="C317" s="3"/>
      <c r="D317" s="3"/>
      <c r="E317" s="3"/>
      <c r="F317" s="3"/>
      <c r="G317" s="3"/>
      <c r="H317" s="3"/>
      <c r="I317" s="3"/>
      <c r="J317" s="98"/>
      <c r="K317" s="98"/>
      <c r="L317" s="98"/>
      <c r="M317" s="98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45"/>
        <v>0</v>
      </c>
      <c r="AB317" s="1">
        <f t="shared" si="146"/>
        <v>0</v>
      </c>
      <c r="AC317" s="1">
        <f t="shared" si="147"/>
        <v>0</v>
      </c>
      <c r="AD317" s="1">
        <f t="shared" si="148"/>
        <v>0</v>
      </c>
      <c r="AE317" s="1" t="str">
        <f t="shared" si="153"/>
        <v/>
      </c>
      <c r="AF317" s="1" t="str">
        <f t="shared" si="149"/>
        <v/>
      </c>
      <c r="AG317" s="1" t="str">
        <f t="shared" si="150"/>
        <v/>
      </c>
      <c r="AH317" s="1" t="str">
        <f t="shared" si="151"/>
        <v/>
      </c>
      <c r="AI317" s="1" t="e">
        <f t="shared" si="154"/>
        <v>#N/A</v>
      </c>
      <c r="AJ317" s="9" t="e">
        <f t="shared" si="135"/>
        <v>#N/A</v>
      </c>
      <c r="AK317" s="9" t="e">
        <f t="shared" si="136"/>
        <v>#N/A</v>
      </c>
      <c r="AL317" s="9" t="e">
        <f t="shared" si="137"/>
        <v>#N/A</v>
      </c>
      <c r="AM317" s="9" t="e">
        <f t="shared" si="138"/>
        <v>#N/A</v>
      </c>
      <c r="AN317" s="9" t="e">
        <f t="shared" si="139"/>
        <v>#N/A</v>
      </c>
      <c r="AO317" s="9" t="e">
        <f t="shared" si="140"/>
        <v>#N/A</v>
      </c>
      <c r="AP317" s="1" t="str">
        <f t="shared" si="155"/>
        <v/>
      </c>
      <c r="AQ317" s="1" t="str">
        <f t="shared" si="156"/>
        <v/>
      </c>
      <c r="AS317" s="1" t="str">
        <f t="shared" si="157"/>
        <v/>
      </c>
      <c r="AT317" s="1" t="e">
        <f t="shared" si="158"/>
        <v>#N/A</v>
      </c>
      <c r="AU317" s="1" t="e">
        <f t="shared" si="159"/>
        <v>#N/A</v>
      </c>
      <c r="AV317" s="9" t="e">
        <f t="shared" si="152"/>
        <v>#N/A</v>
      </c>
      <c r="AW317" s="9" t="e">
        <f t="shared" si="141"/>
        <v>#N/A</v>
      </c>
      <c r="AX317" s="9" t="e">
        <f t="shared" si="142"/>
        <v>#N/A</v>
      </c>
      <c r="AY317" s="9" t="e">
        <f t="shared" si="143"/>
        <v>#N/A</v>
      </c>
      <c r="AZ317" s="9" t="e">
        <f t="shared" si="144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34"/>
        <v>#N/A</v>
      </c>
      <c r="C318" s="3"/>
      <c r="D318" s="3"/>
      <c r="E318" s="3"/>
      <c r="F318" s="3"/>
      <c r="G318" s="3"/>
      <c r="H318" s="3"/>
      <c r="I318" s="3"/>
      <c r="J318" s="98"/>
      <c r="K318" s="98"/>
      <c r="L318" s="98"/>
      <c r="M318" s="98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45"/>
        <v>0</v>
      </c>
      <c r="AB318" s="1">
        <f t="shared" si="146"/>
        <v>0</v>
      </c>
      <c r="AC318" s="1">
        <f t="shared" si="147"/>
        <v>0</v>
      </c>
      <c r="AD318" s="1">
        <f t="shared" si="148"/>
        <v>0</v>
      </c>
      <c r="AE318" s="1" t="str">
        <f t="shared" si="153"/>
        <v/>
      </c>
      <c r="AF318" s="1" t="str">
        <f t="shared" si="149"/>
        <v/>
      </c>
      <c r="AG318" s="1" t="str">
        <f t="shared" si="150"/>
        <v/>
      </c>
      <c r="AH318" s="1" t="str">
        <f t="shared" si="151"/>
        <v/>
      </c>
      <c r="AI318" s="1" t="e">
        <f t="shared" si="154"/>
        <v>#N/A</v>
      </c>
      <c r="AJ318" s="9" t="e">
        <f t="shared" si="135"/>
        <v>#N/A</v>
      </c>
      <c r="AK318" s="9" t="e">
        <f t="shared" si="136"/>
        <v>#N/A</v>
      </c>
      <c r="AL318" s="9" t="e">
        <f t="shared" si="137"/>
        <v>#N/A</v>
      </c>
      <c r="AM318" s="9" t="e">
        <f t="shared" si="138"/>
        <v>#N/A</v>
      </c>
      <c r="AN318" s="9" t="e">
        <f t="shared" si="139"/>
        <v>#N/A</v>
      </c>
      <c r="AO318" s="9" t="e">
        <f t="shared" si="140"/>
        <v>#N/A</v>
      </c>
      <c r="AP318" s="1" t="str">
        <f t="shared" si="155"/>
        <v/>
      </c>
      <c r="AQ318" s="1" t="str">
        <f t="shared" si="156"/>
        <v/>
      </c>
      <c r="AS318" s="1" t="str">
        <f t="shared" si="157"/>
        <v/>
      </c>
      <c r="AT318" s="1" t="e">
        <f t="shared" si="158"/>
        <v>#N/A</v>
      </c>
      <c r="AU318" s="1" t="e">
        <f t="shared" si="159"/>
        <v>#N/A</v>
      </c>
      <c r="AV318" s="9" t="e">
        <f t="shared" si="152"/>
        <v>#N/A</v>
      </c>
      <c r="AW318" s="9" t="e">
        <f t="shared" si="141"/>
        <v>#N/A</v>
      </c>
      <c r="AX318" s="9" t="e">
        <f t="shared" si="142"/>
        <v>#N/A</v>
      </c>
      <c r="AY318" s="9" t="e">
        <f t="shared" si="143"/>
        <v>#N/A</v>
      </c>
      <c r="AZ318" s="9" t="e">
        <f t="shared" si="144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34"/>
        <v>#N/A</v>
      </c>
      <c r="C319" s="3"/>
      <c r="D319" s="3"/>
      <c r="E319" s="3"/>
      <c r="F319" s="3"/>
      <c r="G319" s="3"/>
      <c r="H319" s="3"/>
      <c r="I319" s="3"/>
      <c r="J319" s="98"/>
      <c r="K319" s="98"/>
      <c r="L319" s="98"/>
      <c r="M319" s="98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45"/>
        <v>0</v>
      </c>
      <c r="AB319" s="1">
        <f t="shared" si="146"/>
        <v>0</v>
      </c>
      <c r="AC319" s="1">
        <f t="shared" si="147"/>
        <v>0</v>
      </c>
      <c r="AD319" s="1">
        <f t="shared" si="148"/>
        <v>0</v>
      </c>
      <c r="AE319" s="1" t="str">
        <f t="shared" si="153"/>
        <v/>
      </c>
      <c r="AF319" s="1" t="str">
        <f t="shared" si="149"/>
        <v/>
      </c>
      <c r="AG319" s="1" t="str">
        <f t="shared" si="150"/>
        <v/>
      </c>
      <c r="AH319" s="1" t="str">
        <f t="shared" si="151"/>
        <v/>
      </c>
      <c r="AI319" s="1" t="e">
        <f t="shared" si="154"/>
        <v>#N/A</v>
      </c>
      <c r="AJ319" s="9" t="e">
        <f t="shared" si="135"/>
        <v>#N/A</v>
      </c>
      <c r="AK319" s="9" t="e">
        <f t="shared" si="136"/>
        <v>#N/A</v>
      </c>
      <c r="AL319" s="9" t="e">
        <f t="shared" si="137"/>
        <v>#N/A</v>
      </c>
      <c r="AM319" s="9" t="e">
        <f t="shared" si="138"/>
        <v>#N/A</v>
      </c>
      <c r="AN319" s="9" t="e">
        <f t="shared" si="139"/>
        <v>#N/A</v>
      </c>
      <c r="AO319" s="9" t="e">
        <f t="shared" si="140"/>
        <v>#N/A</v>
      </c>
      <c r="AP319" s="1" t="str">
        <f t="shared" si="155"/>
        <v/>
      </c>
      <c r="AQ319" s="1" t="str">
        <f t="shared" si="156"/>
        <v/>
      </c>
      <c r="AS319" s="1" t="str">
        <f t="shared" si="157"/>
        <v/>
      </c>
      <c r="AT319" s="1" t="e">
        <f t="shared" si="158"/>
        <v>#N/A</v>
      </c>
      <c r="AU319" s="1" t="e">
        <f t="shared" si="159"/>
        <v>#N/A</v>
      </c>
      <c r="AV319" s="9" t="e">
        <f t="shared" si="152"/>
        <v>#N/A</v>
      </c>
      <c r="AW319" s="9" t="e">
        <f t="shared" si="141"/>
        <v>#N/A</v>
      </c>
      <c r="AX319" s="9" t="e">
        <f t="shared" si="142"/>
        <v>#N/A</v>
      </c>
      <c r="AY319" s="9" t="e">
        <f t="shared" si="143"/>
        <v>#N/A</v>
      </c>
      <c r="AZ319" s="9" t="e">
        <f t="shared" si="144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34"/>
        <v>#N/A</v>
      </c>
      <c r="C320" s="3"/>
      <c r="D320" s="3"/>
      <c r="E320" s="3"/>
      <c r="F320" s="3"/>
      <c r="G320" s="3"/>
      <c r="H320" s="3"/>
      <c r="I320" s="3"/>
      <c r="J320" s="98"/>
      <c r="K320" s="98"/>
      <c r="L320" s="98"/>
      <c r="M320" s="98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45"/>
        <v>0</v>
      </c>
      <c r="AB320" s="1">
        <f t="shared" si="146"/>
        <v>0</v>
      </c>
      <c r="AC320" s="1">
        <f t="shared" si="147"/>
        <v>0</v>
      </c>
      <c r="AD320" s="1">
        <f t="shared" si="148"/>
        <v>0</v>
      </c>
      <c r="AE320" s="1" t="str">
        <f t="shared" si="153"/>
        <v/>
      </c>
      <c r="AF320" s="1" t="str">
        <f t="shared" si="149"/>
        <v/>
      </c>
      <c r="AG320" s="1" t="str">
        <f t="shared" si="150"/>
        <v/>
      </c>
      <c r="AH320" s="1" t="str">
        <f t="shared" si="151"/>
        <v/>
      </c>
      <c r="AI320" s="1" t="e">
        <f t="shared" si="154"/>
        <v>#N/A</v>
      </c>
      <c r="AJ320" s="9" t="e">
        <f t="shared" si="135"/>
        <v>#N/A</v>
      </c>
      <c r="AK320" s="9" t="e">
        <f t="shared" si="136"/>
        <v>#N/A</v>
      </c>
      <c r="AL320" s="9" t="e">
        <f t="shared" si="137"/>
        <v>#N/A</v>
      </c>
      <c r="AM320" s="9" t="e">
        <f t="shared" si="138"/>
        <v>#N/A</v>
      </c>
      <c r="AN320" s="9" t="e">
        <f t="shared" si="139"/>
        <v>#N/A</v>
      </c>
      <c r="AO320" s="9" t="e">
        <f t="shared" si="140"/>
        <v>#N/A</v>
      </c>
      <c r="AP320" s="1" t="str">
        <f t="shared" si="155"/>
        <v/>
      </c>
      <c r="AQ320" s="1" t="str">
        <f t="shared" si="156"/>
        <v/>
      </c>
      <c r="AS320" s="1" t="str">
        <f t="shared" si="157"/>
        <v/>
      </c>
      <c r="AT320" s="1" t="e">
        <f t="shared" si="158"/>
        <v>#N/A</v>
      </c>
      <c r="AU320" s="1" t="e">
        <f t="shared" si="159"/>
        <v>#N/A</v>
      </c>
      <c r="AV320" s="9" t="e">
        <f t="shared" si="152"/>
        <v>#N/A</v>
      </c>
      <c r="AW320" s="9" t="e">
        <f t="shared" si="141"/>
        <v>#N/A</v>
      </c>
      <c r="AX320" s="9" t="e">
        <f t="shared" si="142"/>
        <v>#N/A</v>
      </c>
      <c r="AY320" s="9" t="e">
        <f t="shared" si="143"/>
        <v>#N/A</v>
      </c>
      <c r="AZ320" s="9" t="e">
        <f t="shared" si="144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34"/>
        <v>#N/A</v>
      </c>
      <c r="C321" s="3"/>
      <c r="D321" s="3"/>
      <c r="E321" s="3"/>
      <c r="F321" s="3"/>
      <c r="G321" s="3"/>
      <c r="H321" s="3"/>
      <c r="I321" s="3"/>
      <c r="J321" s="98"/>
      <c r="K321" s="98"/>
      <c r="L321" s="98"/>
      <c r="M321" s="98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45"/>
        <v>0</v>
      </c>
      <c r="AB321" s="1">
        <f t="shared" si="146"/>
        <v>0</v>
      </c>
      <c r="AC321" s="1">
        <f t="shared" si="147"/>
        <v>0</v>
      </c>
      <c r="AD321" s="1">
        <f t="shared" si="148"/>
        <v>0</v>
      </c>
      <c r="AE321" s="1" t="str">
        <f t="shared" si="153"/>
        <v/>
      </c>
      <c r="AF321" s="1" t="str">
        <f t="shared" si="149"/>
        <v/>
      </c>
      <c r="AG321" s="1" t="str">
        <f t="shared" si="150"/>
        <v/>
      </c>
      <c r="AH321" s="1" t="str">
        <f t="shared" si="151"/>
        <v/>
      </c>
      <c r="AI321" s="1" t="e">
        <f t="shared" si="154"/>
        <v>#N/A</v>
      </c>
      <c r="AJ321" s="9" t="e">
        <f t="shared" si="135"/>
        <v>#N/A</v>
      </c>
      <c r="AK321" s="9" t="e">
        <f t="shared" si="136"/>
        <v>#N/A</v>
      </c>
      <c r="AL321" s="9" t="e">
        <f t="shared" si="137"/>
        <v>#N/A</v>
      </c>
      <c r="AM321" s="9" t="e">
        <f t="shared" si="138"/>
        <v>#N/A</v>
      </c>
      <c r="AN321" s="9" t="e">
        <f t="shared" si="139"/>
        <v>#N/A</v>
      </c>
      <c r="AO321" s="9" t="e">
        <f t="shared" si="140"/>
        <v>#N/A</v>
      </c>
      <c r="AP321" s="1" t="str">
        <f t="shared" si="155"/>
        <v/>
      </c>
      <c r="AQ321" s="1" t="str">
        <f t="shared" si="156"/>
        <v/>
      </c>
      <c r="AS321" s="1" t="str">
        <f t="shared" si="157"/>
        <v/>
      </c>
      <c r="AT321" s="1" t="e">
        <f t="shared" si="158"/>
        <v>#N/A</v>
      </c>
      <c r="AU321" s="1" t="e">
        <f t="shared" si="159"/>
        <v>#N/A</v>
      </c>
      <c r="AV321" s="9" t="e">
        <f t="shared" si="152"/>
        <v>#N/A</v>
      </c>
      <c r="AW321" s="9" t="e">
        <f t="shared" si="141"/>
        <v>#N/A</v>
      </c>
      <c r="AX321" s="9" t="e">
        <f t="shared" si="142"/>
        <v>#N/A</v>
      </c>
      <c r="AY321" s="9" t="e">
        <f t="shared" si="143"/>
        <v>#N/A</v>
      </c>
      <c r="AZ321" s="9" t="e">
        <f t="shared" si="144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34"/>
        <v>#N/A</v>
      </c>
      <c r="C322" s="3"/>
      <c r="D322" s="3"/>
      <c r="E322" s="3"/>
      <c r="F322" s="3"/>
      <c r="G322" s="3"/>
      <c r="H322" s="3"/>
      <c r="I322" s="3"/>
      <c r="J322" s="98"/>
      <c r="K322" s="98"/>
      <c r="L322" s="98"/>
      <c r="M322" s="98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45"/>
        <v>0</v>
      </c>
      <c r="AB322" s="1">
        <f t="shared" si="146"/>
        <v>0</v>
      </c>
      <c r="AC322" s="1">
        <f t="shared" si="147"/>
        <v>0</v>
      </c>
      <c r="AD322" s="1">
        <f t="shared" si="148"/>
        <v>0</v>
      </c>
      <c r="AE322" s="1" t="str">
        <f t="shared" si="153"/>
        <v/>
      </c>
      <c r="AF322" s="1" t="str">
        <f t="shared" si="149"/>
        <v/>
      </c>
      <c r="AG322" s="1" t="str">
        <f t="shared" si="150"/>
        <v/>
      </c>
      <c r="AH322" s="1" t="str">
        <f t="shared" si="151"/>
        <v/>
      </c>
      <c r="AI322" s="1" t="e">
        <f t="shared" si="154"/>
        <v>#N/A</v>
      </c>
      <c r="AJ322" s="9" t="e">
        <f t="shared" si="135"/>
        <v>#N/A</v>
      </c>
      <c r="AK322" s="9" t="e">
        <f t="shared" si="136"/>
        <v>#N/A</v>
      </c>
      <c r="AL322" s="9" t="e">
        <f t="shared" si="137"/>
        <v>#N/A</v>
      </c>
      <c r="AM322" s="9" t="e">
        <f t="shared" si="138"/>
        <v>#N/A</v>
      </c>
      <c r="AN322" s="9" t="e">
        <f t="shared" si="139"/>
        <v>#N/A</v>
      </c>
      <c r="AO322" s="9" t="e">
        <f t="shared" si="140"/>
        <v>#N/A</v>
      </c>
      <c r="AP322" s="1" t="str">
        <f t="shared" si="155"/>
        <v/>
      </c>
      <c r="AQ322" s="1" t="str">
        <f t="shared" si="156"/>
        <v/>
      </c>
      <c r="AS322" s="1" t="str">
        <f t="shared" si="157"/>
        <v/>
      </c>
      <c r="AT322" s="1" t="e">
        <f t="shared" si="158"/>
        <v>#N/A</v>
      </c>
      <c r="AU322" s="1" t="e">
        <f t="shared" si="159"/>
        <v>#N/A</v>
      </c>
      <c r="AV322" s="9" t="e">
        <f t="shared" si="152"/>
        <v>#N/A</v>
      </c>
      <c r="AW322" s="9" t="e">
        <f t="shared" si="141"/>
        <v>#N/A</v>
      </c>
      <c r="AX322" s="9" t="e">
        <f t="shared" si="142"/>
        <v>#N/A</v>
      </c>
      <c r="AY322" s="9" t="e">
        <f t="shared" si="143"/>
        <v>#N/A</v>
      </c>
      <c r="AZ322" s="9" t="e">
        <f t="shared" si="144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34"/>
        <v>#N/A</v>
      </c>
      <c r="C323" s="3"/>
      <c r="D323" s="3"/>
      <c r="E323" s="3"/>
      <c r="F323" s="3"/>
      <c r="G323" s="3"/>
      <c r="H323" s="3"/>
      <c r="I323" s="3"/>
      <c r="J323" s="98"/>
      <c r="K323" s="98"/>
      <c r="L323" s="98"/>
      <c r="M323" s="98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45"/>
        <v>0</v>
      </c>
      <c r="AB323" s="1">
        <f t="shared" si="146"/>
        <v>0</v>
      </c>
      <c r="AC323" s="1">
        <f t="shared" si="147"/>
        <v>0</v>
      </c>
      <c r="AD323" s="1">
        <f t="shared" si="148"/>
        <v>0</v>
      </c>
      <c r="AE323" s="1" t="str">
        <f t="shared" si="153"/>
        <v/>
      </c>
      <c r="AF323" s="1" t="str">
        <f t="shared" si="149"/>
        <v/>
      </c>
      <c r="AG323" s="1" t="str">
        <f t="shared" si="150"/>
        <v/>
      </c>
      <c r="AH323" s="1" t="str">
        <f t="shared" si="151"/>
        <v/>
      </c>
      <c r="AI323" s="1" t="e">
        <f t="shared" si="154"/>
        <v>#N/A</v>
      </c>
      <c r="AJ323" s="9" t="e">
        <f t="shared" si="135"/>
        <v>#N/A</v>
      </c>
      <c r="AK323" s="9" t="e">
        <f t="shared" si="136"/>
        <v>#N/A</v>
      </c>
      <c r="AL323" s="9" t="e">
        <f t="shared" si="137"/>
        <v>#N/A</v>
      </c>
      <c r="AM323" s="9" t="e">
        <f t="shared" si="138"/>
        <v>#N/A</v>
      </c>
      <c r="AN323" s="9" t="e">
        <f t="shared" si="139"/>
        <v>#N/A</v>
      </c>
      <c r="AO323" s="9" t="e">
        <f t="shared" si="140"/>
        <v>#N/A</v>
      </c>
      <c r="AP323" s="1" t="str">
        <f t="shared" si="155"/>
        <v/>
      </c>
      <c r="AQ323" s="1" t="str">
        <f t="shared" si="156"/>
        <v/>
      </c>
      <c r="AS323" s="1" t="str">
        <f t="shared" si="157"/>
        <v/>
      </c>
      <c r="AT323" s="1" t="e">
        <f t="shared" si="158"/>
        <v>#N/A</v>
      </c>
      <c r="AU323" s="1" t="e">
        <f t="shared" si="159"/>
        <v>#N/A</v>
      </c>
      <c r="AV323" s="9" t="e">
        <f t="shared" si="152"/>
        <v>#N/A</v>
      </c>
      <c r="AW323" s="9" t="e">
        <f t="shared" si="141"/>
        <v>#N/A</v>
      </c>
      <c r="AX323" s="9" t="e">
        <f t="shared" si="142"/>
        <v>#N/A</v>
      </c>
      <c r="AY323" s="9" t="e">
        <f t="shared" si="143"/>
        <v>#N/A</v>
      </c>
      <c r="AZ323" s="9" t="e">
        <f t="shared" si="144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34"/>
        <v>#N/A</v>
      </c>
      <c r="C324" s="3"/>
      <c r="D324" s="3"/>
      <c r="E324" s="3"/>
      <c r="F324" s="3"/>
      <c r="G324" s="3"/>
      <c r="H324" s="3"/>
      <c r="I324" s="3"/>
      <c r="J324" s="98"/>
      <c r="K324" s="98"/>
      <c r="L324" s="98"/>
      <c r="M324" s="98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45"/>
        <v>0</v>
      </c>
      <c r="AB324" s="1">
        <f t="shared" si="146"/>
        <v>0</v>
      </c>
      <c r="AC324" s="1">
        <f t="shared" si="147"/>
        <v>0</v>
      </c>
      <c r="AD324" s="1">
        <f t="shared" si="148"/>
        <v>0</v>
      </c>
      <c r="AE324" s="1" t="str">
        <f t="shared" si="153"/>
        <v/>
      </c>
      <c r="AF324" s="1" t="str">
        <f t="shared" si="149"/>
        <v/>
      </c>
      <c r="AG324" s="1" t="str">
        <f t="shared" si="150"/>
        <v/>
      </c>
      <c r="AH324" s="1" t="str">
        <f t="shared" si="151"/>
        <v/>
      </c>
      <c r="AI324" s="1" t="e">
        <f t="shared" si="154"/>
        <v>#N/A</v>
      </c>
      <c r="AJ324" s="9" t="e">
        <f t="shared" si="135"/>
        <v>#N/A</v>
      </c>
      <c r="AK324" s="9" t="e">
        <f t="shared" si="136"/>
        <v>#N/A</v>
      </c>
      <c r="AL324" s="9" t="e">
        <f t="shared" si="137"/>
        <v>#N/A</v>
      </c>
      <c r="AM324" s="9" t="e">
        <f t="shared" si="138"/>
        <v>#N/A</v>
      </c>
      <c r="AN324" s="9" t="e">
        <f t="shared" si="139"/>
        <v>#N/A</v>
      </c>
      <c r="AO324" s="9" t="e">
        <f t="shared" si="140"/>
        <v>#N/A</v>
      </c>
      <c r="AP324" s="1" t="str">
        <f t="shared" si="155"/>
        <v/>
      </c>
      <c r="AQ324" s="1" t="str">
        <f t="shared" si="156"/>
        <v/>
      </c>
      <c r="AS324" s="1" t="str">
        <f t="shared" si="157"/>
        <v/>
      </c>
      <c r="AT324" s="1" t="e">
        <f t="shared" si="158"/>
        <v>#N/A</v>
      </c>
      <c r="AU324" s="1" t="e">
        <f t="shared" si="159"/>
        <v>#N/A</v>
      </c>
      <c r="AV324" s="9" t="e">
        <f t="shared" si="152"/>
        <v>#N/A</v>
      </c>
      <c r="AW324" s="9" t="e">
        <f t="shared" si="141"/>
        <v>#N/A</v>
      </c>
      <c r="AX324" s="9" t="e">
        <f t="shared" si="142"/>
        <v>#N/A</v>
      </c>
      <c r="AY324" s="9" t="e">
        <f t="shared" si="143"/>
        <v>#N/A</v>
      </c>
      <c r="AZ324" s="9" t="e">
        <f t="shared" si="144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34"/>
        <v>#N/A</v>
      </c>
      <c r="C325" s="3"/>
      <c r="D325" s="3"/>
      <c r="E325" s="3"/>
      <c r="F325" s="3"/>
      <c r="G325" s="3"/>
      <c r="H325" s="3"/>
      <c r="I325" s="3"/>
      <c r="J325" s="98"/>
      <c r="K325" s="98"/>
      <c r="L325" s="98"/>
      <c r="M325" s="98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45"/>
        <v>0</v>
      </c>
      <c r="AB325" s="1">
        <f t="shared" si="146"/>
        <v>0</v>
      </c>
      <c r="AC325" s="1">
        <f t="shared" si="147"/>
        <v>0</v>
      </c>
      <c r="AD325" s="1">
        <f t="shared" si="148"/>
        <v>0</v>
      </c>
      <c r="AE325" s="1" t="str">
        <f t="shared" si="153"/>
        <v/>
      </c>
      <c r="AF325" s="1" t="str">
        <f t="shared" si="149"/>
        <v/>
      </c>
      <c r="AG325" s="1" t="str">
        <f t="shared" si="150"/>
        <v/>
      </c>
      <c r="AH325" s="1" t="str">
        <f t="shared" si="151"/>
        <v/>
      </c>
      <c r="AI325" s="1" t="e">
        <f t="shared" si="154"/>
        <v>#N/A</v>
      </c>
      <c r="AJ325" s="9" t="e">
        <f t="shared" si="135"/>
        <v>#N/A</v>
      </c>
      <c r="AK325" s="9" t="e">
        <f t="shared" si="136"/>
        <v>#N/A</v>
      </c>
      <c r="AL325" s="9" t="e">
        <f t="shared" si="137"/>
        <v>#N/A</v>
      </c>
      <c r="AM325" s="9" t="e">
        <f t="shared" si="138"/>
        <v>#N/A</v>
      </c>
      <c r="AN325" s="9" t="e">
        <f t="shared" si="139"/>
        <v>#N/A</v>
      </c>
      <c r="AO325" s="9" t="e">
        <f t="shared" si="140"/>
        <v>#N/A</v>
      </c>
      <c r="AP325" s="1" t="str">
        <f t="shared" si="155"/>
        <v/>
      </c>
      <c r="AQ325" s="1" t="str">
        <f t="shared" si="156"/>
        <v/>
      </c>
      <c r="AS325" s="1" t="str">
        <f t="shared" si="157"/>
        <v/>
      </c>
      <c r="AT325" s="1" t="e">
        <f t="shared" si="158"/>
        <v>#N/A</v>
      </c>
      <c r="AU325" s="1" t="e">
        <f t="shared" si="159"/>
        <v>#N/A</v>
      </c>
      <c r="AV325" s="9" t="e">
        <f t="shared" si="152"/>
        <v>#N/A</v>
      </c>
      <c r="AW325" s="9" t="e">
        <f t="shared" si="141"/>
        <v>#N/A</v>
      </c>
      <c r="AX325" s="9" t="e">
        <f t="shared" si="142"/>
        <v>#N/A</v>
      </c>
      <c r="AY325" s="9" t="e">
        <f t="shared" si="143"/>
        <v>#N/A</v>
      </c>
      <c r="AZ325" s="9" t="e">
        <f t="shared" si="144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34"/>
        <v>#N/A</v>
      </c>
      <c r="C326" s="3"/>
      <c r="D326" s="3"/>
      <c r="E326" s="3"/>
      <c r="F326" s="3"/>
      <c r="G326" s="3"/>
      <c r="H326" s="3"/>
      <c r="I326" s="3"/>
      <c r="J326" s="98"/>
      <c r="K326" s="98"/>
      <c r="L326" s="98"/>
      <c r="M326" s="98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45"/>
        <v>0</v>
      </c>
      <c r="AB326" s="1">
        <f t="shared" si="146"/>
        <v>0</v>
      </c>
      <c r="AC326" s="1">
        <f t="shared" si="147"/>
        <v>0</v>
      </c>
      <c r="AD326" s="1">
        <f t="shared" si="148"/>
        <v>0</v>
      </c>
      <c r="AE326" s="1" t="str">
        <f t="shared" si="153"/>
        <v/>
      </c>
      <c r="AF326" s="1" t="str">
        <f t="shared" si="149"/>
        <v/>
      </c>
      <c r="AG326" s="1" t="str">
        <f t="shared" si="150"/>
        <v/>
      </c>
      <c r="AH326" s="1" t="str">
        <f t="shared" si="151"/>
        <v/>
      </c>
      <c r="AI326" s="1" t="e">
        <f t="shared" si="154"/>
        <v>#N/A</v>
      </c>
      <c r="AJ326" s="9" t="e">
        <f t="shared" si="135"/>
        <v>#N/A</v>
      </c>
      <c r="AK326" s="9" t="e">
        <f t="shared" si="136"/>
        <v>#N/A</v>
      </c>
      <c r="AL326" s="9" t="e">
        <f t="shared" si="137"/>
        <v>#N/A</v>
      </c>
      <c r="AM326" s="9" t="e">
        <f t="shared" si="138"/>
        <v>#N/A</v>
      </c>
      <c r="AN326" s="9" t="e">
        <f t="shared" si="139"/>
        <v>#N/A</v>
      </c>
      <c r="AO326" s="9" t="e">
        <f t="shared" si="140"/>
        <v>#N/A</v>
      </c>
      <c r="AP326" s="1" t="str">
        <f t="shared" si="155"/>
        <v/>
      </c>
      <c r="AQ326" s="1" t="str">
        <f t="shared" si="156"/>
        <v/>
      </c>
      <c r="AS326" s="1" t="str">
        <f t="shared" si="157"/>
        <v/>
      </c>
      <c r="AT326" s="1" t="e">
        <f t="shared" si="158"/>
        <v>#N/A</v>
      </c>
      <c r="AU326" s="1" t="e">
        <f t="shared" si="159"/>
        <v>#N/A</v>
      </c>
      <c r="AV326" s="9" t="e">
        <f t="shared" si="152"/>
        <v>#N/A</v>
      </c>
      <c r="AW326" s="9" t="e">
        <f t="shared" si="141"/>
        <v>#N/A</v>
      </c>
      <c r="AX326" s="9" t="e">
        <f t="shared" si="142"/>
        <v>#N/A</v>
      </c>
      <c r="AY326" s="9" t="e">
        <f t="shared" si="143"/>
        <v>#N/A</v>
      </c>
      <c r="AZ326" s="9" t="e">
        <f t="shared" si="144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34"/>
        <v>#N/A</v>
      </c>
      <c r="C327" s="3"/>
      <c r="D327" s="3"/>
      <c r="E327" s="3"/>
      <c r="F327" s="3"/>
      <c r="G327" s="3"/>
      <c r="H327" s="3"/>
      <c r="I327" s="3"/>
      <c r="J327" s="98"/>
      <c r="K327" s="98"/>
      <c r="L327" s="98"/>
      <c r="M327" s="98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45"/>
        <v>0</v>
      </c>
      <c r="AB327" s="1">
        <f t="shared" si="146"/>
        <v>0</v>
      </c>
      <c r="AC327" s="1">
        <f t="shared" si="147"/>
        <v>0</v>
      </c>
      <c r="AD327" s="1">
        <f t="shared" si="148"/>
        <v>0</v>
      </c>
      <c r="AE327" s="1" t="str">
        <f t="shared" si="153"/>
        <v/>
      </c>
      <c r="AF327" s="1" t="str">
        <f t="shared" si="149"/>
        <v/>
      </c>
      <c r="AG327" s="1" t="str">
        <f t="shared" si="150"/>
        <v/>
      </c>
      <c r="AH327" s="1" t="str">
        <f t="shared" si="151"/>
        <v/>
      </c>
      <c r="AI327" s="1" t="e">
        <f t="shared" si="154"/>
        <v>#N/A</v>
      </c>
      <c r="AJ327" s="9" t="e">
        <f t="shared" si="135"/>
        <v>#N/A</v>
      </c>
      <c r="AK327" s="9" t="e">
        <f t="shared" si="136"/>
        <v>#N/A</v>
      </c>
      <c r="AL327" s="9" t="e">
        <f t="shared" si="137"/>
        <v>#N/A</v>
      </c>
      <c r="AM327" s="9" t="e">
        <f t="shared" si="138"/>
        <v>#N/A</v>
      </c>
      <c r="AN327" s="9" t="e">
        <f t="shared" si="139"/>
        <v>#N/A</v>
      </c>
      <c r="AO327" s="9" t="e">
        <f t="shared" si="140"/>
        <v>#N/A</v>
      </c>
      <c r="AP327" s="1" t="str">
        <f t="shared" si="155"/>
        <v/>
      </c>
      <c r="AQ327" s="1" t="str">
        <f t="shared" si="156"/>
        <v/>
      </c>
      <c r="AS327" s="1" t="str">
        <f t="shared" si="157"/>
        <v/>
      </c>
      <c r="AT327" s="1" t="e">
        <f t="shared" si="158"/>
        <v>#N/A</v>
      </c>
      <c r="AU327" s="1" t="e">
        <f t="shared" si="159"/>
        <v>#N/A</v>
      </c>
      <c r="AV327" s="9" t="e">
        <f t="shared" si="152"/>
        <v>#N/A</v>
      </c>
      <c r="AW327" s="9" t="e">
        <f t="shared" si="141"/>
        <v>#N/A</v>
      </c>
      <c r="AX327" s="9" t="e">
        <f t="shared" si="142"/>
        <v>#N/A</v>
      </c>
      <c r="AY327" s="9" t="e">
        <f t="shared" si="143"/>
        <v>#N/A</v>
      </c>
      <c r="AZ327" s="9" t="e">
        <f t="shared" si="144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34"/>
        <v>#N/A</v>
      </c>
      <c r="C328" s="3"/>
      <c r="D328" s="3"/>
      <c r="E328" s="3"/>
      <c r="F328" s="3"/>
      <c r="G328" s="3"/>
      <c r="H328" s="3"/>
      <c r="I328" s="3"/>
      <c r="J328" s="98"/>
      <c r="K328" s="98"/>
      <c r="L328" s="98"/>
      <c r="M328" s="98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45"/>
        <v>0</v>
      </c>
      <c r="AB328" s="1">
        <f t="shared" si="146"/>
        <v>0</v>
      </c>
      <c r="AC328" s="1">
        <f t="shared" si="147"/>
        <v>0</v>
      </c>
      <c r="AD328" s="1">
        <f t="shared" si="148"/>
        <v>0</v>
      </c>
      <c r="AE328" s="1" t="str">
        <f t="shared" si="153"/>
        <v/>
      </c>
      <c r="AF328" s="1" t="str">
        <f t="shared" si="149"/>
        <v/>
      </c>
      <c r="AG328" s="1" t="str">
        <f t="shared" si="150"/>
        <v/>
      </c>
      <c r="AH328" s="1" t="str">
        <f t="shared" si="151"/>
        <v/>
      </c>
      <c r="AI328" s="1" t="e">
        <f t="shared" si="154"/>
        <v>#N/A</v>
      </c>
      <c r="AJ328" s="9" t="e">
        <f t="shared" si="135"/>
        <v>#N/A</v>
      </c>
      <c r="AK328" s="9" t="e">
        <f t="shared" si="136"/>
        <v>#N/A</v>
      </c>
      <c r="AL328" s="9" t="e">
        <f t="shared" si="137"/>
        <v>#N/A</v>
      </c>
      <c r="AM328" s="9" t="e">
        <f t="shared" si="138"/>
        <v>#N/A</v>
      </c>
      <c r="AN328" s="9" t="e">
        <f t="shared" si="139"/>
        <v>#N/A</v>
      </c>
      <c r="AO328" s="9" t="e">
        <f t="shared" si="140"/>
        <v>#N/A</v>
      </c>
      <c r="AP328" s="1" t="str">
        <f t="shared" si="155"/>
        <v/>
      </c>
      <c r="AQ328" s="1" t="str">
        <f t="shared" si="156"/>
        <v/>
      </c>
      <c r="AS328" s="1" t="str">
        <f t="shared" si="157"/>
        <v/>
      </c>
      <c r="AT328" s="1" t="e">
        <f t="shared" si="158"/>
        <v>#N/A</v>
      </c>
      <c r="AU328" s="1" t="e">
        <f t="shared" si="159"/>
        <v>#N/A</v>
      </c>
      <c r="AV328" s="9" t="e">
        <f t="shared" si="152"/>
        <v>#N/A</v>
      </c>
      <c r="AW328" s="9" t="e">
        <f t="shared" si="141"/>
        <v>#N/A</v>
      </c>
      <c r="AX328" s="9" t="e">
        <f t="shared" si="142"/>
        <v>#N/A</v>
      </c>
      <c r="AY328" s="9" t="e">
        <f t="shared" si="143"/>
        <v>#N/A</v>
      </c>
      <c r="AZ328" s="9" t="e">
        <f t="shared" si="144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34"/>
        <v>#N/A</v>
      </c>
      <c r="C329" s="3"/>
      <c r="D329" s="3"/>
      <c r="E329" s="3"/>
      <c r="F329" s="3"/>
      <c r="G329" s="3"/>
      <c r="H329" s="3"/>
      <c r="I329" s="3"/>
      <c r="J329" s="98"/>
      <c r="K329" s="98"/>
      <c r="L329" s="98"/>
      <c r="M329" s="98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45"/>
        <v>0</v>
      </c>
      <c r="AB329" s="1">
        <f t="shared" si="146"/>
        <v>0</v>
      </c>
      <c r="AC329" s="1">
        <f t="shared" si="147"/>
        <v>0</v>
      </c>
      <c r="AD329" s="1">
        <f t="shared" si="148"/>
        <v>0</v>
      </c>
      <c r="AE329" s="1" t="str">
        <f t="shared" si="153"/>
        <v/>
      </c>
      <c r="AF329" s="1" t="str">
        <f t="shared" si="149"/>
        <v/>
      </c>
      <c r="AG329" s="1" t="str">
        <f t="shared" si="150"/>
        <v/>
      </c>
      <c r="AH329" s="1" t="str">
        <f t="shared" si="151"/>
        <v/>
      </c>
      <c r="AI329" s="1" t="e">
        <f t="shared" si="154"/>
        <v>#N/A</v>
      </c>
      <c r="AJ329" s="9" t="e">
        <f t="shared" si="135"/>
        <v>#N/A</v>
      </c>
      <c r="AK329" s="9" t="e">
        <f t="shared" si="136"/>
        <v>#N/A</v>
      </c>
      <c r="AL329" s="9" t="e">
        <f t="shared" si="137"/>
        <v>#N/A</v>
      </c>
      <c r="AM329" s="9" t="e">
        <f t="shared" si="138"/>
        <v>#N/A</v>
      </c>
      <c r="AN329" s="9" t="e">
        <f t="shared" si="139"/>
        <v>#N/A</v>
      </c>
      <c r="AO329" s="9" t="e">
        <f t="shared" si="140"/>
        <v>#N/A</v>
      </c>
      <c r="AP329" s="1" t="str">
        <f t="shared" si="155"/>
        <v/>
      </c>
      <c r="AQ329" s="1" t="str">
        <f t="shared" si="156"/>
        <v/>
      </c>
      <c r="AS329" s="1" t="str">
        <f t="shared" si="157"/>
        <v/>
      </c>
      <c r="AT329" s="1" t="e">
        <f t="shared" si="158"/>
        <v>#N/A</v>
      </c>
      <c r="AU329" s="1" t="e">
        <f t="shared" si="159"/>
        <v>#N/A</v>
      </c>
      <c r="AV329" s="9" t="e">
        <f t="shared" si="152"/>
        <v>#N/A</v>
      </c>
      <c r="AW329" s="9" t="e">
        <f t="shared" si="141"/>
        <v>#N/A</v>
      </c>
      <c r="AX329" s="9" t="e">
        <f t="shared" si="142"/>
        <v>#N/A</v>
      </c>
      <c r="AY329" s="9" t="e">
        <f t="shared" si="143"/>
        <v>#N/A</v>
      </c>
      <c r="AZ329" s="9" t="e">
        <f t="shared" si="144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34"/>
        <v>#N/A</v>
      </c>
      <c r="C330" s="3"/>
      <c r="D330" s="3"/>
      <c r="E330" s="3"/>
      <c r="F330" s="3"/>
      <c r="G330" s="3"/>
      <c r="H330" s="3"/>
      <c r="I330" s="3"/>
      <c r="J330" s="98"/>
      <c r="K330" s="98"/>
      <c r="L330" s="98"/>
      <c r="M330" s="98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45"/>
        <v>0</v>
      </c>
      <c r="AB330" s="1">
        <f t="shared" si="146"/>
        <v>0</v>
      </c>
      <c r="AC330" s="1">
        <f t="shared" si="147"/>
        <v>0</v>
      </c>
      <c r="AD330" s="1">
        <f t="shared" si="148"/>
        <v>0</v>
      </c>
      <c r="AE330" s="1" t="str">
        <f t="shared" si="153"/>
        <v/>
      </c>
      <c r="AF330" s="1" t="str">
        <f t="shared" si="149"/>
        <v/>
      </c>
      <c r="AG330" s="1" t="str">
        <f t="shared" si="150"/>
        <v/>
      </c>
      <c r="AH330" s="1" t="str">
        <f t="shared" si="151"/>
        <v/>
      </c>
      <c r="AI330" s="1" t="e">
        <f t="shared" si="154"/>
        <v>#N/A</v>
      </c>
      <c r="AJ330" s="9" t="e">
        <f t="shared" si="135"/>
        <v>#N/A</v>
      </c>
      <c r="AK330" s="9" t="e">
        <f t="shared" si="136"/>
        <v>#N/A</v>
      </c>
      <c r="AL330" s="9" t="e">
        <f t="shared" si="137"/>
        <v>#N/A</v>
      </c>
      <c r="AM330" s="9" t="e">
        <f t="shared" si="138"/>
        <v>#N/A</v>
      </c>
      <c r="AN330" s="9" t="e">
        <f t="shared" si="139"/>
        <v>#N/A</v>
      </c>
      <c r="AO330" s="9" t="e">
        <f t="shared" si="140"/>
        <v>#N/A</v>
      </c>
      <c r="AP330" s="1" t="str">
        <f t="shared" si="155"/>
        <v/>
      </c>
      <c r="AQ330" s="1" t="str">
        <f t="shared" si="156"/>
        <v/>
      </c>
      <c r="AS330" s="1" t="str">
        <f t="shared" si="157"/>
        <v/>
      </c>
      <c r="AT330" s="1" t="e">
        <f t="shared" si="158"/>
        <v>#N/A</v>
      </c>
      <c r="AU330" s="1" t="e">
        <f t="shared" si="159"/>
        <v>#N/A</v>
      </c>
      <c r="AV330" s="9" t="e">
        <f t="shared" si="152"/>
        <v>#N/A</v>
      </c>
      <c r="AW330" s="9" t="e">
        <f t="shared" si="141"/>
        <v>#N/A</v>
      </c>
      <c r="AX330" s="9" t="e">
        <f t="shared" si="142"/>
        <v>#N/A</v>
      </c>
      <c r="AY330" s="9" t="e">
        <f t="shared" si="143"/>
        <v>#N/A</v>
      </c>
      <c r="AZ330" s="9" t="e">
        <f t="shared" si="144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34"/>
        <v>#N/A</v>
      </c>
      <c r="C331" s="3"/>
      <c r="D331" s="3"/>
      <c r="E331" s="3"/>
      <c r="F331" s="3"/>
      <c r="G331" s="3"/>
      <c r="H331" s="3"/>
      <c r="I331" s="3"/>
      <c r="J331" s="98"/>
      <c r="K331" s="98"/>
      <c r="L331" s="98"/>
      <c r="M331" s="98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45"/>
        <v>0</v>
      </c>
      <c r="AB331" s="1">
        <f t="shared" si="146"/>
        <v>0</v>
      </c>
      <c r="AC331" s="1">
        <f t="shared" si="147"/>
        <v>0</v>
      </c>
      <c r="AD331" s="1">
        <f t="shared" si="148"/>
        <v>0</v>
      </c>
      <c r="AE331" s="1" t="str">
        <f t="shared" si="153"/>
        <v/>
      </c>
      <c r="AF331" s="1" t="str">
        <f t="shared" si="149"/>
        <v/>
      </c>
      <c r="AG331" s="1" t="str">
        <f t="shared" si="150"/>
        <v/>
      </c>
      <c r="AH331" s="1" t="str">
        <f t="shared" si="151"/>
        <v/>
      </c>
      <c r="AI331" s="1" t="e">
        <f t="shared" si="154"/>
        <v>#N/A</v>
      </c>
      <c r="AJ331" s="9" t="e">
        <f t="shared" si="135"/>
        <v>#N/A</v>
      </c>
      <c r="AK331" s="9" t="e">
        <f t="shared" si="136"/>
        <v>#N/A</v>
      </c>
      <c r="AL331" s="9" t="e">
        <f t="shared" si="137"/>
        <v>#N/A</v>
      </c>
      <c r="AM331" s="9" t="e">
        <f t="shared" si="138"/>
        <v>#N/A</v>
      </c>
      <c r="AN331" s="9" t="e">
        <f t="shared" si="139"/>
        <v>#N/A</v>
      </c>
      <c r="AO331" s="9" t="e">
        <f t="shared" si="140"/>
        <v>#N/A</v>
      </c>
      <c r="AP331" s="1" t="str">
        <f t="shared" si="155"/>
        <v/>
      </c>
      <c r="AQ331" s="1" t="str">
        <f t="shared" si="156"/>
        <v/>
      </c>
      <c r="AS331" s="1" t="str">
        <f t="shared" si="157"/>
        <v/>
      </c>
      <c r="AT331" s="1" t="e">
        <f t="shared" si="158"/>
        <v>#N/A</v>
      </c>
      <c r="AU331" s="1" t="e">
        <f t="shared" si="159"/>
        <v>#N/A</v>
      </c>
      <c r="AV331" s="9" t="e">
        <f t="shared" si="152"/>
        <v>#N/A</v>
      </c>
      <c r="AW331" s="9" t="e">
        <f t="shared" si="141"/>
        <v>#N/A</v>
      </c>
      <c r="AX331" s="9" t="e">
        <f t="shared" si="142"/>
        <v>#N/A</v>
      </c>
      <c r="AY331" s="9" t="e">
        <f t="shared" si="143"/>
        <v>#N/A</v>
      </c>
      <c r="AZ331" s="9" t="e">
        <f t="shared" si="144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34"/>
        <v>#N/A</v>
      </c>
      <c r="C332" s="3"/>
      <c r="D332" s="3"/>
      <c r="E332" s="3"/>
      <c r="F332" s="3"/>
      <c r="G332" s="3"/>
      <c r="H332" s="3"/>
      <c r="I332" s="3"/>
      <c r="J332" s="98"/>
      <c r="K332" s="98"/>
      <c r="L332" s="98"/>
      <c r="M332" s="98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45"/>
        <v>0</v>
      </c>
      <c r="AB332" s="1">
        <f t="shared" si="146"/>
        <v>0</v>
      </c>
      <c r="AC332" s="1">
        <f t="shared" si="147"/>
        <v>0</v>
      </c>
      <c r="AD332" s="1">
        <f t="shared" si="148"/>
        <v>0</v>
      </c>
      <c r="AE332" s="1" t="str">
        <f t="shared" si="153"/>
        <v/>
      </c>
      <c r="AF332" s="1" t="str">
        <f t="shared" si="149"/>
        <v/>
      </c>
      <c r="AG332" s="1" t="str">
        <f t="shared" si="150"/>
        <v/>
      </c>
      <c r="AH332" s="1" t="str">
        <f t="shared" si="151"/>
        <v/>
      </c>
      <c r="AI332" s="1" t="e">
        <f t="shared" si="154"/>
        <v>#N/A</v>
      </c>
      <c r="AJ332" s="9" t="e">
        <f t="shared" si="135"/>
        <v>#N/A</v>
      </c>
      <c r="AK332" s="9" t="e">
        <f t="shared" si="136"/>
        <v>#N/A</v>
      </c>
      <c r="AL332" s="9" t="e">
        <f t="shared" si="137"/>
        <v>#N/A</v>
      </c>
      <c r="AM332" s="9" t="e">
        <f t="shared" si="138"/>
        <v>#N/A</v>
      </c>
      <c r="AN332" s="9" t="e">
        <f t="shared" si="139"/>
        <v>#N/A</v>
      </c>
      <c r="AO332" s="9" t="e">
        <f t="shared" si="140"/>
        <v>#N/A</v>
      </c>
      <c r="AP332" s="1" t="str">
        <f t="shared" si="155"/>
        <v/>
      </c>
      <c r="AQ332" s="1" t="str">
        <f t="shared" si="156"/>
        <v/>
      </c>
      <c r="AS332" s="1" t="str">
        <f t="shared" si="157"/>
        <v/>
      </c>
      <c r="AT332" s="1" t="e">
        <f t="shared" si="158"/>
        <v>#N/A</v>
      </c>
      <c r="AU332" s="1" t="e">
        <f t="shared" si="159"/>
        <v>#N/A</v>
      </c>
      <c r="AV332" s="9" t="e">
        <f t="shared" si="152"/>
        <v>#N/A</v>
      </c>
      <c r="AW332" s="9" t="e">
        <f t="shared" si="141"/>
        <v>#N/A</v>
      </c>
      <c r="AX332" s="9" t="e">
        <f t="shared" si="142"/>
        <v>#N/A</v>
      </c>
      <c r="AY332" s="9" t="e">
        <f t="shared" si="143"/>
        <v>#N/A</v>
      </c>
      <c r="AZ332" s="9" t="e">
        <f t="shared" si="144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34"/>
        <v>#N/A</v>
      </c>
      <c r="C333" s="3"/>
      <c r="D333" s="3"/>
      <c r="E333" s="3"/>
      <c r="F333" s="3"/>
      <c r="G333" s="3"/>
      <c r="H333" s="3"/>
      <c r="I333" s="3"/>
      <c r="J333" s="98"/>
      <c r="K333" s="98"/>
      <c r="L333" s="98"/>
      <c r="M333" s="98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45"/>
        <v>0</v>
      </c>
      <c r="AB333" s="1">
        <f t="shared" si="146"/>
        <v>0</v>
      </c>
      <c r="AC333" s="1">
        <f t="shared" si="147"/>
        <v>0</v>
      </c>
      <c r="AD333" s="1">
        <f t="shared" si="148"/>
        <v>0</v>
      </c>
      <c r="AE333" s="1" t="str">
        <f t="shared" si="153"/>
        <v/>
      </c>
      <c r="AF333" s="1" t="str">
        <f t="shared" si="149"/>
        <v/>
      </c>
      <c r="AG333" s="1" t="str">
        <f t="shared" si="150"/>
        <v/>
      </c>
      <c r="AH333" s="1" t="str">
        <f t="shared" si="151"/>
        <v/>
      </c>
      <c r="AI333" s="1" t="e">
        <f t="shared" si="154"/>
        <v>#N/A</v>
      </c>
      <c r="AJ333" s="9" t="e">
        <f t="shared" si="135"/>
        <v>#N/A</v>
      </c>
      <c r="AK333" s="9" t="e">
        <f t="shared" si="136"/>
        <v>#N/A</v>
      </c>
      <c r="AL333" s="9" t="e">
        <f t="shared" si="137"/>
        <v>#N/A</v>
      </c>
      <c r="AM333" s="9" t="e">
        <f t="shared" si="138"/>
        <v>#N/A</v>
      </c>
      <c r="AN333" s="9" t="e">
        <f t="shared" si="139"/>
        <v>#N/A</v>
      </c>
      <c r="AO333" s="9" t="e">
        <f t="shared" si="140"/>
        <v>#N/A</v>
      </c>
      <c r="AP333" s="1" t="str">
        <f t="shared" si="155"/>
        <v/>
      </c>
      <c r="AQ333" s="1" t="str">
        <f t="shared" si="156"/>
        <v/>
      </c>
      <c r="AS333" s="1" t="str">
        <f t="shared" si="157"/>
        <v/>
      </c>
      <c r="AT333" s="1" t="e">
        <f t="shared" si="158"/>
        <v>#N/A</v>
      </c>
      <c r="AU333" s="1" t="e">
        <f t="shared" si="159"/>
        <v>#N/A</v>
      </c>
      <c r="AV333" s="9" t="e">
        <f t="shared" si="152"/>
        <v>#N/A</v>
      </c>
      <c r="AW333" s="9" t="e">
        <f t="shared" si="141"/>
        <v>#N/A</v>
      </c>
      <c r="AX333" s="9" t="e">
        <f t="shared" si="142"/>
        <v>#N/A</v>
      </c>
      <c r="AY333" s="9" t="e">
        <f t="shared" si="143"/>
        <v>#N/A</v>
      </c>
      <c r="AZ333" s="9" t="e">
        <f t="shared" si="144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60">IF(C334="",NA(),E334+G334+H334+I334)</f>
        <v>#N/A</v>
      </c>
      <c r="C334" s="3"/>
      <c r="D334" s="3"/>
      <c r="E334" s="3"/>
      <c r="F334" s="3"/>
      <c r="G334" s="3"/>
      <c r="H334" s="3"/>
      <c r="I334" s="3"/>
      <c r="J334" s="98"/>
      <c r="K334" s="98"/>
      <c r="L334" s="98"/>
      <c r="M334" s="98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45"/>
        <v>0</v>
      </c>
      <c r="AB334" s="1">
        <f t="shared" si="146"/>
        <v>0</v>
      </c>
      <c r="AC334" s="1">
        <f t="shared" si="147"/>
        <v>0</v>
      </c>
      <c r="AD334" s="1">
        <f t="shared" si="148"/>
        <v>0</v>
      </c>
      <c r="AE334" s="1" t="str">
        <f t="shared" si="153"/>
        <v/>
      </c>
      <c r="AF334" s="1" t="str">
        <f t="shared" si="149"/>
        <v/>
      </c>
      <c r="AG334" s="1" t="str">
        <f t="shared" si="150"/>
        <v/>
      </c>
      <c r="AH334" s="1" t="str">
        <f t="shared" si="151"/>
        <v/>
      </c>
      <c r="AI334" s="1" t="e">
        <f t="shared" si="154"/>
        <v>#N/A</v>
      </c>
      <c r="AJ334" s="9" t="e">
        <f t="shared" ref="AJ334:AJ373" si="161">IF(OR(ISNA(B334),B334=0),NA(),I334/B334)</f>
        <v>#N/A</v>
      </c>
      <c r="AK334" s="9" t="e">
        <f t="shared" ref="AK334:AK373" si="162">IF(OR(ISNA(B334),B334=0),NA(),B334/$AK$11)</f>
        <v>#N/A</v>
      </c>
      <c r="AL334" s="9" t="e">
        <f t="shared" ref="AL334:AL373" si="163">IF(OR(ISNA(B334),B334=0),NA(),E334/$AK$11)</f>
        <v>#N/A</v>
      </c>
      <c r="AM334" s="9" t="e">
        <f t="shared" ref="AM334:AM373" si="164">IF(OR(ISNA(B334),B334=0),NA(),G334/$AK$11)</f>
        <v>#N/A</v>
      </c>
      <c r="AN334" s="9" t="e">
        <f t="shared" ref="AN334:AN373" si="165">IF(OR(ISNA(B334),B334=0),NA(),I334/$AK$11)</f>
        <v>#N/A</v>
      </c>
      <c r="AO334" s="9" t="e">
        <f t="shared" ref="AO334:AO373" si="166">+IF(OR(ISNA(B334),B334=0),NA(),AI334/$AK$11)</f>
        <v>#N/A</v>
      </c>
      <c r="AP334" s="1" t="str">
        <f t="shared" si="155"/>
        <v/>
      </c>
      <c r="AQ334" s="1" t="str">
        <f t="shared" si="156"/>
        <v/>
      </c>
      <c r="AS334" s="1" t="str">
        <f t="shared" si="157"/>
        <v/>
      </c>
      <c r="AT334" s="1" t="e">
        <f t="shared" si="158"/>
        <v>#N/A</v>
      </c>
      <c r="AU334" s="1" t="e">
        <f t="shared" si="159"/>
        <v>#N/A</v>
      </c>
      <c r="AV334" s="9" t="e">
        <f t="shared" si="152"/>
        <v>#N/A</v>
      </c>
      <c r="AW334" s="9" t="e">
        <f t="shared" ref="AW334:AW373" si="167">IF(OR(ISNA(B334),B334=0),NA(),V334/$AK$11)</f>
        <v>#N/A</v>
      </c>
      <c r="AX334" s="9" t="e">
        <f t="shared" ref="AX334:AX373" si="168">IF(OR(ISNA(B334),B334=0),NA(),W334/$AK$11)</f>
        <v>#N/A</v>
      </c>
      <c r="AY334" s="9" t="e">
        <f t="shared" ref="AY334:AY373" si="169">IF(OR(ISNA(B334),B334=0),NA(),X334/$AK$11)</f>
        <v>#N/A</v>
      </c>
      <c r="AZ334" s="9" t="e">
        <f t="shared" ref="AZ334:AZ373" si="170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60"/>
        <v>#N/A</v>
      </c>
      <c r="C335" s="3"/>
      <c r="D335" s="3"/>
      <c r="E335" s="3"/>
      <c r="F335" s="3"/>
      <c r="G335" s="3"/>
      <c r="H335" s="3"/>
      <c r="I335" s="3"/>
      <c r="J335" s="98"/>
      <c r="K335" s="98"/>
      <c r="L335" s="98"/>
      <c r="M335" s="98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A373" si="171">+D335+U335</f>
        <v>0</v>
      </c>
      <c r="AB335" s="1">
        <f t="shared" ref="AB335:AB373" si="172">+E335+V335</f>
        <v>0</v>
      </c>
      <c r="AC335" s="1">
        <f t="shared" ref="AC335:AC373" si="173">+G335+W335</f>
        <v>0</v>
      </c>
      <c r="AD335" s="1">
        <f t="shared" ref="AD335:AD373" si="174">+I335+X335</f>
        <v>0</v>
      </c>
      <c r="AE335" s="1" t="str">
        <f t="shared" si="153"/>
        <v/>
      </c>
      <c r="AF335" s="1" t="str">
        <f t="shared" ref="AF335:AF373" si="175">IF($C335="","",G335-G334)</f>
        <v/>
      </c>
      <c r="AG335" s="1" t="str">
        <f t="shared" ref="AG335:AG373" si="176">IF($C335="","",H335-H334)</f>
        <v/>
      </c>
      <c r="AH335" s="1" t="str">
        <f t="shared" ref="AH335:AH373" si="177">IF($C335="","",I335-I334)</f>
        <v/>
      </c>
      <c r="AI335" s="1" t="e">
        <f t="shared" si="154"/>
        <v>#N/A</v>
      </c>
      <c r="AJ335" s="9" t="e">
        <f t="shared" si="161"/>
        <v>#N/A</v>
      </c>
      <c r="AK335" s="9" t="e">
        <f t="shared" si="162"/>
        <v>#N/A</v>
      </c>
      <c r="AL335" s="9" t="e">
        <f t="shared" si="163"/>
        <v>#N/A</v>
      </c>
      <c r="AM335" s="9" t="e">
        <f t="shared" si="164"/>
        <v>#N/A</v>
      </c>
      <c r="AN335" s="9" t="e">
        <f t="shared" si="165"/>
        <v>#N/A</v>
      </c>
      <c r="AO335" s="9" t="e">
        <f t="shared" si="166"/>
        <v>#N/A</v>
      </c>
      <c r="AP335" s="1" t="str">
        <f t="shared" si="155"/>
        <v/>
      </c>
      <c r="AQ335" s="1" t="str">
        <f t="shared" si="156"/>
        <v/>
      </c>
      <c r="AS335" s="1" t="str">
        <f t="shared" si="157"/>
        <v/>
      </c>
      <c r="AT335" s="1" t="e">
        <f t="shared" si="158"/>
        <v>#N/A</v>
      </c>
      <c r="AU335" s="1" t="e">
        <f t="shared" si="159"/>
        <v>#N/A</v>
      </c>
      <c r="AV335" s="9" t="e">
        <f t="shared" ref="AV335:AV373" si="178">IF(OR(ISNA(B335),B335=0),NA(),AU335/$AK$11)</f>
        <v>#N/A</v>
      </c>
      <c r="AW335" s="9" t="e">
        <f t="shared" si="167"/>
        <v>#N/A</v>
      </c>
      <c r="AX335" s="9" t="e">
        <f t="shared" si="168"/>
        <v>#N/A</v>
      </c>
      <c r="AY335" s="9" t="e">
        <f t="shared" si="169"/>
        <v>#N/A</v>
      </c>
      <c r="AZ335" s="9" t="e">
        <f t="shared" si="170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60"/>
        <v>#N/A</v>
      </c>
      <c r="C336" s="3"/>
      <c r="D336" s="3"/>
      <c r="E336" s="3"/>
      <c r="F336" s="3"/>
      <c r="G336" s="3"/>
      <c r="H336" s="3"/>
      <c r="I336" s="3"/>
      <c r="J336" s="98"/>
      <c r="K336" s="98"/>
      <c r="L336" s="98"/>
      <c r="M336" s="98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71"/>
        <v>0</v>
      </c>
      <c r="AB336" s="1">
        <f t="shared" si="172"/>
        <v>0</v>
      </c>
      <c r="AC336" s="1">
        <f t="shared" si="173"/>
        <v>0</v>
      </c>
      <c r="AD336" s="1">
        <f t="shared" si="174"/>
        <v>0</v>
      </c>
      <c r="AE336" s="1" t="str">
        <f t="shared" ref="AE336:AE373" si="179">IF($C336="","",E336-E335)</f>
        <v/>
      </c>
      <c r="AF336" s="1" t="str">
        <f t="shared" si="175"/>
        <v/>
      </c>
      <c r="AG336" s="1" t="str">
        <f t="shared" si="176"/>
        <v/>
      </c>
      <c r="AH336" s="1" t="str">
        <f t="shared" si="177"/>
        <v/>
      </c>
      <c r="AI336" s="1" t="e">
        <f t="shared" ref="AI336:AI373" si="180">IF(OR($C336="",ISNA($C336)),NA(),AE336+AF336+AG336+AH336)</f>
        <v>#N/A</v>
      </c>
      <c r="AJ336" s="9" t="e">
        <f t="shared" si="161"/>
        <v>#N/A</v>
      </c>
      <c r="AK336" s="9" t="e">
        <f t="shared" si="162"/>
        <v>#N/A</v>
      </c>
      <c r="AL336" s="9" t="e">
        <f t="shared" si="163"/>
        <v>#N/A</v>
      </c>
      <c r="AM336" s="9" t="e">
        <f t="shared" si="164"/>
        <v>#N/A</v>
      </c>
      <c r="AN336" s="9" t="e">
        <f t="shared" si="165"/>
        <v>#N/A</v>
      </c>
      <c r="AO336" s="9" t="e">
        <f t="shared" si="166"/>
        <v>#N/A</v>
      </c>
      <c r="AP336" s="1" t="str">
        <f t="shared" ref="AP336:AP373" si="181">IF($C336="","",V336-V335)</f>
        <v/>
      </c>
      <c r="AQ336" s="1" t="str">
        <f t="shared" ref="AQ336:AQ373" si="182">IF($C336="","",W336-W335)</f>
        <v/>
      </c>
      <c r="AS336" s="1" t="str">
        <f t="shared" ref="AS336:AS373" si="183">IF($C336="","",X336-X335)</f>
        <v/>
      </c>
      <c r="AT336" s="1" t="e">
        <f t="shared" ref="AT336:AT373" si="184">IF(OR($C336="",ISNA($C336)),NA(),AP336+AQ336+AR336+AS336)</f>
        <v>#N/A</v>
      </c>
      <c r="AU336" s="1" t="e">
        <f t="shared" ref="AU336:AU373" si="185">IF(C336="",NA(),V336+W336+X336)</f>
        <v>#N/A</v>
      </c>
      <c r="AV336" s="9" t="e">
        <f t="shared" si="178"/>
        <v>#N/A</v>
      </c>
      <c r="AW336" s="9" t="e">
        <f t="shared" si="167"/>
        <v>#N/A</v>
      </c>
      <c r="AX336" s="9" t="e">
        <f t="shared" si="168"/>
        <v>#N/A</v>
      </c>
      <c r="AY336" s="9" t="e">
        <f t="shared" si="169"/>
        <v>#N/A</v>
      </c>
      <c r="AZ336" s="9" t="e">
        <f t="shared" si="170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60"/>
        <v>#N/A</v>
      </c>
      <c r="C337" s="3"/>
      <c r="D337" s="3"/>
      <c r="E337" s="3"/>
      <c r="F337" s="3"/>
      <c r="G337" s="3"/>
      <c r="H337" s="3"/>
      <c r="I337" s="3"/>
      <c r="J337" s="98"/>
      <c r="K337" s="98"/>
      <c r="L337" s="98"/>
      <c r="M337" s="98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71"/>
        <v>0</v>
      </c>
      <c r="AB337" s="1">
        <f t="shared" si="172"/>
        <v>0</v>
      </c>
      <c r="AC337" s="1">
        <f t="shared" si="173"/>
        <v>0</v>
      </c>
      <c r="AD337" s="1">
        <f t="shared" si="174"/>
        <v>0</v>
      </c>
      <c r="AE337" s="1" t="str">
        <f t="shared" si="179"/>
        <v/>
      </c>
      <c r="AF337" s="1" t="str">
        <f t="shared" si="175"/>
        <v/>
      </c>
      <c r="AG337" s="1" t="str">
        <f t="shared" si="176"/>
        <v/>
      </c>
      <c r="AH337" s="1" t="str">
        <f t="shared" si="177"/>
        <v/>
      </c>
      <c r="AI337" s="1" t="e">
        <f t="shared" si="180"/>
        <v>#N/A</v>
      </c>
      <c r="AJ337" s="9" t="e">
        <f t="shared" si="161"/>
        <v>#N/A</v>
      </c>
      <c r="AK337" s="9" t="e">
        <f t="shared" si="162"/>
        <v>#N/A</v>
      </c>
      <c r="AL337" s="9" t="e">
        <f t="shared" si="163"/>
        <v>#N/A</v>
      </c>
      <c r="AM337" s="9" t="e">
        <f t="shared" si="164"/>
        <v>#N/A</v>
      </c>
      <c r="AN337" s="9" t="e">
        <f t="shared" si="165"/>
        <v>#N/A</v>
      </c>
      <c r="AO337" s="9" t="e">
        <f t="shared" si="166"/>
        <v>#N/A</v>
      </c>
      <c r="AP337" s="1" t="str">
        <f t="shared" si="181"/>
        <v/>
      </c>
      <c r="AQ337" s="1" t="str">
        <f t="shared" si="182"/>
        <v/>
      </c>
      <c r="AS337" s="1" t="str">
        <f t="shared" si="183"/>
        <v/>
      </c>
      <c r="AT337" s="1" t="e">
        <f t="shared" si="184"/>
        <v>#N/A</v>
      </c>
      <c r="AU337" s="1" t="e">
        <f t="shared" si="185"/>
        <v>#N/A</v>
      </c>
      <c r="AV337" s="9" t="e">
        <f t="shared" si="178"/>
        <v>#N/A</v>
      </c>
      <c r="AW337" s="9" t="e">
        <f t="shared" si="167"/>
        <v>#N/A</v>
      </c>
      <c r="AX337" s="9" t="e">
        <f t="shared" si="168"/>
        <v>#N/A</v>
      </c>
      <c r="AY337" s="9" t="e">
        <f t="shared" si="169"/>
        <v>#N/A</v>
      </c>
      <c r="AZ337" s="9" t="e">
        <f t="shared" si="170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60"/>
        <v>#N/A</v>
      </c>
      <c r="C338" s="3"/>
      <c r="D338" s="3"/>
      <c r="E338" s="3"/>
      <c r="F338" s="3"/>
      <c r="G338" s="3"/>
      <c r="H338" s="3"/>
      <c r="I338" s="3"/>
      <c r="J338" s="98"/>
      <c r="K338" s="98"/>
      <c r="L338" s="98"/>
      <c r="M338" s="98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71"/>
        <v>0</v>
      </c>
      <c r="AB338" s="1">
        <f t="shared" si="172"/>
        <v>0</v>
      </c>
      <c r="AC338" s="1">
        <f t="shared" si="173"/>
        <v>0</v>
      </c>
      <c r="AD338" s="1">
        <f t="shared" si="174"/>
        <v>0</v>
      </c>
      <c r="AE338" s="1" t="str">
        <f t="shared" si="179"/>
        <v/>
      </c>
      <c r="AF338" s="1" t="str">
        <f t="shared" si="175"/>
        <v/>
      </c>
      <c r="AG338" s="1" t="str">
        <f t="shared" si="176"/>
        <v/>
      </c>
      <c r="AH338" s="1" t="str">
        <f t="shared" si="177"/>
        <v/>
      </c>
      <c r="AI338" s="1" t="e">
        <f t="shared" si="180"/>
        <v>#N/A</v>
      </c>
      <c r="AJ338" s="9" t="e">
        <f t="shared" si="161"/>
        <v>#N/A</v>
      </c>
      <c r="AK338" s="9" t="e">
        <f t="shared" si="162"/>
        <v>#N/A</v>
      </c>
      <c r="AL338" s="9" t="e">
        <f t="shared" si="163"/>
        <v>#N/A</v>
      </c>
      <c r="AM338" s="9" t="e">
        <f t="shared" si="164"/>
        <v>#N/A</v>
      </c>
      <c r="AN338" s="9" t="e">
        <f t="shared" si="165"/>
        <v>#N/A</v>
      </c>
      <c r="AO338" s="9" t="e">
        <f t="shared" si="166"/>
        <v>#N/A</v>
      </c>
      <c r="AP338" s="1" t="str">
        <f t="shared" si="181"/>
        <v/>
      </c>
      <c r="AQ338" s="1" t="str">
        <f t="shared" si="182"/>
        <v/>
      </c>
      <c r="AS338" s="1" t="str">
        <f t="shared" si="183"/>
        <v/>
      </c>
      <c r="AT338" s="1" t="e">
        <f t="shared" si="184"/>
        <v>#N/A</v>
      </c>
      <c r="AU338" s="1" t="e">
        <f t="shared" si="185"/>
        <v>#N/A</v>
      </c>
      <c r="AV338" s="9" t="e">
        <f t="shared" si="178"/>
        <v>#N/A</v>
      </c>
      <c r="AW338" s="9" t="e">
        <f t="shared" si="167"/>
        <v>#N/A</v>
      </c>
      <c r="AX338" s="9" t="e">
        <f t="shared" si="168"/>
        <v>#N/A</v>
      </c>
      <c r="AY338" s="9" t="e">
        <f t="shared" si="169"/>
        <v>#N/A</v>
      </c>
      <c r="AZ338" s="9" t="e">
        <f t="shared" si="170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60"/>
        <v>#N/A</v>
      </c>
      <c r="C339" s="3"/>
      <c r="D339" s="3"/>
      <c r="E339" s="3"/>
      <c r="F339" s="3"/>
      <c r="G339" s="3"/>
      <c r="H339" s="3"/>
      <c r="I339" s="3"/>
      <c r="J339" s="98"/>
      <c r="K339" s="98"/>
      <c r="L339" s="98"/>
      <c r="M339" s="98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71"/>
        <v>0</v>
      </c>
      <c r="AB339" s="1">
        <f t="shared" si="172"/>
        <v>0</v>
      </c>
      <c r="AC339" s="1">
        <f t="shared" si="173"/>
        <v>0</v>
      </c>
      <c r="AD339" s="1">
        <f t="shared" si="174"/>
        <v>0</v>
      </c>
      <c r="AE339" s="1" t="str">
        <f t="shared" si="179"/>
        <v/>
      </c>
      <c r="AF339" s="1" t="str">
        <f t="shared" si="175"/>
        <v/>
      </c>
      <c r="AG339" s="1" t="str">
        <f t="shared" si="176"/>
        <v/>
      </c>
      <c r="AH339" s="1" t="str">
        <f t="shared" si="177"/>
        <v/>
      </c>
      <c r="AI339" s="1" t="e">
        <f t="shared" si="180"/>
        <v>#N/A</v>
      </c>
      <c r="AJ339" s="9" t="e">
        <f t="shared" si="161"/>
        <v>#N/A</v>
      </c>
      <c r="AK339" s="9" t="e">
        <f t="shared" si="162"/>
        <v>#N/A</v>
      </c>
      <c r="AL339" s="9" t="e">
        <f t="shared" si="163"/>
        <v>#N/A</v>
      </c>
      <c r="AM339" s="9" t="e">
        <f t="shared" si="164"/>
        <v>#N/A</v>
      </c>
      <c r="AN339" s="9" t="e">
        <f t="shared" si="165"/>
        <v>#N/A</v>
      </c>
      <c r="AO339" s="9" t="e">
        <f t="shared" si="166"/>
        <v>#N/A</v>
      </c>
      <c r="AP339" s="1" t="str">
        <f t="shared" si="181"/>
        <v/>
      </c>
      <c r="AQ339" s="1" t="str">
        <f t="shared" si="182"/>
        <v/>
      </c>
      <c r="AS339" s="1" t="str">
        <f t="shared" si="183"/>
        <v/>
      </c>
      <c r="AT339" s="1" t="e">
        <f t="shared" si="184"/>
        <v>#N/A</v>
      </c>
      <c r="AU339" s="1" t="e">
        <f t="shared" si="185"/>
        <v>#N/A</v>
      </c>
      <c r="AV339" s="9" t="e">
        <f t="shared" si="178"/>
        <v>#N/A</v>
      </c>
      <c r="AW339" s="9" t="e">
        <f t="shared" si="167"/>
        <v>#N/A</v>
      </c>
      <c r="AX339" s="9" t="e">
        <f t="shared" si="168"/>
        <v>#N/A</v>
      </c>
      <c r="AY339" s="9" t="e">
        <f t="shared" si="169"/>
        <v>#N/A</v>
      </c>
      <c r="AZ339" s="9" t="e">
        <f t="shared" si="170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60"/>
        <v>#N/A</v>
      </c>
      <c r="C340" s="3"/>
      <c r="D340" s="3"/>
      <c r="E340" s="3"/>
      <c r="F340" s="3"/>
      <c r="G340" s="3"/>
      <c r="H340" s="3"/>
      <c r="I340" s="3"/>
      <c r="J340" s="98"/>
      <c r="K340" s="98"/>
      <c r="L340" s="98"/>
      <c r="M340" s="98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71"/>
        <v>0</v>
      </c>
      <c r="AB340" s="1">
        <f t="shared" si="172"/>
        <v>0</v>
      </c>
      <c r="AC340" s="1">
        <f t="shared" si="173"/>
        <v>0</v>
      </c>
      <c r="AD340" s="1">
        <f t="shared" si="174"/>
        <v>0</v>
      </c>
      <c r="AE340" s="1" t="str">
        <f t="shared" si="179"/>
        <v/>
      </c>
      <c r="AF340" s="1" t="str">
        <f t="shared" si="175"/>
        <v/>
      </c>
      <c r="AG340" s="1" t="str">
        <f t="shared" si="176"/>
        <v/>
      </c>
      <c r="AH340" s="1" t="str">
        <f t="shared" si="177"/>
        <v/>
      </c>
      <c r="AI340" s="1" t="e">
        <f t="shared" si="180"/>
        <v>#N/A</v>
      </c>
      <c r="AJ340" s="9" t="e">
        <f t="shared" si="161"/>
        <v>#N/A</v>
      </c>
      <c r="AK340" s="9" t="e">
        <f t="shared" si="162"/>
        <v>#N/A</v>
      </c>
      <c r="AL340" s="9" t="e">
        <f t="shared" si="163"/>
        <v>#N/A</v>
      </c>
      <c r="AM340" s="9" t="e">
        <f t="shared" si="164"/>
        <v>#N/A</v>
      </c>
      <c r="AN340" s="9" t="e">
        <f t="shared" si="165"/>
        <v>#N/A</v>
      </c>
      <c r="AO340" s="9" t="e">
        <f t="shared" si="166"/>
        <v>#N/A</v>
      </c>
      <c r="AP340" s="1" t="str">
        <f t="shared" si="181"/>
        <v/>
      </c>
      <c r="AQ340" s="1" t="str">
        <f t="shared" si="182"/>
        <v/>
      </c>
      <c r="AS340" s="1" t="str">
        <f t="shared" si="183"/>
        <v/>
      </c>
      <c r="AT340" s="1" t="e">
        <f t="shared" si="184"/>
        <v>#N/A</v>
      </c>
      <c r="AU340" s="1" t="e">
        <f t="shared" si="185"/>
        <v>#N/A</v>
      </c>
      <c r="AV340" s="9" t="e">
        <f t="shared" si="178"/>
        <v>#N/A</v>
      </c>
      <c r="AW340" s="9" t="e">
        <f t="shared" si="167"/>
        <v>#N/A</v>
      </c>
      <c r="AX340" s="9" t="e">
        <f t="shared" si="168"/>
        <v>#N/A</v>
      </c>
      <c r="AY340" s="9" t="e">
        <f t="shared" si="169"/>
        <v>#N/A</v>
      </c>
      <c r="AZ340" s="9" t="e">
        <f t="shared" si="170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60"/>
        <v>#N/A</v>
      </c>
      <c r="C341" s="3"/>
      <c r="D341" s="3"/>
      <c r="E341" s="3"/>
      <c r="F341" s="3"/>
      <c r="G341" s="3"/>
      <c r="H341" s="3"/>
      <c r="I341" s="3"/>
      <c r="J341" s="98"/>
      <c r="K341" s="98"/>
      <c r="L341" s="98"/>
      <c r="M341" s="98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71"/>
        <v>0</v>
      </c>
      <c r="AB341" s="1">
        <f t="shared" si="172"/>
        <v>0</v>
      </c>
      <c r="AC341" s="1">
        <f t="shared" si="173"/>
        <v>0</v>
      </c>
      <c r="AD341" s="1">
        <f t="shared" si="174"/>
        <v>0</v>
      </c>
      <c r="AE341" s="1" t="str">
        <f t="shared" si="179"/>
        <v/>
      </c>
      <c r="AF341" s="1" t="str">
        <f t="shared" si="175"/>
        <v/>
      </c>
      <c r="AG341" s="1" t="str">
        <f t="shared" si="176"/>
        <v/>
      </c>
      <c r="AH341" s="1" t="str">
        <f t="shared" si="177"/>
        <v/>
      </c>
      <c r="AI341" s="1" t="e">
        <f t="shared" si="180"/>
        <v>#N/A</v>
      </c>
      <c r="AJ341" s="9" t="e">
        <f t="shared" si="161"/>
        <v>#N/A</v>
      </c>
      <c r="AK341" s="9" t="e">
        <f t="shared" si="162"/>
        <v>#N/A</v>
      </c>
      <c r="AL341" s="9" t="e">
        <f t="shared" si="163"/>
        <v>#N/A</v>
      </c>
      <c r="AM341" s="9" t="e">
        <f t="shared" si="164"/>
        <v>#N/A</v>
      </c>
      <c r="AN341" s="9" t="e">
        <f t="shared" si="165"/>
        <v>#N/A</v>
      </c>
      <c r="AO341" s="9" t="e">
        <f t="shared" si="166"/>
        <v>#N/A</v>
      </c>
      <c r="AP341" s="1" t="str">
        <f t="shared" si="181"/>
        <v/>
      </c>
      <c r="AQ341" s="1" t="str">
        <f t="shared" si="182"/>
        <v/>
      </c>
      <c r="AS341" s="1" t="str">
        <f t="shared" si="183"/>
        <v/>
      </c>
      <c r="AT341" s="1" t="e">
        <f t="shared" si="184"/>
        <v>#N/A</v>
      </c>
      <c r="AU341" s="1" t="e">
        <f t="shared" si="185"/>
        <v>#N/A</v>
      </c>
      <c r="AV341" s="9" t="e">
        <f t="shared" si="178"/>
        <v>#N/A</v>
      </c>
      <c r="AW341" s="9" t="e">
        <f t="shared" si="167"/>
        <v>#N/A</v>
      </c>
      <c r="AX341" s="9" t="e">
        <f t="shared" si="168"/>
        <v>#N/A</v>
      </c>
      <c r="AY341" s="9" t="e">
        <f t="shared" si="169"/>
        <v>#N/A</v>
      </c>
      <c r="AZ341" s="9" t="e">
        <f t="shared" si="170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60"/>
        <v>#N/A</v>
      </c>
      <c r="C342" s="3"/>
      <c r="D342" s="3"/>
      <c r="E342" s="3"/>
      <c r="F342" s="3"/>
      <c r="G342" s="3"/>
      <c r="H342" s="3"/>
      <c r="I342" s="3"/>
      <c r="J342" s="98"/>
      <c r="K342" s="98"/>
      <c r="L342" s="98"/>
      <c r="M342" s="98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71"/>
        <v>0</v>
      </c>
      <c r="AB342" s="1">
        <f t="shared" si="172"/>
        <v>0</v>
      </c>
      <c r="AC342" s="1">
        <f t="shared" si="173"/>
        <v>0</v>
      </c>
      <c r="AD342" s="1">
        <f t="shared" si="174"/>
        <v>0</v>
      </c>
      <c r="AE342" s="1" t="str">
        <f t="shared" si="179"/>
        <v/>
      </c>
      <c r="AF342" s="1" t="str">
        <f t="shared" si="175"/>
        <v/>
      </c>
      <c r="AG342" s="1" t="str">
        <f t="shared" si="176"/>
        <v/>
      </c>
      <c r="AH342" s="1" t="str">
        <f t="shared" si="177"/>
        <v/>
      </c>
      <c r="AI342" s="1" t="e">
        <f t="shared" si="180"/>
        <v>#N/A</v>
      </c>
      <c r="AJ342" s="9" t="e">
        <f t="shared" si="161"/>
        <v>#N/A</v>
      </c>
      <c r="AK342" s="9" t="e">
        <f t="shared" si="162"/>
        <v>#N/A</v>
      </c>
      <c r="AL342" s="9" t="e">
        <f t="shared" si="163"/>
        <v>#N/A</v>
      </c>
      <c r="AM342" s="9" t="e">
        <f t="shared" si="164"/>
        <v>#N/A</v>
      </c>
      <c r="AN342" s="9" t="e">
        <f t="shared" si="165"/>
        <v>#N/A</v>
      </c>
      <c r="AO342" s="9" t="e">
        <f t="shared" si="166"/>
        <v>#N/A</v>
      </c>
      <c r="AP342" s="1" t="str">
        <f t="shared" si="181"/>
        <v/>
      </c>
      <c r="AQ342" s="1" t="str">
        <f t="shared" si="182"/>
        <v/>
      </c>
      <c r="AS342" s="1" t="str">
        <f t="shared" si="183"/>
        <v/>
      </c>
      <c r="AT342" s="1" t="e">
        <f t="shared" si="184"/>
        <v>#N/A</v>
      </c>
      <c r="AU342" s="1" t="e">
        <f t="shared" si="185"/>
        <v>#N/A</v>
      </c>
      <c r="AV342" s="9" t="e">
        <f t="shared" si="178"/>
        <v>#N/A</v>
      </c>
      <c r="AW342" s="9" t="e">
        <f t="shared" si="167"/>
        <v>#N/A</v>
      </c>
      <c r="AX342" s="9" t="e">
        <f t="shared" si="168"/>
        <v>#N/A</v>
      </c>
      <c r="AY342" s="9" t="e">
        <f t="shared" si="169"/>
        <v>#N/A</v>
      </c>
      <c r="AZ342" s="9" t="e">
        <f t="shared" si="170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60"/>
        <v>#N/A</v>
      </c>
      <c r="C343" s="3"/>
      <c r="D343" s="3"/>
      <c r="E343" s="3"/>
      <c r="F343" s="3"/>
      <c r="G343" s="3"/>
      <c r="H343" s="3"/>
      <c r="I343" s="3"/>
      <c r="J343" s="98"/>
      <c r="K343" s="98"/>
      <c r="L343" s="98"/>
      <c r="M343" s="98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71"/>
        <v>0</v>
      </c>
      <c r="AB343" s="1">
        <f t="shared" si="172"/>
        <v>0</v>
      </c>
      <c r="AC343" s="1">
        <f t="shared" si="173"/>
        <v>0</v>
      </c>
      <c r="AD343" s="1">
        <f t="shared" si="174"/>
        <v>0</v>
      </c>
      <c r="AE343" s="1" t="str">
        <f t="shared" si="179"/>
        <v/>
      </c>
      <c r="AF343" s="1" t="str">
        <f t="shared" si="175"/>
        <v/>
      </c>
      <c r="AG343" s="1" t="str">
        <f t="shared" si="176"/>
        <v/>
      </c>
      <c r="AH343" s="1" t="str">
        <f t="shared" si="177"/>
        <v/>
      </c>
      <c r="AI343" s="1" t="e">
        <f t="shared" si="180"/>
        <v>#N/A</v>
      </c>
      <c r="AJ343" s="9" t="e">
        <f t="shared" si="161"/>
        <v>#N/A</v>
      </c>
      <c r="AK343" s="9" t="e">
        <f t="shared" si="162"/>
        <v>#N/A</v>
      </c>
      <c r="AL343" s="9" t="e">
        <f t="shared" si="163"/>
        <v>#N/A</v>
      </c>
      <c r="AM343" s="9" t="e">
        <f t="shared" si="164"/>
        <v>#N/A</v>
      </c>
      <c r="AN343" s="9" t="e">
        <f t="shared" si="165"/>
        <v>#N/A</v>
      </c>
      <c r="AO343" s="9" t="e">
        <f t="shared" si="166"/>
        <v>#N/A</v>
      </c>
      <c r="AP343" s="1" t="str">
        <f t="shared" si="181"/>
        <v/>
      </c>
      <c r="AQ343" s="1" t="str">
        <f t="shared" si="182"/>
        <v/>
      </c>
      <c r="AS343" s="1" t="str">
        <f t="shared" si="183"/>
        <v/>
      </c>
      <c r="AT343" s="1" t="e">
        <f t="shared" si="184"/>
        <v>#N/A</v>
      </c>
      <c r="AU343" s="1" t="e">
        <f t="shared" si="185"/>
        <v>#N/A</v>
      </c>
      <c r="AV343" s="9" t="e">
        <f t="shared" si="178"/>
        <v>#N/A</v>
      </c>
      <c r="AW343" s="9" t="e">
        <f t="shared" si="167"/>
        <v>#N/A</v>
      </c>
      <c r="AX343" s="9" t="e">
        <f t="shared" si="168"/>
        <v>#N/A</v>
      </c>
      <c r="AY343" s="9" t="e">
        <f t="shared" si="169"/>
        <v>#N/A</v>
      </c>
      <c r="AZ343" s="9" t="e">
        <f t="shared" si="170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60"/>
        <v>#N/A</v>
      </c>
      <c r="C344" s="3"/>
      <c r="D344" s="3"/>
      <c r="E344" s="3"/>
      <c r="F344" s="3"/>
      <c r="G344" s="3"/>
      <c r="H344" s="3"/>
      <c r="I344" s="3"/>
      <c r="J344" s="98"/>
      <c r="K344" s="98"/>
      <c r="L344" s="98"/>
      <c r="M344" s="98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71"/>
        <v>0</v>
      </c>
      <c r="AB344" s="1">
        <f t="shared" si="172"/>
        <v>0</v>
      </c>
      <c r="AC344" s="1">
        <f t="shared" si="173"/>
        <v>0</v>
      </c>
      <c r="AD344" s="1">
        <f t="shared" si="174"/>
        <v>0</v>
      </c>
      <c r="AE344" s="1" t="str">
        <f t="shared" si="179"/>
        <v/>
      </c>
      <c r="AF344" s="1" t="str">
        <f t="shared" si="175"/>
        <v/>
      </c>
      <c r="AG344" s="1" t="str">
        <f t="shared" si="176"/>
        <v/>
      </c>
      <c r="AH344" s="1" t="str">
        <f t="shared" si="177"/>
        <v/>
      </c>
      <c r="AI344" s="1" t="e">
        <f t="shared" si="180"/>
        <v>#N/A</v>
      </c>
      <c r="AJ344" s="9" t="e">
        <f t="shared" si="161"/>
        <v>#N/A</v>
      </c>
      <c r="AK344" s="9" t="e">
        <f t="shared" si="162"/>
        <v>#N/A</v>
      </c>
      <c r="AL344" s="9" t="e">
        <f t="shared" si="163"/>
        <v>#N/A</v>
      </c>
      <c r="AM344" s="9" t="e">
        <f t="shared" si="164"/>
        <v>#N/A</v>
      </c>
      <c r="AN344" s="9" t="e">
        <f t="shared" si="165"/>
        <v>#N/A</v>
      </c>
      <c r="AO344" s="9" t="e">
        <f t="shared" si="166"/>
        <v>#N/A</v>
      </c>
      <c r="AP344" s="1" t="str">
        <f t="shared" si="181"/>
        <v/>
      </c>
      <c r="AQ344" s="1" t="str">
        <f t="shared" si="182"/>
        <v/>
      </c>
      <c r="AS344" s="1" t="str">
        <f t="shared" si="183"/>
        <v/>
      </c>
      <c r="AT344" s="1" t="e">
        <f t="shared" si="184"/>
        <v>#N/A</v>
      </c>
      <c r="AU344" s="1" t="e">
        <f t="shared" si="185"/>
        <v>#N/A</v>
      </c>
      <c r="AV344" s="9" t="e">
        <f t="shared" si="178"/>
        <v>#N/A</v>
      </c>
      <c r="AW344" s="9" t="e">
        <f t="shared" si="167"/>
        <v>#N/A</v>
      </c>
      <c r="AX344" s="9" t="e">
        <f t="shared" si="168"/>
        <v>#N/A</v>
      </c>
      <c r="AY344" s="9" t="e">
        <f t="shared" si="169"/>
        <v>#N/A</v>
      </c>
      <c r="AZ344" s="9" t="e">
        <f t="shared" si="170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60"/>
        <v>#N/A</v>
      </c>
      <c r="C345" s="3"/>
      <c r="D345" s="3"/>
      <c r="E345" s="3"/>
      <c r="F345" s="3"/>
      <c r="G345" s="3"/>
      <c r="H345" s="3"/>
      <c r="I345" s="3"/>
      <c r="J345" s="98"/>
      <c r="K345" s="98"/>
      <c r="L345" s="98"/>
      <c r="M345" s="98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71"/>
        <v>0</v>
      </c>
      <c r="AB345" s="1">
        <f t="shared" si="172"/>
        <v>0</v>
      </c>
      <c r="AC345" s="1">
        <f t="shared" si="173"/>
        <v>0</v>
      </c>
      <c r="AD345" s="1">
        <f t="shared" si="174"/>
        <v>0</v>
      </c>
      <c r="AE345" s="1" t="str">
        <f t="shared" si="179"/>
        <v/>
      </c>
      <c r="AF345" s="1" t="str">
        <f t="shared" si="175"/>
        <v/>
      </c>
      <c r="AG345" s="1" t="str">
        <f t="shared" si="176"/>
        <v/>
      </c>
      <c r="AH345" s="1" t="str">
        <f t="shared" si="177"/>
        <v/>
      </c>
      <c r="AI345" s="1" t="e">
        <f t="shared" si="180"/>
        <v>#N/A</v>
      </c>
      <c r="AJ345" s="9" t="e">
        <f t="shared" si="161"/>
        <v>#N/A</v>
      </c>
      <c r="AK345" s="9" t="e">
        <f t="shared" si="162"/>
        <v>#N/A</v>
      </c>
      <c r="AL345" s="9" t="e">
        <f t="shared" si="163"/>
        <v>#N/A</v>
      </c>
      <c r="AM345" s="9" t="e">
        <f t="shared" si="164"/>
        <v>#N/A</v>
      </c>
      <c r="AN345" s="9" t="e">
        <f t="shared" si="165"/>
        <v>#N/A</v>
      </c>
      <c r="AO345" s="9" t="e">
        <f t="shared" si="166"/>
        <v>#N/A</v>
      </c>
      <c r="AP345" s="1" t="str">
        <f t="shared" si="181"/>
        <v/>
      </c>
      <c r="AQ345" s="1" t="str">
        <f t="shared" si="182"/>
        <v/>
      </c>
      <c r="AS345" s="1" t="str">
        <f t="shared" si="183"/>
        <v/>
      </c>
      <c r="AT345" s="1" t="e">
        <f t="shared" si="184"/>
        <v>#N/A</v>
      </c>
      <c r="AU345" s="1" t="e">
        <f t="shared" si="185"/>
        <v>#N/A</v>
      </c>
      <c r="AV345" s="9" t="e">
        <f t="shared" si="178"/>
        <v>#N/A</v>
      </c>
      <c r="AW345" s="9" t="e">
        <f t="shared" si="167"/>
        <v>#N/A</v>
      </c>
      <c r="AX345" s="9" t="e">
        <f t="shared" si="168"/>
        <v>#N/A</v>
      </c>
      <c r="AY345" s="9" t="e">
        <f t="shared" si="169"/>
        <v>#N/A</v>
      </c>
      <c r="AZ345" s="9" t="e">
        <f t="shared" si="170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60"/>
        <v>#N/A</v>
      </c>
      <c r="C346" s="3"/>
      <c r="D346" s="3"/>
      <c r="E346" s="3"/>
      <c r="F346" s="3"/>
      <c r="G346" s="3"/>
      <c r="H346" s="3"/>
      <c r="I346" s="3"/>
      <c r="J346" s="98"/>
      <c r="K346" s="98"/>
      <c r="L346" s="98"/>
      <c r="M346" s="98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71"/>
        <v>0</v>
      </c>
      <c r="AB346" s="1">
        <f t="shared" si="172"/>
        <v>0</v>
      </c>
      <c r="AC346" s="1">
        <f t="shared" si="173"/>
        <v>0</v>
      </c>
      <c r="AD346" s="1">
        <f t="shared" si="174"/>
        <v>0</v>
      </c>
      <c r="AE346" s="1" t="str">
        <f t="shared" si="179"/>
        <v/>
      </c>
      <c r="AF346" s="1" t="str">
        <f t="shared" si="175"/>
        <v/>
      </c>
      <c r="AG346" s="1" t="str">
        <f t="shared" si="176"/>
        <v/>
      </c>
      <c r="AH346" s="1" t="str">
        <f t="shared" si="177"/>
        <v/>
      </c>
      <c r="AI346" s="1" t="e">
        <f t="shared" si="180"/>
        <v>#N/A</v>
      </c>
      <c r="AJ346" s="9" t="e">
        <f t="shared" si="161"/>
        <v>#N/A</v>
      </c>
      <c r="AK346" s="9" t="e">
        <f t="shared" si="162"/>
        <v>#N/A</v>
      </c>
      <c r="AL346" s="9" t="e">
        <f t="shared" si="163"/>
        <v>#N/A</v>
      </c>
      <c r="AM346" s="9" t="e">
        <f t="shared" si="164"/>
        <v>#N/A</v>
      </c>
      <c r="AN346" s="9" t="e">
        <f t="shared" si="165"/>
        <v>#N/A</v>
      </c>
      <c r="AO346" s="9" t="e">
        <f t="shared" si="166"/>
        <v>#N/A</v>
      </c>
      <c r="AP346" s="1" t="str">
        <f t="shared" si="181"/>
        <v/>
      </c>
      <c r="AQ346" s="1" t="str">
        <f t="shared" si="182"/>
        <v/>
      </c>
      <c r="AS346" s="1" t="str">
        <f t="shared" si="183"/>
        <v/>
      </c>
      <c r="AT346" s="1" t="e">
        <f t="shared" si="184"/>
        <v>#N/A</v>
      </c>
      <c r="AU346" s="1" t="e">
        <f t="shared" si="185"/>
        <v>#N/A</v>
      </c>
      <c r="AV346" s="9" t="e">
        <f t="shared" si="178"/>
        <v>#N/A</v>
      </c>
      <c r="AW346" s="9" t="e">
        <f t="shared" si="167"/>
        <v>#N/A</v>
      </c>
      <c r="AX346" s="9" t="e">
        <f t="shared" si="168"/>
        <v>#N/A</v>
      </c>
      <c r="AY346" s="9" t="e">
        <f t="shared" si="169"/>
        <v>#N/A</v>
      </c>
      <c r="AZ346" s="9" t="e">
        <f t="shared" si="170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60"/>
        <v>#N/A</v>
      </c>
      <c r="C347" s="3"/>
      <c r="D347" s="3"/>
      <c r="E347" s="3"/>
      <c r="F347" s="3"/>
      <c r="G347" s="3"/>
      <c r="H347" s="3"/>
      <c r="I347" s="3"/>
      <c r="J347" s="98"/>
      <c r="K347" s="98"/>
      <c r="L347" s="98"/>
      <c r="M347" s="98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71"/>
        <v>0</v>
      </c>
      <c r="AB347" s="1">
        <f t="shared" si="172"/>
        <v>0</v>
      </c>
      <c r="AC347" s="1">
        <f t="shared" si="173"/>
        <v>0</v>
      </c>
      <c r="AD347" s="1">
        <f t="shared" si="174"/>
        <v>0</v>
      </c>
      <c r="AE347" s="1" t="str">
        <f t="shared" si="179"/>
        <v/>
      </c>
      <c r="AF347" s="1" t="str">
        <f t="shared" si="175"/>
        <v/>
      </c>
      <c r="AG347" s="1" t="str">
        <f t="shared" si="176"/>
        <v/>
      </c>
      <c r="AH347" s="1" t="str">
        <f t="shared" si="177"/>
        <v/>
      </c>
      <c r="AI347" s="1" t="e">
        <f t="shared" si="180"/>
        <v>#N/A</v>
      </c>
      <c r="AJ347" s="9" t="e">
        <f t="shared" si="161"/>
        <v>#N/A</v>
      </c>
      <c r="AK347" s="9" t="e">
        <f t="shared" si="162"/>
        <v>#N/A</v>
      </c>
      <c r="AL347" s="9" t="e">
        <f t="shared" si="163"/>
        <v>#N/A</v>
      </c>
      <c r="AM347" s="9" t="e">
        <f t="shared" si="164"/>
        <v>#N/A</v>
      </c>
      <c r="AN347" s="9" t="e">
        <f t="shared" si="165"/>
        <v>#N/A</v>
      </c>
      <c r="AO347" s="9" t="e">
        <f t="shared" si="166"/>
        <v>#N/A</v>
      </c>
      <c r="AP347" s="1" t="str">
        <f t="shared" si="181"/>
        <v/>
      </c>
      <c r="AQ347" s="1" t="str">
        <f t="shared" si="182"/>
        <v/>
      </c>
      <c r="AS347" s="1" t="str">
        <f t="shared" si="183"/>
        <v/>
      </c>
      <c r="AT347" s="1" t="e">
        <f t="shared" si="184"/>
        <v>#N/A</v>
      </c>
      <c r="AU347" s="1" t="e">
        <f t="shared" si="185"/>
        <v>#N/A</v>
      </c>
      <c r="AV347" s="9" t="e">
        <f t="shared" si="178"/>
        <v>#N/A</v>
      </c>
      <c r="AW347" s="9" t="e">
        <f t="shared" si="167"/>
        <v>#N/A</v>
      </c>
      <c r="AX347" s="9" t="e">
        <f t="shared" si="168"/>
        <v>#N/A</v>
      </c>
      <c r="AY347" s="9" t="e">
        <f t="shared" si="169"/>
        <v>#N/A</v>
      </c>
      <c r="AZ347" s="9" t="e">
        <f t="shared" si="170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60"/>
        <v>#N/A</v>
      </c>
      <c r="C348" s="3"/>
      <c r="D348" s="3"/>
      <c r="E348" s="3"/>
      <c r="F348" s="3"/>
      <c r="G348" s="3"/>
      <c r="H348" s="3"/>
      <c r="I348" s="3"/>
      <c r="J348" s="98"/>
      <c r="K348" s="98"/>
      <c r="L348" s="98"/>
      <c r="M348" s="98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71"/>
        <v>0</v>
      </c>
      <c r="AB348" s="1">
        <f t="shared" si="172"/>
        <v>0</v>
      </c>
      <c r="AC348" s="1">
        <f t="shared" si="173"/>
        <v>0</v>
      </c>
      <c r="AD348" s="1">
        <f t="shared" si="174"/>
        <v>0</v>
      </c>
      <c r="AE348" s="1" t="str">
        <f t="shared" si="179"/>
        <v/>
      </c>
      <c r="AF348" s="1" t="str">
        <f t="shared" si="175"/>
        <v/>
      </c>
      <c r="AG348" s="1" t="str">
        <f t="shared" si="176"/>
        <v/>
      </c>
      <c r="AH348" s="1" t="str">
        <f t="shared" si="177"/>
        <v/>
      </c>
      <c r="AI348" s="1" t="e">
        <f t="shared" si="180"/>
        <v>#N/A</v>
      </c>
      <c r="AJ348" s="9" t="e">
        <f t="shared" si="161"/>
        <v>#N/A</v>
      </c>
      <c r="AK348" s="9" t="e">
        <f t="shared" si="162"/>
        <v>#N/A</v>
      </c>
      <c r="AL348" s="9" t="e">
        <f t="shared" si="163"/>
        <v>#N/A</v>
      </c>
      <c r="AM348" s="9" t="e">
        <f t="shared" si="164"/>
        <v>#N/A</v>
      </c>
      <c r="AN348" s="9" t="e">
        <f t="shared" si="165"/>
        <v>#N/A</v>
      </c>
      <c r="AO348" s="9" t="e">
        <f t="shared" si="166"/>
        <v>#N/A</v>
      </c>
      <c r="AP348" s="1" t="str">
        <f t="shared" si="181"/>
        <v/>
      </c>
      <c r="AQ348" s="1" t="str">
        <f t="shared" si="182"/>
        <v/>
      </c>
      <c r="AS348" s="1" t="str">
        <f t="shared" si="183"/>
        <v/>
      </c>
      <c r="AT348" s="1" t="e">
        <f t="shared" si="184"/>
        <v>#N/A</v>
      </c>
      <c r="AU348" s="1" t="e">
        <f t="shared" si="185"/>
        <v>#N/A</v>
      </c>
      <c r="AV348" s="9" t="e">
        <f t="shared" si="178"/>
        <v>#N/A</v>
      </c>
      <c r="AW348" s="9" t="e">
        <f t="shared" si="167"/>
        <v>#N/A</v>
      </c>
      <c r="AX348" s="9" t="e">
        <f t="shared" si="168"/>
        <v>#N/A</v>
      </c>
      <c r="AY348" s="9" t="e">
        <f t="shared" si="169"/>
        <v>#N/A</v>
      </c>
      <c r="AZ348" s="9" t="e">
        <f t="shared" si="170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60"/>
        <v>#N/A</v>
      </c>
      <c r="C349" s="3"/>
      <c r="D349" s="3"/>
      <c r="E349" s="3"/>
      <c r="F349" s="3"/>
      <c r="G349" s="3"/>
      <c r="H349" s="3"/>
      <c r="I349" s="3"/>
      <c r="J349" s="98"/>
      <c r="K349" s="98"/>
      <c r="L349" s="98"/>
      <c r="M349" s="98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71"/>
        <v>0</v>
      </c>
      <c r="AB349" s="1">
        <f t="shared" si="172"/>
        <v>0</v>
      </c>
      <c r="AC349" s="1">
        <f t="shared" si="173"/>
        <v>0</v>
      </c>
      <c r="AD349" s="1">
        <f t="shared" si="174"/>
        <v>0</v>
      </c>
      <c r="AE349" s="1" t="str">
        <f t="shared" si="179"/>
        <v/>
      </c>
      <c r="AF349" s="1" t="str">
        <f t="shared" si="175"/>
        <v/>
      </c>
      <c r="AG349" s="1" t="str">
        <f t="shared" si="176"/>
        <v/>
      </c>
      <c r="AH349" s="1" t="str">
        <f t="shared" si="177"/>
        <v/>
      </c>
      <c r="AI349" s="1" t="e">
        <f t="shared" si="180"/>
        <v>#N/A</v>
      </c>
      <c r="AJ349" s="9" t="e">
        <f t="shared" si="161"/>
        <v>#N/A</v>
      </c>
      <c r="AK349" s="9" t="e">
        <f t="shared" si="162"/>
        <v>#N/A</v>
      </c>
      <c r="AL349" s="9" t="e">
        <f t="shared" si="163"/>
        <v>#N/A</v>
      </c>
      <c r="AM349" s="9" t="e">
        <f t="shared" si="164"/>
        <v>#N/A</v>
      </c>
      <c r="AN349" s="9" t="e">
        <f t="shared" si="165"/>
        <v>#N/A</v>
      </c>
      <c r="AO349" s="9" t="e">
        <f t="shared" si="166"/>
        <v>#N/A</v>
      </c>
      <c r="AP349" s="1" t="str">
        <f t="shared" si="181"/>
        <v/>
      </c>
      <c r="AQ349" s="1" t="str">
        <f t="shared" si="182"/>
        <v/>
      </c>
      <c r="AS349" s="1" t="str">
        <f t="shared" si="183"/>
        <v/>
      </c>
      <c r="AT349" s="1" t="e">
        <f t="shared" si="184"/>
        <v>#N/A</v>
      </c>
      <c r="AU349" s="1" t="e">
        <f t="shared" si="185"/>
        <v>#N/A</v>
      </c>
      <c r="AV349" s="9" t="e">
        <f t="shared" si="178"/>
        <v>#N/A</v>
      </c>
      <c r="AW349" s="9" t="e">
        <f t="shared" si="167"/>
        <v>#N/A</v>
      </c>
      <c r="AX349" s="9" t="e">
        <f t="shared" si="168"/>
        <v>#N/A</v>
      </c>
      <c r="AY349" s="9" t="e">
        <f t="shared" si="169"/>
        <v>#N/A</v>
      </c>
      <c r="AZ349" s="9" t="e">
        <f t="shared" si="170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60"/>
        <v>#N/A</v>
      </c>
      <c r="C350" s="3"/>
      <c r="D350" s="3"/>
      <c r="E350" s="3"/>
      <c r="F350" s="3"/>
      <c r="G350" s="3"/>
      <c r="H350" s="3"/>
      <c r="I350" s="3"/>
      <c r="J350" s="98"/>
      <c r="K350" s="98"/>
      <c r="L350" s="98"/>
      <c r="M350" s="98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71"/>
        <v>0</v>
      </c>
      <c r="AB350" s="1">
        <f t="shared" si="172"/>
        <v>0</v>
      </c>
      <c r="AC350" s="1">
        <f t="shared" si="173"/>
        <v>0</v>
      </c>
      <c r="AD350" s="1">
        <f t="shared" si="174"/>
        <v>0</v>
      </c>
      <c r="AE350" s="1" t="str">
        <f t="shared" si="179"/>
        <v/>
      </c>
      <c r="AF350" s="1" t="str">
        <f t="shared" si="175"/>
        <v/>
      </c>
      <c r="AG350" s="1" t="str">
        <f t="shared" si="176"/>
        <v/>
      </c>
      <c r="AH350" s="1" t="str">
        <f t="shared" si="177"/>
        <v/>
      </c>
      <c r="AI350" s="1" t="e">
        <f t="shared" si="180"/>
        <v>#N/A</v>
      </c>
      <c r="AJ350" s="9" t="e">
        <f t="shared" si="161"/>
        <v>#N/A</v>
      </c>
      <c r="AK350" s="9" t="e">
        <f t="shared" si="162"/>
        <v>#N/A</v>
      </c>
      <c r="AL350" s="9" t="e">
        <f t="shared" si="163"/>
        <v>#N/A</v>
      </c>
      <c r="AM350" s="9" t="e">
        <f t="shared" si="164"/>
        <v>#N/A</v>
      </c>
      <c r="AN350" s="9" t="e">
        <f t="shared" si="165"/>
        <v>#N/A</v>
      </c>
      <c r="AO350" s="9" t="e">
        <f t="shared" si="166"/>
        <v>#N/A</v>
      </c>
      <c r="AP350" s="1" t="str">
        <f t="shared" si="181"/>
        <v/>
      </c>
      <c r="AQ350" s="1" t="str">
        <f t="shared" si="182"/>
        <v/>
      </c>
      <c r="AS350" s="1" t="str">
        <f t="shared" si="183"/>
        <v/>
      </c>
      <c r="AT350" s="1" t="e">
        <f t="shared" si="184"/>
        <v>#N/A</v>
      </c>
      <c r="AU350" s="1" t="e">
        <f t="shared" si="185"/>
        <v>#N/A</v>
      </c>
      <c r="AV350" s="9" t="e">
        <f t="shared" si="178"/>
        <v>#N/A</v>
      </c>
      <c r="AW350" s="9" t="e">
        <f t="shared" si="167"/>
        <v>#N/A</v>
      </c>
      <c r="AX350" s="9" t="e">
        <f t="shared" si="168"/>
        <v>#N/A</v>
      </c>
      <c r="AY350" s="9" t="e">
        <f t="shared" si="169"/>
        <v>#N/A</v>
      </c>
      <c r="AZ350" s="9" t="e">
        <f t="shared" si="170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60"/>
        <v>#N/A</v>
      </c>
      <c r="C351" s="3"/>
      <c r="D351" s="3"/>
      <c r="E351" s="3"/>
      <c r="F351" s="3"/>
      <c r="G351" s="3"/>
      <c r="H351" s="3"/>
      <c r="I351" s="3"/>
      <c r="J351" s="98"/>
      <c r="K351" s="98"/>
      <c r="L351" s="98"/>
      <c r="M351" s="98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71"/>
        <v>0</v>
      </c>
      <c r="AB351" s="1">
        <f t="shared" si="172"/>
        <v>0</v>
      </c>
      <c r="AC351" s="1">
        <f t="shared" si="173"/>
        <v>0</v>
      </c>
      <c r="AD351" s="1">
        <f t="shared" si="174"/>
        <v>0</v>
      </c>
      <c r="AE351" s="1" t="str">
        <f t="shared" si="179"/>
        <v/>
      </c>
      <c r="AF351" s="1" t="str">
        <f t="shared" si="175"/>
        <v/>
      </c>
      <c r="AG351" s="1" t="str">
        <f t="shared" si="176"/>
        <v/>
      </c>
      <c r="AH351" s="1" t="str">
        <f t="shared" si="177"/>
        <v/>
      </c>
      <c r="AI351" s="1" t="e">
        <f t="shared" si="180"/>
        <v>#N/A</v>
      </c>
      <c r="AJ351" s="9" t="e">
        <f t="shared" si="161"/>
        <v>#N/A</v>
      </c>
      <c r="AK351" s="9" t="e">
        <f t="shared" si="162"/>
        <v>#N/A</v>
      </c>
      <c r="AL351" s="9" t="e">
        <f t="shared" si="163"/>
        <v>#N/A</v>
      </c>
      <c r="AM351" s="9" t="e">
        <f t="shared" si="164"/>
        <v>#N/A</v>
      </c>
      <c r="AN351" s="9" t="e">
        <f t="shared" si="165"/>
        <v>#N/A</v>
      </c>
      <c r="AO351" s="9" t="e">
        <f t="shared" si="166"/>
        <v>#N/A</v>
      </c>
      <c r="AP351" s="1" t="str">
        <f t="shared" si="181"/>
        <v/>
      </c>
      <c r="AQ351" s="1" t="str">
        <f t="shared" si="182"/>
        <v/>
      </c>
      <c r="AS351" s="1" t="str">
        <f t="shared" si="183"/>
        <v/>
      </c>
      <c r="AT351" s="1" t="e">
        <f t="shared" si="184"/>
        <v>#N/A</v>
      </c>
      <c r="AU351" s="1" t="e">
        <f t="shared" si="185"/>
        <v>#N/A</v>
      </c>
      <c r="AV351" s="9" t="e">
        <f t="shared" si="178"/>
        <v>#N/A</v>
      </c>
      <c r="AW351" s="9" t="e">
        <f t="shared" si="167"/>
        <v>#N/A</v>
      </c>
      <c r="AX351" s="9" t="e">
        <f t="shared" si="168"/>
        <v>#N/A</v>
      </c>
      <c r="AY351" s="9" t="e">
        <f t="shared" si="169"/>
        <v>#N/A</v>
      </c>
      <c r="AZ351" s="9" t="e">
        <f t="shared" si="170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60"/>
        <v>#N/A</v>
      </c>
      <c r="C352" s="3"/>
      <c r="D352" s="3"/>
      <c r="E352" s="3"/>
      <c r="F352" s="3"/>
      <c r="G352" s="3"/>
      <c r="H352" s="3"/>
      <c r="I352" s="3"/>
      <c r="J352" s="98"/>
      <c r="K352" s="98"/>
      <c r="L352" s="98"/>
      <c r="M352" s="98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71"/>
        <v>0</v>
      </c>
      <c r="AB352" s="1">
        <f t="shared" si="172"/>
        <v>0</v>
      </c>
      <c r="AC352" s="1">
        <f t="shared" si="173"/>
        <v>0</v>
      </c>
      <c r="AD352" s="1">
        <f t="shared" si="174"/>
        <v>0</v>
      </c>
      <c r="AE352" s="1" t="str">
        <f t="shared" si="179"/>
        <v/>
      </c>
      <c r="AF352" s="1" t="str">
        <f t="shared" si="175"/>
        <v/>
      </c>
      <c r="AG352" s="1" t="str">
        <f t="shared" si="176"/>
        <v/>
      </c>
      <c r="AH352" s="1" t="str">
        <f t="shared" si="177"/>
        <v/>
      </c>
      <c r="AI352" s="1" t="e">
        <f t="shared" si="180"/>
        <v>#N/A</v>
      </c>
      <c r="AJ352" s="9" t="e">
        <f t="shared" si="161"/>
        <v>#N/A</v>
      </c>
      <c r="AK352" s="9" t="e">
        <f t="shared" si="162"/>
        <v>#N/A</v>
      </c>
      <c r="AL352" s="9" t="e">
        <f t="shared" si="163"/>
        <v>#N/A</v>
      </c>
      <c r="AM352" s="9" t="e">
        <f t="shared" si="164"/>
        <v>#N/A</v>
      </c>
      <c r="AN352" s="9" t="e">
        <f t="shared" si="165"/>
        <v>#N/A</v>
      </c>
      <c r="AO352" s="9" t="e">
        <f t="shared" si="166"/>
        <v>#N/A</v>
      </c>
      <c r="AP352" s="1" t="str">
        <f t="shared" si="181"/>
        <v/>
      </c>
      <c r="AQ352" s="1" t="str">
        <f t="shared" si="182"/>
        <v/>
      </c>
      <c r="AS352" s="1" t="str">
        <f t="shared" si="183"/>
        <v/>
      </c>
      <c r="AT352" s="1" t="e">
        <f t="shared" si="184"/>
        <v>#N/A</v>
      </c>
      <c r="AU352" s="1" t="e">
        <f t="shared" si="185"/>
        <v>#N/A</v>
      </c>
      <c r="AV352" s="9" t="e">
        <f t="shared" si="178"/>
        <v>#N/A</v>
      </c>
      <c r="AW352" s="9" t="e">
        <f t="shared" si="167"/>
        <v>#N/A</v>
      </c>
      <c r="AX352" s="9" t="e">
        <f t="shared" si="168"/>
        <v>#N/A</v>
      </c>
      <c r="AY352" s="9" t="e">
        <f t="shared" si="169"/>
        <v>#N/A</v>
      </c>
      <c r="AZ352" s="9" t="e">
        <f t="shared" si="170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60"/>
        <v>#N/A</v>
      </c>
      <c r="C353" s="3"/>
      <c r="D353" s="3"/>
      <c r="E353" s="3"/>
      <c r="F353" s="3"/>
      <c r="G353" s="3"/>
      <c r="H353" s="3"/>
      <c r="I353" s="3"/>
      <c r="J353" s="98"/>
      <c r="K353" s="98"/>
      <c r="L353" s="98"/>
      <c r="M353" s="98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71"/>
        <v>0</v>
      </c>
      <c r="AB353" s="1">
        <f t="shared" si="172"/>
        <v>0</v>
      </c>
      <c r="AC353" s="1">
        <f t="shared" si="173"/>
        <v>0</v>
      </c>
      <c r="AD353" s="1">
        <f t="shared" si="174"/>
        <v>0</v>
      </c>
      <c r="AE353" s="1" t="str">
        <f t="shared" si="179"/>
        <v/>
      </c>
      <c r="AF353" s="1" t="str">
        <f t="shared" si="175"/>
        <v/>
      </c>
      <c r="AG353" s="1" t="str">
        <f t="shared" si="176"/>
        <v/>
      </c>
      <c r="AH353" s="1" t="str">
        <f t="shared" si="177"/>
        <v/>
      </c>
      <c r="AI353" s="1" t="e">
        <f t="shared" si="180"/>
        <v>#N/A</v>
      </c>
      <c r="AJ353" s="9" t="e">
        <f t="shared" si="161"/>
        <v>#N/A</v>
      </c>
      <c r="AK353" s="9" t="e">
        <f t="shared" si="162"/>
        <v>#N/A</v>
      </c>
      <c r="AL353" s="9" t="e">
        <f t="shared" si="163"/>
        <v>#N/A</v>
      </c>
      <c r="AM353" s="9" t="e">
        <f t="shared" si="164"/>
        <v>#N/A</v>
      </c>
      <c r="AN353" s="9" t="e">
        <f t="shared" si="165"/>
        <v>#N/A</v>
      </c>
      <c r="AO353" s="9" t="e">
        <f t="shared" si="166"/>
        <v>#N/A</v>
      </c>
      <c r="AP353" s="1" t="str">
        <f t="shared" si="181"/>
        <v/>
      </c>
      <c r="AQ353" s="1" t="str">
        <f t="shared" si="182"/>
        <v/>
      </c>
      <c r="AS353" s="1" t="str">
        <f t="shared" si="183"/>
        <v/>
      </c>
      <c r="AT353" s="1" t="e">
        <f t="shared" si="184"/>
        <v>#N/A</v>
      </c>
      <c r="AU353" s="1" t="e">
        <f t="shared" si="185"/>
        <v>#N/A</v>
      </c>
      <c r="AV353" s="9" t="e">
        <f t="shared" si="178"/>
        <v>#N/A</v>
      </c>
      <c r="AW353" s="9" t="e">
        <f t="shared" si="167"/>
        <v>#N/A</v>
      </c>
      <c r="AX353" s="9" t="e">
        <f t="shared" si="168"/>
        <v>#N/A</v>
      </c>
      <c r="AY353" s="9" t="e">
        <f t="shared" si="169"/>
        <v>#N/A</v>
      </c>
      <c r="AZ353" s="9" t="e">
        <f t="shared" si="170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60"/>
        <v>#N/A</v>
      </c>
      <c r="C354" s="3"/>
      <c r="D354" s="3"/>
      <c r="E354" s="3"/>
      <c r="F354" s="3"/>
      <c r="G354" s="3"/>
      <c r="H354" s="3"/>
      <c r="I354" s="3"/>
      <c r="J354" s="98"/>
      <c r="K354" s="98"/>
      <c r="L354" s="98"/>
      <c r="M354" s="98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71"/>
        <v>0</v>
      </c>
      <c r="AB354" s="1">
        <f t="shared" si="172"/>
        <v>0</v>
      </c>
      <c r="AC354" s="1">
        <f t="shared" si="173"/>
        <v>0</v>
      </c>
      <c r="AD354" s="1">
        <f t="shared" si="174"/>
        <v>0</v>
      </c>
      <c r="AE354" s="1" t="str">
        <f t="shared" si="179"/>
        <v/>
      </c>
      <c r="AF354" s="1" t="str">
        <f t="shared" si="175"/>
        <v/>
      </c>
      <c r="AG354" s="1" t="str">
        <f t="shared" si="176"/>
        <v/>
      </c>
      <c r="AH354" s="1" t="str">
        <f t="shared" si="177"/>
        <v/>
      </c>
      <c r="AI354" s="1" t="e">
        <f t="shared" si="180"/>
        <v>#N/A</v>
      </c>
      <c r="AJ354" s="9" t="e">
        <f t="shared" si="161"/>
        <v>#N/A</v>
      </c>
      <c r="AK354" s="9" t="e">
        <f t="shared" si="162"/>
        <v>#N/A</v>
      </c>
      <c r="AL354" s="9" t="e">
        <f t="shared" si="163"/>
        <v>#N/A</v>
      </c>
      <c r="AM354" s="9" t="e">
        <f t="shared" si="164"/>
        <v>#N/A</v>
      </c>
      <c r="AN354" s="9" t="e">
        <f t="shared" si="165"/>
        <v>#N/A</v>
      </c>
      <c r="AO354" s="9" t="e">
        <f t="shared" si="166"/>
        <v>#N/A</v>
      </c>
      <c r="AP354" s="1" t="str">
        <f t="shared" si="181"/>
        <v/>
      </c>
      <c r="AQ354" s="1" t="str">
        <f t="shared" si="182"/>
        <v/>
      </c>
      <c r="AS354" s="1" t="str">
        <f t="shared" si="183"/>
        <v/>
      </c>
      <c r="AT354" s="1" t="e">
        <f t="shared" si="184"/>
        <v>#N/A</v>
      </c>
      <c r="AU354" s="1" t="e">
        <f t="shared" si="185"/>
        <v>#N/A</v>
      </c>
      <c r="AV354" s="9" t="e">
        <f t="shared" si="178"/>
        <v>#N/A</v>
      </c>
      <c r="AW354" s="9" t="e">
        <f t="shared" si="167"/>
        <v>#N/A</v>
      </c>
      <c r="AX354" s="9" t="e">
        <f t="shared" si="168"/>
        <v>#N/A</v>
      </c>
      <c r="AY354" s="9" t="e">
        <f t="shared" si="169"/>
        <v>#N/A</v>
      </c>
      <c r="AZ354" s="9" t="e">
        <f t="shared" si="170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60"/>
        <v>#N/A</v>
      </c>
      <c r="C355" s="3"/>
      <c r="D355" s="3"/>
      <c r="E355" s="3"/>
      <c r="F355" s="3"/>
      <c r="G355" s="3"/>
      <c r="H355" s="3"/>
      <c r="I355" s="3"/>
      <c r="J355" s="98"/>
      <c r="K355" s="98"/>
      <c r="L355" s="98"/>
      <c r="M355" s="98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71"/>
        <v>0</v>
      </c>
      <c r="AB355" s="1">
        <f t="shared" si="172"/>
        <v>0</v>
      </c>
      <c r="AC355" s="1">
        <f t="shared" si="173"/>
        <v>0</v>
      </c>
      <c r="AD355" s="1">
        <f t="shared" si="174"/>
        <v>0</v>
      </c>
      <c r="AE355" s="1" t="str">
        <f t="shared" si="179"/>
        <v/>
      </c>
      <c r="AF355" s="1" t="str">
        <f t="shared" si="175"/>
        <v/>
      </c>
      <c r="AG355" s="1" t="str">
        <f t="shared" si="176"/>
        <v/>
      </c>
      <c r="AH355" s="1" t="str">
        <f t="shared" si="177"/>
        <v/>
      </c>
      <c r="AI355" s="1" t="e">
        <f t="shared" si="180"/>
        <v>#N/A</v>
      </c>
      <c r="AJ355" s="9" t="e">
        <f t="shared" si="161"/>
        <v>#N/A</v>
      </c>
      <c r="AK355" s="9" t="e">
        <f t="shared" si="162"/>
        <v>#N/A</v>
      </c>
      <c r="AL355" s="9" t="e">
        <f t="shared" si="163"/>
        <v>#N/A</v>
      </c>
      <c r="AM355" s="9" t="e">
        <f t="shared" si="164"/>
        <v>#N/A</v>
      </c>
      <c r="AN355" s="9" t="e">
        <f t="shared" si="165"/>
        <v>#N/A</v>
      </c>
      <c r="AO355" s="9" t="e">
        <f t="shared" si="166"/>
        <v>#N/A</v>
      </c>
      <c r="AP355" s="1" t="str">
        <f t="shared" si="181"/>
        <v/>
      </c>
      <c r="AQ355" s="1" t="str">
        <f t="shared" si="182"/>
        <v/>
      </c>
      <c r="AS355" s="1" t="str">
        <f t="shared" si="183"/>
        <v/>
      </c>
      <c r="AT355" s="1" t="e">
        <f t="shared" si="184"/>
        <v>#N/A</v>
      </c>
      <c r="AU355" s="1" t="e">
        <f t="shared" si="185"/>
        <v>#N/A</v>
      </c>
      <c r="AV355" s="9" t="e">
        <f t="shared" si="178"/>
        <v>#N/A</v>
      </c>
      <c r="AW355" s="9" t="e">
        <f t="shared" si="167"/>
        <v>#N/A</v>
      </c>
      <c r="AX355" s="9" t="e">
        <f t="shared" si="168"/>
        <v>#N/A</v>
      </c>
      <c r="AY355" s="9" t="e">
        <f t="shared" si="169"/>
        <v>#N/A</v>
      </c>
      <c r="AZ355" s="9" t="e">
        <f t="shared" si="170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60"/>
        <v>#N/A</v>
      </c>
      <c r="C356" s="3"/>
      <c r="D356" s="3"/>
      <c r="E356" s="3"/>
      <c r="F356" s="3"/>
      <c r="G356" s="3"/>
      <c r="H356" s="3"/>
      <c r="I356" s="3"/>
      <c r="J356" s="98"/>
      <c r="K356" s="98"/>
      <c r="L356" s="98"/>
      <c r="M356" s="98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71"/>
        <v>0</v>
      </c>
      <c r="AB356" s="1">
        <f t="shared" si="172"/>
        <v>0</v>
      </c>
      <c r="AC356" s="1">
        <f t="shared" si="173"/>
        <v>0</v>
      </c>
      <c r="AD356" s="1">
        <f t="shared" si="174"/>
        <v>0</v>
      </c>
      <c r="AE356" s="1" t="str">
        <f t="shared" si="179"/>
        <v/>
      </c>
      <c r="AF356" s="1" t="str">
        <f t="shared" si="175"/>
        <v/>
      </c>
      <c r="AG356" s="1" t="str">
        <f t="shared" si="176"/>
        <v/>
      </c>
      <c r="AH356" s="1" t="str">
        <f t="shared" si="177"/>
        <v/>
      </c>
      <c r="AI356" s="1" t="e">
        <f t="shared" si="180"/>
        <v>#N/A</v>
      </c>
      <c r="AJ356" s="9" t="e">
        <f t="shared" si="161"/>
        <v>#N/A</v>
      </c>
      <c r="AK356" s="9" t="e">
        <f t="shared" si="162"/>
        <v>#N/A</v>
      </c>
      <c r="AL356" s="9" t="e">
        <f t="shared" si="163"/>
        <v>#N/A</v>
      </c>
      <c r="AM356" s="9" t="e">
        <f t="shared" si="164"/>
        <v>#N/A</v>
      </c>
      <c r="AN356" s="9" t="e">
        <f t="shared" si="165"/>
        <v>#N/A</v>
      </c>
      <c r="AO356" s="9" t="e">
        <f t="shared" si="166"/>
        <v>#N/A</v>
      </c>
      <c r="AP356" s="1" t="str">
        <f t="shared" si="181"/>
        <v/>
      </c>
      <c r="AQ356" s="1" t="str">
        <f t="shared" si="182"/>
        <v/>
      </c>
      <c r="AS356" s="1" t="str">
        <f t="shared" si="183"/>
        <v/>
      </c>
      <c r="AT356" s="1" t="e">
        <f t="shared" si="184"/>
        <v>#N/A</v>
      </c>
      <c r="AU356" s="1" t="e">
        <f t="shared" si="185"/>
        <v>#N/A</v>
      </c>
      <c r="AV356" s="9" t="e">
        <f t="shared" si="178"/>
        <v>#N/A</v>
      </c>
      <c r="AW356" s="9" t="e">
        <f t="shared" si="167"/>
        <v>#N/A</v>
      </c>
      <c r="AX356" s="9" t="e">
        <f t="shared" si="168"/>
        <v>#N/A</v>
      </c>
      <c r="AY356" s="9" t="e">
        <f t="shared" si="169"/>
        <v>#N/A</v>
      </c>
      <c r="AZ356" s="9" t="e">
        <f t="shared" si="170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60"/>
        <v>#N/A</v>
      </c>
      <c r="C357" s="3"/>
      <c r="D357" s="3"/>
      <c r="E357" s="3"/>
      <c r="F357" s="3"/>
      <c r="G357" s="3"/>
      <c r="H357" s="3"/>
      <c r="I357" s="3"/>
      <c r="J357" s="98"/>
      <c r="K357" s="98"/>
      <c r="L357" s="98"/>
      <c r="M357" s="98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71"/>
        <v>0</v>
      </c>
      <c r="AB357" s="1">
        <f t="shared" si="172"/>
        <v>0</v>
      </c>
      <c r="AC357" s="1">
        <f t="shared" si="173"/>
        <v>0</v>
      </c>
      <c r="AD357" s="1">
        <f t="shared" si="174"/>
        <v>0</v>
      </c>
      <c r="AE357" s="1" t="str">
        <f t="shared" si="179"/>
        <v/>
      </c>
      <c r="AF357" s="1" t="str">
        <f t="shared" si="175"/>
        <v/>
      </c>
      <c r="AG357" s="1" t="str">
        <f t="shared" si="176"/>
        <v/>
      </c>
      <c r="AH357" s="1" t="str">
        <f t="shared" si="177"/>
        <v/>
      </c>
      <c r="AI357" s="1" t="e">
        <f t="shared" si="180"/>
        <v>#N/A</v>
      </c>
      <c r="AJ357" s="9" t="e">
        <f t="shared" si="161"/>
        <v>#N/A</v>
      </c>
      <c r="AK357" s="9" t="e">
        <f t="shared" si="162"/>
        <v>#N/A</v>
      </c>
      <c r="AL357" s="9" t="e">
        <f t="shared" si="163"/>
        <v>#N/A</v>
      </c>
      <c r="AM357" s="9" t="e">
        <f t="shared" si="164"/>
        <v>#N/A</v>
      </c>
      <c r="AN357" s="9" t="e">
        <f t="shared" si="165"/>
        <v>#N/A</v>
      </c>
      <c r="AO357" s="9" t="e">
        <f t="shared" si="166"/>
        <v>#N/A</v>
      </c>
      <c r="AP357" s="1" t="str">
        <f t="shared" si="181"/>
        <v/>
      </c>
      <c r="AQ357" s="1" t="str">
        <f t="shared" si="182"/>
        <v/>
      </c>
      <c r="AS357" s="1" t="str">
        <f t="shared" si="183"/>
        <v/>
      </c>
      <c r="AT357" s="1" t="e">
        <f t="shared" si="184"/>
        <v>#N/A</v>
      </c>
      <c r="AU357" s="1" t="e">
        <f t="shared" si="185"/>
        <v>#N/A</v>
      </c>
      <c r="AV357" s="9" t="e">
        <f t="shared" si="178"/>
        <v>#N/A</v>
      </c>
      <c r="AW357" s="9" t="e">
        <f t="shared" si="167"/>
        <v>#N/A</v>
      </c>
      <c r="AX357" s="9" t="e">
        <f t="shared" si="168"/>
        <v>#N/A</v>
      </c>
      <c r="AY357" s="9" t="e">
        <f t="shared" si="169"/>
        <v>#N/A</v>
      </c>
      <c r="AZ357" s="9" t="e">
        <f t="shared" si="170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60"/>
        <v>#N/A</v>
      </c>
      <c r="C358" s="3"/>
      <c r="D358" s="3"/>
      <c r="E358" s="3"/>
      <c r="F358" s="3"/>
      <c r="G358" s="3"/>
      <c r="H358" s="3"/>
      <c r="I358" s="3"/>
      <c r="J358" s="98"/>
      <c r="K358" s="98"/>
      <c r="L358" s="98"/>
      <c r="M358" s="98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71"/>
        <v>0</v>
      </c>
      <c r="AB358" s="1">
        <f t="shared" si="172"/>
        <v>0</v>
      </c>
      <c r="AC358" s="1">
        <f t="shared" si="173"/>
        <v>0</v>
      </c>
      <c r="AD358" s="1">
        <f t="shared" si="174"/>
        <v>0</v>
      </c>
      <c r="AE358" s="1" t="str">
        <f t="shared" si="179"/>
        <v/>
      </c>
      <c r="AF358" s="1" t="str">
        <f t="shared" si="175"/>
        <v/>
      </c>
      <c r="AG358" s="1" t="str">
        <f t="shared" si="176"/>
        <v/>
      </c>
      <c r="AH358" s="1" t="str">
        <f t="shared" si="177"/>
        <v/>
      </c>
      <c r="AI358" s="1" t="e">
        <f t="shared" si="180"/>
        <v>#N/A</v>
      </c>
      <c r="AJ358" s="9" t="e">
        <f t="shared" si="161"/>
        <v>#N/A</v>
      </c>
      <c r="AK358" s="9" t="e">
        <f t="shared" si="162"/>
        <v>#N/A</v>
      </c>
      <c r="AL358" s="9" t="e">
        <f t="shared" si="163"/>
        <v>#N/A</v>
      </c>
      <c r="AM358" s="9" t="e">
        <f t="shared" si="164"/>
        <v>#N/A</v>
      </c>
      <c r="AN358" s="9" t="e">
        <f t="shared" si="165"/>
        <v>#N/A</v>
      </c>
      <c r="AO358" s="9" t="e">
        <f t="shared" si="166"/>
        <v>#N/A</v>
      </c>
      <c r="AP358" s="1" t="str">
        <f t="shared" si="181"/>
        <v/>
      </c>
      <c r="AQ358" s="1" t="str">
        <f t="shared" si="182"/>
        <v/>
      </c>
      <c r="AS358" s="1" t="str">
        <f t="shared" si="183"/>
        <v/>
      </c>
      <c r="AT358" s="1" t="e">
        <f t="shared" si="184"/>
        <v>#N/A</v>
      </c>
      <c r="AU358" s="1" t="e">
        <f t="shared" si="185"/>
        <v>#N/A</v>
      </c>
      <c r="AV358" s="9" t="e">
        <f t="shared" si="178"/>
        <v>#N/A</v>
      </c>
      <c r="AW358" s="9" t="e">
        <f t="shared" si="167"/>
        <v>#N/A</v>
      </c>
      <c r="AX358" s="9" t="e">
        <f t="shared" si="168"/>
        <v>#N/A</v>
      </c>
      <c r="AY358" s="9" t="e">
        <f t="shared" si="169"/>
        <v>#N/A</v>
      </c>
      <c r="AZ358" s="9" t="e">
        <f t="shared" si="170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60"/>
        <v>#N/A</v>
      </c>
      <c r="C359" s="3"/>
      <c r="D359" s="3"/>
      <c r="E359" s="3"/>
      <c r="F359" s="3"/>
      <c r="G359" s="3"/>
      <c r="H359" s="3"/>
      <c r="I359" s="3"/>
      <c r="J359" s="98"/>
      <c r="K359" s="98"/>
      <c r="L359" s="98"/>
      <c r="M359" s="98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71"/>
        <v>0</v>
      </c>
      <c r="AB359" s="1">
        <f t="shared" si="172"/>
        <v>0</v>
      </c>
      <c r="AC359" s="1">
        <f t="shared" si="173"/>
        <v>0</v>
      </c>
      <c r="AD359" s="1">
        <f t="shared" si="174"/>
        <v>0</v>
      </c>
      <c r="AE359" s="1" t="str">
        <f t="shared" si="179"/>
        <v/>
      </c>
      <c r="AF359" s="1" t="str">
        <f t="shared" si="175"/>
        <v/>
      </c>
      <c r="AG359" s="1" t="str">
        <f t="shared" si="176"/>
        <v/>
      </c>
      <c r="AH359" s="1" t="str">
        <f t="shared" si="177"/>
        <v/>
      </c>
      <c r="AI359" s="1" t="e">
        <f t="shared" si="180"/>
        <v>#N/A</v>
      </c>
      <c r="AJ359" s="9" t="e">
        <f t="shared" si="161"/>
        <v>#N/A</v>
      </c>
      <c r="AK359" s="9" t="e">
        <f t="shared" si="162"/>
        <v>#N/A</v>
      </c>
      <c r="AL359" s="9" t="e">
        <f t="shared" si="163"/>
        <v>#N/A</v>
      </c>
      <c r="AM359" s="9" t="e">
        <f t="shared" si="164"/>
        <v>#N/A</v>
      </c>
      <c r="AN359" s="9" t="e">
        <f t="shared" si="165"/>
        <v>#N/A</v>
      </c>
      <c r="AO359" s="9" t="e">
        <f t="shared" si="166"/>
        <v>#N/A</v>
      </c>
      <c r="AP359" s="1" t="str">
        <f t="shared" si="181"/>
        <v/>
      </c>
      <c r="AQ359" s="1" t="str">
        <f t="shared" si="182"/>
        <v/>
      </c>
      <c r="AS359" s="1" t="str">
        <f t="shared" si="183"/>
        <v/>
      </c>
      <c r="AT359" s="1" t="e">
        <f t="shared" si="184"/>
        <v>#N/A</v>
      </c>
      <c r="AU359" s="1" t="e">
        <f t="shared" si="185"/>
        <v>#N/A</v>
      </c>
      <c r="AV359" s="9" t="e">
        <f t="shared" si="178"/>
        <v>#N/A</v>
      </c>
      <c r="AW359" s="9" t="e">
        <f t="shared" si="167"/>
        <v>#N/A</v>
      </c>
      <c r="AX359" s="9" t="e">
        <f t="shared" si="168"/>
        <v>#N/A</v>
      </c>
      <c r="AY359" s="9" t="e">
        <f t="shared" si="169"/>
        <v>#N/A</v>
      </c>
      <c r="AZ359" s="9" t="e">
        <f t="shared" si="170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60"/>
        <v>#N/A</v>
      </c>
      <c r="C360" s="3"/>
      <c r="D360" s="3"/>
      <c r="E360" s="3"/>
      <c r="F360" s="3"/>
      <c r="G360" s="3"/>
      <c r="H360" s="3"/>
      <c r="I360" s="3"/>
      <c r="J360" s="98"/>
      <c r="K360" s="98"/>
      <c r="L360" s="98"/>
      <c r="M360" s="98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71"/>
        <v>0</v>
      </c>
      <c r="AB360" s="1">
        <f t="shared" si="172"/>
        <v>0</v>
      </c>
      <c r="AC360" s="1">
        <f t="shared" si="173"/>
        <v>0</v>
      </c>
      <c r="AD360" s="1">
        <f t="shared" si="174"/>
        <v>0</v>
      </c>
      <c r="AE360" s="1" t="str">
        <f t="shared" si="179"/>
        <v/>
      </c>
      <c r="AF360" s="1" t="str">
        <f t="shared" si="175"/>
        <v/>
      </c>
      <c r="AG360" s="1" t="str">
        <f t="shared" si="176"/>
        <v/>
      </c>
      <c r="AH360" s="1" t="str">
        <f t="shared" si="177"/>
        <v/>
      </c>
      <c r="AI360" s="1" t="e">
        <f t="shared" si="180"/>
        <v>#N/A</v>
      </c>
      <c r="AJ360" s="9" t="e">
        <f t="shared" si="161"/>
        <v>#N/A</v>
      </c>
      <c r="AK360" s="9" t="e">
        <f t="shared" si="162"/>
        <v>#N/A</v>
      </c>
      <c r="AL360" s="9" t="e">
        <f t="shared" si="163"/>
        <v>#N/A</v>
      </c>
      <c r="AM360" s="9" t="e">
        <f t="shared" si="164"/>
        <v>#N/A</v>
      </c>
      <c r="AN360" s="9" t="e">
        <f t="shared" si="165"/>
        <v>#N/A</v>
      </c>
      <c r="AO360" s="9" t="e">
        <f t="shared" si="166"/>
        <v>#N/A</v>
      </c>
      <c r="AP360" s="1" t="str">
        <f t="shared" si="181"/>
        <v/>
      </c>
      <c r="AQ360" s="1" t="str">
        <f t="shared" si="182"/>
        <v/>
      </c>
      <c r="AS360" s="1" t="str">
        <f t="shared" si="183"/>
        <v/>
      </c>
      <c r="AT360" s="1" t="e">
        <f t="shared" si="184"/>
        <v>#N/A</v>
      </c>
      <c r="AU360" s="1" t="e">
        <f t="shared" si="185"/>
        <v>#N/A</v>
      </c>
      <c r="AV360" s="9" t="e">
        <f t="shared" si="178"/>
        <v>#N/A</v>
      </c>
      <c r="AW360" s="9" t="e">
        <f t="shared" si="167"/>
        <v>#N/A</v>
      </c>
      <c r="AX360" s="9" t="e">
        <f t="shared" si="168"/>
        <v>#N/A</v>
      </c>
      <c r="AY360" s="9" t="e">
        <f t="shared" si="169"/>
        <v>#N/A</v>
      </c>
      <c r="AZ360" s="9" t="e">
        <f t="shared" si="170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60"/>
        <v>#N/A</v>
      </c>
      <c r="C361" s="3"/>
      <c r="D361" s="3"/>
      <c r="E361" s="3"/>
      <c r="F361" s="3"/>
      <c r="G361" s="3"/>
      <c r="H361" s="3"/>
      <c r="I361" s="3"/>
      <c r="J361" s="98"/>
      <c r="K361" s="98"/>
      <c r="L361" s="98"/>
      <c r="M361" s="98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71"/>
        <v>0</v>
      </c>
      <c r="AB361" s="1">
        <f t="shared" si="172"/>
        <v>0</v>
      </c>
      <c r="AC361" s="1">
        <f t="shared" si="173"/>
        <v>0</v>
      </c>
      <c r="AD361" s="1">
        <f t="shared" si="174"/>
        <v>0</v>
      </c>
      <c r="AE361" s="1" t="str">
        <f t="shared" si="179"/>
        <v/>
      </c>
      <c r="AF361" s="1" t="str">
        <f t="shared" si="175"/>
        <v/>
      </c>
      <c r="AG361" s="1" t="str">
        <f t="shared" si="176"/>
        <v/>
      </c>
      <c r="AH361" s="1" t="str">
        <f t="shared" si="177"/>
        <v/>
      </c>
      <c r="AI361" s="1" t="e">
        <f t="shared" si="180"/>
        <v>#N/A</v>
      </c>
      <c r="AJ361" s="9" t="e">
        <f t="shared" si="161"/>
        <v>#N/A</v>
      </c>
      <c r="AK361" s="9" t="e">
        <f t="shared" si="162"/>
        <v>#N/A</v>
      </c>
      <c r="AL361" s="9" t="e">
        <f t="shared" si="163"/>
        <v>#N/A</v>
      </c>
      <c r="AM361" s="9" t="e">
        <f t="shared" si="164"/>
        <v>#N/A</v>
      </c>
      <c r="AN361" s="9" t="e">
        <f t="shared" si="165"/>
        <v>#N/A</v>
      </c>
      <c r="AO361" s="9" t="e">
        <f t="shared" si="166"/>
        <v>#N/A</v>
      </c>
      <c r="AP361" s="1" t="str">
        <f t="shared" si="181"/>
        <v/>
      </c>
      <c r="AQ361" s="1" t="str">
        <f t="shared" si="182"/>
        <v/>
      </c>
      <c r="AS361" s="1" t="str">
        <f t="shared" si="183"/>
        <v/>
      </c>
      <c r="AT361" s="1" t="e">
        <f t="shared" si="184"/>
        <v>#N/A</v>
      </c>
      <c r="AU361" s="1" t="e">
        <f t="shared" si="185"/>
        <v>#N/A</v>
      </c>
      <c r="AV361" s="9" t="e">
        <f t="shared" si="178"/>
        <v>#N/A</v>
      </c>
      <c r="AW361" s="9" t="e">
        <f t="shared" si="167"/>
        <v>#N/A</v>
      </c>
      <c r="AX361" s="9" t="e">
        <f t="shared" si="168"/>
        <v>#N/A</v>
      </c>
      <c r="AY361" s="9" t="e">
        <f t="shared" si="169"/>
        <v>#N/A</v>
      </c>
      <c r="AZ361" s="9" t="e">
        <f t="shared" si="170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60"/>
        <v>#N/A</v>
      </c>
      <c r="C362" s="3"/>
      <c r="D362" s="3"/>
      <c r="E362" s="3"/>
      <c r="F362" s="3"/>
      <c r="G362" s="3"/>
      <c r="H362" s="3"/>
      <c r="I362" s="3"/>
      <c r="J362" s="98"/>
      <c r="K362" s="98"/>
      <c r="L362" s="98"/>
      <c r="M362" s="98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71"/>
        <v>0</v>
      </c>
      <c r="AB362" s="1">
        <f t="shared" si="172"/>
        <v>0</v>
      </c>
      <c r="AC362" s="1">
        <f t="shared" si="173"/>
        <v>0</v>
      </c>
      <c r="AD362" s="1">
        <f t="shared" si="174"/>
        <v>0</v>
      </c>
      <c r="AE362" s="1" t="str">
        <f t="shared" si="179"/>
        <v/>
      </c>
      <c r="AF362" s="1" t="str">
        <f t="shared" si="175"/>
        <v/>
      </c>
      <c r="AG362" s="1" t="str">
        <f t="shared" si="176"/>
        <v/>
      </c>
      <c r="AH362" s="1" t="str">
        <f t="shared" si="177"/>
        <v/>
      </c>
      <c r="AI362" s="1" t="e">
        <f t="shared" si="180"/>
        <v>#N/A</v>
      </c>
      <c r="AJ362" s="9" t="e">
        <f t="shared" si="161"/>
        <v>#N/A</v>
      </c>
      <c r="AK362" s="9" t="e">
        <f t="shared" si="162"/>
        <v>#N/A</v>
      </c>
      <c r="AL362" s="9" t="e">
        <f t="shared" si="163"/>
        <v>#N/A</v>
      </c>
      <c r="AM362" s="9" t="e">
        <f t="shared" si="164"/>
        <v>#N/A</v>
      </c>
      <c r="AN362" s="9" t="e">
        <f t="shared" si="165"/>
        <v>#N/A</v>
      </c>
      <c r="AO362" s="9" t="e">
        <f t="shared" si="166"/>
        <v>#N/A</v>
      </c>
      <c r="AP362" s="1" t="str">
        <f t="shared" si="181"/>
        <v/>
      </c>
      <c r="AQ362" s="1" t="str">
        <f t="shared" si="182"/>
        <v/>
      </c>
      <c r="AS362" s="1" t="str">
        <f t="shared" si="183"/>
        <v/>
      </c>
      <c r="AT362" s="1" t="e">
        <f t="shared" si="184"/>
        <v>#N/A</v>
      </c>
      <c r="AU362" s="1" t="e">
        <f t="shared" si="185"/>
        <v>#N/A</v>
      </c>
      <c r="AV362" s="9" t="e">
        <f t="shared" si="178"/>
        <v>#N/A</v>
      </c>
      <c r="AW362" s="9" t="e">
        <f t="shared" si="167"/>
        <v>#N/A</v>
      </c>
      <c r="AX362" s="9" t="e">
        <f t="shared" si="168"/>
        <v>#N/A</v>
      </c>
      <c r="AY362" s="9" t="e">
        <f t="shared" si="169"/>
        <v>#N/A</v>
      </c>
      <c r="AZ362" s="9" t="e">
        <f t="shared" si="170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60"/>
        <v>#N/A</v>
      </c>
      <c r="C363" s="3"/>
      <c r="D363" s="3"/>
      <c r="E363" s="3"/>
      <c r="F363" s="3"/>
      <c r="G363" s="3"/>
      <c r="H363" s="3"/>
      <c r="I363" s="3"/>
      <c r="J363" s="98"/>
      <c r="K363" s="98"/>
      <c r="L363" s="98"/>
      <c r="M363" s="98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71"/>
        <v>0</v>
      </c>
      <c r="AB363" s="1">
        <f t="shared" si="172"/>
        <v>0</v>
      </c>
      <c r="AC363" s="1">
        <f t="shared" si="173"/>
        <v>0</v>
      </c>
      <c r="AD363" s="1">
        <f t="shared" si="174"/>
        <v>0</v>
      </c>
      <c r="AE363" s="1" t="str">
        <f t="shared" si="179"/>
        <v/>
      </c>
      <c r="AF363" s="1" t="str">
        <f t="shared" si="175"/>
        <v/>
      </c>
      <c r="AG363" s="1" t="str">
        <f t="shared" si="176"/>
        <v/>
      </c>
      <c r="AH363" s="1" t="str">
        <f t="shared" si="177"/>
        <v/>
      </c>
      <c r="AI363" s="1" t="e">
        <f t="shared" si="180"/>
        <v>#N/A</v>
      </c>
      <c r="AJ363" s="9" t="e">
        <f t="shared" si="161"/>
        <v>#N/A</v>
      </c>
      <c r="AK363" s="9" t="e">
        <f t="shared" si="162"/>
        <v>#N/A</v>
      </c>
      <c r="AL363" s="9" t="e">
        <f t="shared" si="163"/>
        <v>#N/A</v>
      </c>
      <c r="AM363" s="9" t="e">
        <f t="shared" si="164"/>
        <v>#N/A</v>
      </c>
      <c r="AN363" s="9" t="e">
        <f t="shared" si="165"/>
        <v>#N/A</v>
      </c>
      <c r="AO363" s="9" t="e">
        <f t="shared" si="166"/>
        <v>#N/A</v>
      </c>
      <c r="AP363" s="1" t="str">
        <f t="shared" si="181"/>
        <v/>
      </c>
      <c r="AQ363" s="1" t="str">
        <f t="shared" si="182"/>
        <v/>
      </c>
      <c r="AS363" s="1" t="str">
        <f t="shared" si="183"/>
        <v/>
      </c>
      <c r="AT363" s="1" t="e">
        <f t="shared" si="184"/>
        <v>#N/A</v>
      </c>
      <c r="AU363" s="1" t="e">
        <f t="shared" si="185"/>
        <v>#N/A</v>
      </c>
      <c r="AV363" s="9" t="e">
        <f t="shared" si="178"/>
        <v>#N/A</v>
      </c>
      <c r="AW363" s="9" t="e">
        <f t="shared" si="167"/>
        <v>#N/A</v>
      </c>
      <c r="AX363" s="9" t="e">
        <f t="shared" si="168"/>
        <v>#N/A</v>
      </c>
      <c r="AY363" s="9" t="e">
        <f t="shared" si="169"/>
        <v>#N/A</v>
      </c>
      <c r="AZ363" s="9" t="e">
        <f t="shared" si="170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60"/>
        <v>#N/A</v>
      </c>
      <c r="C364" s="3"/>
      <c r="D364" s="3"/>
      <c r="E364" s="3"/>
      <c r="F364" s="3"/>
      <c r="G364" s="3"/>
      <c r="H364" s="3"/>
      <c r="I364" s="3"/>
      <c r="J364" s="98"/>
      <c r="K364" s="98"/>
      <c r="L364" s="98"/>
      <c r="M364" s="98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71"/>
        <v>0</v>
      </c>
      <c r="AB364" s="1">
        <f t="shared" si="172"/>
        <v>0</v>
      </c>
      <c r="AC364" s="1">
        <f t="shared" si="173"/>
        <v>0</v>
      </c>
      <c r="AD364" s="1">
        <f t="shared" si="174"/>
        <v>0</v>
      </c>
      <c r="AE364" s="1" t="str">
        <f t="shared" si="179"/>
        <v/>
      </c>
      <c r="AF364" s="1" t="str">
        <f t="shared" si="175"/>
        <v/>
      </c>
      <c r="AG364" s="1" t="str">
        <f t="shared" si="176"/>
        <v/>
      </c>
      <c r="AH364" s="1" t="str">
        <f t="shared" si="177"/>
        <v/>
      </c>
      <c r="AI364" s="1" t="e">
        <f t="shared" si="180"/>
        <v>#N/A</v>
      </c>
      <c r="AJ364" s="9" t="e">
        <f t="shared" si="161"/>
        <v>#N/A</v>
      </c>
      <c r="AK364" s="9" t="e">
        <f t="shared" si="162"/>
        <v>#N/A</v>
      </c>
      <c r="AL364" s="9" t="e">
        <f t="shared" si="163"/>
        <v>#N/A</v>
      </c>
      <c r="AM364" s="9" t="e">
        <f t="shared" si="164"/>
        <v>#N/A</v>
      </c>
      <c r="AN364" s="9" t="e">
        <f t="shared" si="165"/>
        <v>#N/A</v>
      </c>
      <c r="AO364" s="9" t="e">
        <f t="shared" si="166"/>
        <v>#N/A</v>
      </c>
      <c r="AP364" s="1" t="str">
        <f t="shared" si="181"/>
        <v/>
      </c>
      <c r="AQ364" s="1" t="str">
        <f t="shared" si="182"/>
        <v/>
      </c>
      <c r="AS364" s="1" t="str">
        <f t="shared" si="183"/>
        <v/>
      </c>
      <c r="AT364" s="1" t="e">
        <f t="shared" si="184"/>
        <v>#N/A</v>
      </c>
      <c r="AU364" s="1" t="e">
        <f t="shared" si="185"/>
        <v>#N/A</v>
      </c>
      <c r="AV364" s="9" t="e">
        <f t="shared" si="178"/>
        <v>#N/A</v>
      </c>
      <c r="AW364" s="9" t="e">
        <f t="shared" si="167"/>
        <v>#N/A</v>
      </c>
      <c r="AX364" s="9" t="e">
        <f t="shared" si="168"/>
        <v>#N/A</v>
      </c>
      <c r="AY364" s="9" t="e">
        <f t="shared" si="169"/>
        <v>#N/A</v>
      </c>
      <c r="AZ364" s="9" t="e">
        <f t="shared" si="170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60"/>
        <v>#N/A</v>
      </c>
      <c r="C365" s="3"/>
      <c r="D365" s="3"/>
      <c r="E365" s="3"/>
      <c r="F365" s="3"/>
      <c r="G365" s="3"/>
      <c r="H365" s="3"/>
      <c r="I365" s="3"/>
      <c r="J365" s="98"/>
      <c r="K365" s="98"/>
      <c r="L365" s="98"/>
      <c r="M365" s="98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71"/>
        <v>0</v>
      </c>
      <c r="AB365" s="1">
        <f t="shared" si="172"/>
        <v>0</v>
      </c>
      <c r="AC365" s="1">
        <f t="shared" si="173"/>
        <v>0</v>
      </c>
      <c r="AD365" s="1">
        <f t="shared" si="174"/>
        <v>0</v>
      </c>
      <c r="AE365" s="1" t="str">
        <f t="shared" si="179"/>
        <v/>
      </c>
      <c r="AF365" s="1" t="str">
        <f t="shared" si="175"/>
        <v/>
      </c>
      <c r="AG365" s="1" t="str">
        <f t="shared" si="176"/>
        <v/>
      </c>
      <c r="AH365" s="1" t="str">
        <f t="shared" si="177"/>
        <v/>
      </c>
      <c r="AI365" s="1" t="e">
        <f t="shared" si="180"/>
        <v>#N/A</v>
      </c>
      <c r="AJ365" s="9" t="e">
        <f t="shared" si="161"/>
        <v>#N/A</v>
      </c>
      <c r="AK365" s="9" t="e">
        <f t="shared" si="162"/>
        <v>#N/A</v>
      </c>
      <c r="AL365" s="9" t="e">
        <f t="shared" si="163"/>
        <v>#N/A</v>
      </c>
      <c r="AM365" s="9" t="e">
        <f t="shared" si="164"/>
        <v>#N/A</v>
      </c>
      <c r="AN365" s="9" t="e">
        <f t="shared" si="165"/>
        <v>#N/A</v>
      </c>
      <c r="AO365" s="9" t="e">
        <f t="shared" si="166"/>
        <v>#N/A</v>
      </c>
      <c r="AP365" s="1" t="str">
        <f t="shared" si="181"/>
        <v/>
      </c>
      <c r="AQ365" s="1" t="str">
        <f t="shared" si="182"/>
        <v/>
      </c>
      <c r="AS365" s="1" t="str">
        <f t="shared" si="183"/>
        <v/>
      </c>
      <c r="AT365" s="1" t="e">
        <f t="shared" si="184"/>
        <v>#N/A</v>
      </c>
      <c r="AU365" s="1" t="e">
        <f t="shared" si="185"/>
        <v>#N/A</v>
      </c>
      <c r="AV365" s="9" t="e">
        <f t="shared" si="178"/>
        <v>#N/A</v>
      </c>
      <c r="AW365" s="9" t="e">
        <f t="shared" si="167"/>
        <v>#N/A</v>
      </c>
      <c r="AX365" s="9" t="e">
        <f t="shared" si="168"/>
        <v>#N/A</v>
      </c>
      <c r="AY365" s="9" t="e">
        <f t="shared" si="169"/>
        <v>#N/A</v>
      </c>
      <c r="AZ365" s="9" t="e">
        <f t="shared" si="170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60"/>
        <v>#N/A</v>
      </c>
      <c r="C366" s="3"/>
      <c r="D366" s="3"/>
      <c r="E366" s="3"/>
      <c r="F366" s="3"/>
      <c r="G366" s="3"/>
      <c r="H366" s="3"/>
      <c r="I366" s="3"/>
      <c r="J366" s="98"/>
      <c r="K366" s="98"/>
      <c r="L366" s="98"/>
      <c r="M366" s="98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71"/>
        <v>0</v>
      </c>
      <c r="AB366" s="1">
        <f t="shared" si="172"/>
        <v>0</v>
      </c>
      <c r="AC366" s="1">
        <f t="shared" si="173"/>
        <v>0</v>
      </c>
      <c r="AD366" s="1">
        <f t="shared" si="174"/>
        <v>0</v>
      </c>
      <c r="AE366" s="1" t="str">
        <f t="shared" si="179"/>
        <v/>
      </c>
      <c r="AF366" s="1" t="str">
        <f t="shared" si="175"/>
        <v/>
      </c>
      <c r="AG366" s="1" t="str">
        <f t="shared" si="176"/>
        <v/>
      </c>
      <c r="AH366" s="1" t="str">
        <f t="shared" si="177"/>
        <v/>
      </c>
      <c r="AI366" s="1" t="e">
        <f t="shared" si="180"/>
        <v>#N/A</v>
      </c>
      <c r="AJ366" s="9" t="e">
        <f t="shared" si="161"/>
        <v>#N/A</v>
      </c>
      <c r="AK366" s="9" t="e">
        <f t="shared" si="162"/>
        <v>#N/A</v>
      </c>
      <c r="AL366" s="9" t="e">
        <f t="shared" si="163"/>
        <v>#N/A</v>
      </c>
      <c r="AM366" s="9" t="e">
        <f t="shared" si="164"/>
        <v>#N/A</v>
      </c>
      <c r="AN366" s="9" t="e">
        <f t="shared" si="165"/>
        <v>#N/A</v>
      </c>
      <c r="AO366" s="9" t="e">
        <f t="shared" si="166"/>
        <v>#N/A</v>
      </c>
      <c r="AP366" s="1" t="str">
        <f t="shared" si="181"/>
        <v/>
      </c>
      <c r="AQ366" s="1" t="str">
        <f t="shared" si="182"/>
        <v/>
      </c>
      <c r="AS366" s="1" t="str">
        <f t="shared" si="183"/>
        <v/>
      </c>
      <c r="AT366" s="1" t="e">
        <f t="shared" si="184"/>
        <v>#N/A</v>
      </c>
      <c r="AU366" s="1" t="e">
        <f t="shared" si="185"/>
        <v>#N/A</v>
      </c>
      <c r="AV366" s="9" t="e">
        <f t="shared" si="178"/>
        <v>#N/A</v>
      </c>
      <c r="AW366" s="9" t="e">
        <f t="shared" si="167"/>
        <v>#N/A</v>
      </c>
      <c r="AX366" s="9" t="e">
        <f t="shared" si="168"/>
        <v>#N/A</v>
      </c>
      <c r="AY366" s="9" t="e">
        <f t="shared" si="169"/>
        <v>#N/A</v>
      </c>
      <c r="AZ366" s="9" t="e">
        <f t="shared" si="170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60"/>
        <v>#N/A</v>
      </c>
      <c r="C367" s="3"/>
      <c r="D367" s="3"/>
      <c r="E367" s="3"/>
      <c r="F367" s="3"/>
      <c r="G367" s="3"/>
      <c r="H367" s="3"/>
      <c r="I367" s="3"/>
      <c r="J367" s="98"/>
      <c r="K367" s="98"/>
      <c r="L367" s="98"/>
      <c r="M367" s="98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71"/>
        <v>0</v>
      </c>
      <c r="AB367" s="1">
        <f t="shared" si="172"/>
        <v>0</v>
      </c>
      <c r="AC367" s="1">
        <f t="shared" si="173"/>
        <v>0</v>
      </c>
      <c r="AD367" s="1">
        <f t="shared" si="174"/>
        <v>0</v>
      </c>
      <c r="AE367" s="1" t="str">
        <f t="shared" si="179"/>
        <v/>
      </c>
      <c r="AF367" s="1" t="str">
        <f t="shared" si="175"/>
        <v/>
      </c>
      <c r="AG367" s="1" t="str">
        <f t="shared" si="176"/>
        <v/>
      </c>
      <c r="AH367" s="1" t="str">
        <f t="shared" si="177"/>
        <v/>
      </c>
      <c r="AI367" s="1" t="e">
        <f t="shared" si="180"/>
        <v>#N/A</v>
      </c>
      <c r="AJ367" s="9" t="e">
        <f t="shared" si="161"/>
        <v>#N/A</v>
      </c>
      <c r="AK367" s="9" t="e">
        <f t="shared" si="162"/>
        <v>#N/A</v>
      </c>
      <c r="AL367" s="9" t="e">
        <f t="shared" si="163"/>
        <v>#N/A</v>
      </c>
      <c r="AM367" s="9" t="e">
        <f t="shared" si="164"/>
        <v>#N/A</v>
      </c>
      <c r="AN367" s="9" t="e">
        <f t="shared" si="165"/>
        <v>#N/A</v>
      </c>
      <c r="AO367" s="9" t="e">
        <f t="shared" si="166"/>
        <v>#N/A</v>
      </c>
      <c r="AP367" s="1" t="str">
        <f t="shared" si="181"/>
        <v/>
      </c>
      <c r="AQ367" s="1" t="str">
        <f t="shared" si="182"/>
        <v/>
      </c>
      <c r="AS367" s="1" t="str">
        <f t="shared" si="183"/>
        <v/>
      </c>
      <c r="AT367" s="1" t="e">
        <f t="shared" si="184"/>
        <v>#N/A</v>
      </c>
      <c r="AU367" s="1" t="e">
        <f t="shared" si="185"/>
        <v>#N/A</v>
      </c>
      <c r="AV367" s="9" t="e">
        <f t="shared" si="178"/>
        <v>#N/A</v>
      </c>
      <c r="AW367" s="9" t="e">
        <f t="shared" si="167"/>
        <v>#N/A</v>
      </c>
      <c r="AX367" s="9" t="e">
        <f t="shared" si="168"/>
        <v>#N/A</v>
      </c>
      <c r="AY367" s="9" t="e">
        <f t="shared" si="169"/>
        <v>#N/A</v>
      </c>
      <c r="AZ367" s="9" t="e">
        <f t="shared" si="170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60"/>
        <v>#N/A</v>
      </c>
      <c r="C368" s="3"/>
      <c r="D368" s="3"/>
      <c r="E368" s="3"/>
      <c r="F368" s="3"/>
      <c r="G368" s="3"/>
      <c r="H368" s="3"/>
      <c r="I368" s="3"/>
      <c r="J368" s="98"/>
      <c r="K368" s="98"/>
      <c r="L368" s="98"/>
      <c r="M368" s="98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71"/>
        <v>0</v>
      </c>
      <c r="AB368" s="1">
        <f t="shared" si="172"/>
        <v>0</v>
      </c>
      <c r="AC368" s="1">
        <f t="shared" si="173"/>
        <v>0</v>
      </c>
      <c r="AD368" s="1">
        <f t="shared" si="174"/>
        <v>0</v>
      </c>
      <c r="AE368" s="1" t="str">
        <f t="shared" si="179"/>
        <v/>
      </c>
      <c r="AF368" s="1" t="str">
        <f t="shared" si="175"/>
        <v/>
      </c>
      <c r="AG368" s="1" t="str">
        <f t="shared" si="176"/>
        <v/>
      </c>
      <c r="AH368" s="1" t="str">
        <f t="shared" si="177"/>
        <v/>
      </c>
      <c r="AI368" s="1" t="e">
        <f t="shared" si="180"/>
        <v>#N/A</v>
      </c>
      <c r="AJ368" s="9" t="e">
        <f t="shared" si="161"/>
        <v>#N/A</v>
      </c>
      <c r="AK368" s="9" t="e">
        <f t="shared" si="162"/>
        <v>#N/A</v>
      </c>
      <c r="AL368" s="9" t="e">
        <f t="shared" si="163"/>
        <v>#N/A</v>
      </c>
      <c r="AM368" s="9" t="e">
        <f t="shared" si="164"/>
        <v>#N/A</v>
      </c>
      <c r="AN368" s="9" t="e">
        <f t="shared" si="165"/>
        <v>#N/A</v>
      </c>
      <c r="AO368" s="9" t="e">
        <f t="shared" si="166"/>
        <v>#N/A</v>
      </c>
      <c r="AP368" s="1" t="str">
        <f t="shared" si="181"/>
        <v/>
      </c>
      <c r="AQ368" s="1" t="str">
        <f t="shared" si="182"/>
        <v/>
      </c>
      <c r="AS368" s="1" t="str">
        <f t="shared" si="183"/>
        <v/>
      </c>
      <c r="AT368" s="1" t="e">
        <f t="shared" si="184"/>
        <v>#N/A</v>
      </c>
      <c r="AU368" s="1" t="e">
        <f t="shared" si="185"/>
        <v>#N/A</v>
      </c>
      <c r="AV368" s="9" t="e">
        <f t="shared" si="178"/>
        <v>#N/A</v>
      </c>
      <c r="AW368" s="9" t="e">
        <f t="shared" si="167"/>
        <v>#N/A</v>
      </c>
      <c r="AX368" s="9" t="e">
        <f t="shared" si="168"/>
        <v>#N/A</v>
      </c>
      <c r="AY368" s="9" t="e">
        <f t="shared" si="169"/>
        <v>#N/A</v>
      </c>
      <c r="AZ368" s="9" t="e">
        <f t="shared" si="170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60"/>
        <v>#N/A</v>
      </c>
      <c r="C369" s="3"/>
      <c r="D369" s="3"/>
      <c r="E369" s="3"/>
      <c r="F369" s="3"/>
      <c r="G369" s="3"/>
      <c r="H369" s="3"/>
      <c r="I369" s="3"/>
      <c r="J369" s="98"/>
      <c r="K369" s="98"/>
      <c r="L369" s="98"/>
      <c r="M369" s="98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71"/>
        <v>0</v>
      </c>
      <c r="AB369" s="1">
        <f t="shared" si="172"/>
        <v>0</v>
      </c>
      <c r="AC369" s="1">
        <f t="shared" si="173"/>
        <v>0</v>
      </c>
      <c r="AD369" s="1">
        <f t="shared" si="174"/>
        <v>0</v>
      </c>
      <c r="AE369" s="1" t="str">
        <f t="shared" si="179"/>
        <v/>
      </c>
      <c r="AF369" s="1" t="str">
        <f t="shared" si="175"/>
        <v/>
      </c>
      <c r="AG369" s="1" t="str">
        <f t="shared" si="176"/>
        <v/>
      </c>
      <c r="AH369" s="1" t="str">
        <f t="shared" si="177"/>
        <v/>
      </c>
      <c r="AI369" s="1" t="e">
        <f t="shared" si="180"/>
        <v>#N/A</v>
      </c>
      <c r="AJ369" s="9" t="e">
        <f t="shared" si="161"/>
        <v>#N/A</v>
      </c>
      <c r="AK369" s="9" t="e">
        <f t="shared" si="162"/>
        <v>#N/A</v>
      </c>
      <c r="AL369" s="9" t="e">
        <f t="shared" si="163"/>
        <v>#N/A</v>
      </c>
      <c r="AM369" s="9" t="e">
        <f t="shared" si="164"/>
        <v>#N/A</v>
      </c>
      <c r="AN369" s="9" t="e">
        <f t="shared" si="165"/>
        <v>#N/A</v>
      </c>
      <c r="AO369" s="9" t="e">
        <f t="shared" si="166"/>
        <v>#N/A</v>
      </c>
      <c r="AP369" s="1" t="str">
        <f t="shared" si="181"/>
        <v/>
      </c>
      <c r="AQ369" s="1" t="str">
        <f t="shared" si="182"/>
        <v/>
      </c>
      <c r="AS369" s="1" t="str">
        <f t="shared" si="183"/>
        <v/>
      </c>
      <c r="AT369" s="1" t="e">
        <f t="shared" si="184"/>
        <v>#N/A</v>
      </c>
      <c r="AU369" s="1" t="e">
        <f t="shared" si="185"/>
        <v>#N/A</v>
      </c>
      <c r="AV369" s="9" t="e">
        <f t="shared" si="178"/>
        <v>#N/A</v>
      </c>
      <c r="AW369" s="9" t="e">
        <f t="shared" si="167"/>
        <v>#N/A</v>
      </c>
      <c r="AX369" s="9" t="e">
        <f t="shared" si="168"/>
        <v>#N/A</v>
      </c>
      <c r="AY369" s="9" t="e">
        <f t="shared" si="169"/>
        <v>#N/A</v>
      </c>
      <c r="AZ369" s="9" t="e">
        <f t="shared" si="170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60"/>
        <v>#N/A</v>
      </c>
      <c r="C370" s="3"/>
      <c r="D370" s="3"/>
      <c r="E370" s="3"/>
      <c r="F370" s="3"/>
      <c r="G370" s="3"/>
      <c r="H370" s="3"/>
      <c r="I370" s="3"/>
      <c r="J370" s="98"/>
      <c r="K370" s="98"/>
      <c r="L370" s="98"/>
      <c r="M370" s="98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71"/>
        <v>0</v>
      </c>
      <c r="AB370" s="1">
        <f t="shared" si="172"/>
        <v>0</v>
      </c>
      <c r="AC370" s="1">
        <f t="shared" si="173"/>
        <v>0</v>
      </c>
      <c r="AD370" s="1">
        <f t="shared" si="174"/>
        <v>0</v>
      </c>
      <c r="AE370" s="1" t="str">
        <f t="shared" si="179"/>
        <v/>
      </c>
      <c r="AF370" s="1" t="str">
        <f t="shared" si="175"/>
        <v/>
      </c>
      <c r="AG370" s="1" t="str">
        <f t="shared" si="176"/>
        <v/>
      </c>
      <c r="AH370" s="1" t="str">
        <f t="shared" si="177"/>
        <v/>
      </c>
      <c r="AI370" s="1" t="e">
        <f t="shared" si="180"/>
        <v>#N/A</v>
      </c>
      <c r="AJ370" s="9" t="e">
        <f t="shared" si="161"/>
        <v>#N/A</v>
      </c>
      <c r="AK370" s="9" t="e">
        <f t="shared" si="162"/>
        <v>#N/A</v>
      </c>
      <c r="AL370" s="9" t="e">
        <f t="shared" si="163"/>
        <v>#N/A</v>
      </c>
      <c r="AM370" s="9" t="e">
        <f t="shared" si="164"/>
        <v>#N/A</v>
      </c>
      <c r="AN370" s="9" t="e">
        <f t="shared" si="165"/>
        <v>#N/A</v>
      </c>
      <c r="AO370" s="9" t="e">
        <f t="shared" si="166"/>
        <v>#N/A</v>
      </c>
      <c r="AP370" s="1" t="str">
        <f t="shared" si="181"/>
        <v/>
      </c>
      <c r="AQ370" s="1" t="str">
        <f t="shared" si="182"/>
        <v/>
      </c>
      <c r="AS370" s="1" t="str">
        <f t="shared" si="183"/>
        <v/>
      </c>
      <c r="AT370" s="1" t="e">
        <f t="shared" si="184"/>
        <v>#N/A</v>
      </c>
      <c r="AU370" s="1" t="e">
        <f t="shared" si="185"/>
        <v>#N/A</v>
      </c>
      <c r="AV370" s="9" t="e">
        <f t="shared" si="178"/>
        <v>#N/A</v>
      </c>
      <c r="AW370" s="9" t="e">
        <f t="shared" si="167"/>
        <v>#N/A</v>
      </c>
      <c r="AX370" s="9" t="e">
        <f t="shared" si="168"/>
        <v>#N/A</v>
      </c>
      <c r="AY370" s="9" t="e">
        <f t="shared" si="169"/>
        <v>#N/A</v>
      </c>
      <c r="AZ370" s="9" t="e">
        <f t="shared" si="170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60"/>
        <v>#N/A</v>
      </c>
      <c r="C371" s="3"/>
      <c r="D371" s="3"/>
      <c r="E371" s="3"/>
      <c r="F371" s="3"/>
      <c r="G371" s="3"/>
      <c r="H371" s="3"/>
      <c r="I371" s="3"/>
      <c r="J371" s="98"/>
      <c r="K371" s="98"/>
      <c r="L371" s="98"/>
      <c r="M371" s="98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71"/>
        <v>0</v>
      </c>
      <c r="AB371" s="1">
        <f t="shared" si="172"/>
        <v>0</v>
      </c>
      <c r="AC371" s="1">
        <f t="shared" si="173"/>
        <v>0</v>
      </c>
      <c r="AD371" s="1">
        <f t="shared" si="174"/>
        <v>0</v>
      </c>
      <c r="AE371" s="1" t="str">
        <f t="shared" si="179"/>
        <v/>
      </c>
      <c r="AF371" s="1" t="str">
        <f t="shared" si="175"/>
        <v/>
      </c>
      <c r="AG371" s="1" t="str">
        <f t="shared" si="176"/>
        <v/>
      </c>
      <c r="AH371" s="1" t="str">
        <f t="shared" si="177"/>
        <v/>
      </c>
      <c r="AI371" s="1" t="e">
        <f t="shared" si="180"/>
        <v>#N/A</v>
      </c>
      <c r="AJ371" s="9" t="e">
        <f t="shared" si="161"/>
        <v>#N/A</v>
      </c>
      <c r="AK371" s="9" t="e">
        <f t="shared" si="162"/>
        <v>#N/A</v>
      </c>
      <c r="AL371" s="9" t="e">
        <f t="shared" si="163"/>
        <v>#N/A</v>
      </c>
      <c r="AM371" s="9" t="e">
        <f t="shared" si="164"/>
        <v>#N/A</v>
      </c>
      <c r="AN371" s="9" t="e">
        <f t="shared" si="165"/>
        <v>#N/A</v>
      </c>
      <c r="AO371" s="9" t="e">
        <f t="shared" si="166"/>
        <v>#N/A</v>
      </c>
      <c r="AP371" s="1" t="str">
        <f t="shared" si="181"/>
        <v/>
      </c>
      <c r="AQ371" s="1" t="str">
        <f t="shared" si="182"/>
        <v/>
      </c>
      <c r="AS371" s="1" t="str">
        <f t="shared" si="183"/>
        <v/>
      </c>
      <c r="AT371" s="1" t="e">
        <f t="shared" si="184"/>
        <v>#N/A</v>
      </c>
      <c r="AU371" s="1" t="e">
        <f t="shared" si="185"/>
        <v>#N/A</v>
      </c>
      <c r="AV371" s="9" t="e">
        <f t="shared" si="178"/>
        <v>#N/A</v>
      </c>
      <c r="AW371" s="9" t="e">
        <f t="shared" si="167"/>
        <v>#N/A</v>
      </c>
      <c r="AX371" s="9" t="e">
        <f t="shared" si="168"/>
        <v>#N/A</v>
      </c>
      <c r="AY371" s="9" t="e">
        <f t="shared" si="169"/>
        <v>#N/A</v>
      </c>
      <c r="AZ371" s="9" t="e">
        <f t="shared" si="170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60"/>
        <v>#N/A</v>
      </c>
      <c r="C372" s="3"/>
      <c r="D372" s="3"/>
      <c r="E372" s="3"/>
      <c r="F372" s="3"/>
      <c r="G372" s="3"/>
      <c r="H372" s="3"/>
      <c r="I372" s="3"/>
      <c r="J372" s="98"/>
      <c r="K372" s="98"/>
      <c r="L372" s="98"/>
      <c r="M372" s="98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71"/>
        <v>0</v>
      </c>
      <c r="AB372" s="1">
        <f t="shared" si="172"/>
        <v>0</v>
      </c>
      <c r="AC372" s="1">
        <f t="shared" si="173"/>
        <v>0</v>
      </c>
      <c r="AD372" s="1">
        <f t="shared" si="174"/>
        <v>0</v>
      </c>
      <c r="AE372" s="1" t="str">
        <f t="shared" si="179"/>
        <v/>
      </c>
      <c r="AF372" s="1" t="str">
        <f t="shared" si="175"/>
        <v/>
      </c>
      <c r="AG372" s="1" t="str">
        <f t="shared" si="176"/>
        <v/>
      </c>
      <c r="AH372" s="1" t="str">
        <f t="shared" si="177"/>
        <v/>
      </c>
      <c r="AI372" s="1" t="e">
        <f t="shared" si="180"/>
        <v>#N/A</v>
      </c>
      <c r="AJ372" s="9" t="e">
        <f t="shared" si="161"/>
        <v>#N/A</v>
      </c>
      <c r="AK372" s="9" t="e">
        <f t="shared" si="162"/>
        <v>#N/A</v>
      </c>
      <c r="AL372" s="9" t="e">
        <f t="shared" si="163"/>
        <v>#N/A</v>
      </c>
      <c r="AM372" s="9" t="e">
        <f t="shared" si="164"/>
        <v>#N/A</v>
      </c>
      <c r="AN372" s="9" t="e">
        <f t="shared" si="165"/>
        <v>#N/A</v>
      </c>
      <c r="AO372" s="9" t="e">
        <f t="shared" si="166"/>
        <v>#N/A</v>
      </c>
      <c r="AP372" s="1" t="str">
        <f t="shared" si="181"/>
        <v/>
      </c>
      <c r="AQ372" s="1" t="str">
        <f t="shared" si="182"/>
        <v/>
      </c>
      <c r="AS372" s="1" t="str">
        <f t="shared" si="183"/>
        <v/>
      </c>
      <c r="AT372" s="1" t="e">
        <f t="shared" si="184"/>
        <v>#N/A</v>
      </c>
      <c r="AU372" s="1" t="e">
        <f t="shared" si="185"/>
        <v>#N/A</v>
      </c>
      <c r="AV372" s="9" t="e">
        <f t="shared" si="178"/>
        <v>#N/A</v>
      </c>
      <c r="AW372" s="9" t="e">
        <f t="shared" si="167"/>
        <v>#N/A</v>
      </c>
      <c r="AX372" s="9" t="e">
        <f t="shared" si="168"/>
        <v>#N/A</v>
      </c>
      <c r="AY372" s="9" t="e">
        <f t="shared" si="169"/>
        <v>#N/A</v>
      </c>
      <c r="AZ372" s="9" t="e">
        <f t="shared" si="170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60"/>
        <v>#N/A</v>
      </c>
      <c r="C373" s="3"/>
      <c r="D373" s="3"/>
      <c r="E373" s="3"/>
      <c r="F373" s="3"/>
      <c r="G373" s="3"/>
      <c r="H373" s="3"/>
      <c r="I373" s="3"/>
      <c r="J373" s="98"/>
      <c r="K373" s="98"/>
      <c r="L373" s="98"/>
      <c r="M373" s="98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71"/>
        <v>0</v>
      </c>
      <c r="AB373" s="1">
        <f t="shared" si="172"/>
        <v>0</v>
      </c>
      <c r="AC373" s="1">
        <f t="shared" si="173"/>
        <v>0</v>
      </c>
      <c r="AD373" s="1">
        <f t="shared" si="174"/>
        <v>0</v>
      </c>
      <c r="AE373" s="1" t="str">
        <f t="shared" si="179"/>
        <v/>
      </c>
      <c r="AF373" s="1" t="str">
        <f t="shared" si="175"/>
        <v/>
      </c>
      <c r="AG373" s="1" t="str">
        <f t="shared" si="176"/>
        <v/>
      </c>
      <c r="AH373" s="1" t="str">
        <f t="shared" si="177"/>
        <v/>
      </c>
      <c r="AI373" s="1" t="e">
        <f t="shared" si="180"/>
        <v>#N/A</v>
      </c>
      <c r="AJ373" s="9" t="e">
        <f t="shared" si="161"/>
        <v>#N/A</v>
      </c>
      <c r="AK373" s="9" t="e">
        <f t="shared" si="162"/>
        <v>#N/A</v>
      </c>
      <c r="AL373" s="9" t="e">
        <f t="shared" si="163"/>
        <v>#N/A</v>
      </c>
      <c r="AM373" s="9" t="e">
        <f t="shared" si="164"/>
        <v>#N/A</v>
      </c>
      <c r="AN373" s="9" t="e">
        <f t="shared" si="165"/>
        <v>#N/A</v>
      </c>
      <c r="AO373" s="9" t="e">
        <f t="shared" si="166"/>
        <v>#N/A</v>
      </c>
      <c r="AP373" s="1" t="str">
        <f t="shared" si="181"/>
        <v/>
      </c>
      <c r="AQ373" s="1" t="str">
        <f t="shared" si="182"/>
        <v/>
      </c>
      <c r="AS373" s="1" t="str">
        <f t="shared" si="183"/>
        <v/>
      </c>
      <c r="AT373" s="1" t="e">
        <f t="shared" si="184"/>
        <v>#N/A</v>
      </c>
      <c r="AU373" s="1" t="e">
        <f t="shared" si="185"/>
        <v>#N/A</v>
      </c>
      <c r="AV373" s="9" t="e">
        <f t="shared" si="178"/>
        <v>#N/A</v>
      </c>
      <c r="AW373" s="9" t="e">
        <f t="shared" si="167"/>
        <v>#N/A</v>
      </c>
      <c r="AX373" s="9" t="e">
        <f t="shared" si="168"/>
        <v>#N/A</v>
      </c>
      <c r="AY373" s="9" t="e">
        <f t="shared" si="169"/>
        <v>#N/A</v>
      </c>
      <c r="AZ373" s="9" t="e">
        <f t="shared" si="170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98"/>
      <c r="K374" s="98"/>
      <c r="L374" s="98"/>
      <c r="M374" s="98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98"/>
      <c r="K375" s="98"/>
      <c r="L375" s="98"/>
      <c r="M375" s="98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98"/>
      <c r="K376" s="98"/>
      <c r="L376" s="98"/>
      <c r="M376" s="98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98"/>
      <c r="K377" s="98"/>
      <c r="L377" s="98"/>
      <c r="M377" s="98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98"/>
      <c r="K378" s="98"/>
      <c r="L378" s="98"/>
      <c r="M378" s="98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98"/>
      <c r="K379" s="98"/>
      <c r="L379" s="98"/>
      <c r="M379" s="98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98"/>
      <c r="K380" s="98"/>
      <c r="L380" s="98"/>
      <c r="M380" s="98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98"/>
      <c r="K381" s="98"/>
      <c r="L381" s="98"/>
      <c r="M381" s="98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98"/>
      <c r="K382" s="98"/>
      <c r="L382" s="98"/>
      <c r="M382" s="98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98"/>
      <c r="K383" s="98"/>
      <c r="L383" s="98"/>
      <c r="M383" s="98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98"/>
      <c r="K384" s="98"/>
      <c r="L384" s="98"/>
      <c r="M384" s="98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98"/>
      <c r="K385" s="98"/>
      <c r="L385" s="98"/>
      <c r="M385" s="98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98"/>
      <c r="K386" s="98"/>
      <c r="L386" s="98"/>
      <c r="M386" s="98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98"/>
      <c r="K387" s="98"/>
      <c r="L387" s="98"/>
      <c r="M387" s="98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98"/>
      <c r="K388" s="98"/>
      <c r="L388" s="98"/>
      <c r="M388" s="98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98"/>
      <c r="K389" s="98"/>
      <c r="L389" s="98"/>
      <c r="M389" s="98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98"/>
      <c r="K390" s="98"/>
      <c r="L390" s="98"/>
      <c r="M390" s="98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98"/>
      <c r="K391" s="98"/>
      <c r="L391" s="98"/>
      <c r="M391" s="98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98"/>
      <c r="K392" s="98"/>
      <c r="L392" s="98"/>
      <c r="M392" s="98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98"/>
      <c r="K393" s="98"/>
      <c r="L393" s="98"/>
      <c r="M393" s="98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98"/>
      <c r="K394" s="98"/>
      <c r="L394" s="98"/>
      <c r="M394" s="98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98"/>
      <c r="K395" s="98"/>
      <c r="L395" s="98"/>
      <c r="M395" s="98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98"/>
      <c r="K396" s="98"/>
      <c r="L396" s="98"/>
      <c r="M396" s="98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98"/>
      <c r="K397" s="98"/>
      <c r="L397" s="98"/>
      <c r="M397" s="98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98"/>
      <c r="K398" s="98"/>
      <c r="L398" s="98"/>
      <c r="M398" s="98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98"/>
      <c r="K399" s="98"/>
      <c r="L399" s="98"/>
      <c r="M399" s="98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98"/>
      <c r="K400" s="98"/>
      <c r="L400" s="98"/>
      <c r="M400" s="98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98"/>
      <c r="K401" s="98"/>
      <c r="L401" s="98"/>
      <c r="M401" s="98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98"/>
      <c r="K402" s="98"/>
      <c r="L402" s="98"/>
      <c r="M402" s="98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98"/>
      <c r="K403" s="98"/>
      <c r="L403" s="98"/>
      <c r="M403" s="98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98"/>
      <c r="K404" s="98"/>
      <c r="L404" s="98"/>
      <c r="M404" s="98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98"/>
      <c r="K405" s="98"/>
      <c r="L405" s="98"/>
      <c r="M405" s="98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98"/>
      <c r="K406" s="98"/>
      <c r="L406" s="98"/>
      <c r="M406" s="98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98"/>
      <c r="K407" s="98"/>
      <c r="L407" s="98"/>
      <c r="M407" s="98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98"/>
      <c r="K408" s="98"/>
      <c r="L408" s="98"/>
      <c r="M408" s="98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98"/>
      <c r="K409" s="98"/>
      <c r="L409" s="98"/>
      <c r="M409" s="98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98"/>
      <c r="K410" s="98"/>
      <c r="L410" s="98"/>
      <c r="M410" s="98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98"/>
      <c r="K411" s="98"/>
      <c r="L411" s="98"/>
      <c r="M411" s="98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98"/>
      <c r="K412" s="98"/>
      <c r="L412" s="98"/>
      <c r="M412" s="98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98"/>
      <c r="K413" s="98"/>
      <c r="L413" s="98"/>
      <c r="M413" s="98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98"/>
      <c r="K414" s="98"/>
      <c r="L414" s="98"/>
      <c r="M414" s="98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98"/>
      <c r="K415" s="98"/>
      <c r="L415" s="98"/>
      <c r="M415" s="98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98"/>
      <c r="K416" s="98"/>
      <c r="L416" s="98"/>
      <c r="M416" s="98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98"/>
      <c r="K417" s="98"/>
      <c r="L417" s="98"/>
      <c r="M417" s="98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98"/>
      <c r="K418" s="98"/>
      <c r="L418" s="98"/>
      <c r="M418" s="98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98"/>
      <c r="K419" s="98"/>
      <c r="L419" s="98"/>
      <c r="M419" s="98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98"/>
      <c r="K420" s="98"/>
      <c r="L420" s="98"/>
      <c r="M420" s="98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98"/>
      <c r="K421" s="98"/>
      <c r="L421" s="98"/>
      <c r="M421" s="98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98"/>
      <c r="K422" s="98"/>
      <c r="L422" s="98"/>
      <c r="M422" s="98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98"/>
      <c r="K423" s="98"/>
      <c r="L423" s="98"/>
      <c r="M423" s="98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98"/>
      <c r="K424" s="98"/>
      <c r="L424" s="98"/>
      <c r="M424" s="98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98"/>
      <c r="K425" s="98"/>
      <c r="L425" s="98"/>
      <c r="M425" s="98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98"/>
      <c r="K426" s="98"/>
      <c r="L426" s="98"/>
      <c r="M426" s="98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98"/>
      <c r="K427" s="98"/>
      <c r="L427" s="98"/>
      <c r="M427" s="98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98"/>
      <c r="K428" s="98"/>
      <c r="L428" s="98"/>
      <c r="M428" s="98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98"/>
      <c r="K429" s="98"/>
      <c r="L429" s="98"/>
      <c r="M429" s="98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98"/>
      <c r="K430" s="98"/>
      <c r="L430" s="98"/>
      <c r="M430" s="98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98"/>
      <c r="K431" s="98"/>
      <c r="L431" s="98"/>
      <c r="M431" s="98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98"/>
      <c r="K432" s="98"/>
      <c r="L432" s="98"/>
      <c r="M432" s="98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98"/>
      <c r="K433" s="98"/>
      <c r="L433" s="98"/>
      <c r="M433" s="98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98"/>
      <c r="K434" s="98"/>
      <c r="L434" s="98"/>
      <c r="M434" s="98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98"/>
      <c r="K435" s="98"/>
      <c r="L435" s="98"/>
      <c r="M435" s="98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98"/>
      <c r="K436" s="98"/>
      <c r="L436" s="98"/>
      <c r="M436" s="98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98"/>
      <c r="K437" s="98"/>
      <c r="L437" s="98"/>
      <c r="M437" s="98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98"/>
      <c r="K438" s="98"/>
      <c r="L438" s="98"/>
      <c r="M438" s="98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98"/>
      <c r="K439" s="98"/>
      <c r="L439" s="98"/>
      <c r="M439" s="98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98"/>
      <c r="K440" s="98"/>
      <c r="L440" s="98"/>
      <c r="M440" s="98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98"/>
      <c r="K441" s="98"/>
      <c r="L441" s="98"/>
      <c r="M441" s="98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98"/>
      <c r="K442" s="98"/>
      <c r="L442" s="98"/>
      <c r="M442" s="98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98"/>
      <c r="K443" s="98"/>
      <c r="L443" s="98"/>
      <c r="M443" s="98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98"/>
      <c r="K444" s="98"/>
      <c r="L444" s="98"/>
      <c r="M444" s="98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98"/>
      <c r="K445" s="98"/>
      <c r="L445" s="98"/>
      <c r="M445" s="98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98"/>
      <c r="K446" s="98"/>
      <c r="L446" s="98"/>
      <c r="M446" s="98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98"/>
      <c r="K447" s="98"/>
      <c r="L447" s="98"/>
      <c r="M447" s="98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98"/>
      <c r="K448" s="98"/>
      <c r="L448" s="98"/>
      <c r="M448" s="98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98"/>
      <c r="K449" s="98"/>
      <c r="L449" s="98"/>
      <c r="M449" s="98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98"/>
      <c r="K450" s="98"/>
      <c r="L450" s="98"/>
      <c r="M450" s="98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98"/>
      <c r="K451" s="98"/>
      <c r="L451" s="98"/>
      <c r="M451" s="98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98"/>
      <c r="K452" s="98"/>
      <c r="L452" s="98"/>
      <c r="M452" s="98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98"/>
      <c r="K453" s="98"/>
      <c r="L453" s="98"/>
      <c r="M453" s="98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98"/>
      <c r="K454" s="98"/>
      <c r="L454" s="98"/>
      <c r="M454" s="98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98"/>
      <c r="K455" s="98"/>
      <c r="L455" s="98"/>
      <c r="M455" s="98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98"/>
      <c r="K456" s="98"/>
      <c r="L456" s="98"/>
      <c r="M456" s="98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98"/>
      <c r="K457" s="98"/>
      <c r="L457" s="98"/>
      <c r="M457" s="98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98"/>
      <c r="K458" s="98"/>
      <c r="L458" s="98"/>
      <c r="M458" s="98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98"/>
      <c r="K459" s="98"/>
      <c r="L459" s="98"/>
      <c r="M459" s="98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98"/>
      <c r="K460" s="98"/>
      <c r="L460" s="98"/>
      <c r="M460" s="98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98"/>
      <c r="K461" s="98"/>
      <c r="L461" s="98"/>
      <c r="M461" s="98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98"/>
      <c r="K462" s="98"/>
      <c r="L462" s="98"/>
      <c r="M462" s="98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98"/>
      <c r="K463" s="98"/>
      <c r="L463" s="98"/>
      <c r="M463" s="98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98"/>
      <c r="K464" s="98"/>
      <c r="L464" s="98"/>
      <c r="M464" s="98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98"/>
      <c r="K465" s="98"/>
      <c r="L465" s="98"/>
      <c r="M465" s="98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98"/>
      <c r="K466" s="98"/>
      <c r="L466" s="98"/>
      <c r="M466" s="98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98"/>
      <c r="K467" s="98"/>
      <c r="L467" s="98"/>
      <c r="M467" s="98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98"/>
      <c r="K468" s="98"/>
      <c r="L468" s="98"/>
      <c r="M468" s="98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98"/>
      <c r="K469" s="98"/>
      <c r="L469" s="98"/>
      <c r="M469" s="98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98"/>
      <c r="K470" s="98"/>
      <c r="L470" s="98"/>
      <c r="M470" s="98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98"/>
      <c r="K471" s="98"/>
      <c r="L471" s="98"/>
      <c r="M471" s="98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98"/>
      <c r="K472" s="98"/>
      <c r="L472" s="98"/>
      <c r="M472" s="98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98"/>
      <c r="K473" s="98"/>
      <c r="L473" s="98"/>
      <c r="M473" s="98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98"/>
      <c r="K474" s="98"/>
      <c r="L474" s="98"/>
      <c r="M474" s="98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98"/>
      <c r="K475" s="98"/>
      <c r="L475" s="98"/>
      <c r="M475" s="98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98"/>
      <c r="K476" s="98"/>
      <c r="L476" s="98"/>
      <c r="M476" s="98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98"/>
      <c r="K477" s="98"/>
      <c r="L477" s="98"/>
      <c r="M477" s="98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98"/>
      <c r="K478" s="98"/>
      <c r="L478" s="98"/>
      <c r="M478" s="98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98"/>
      <c r="K479" s="98"/>
      <c r="L479" s="98"/>
      <c r="M479" s="98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98"/>
      <c r="K480" s="98"/>
      <c r="L480" s="98"/>
      <c r="M480" s="98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98"/>
      <c r="K481" s="98"/>
      <c r="L481" s="98"/>
      <c r="M481" s="98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98"/>
      <c r="K482" s="98"/>
      <c r="L482" s="98"/>
      <c r="M482" s="98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98"/>
      <c r="K483" s="98"/>
      <c r="L483" s="98"/>
      <c r="M483" s="98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98"/>
      <c r="K484" s="98"/>
      <c r="L484" s="98"/>
      <c r="M484" s="98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98"/>
      <c r="K485" s="98"/>
      <c r="L485" s="98"/>
      <c r="M485" s="98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98"/>
      <c r="K486" s="98"/>
      <c r="L486" s="98"/>
      <c r="M486" s="98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98"/>
      <c r="K487" s="98"/>
      <c r="L487" s="98"/>
      <c r="M487" s="98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98"/>
      <c r="K488" s="98"/>
      <c r="L488" s="98"/>
      <c r="M488" s="98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98"/>
      <c r="K489" s="98"/>
      <c r="L489" s="98"/>
      <c r="M489" s="98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98"/>
      <c r="K490" s="98"/>
      <c r="L490" s="98"/>
      <c r="M490" s="98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98"/>
      <c r="K491" s="98"/>
      <c r="L491" s="98"/>
      <c r="M491" s="98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98"/>
      <c r="K492" s="98"/>
      <c r="L492" s="98"/>
      <c r="M492" s="98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98"/>
      <c r="K493" s="98"/>
      <c r="L493" s="98"/>
      <c r="M493" s="98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98"/>
      <c r="K494" s="98"/>
      <c r="L494" s="98"/>
      <c r="M494" s="98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98"/>
      <c r="K495" s="98"/>
      <c r="L495" s="98"/>
      <c r="M495" s="98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98"/>
      <c r="K496" s="98"/>
      <c r="L496" s="98"/>
      <c r="M496" s="98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98"/>
      <c r="K497" s="98"/>
      <c r="L497" s="98"/>
      <c r="M497" s="98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98"/>
      <c r="K498" s="98"/>
      <c r="L498" s="98"/>
      <c r="M498" s="98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98"/>
      <c r="K499" s="98"/>
      <c r="L499" s="98"/>
      <c r="M499" s="98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98"/>
      <c r="K500" s="98"/>
      <c r="L500" s="98"/>
      <c r="M500" s="98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98"/>
      <c r="K501" s="98"/>
      <c r="L501" s="98"/>
      <c r="M501" s="98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98"/>
      <c r="K502" s="98"/>
      <c r="L502" s="98"/>
      <c r="M502" s="98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98"/>
      <c r="K503" s="98"/>
      <c r="L503" s="98"/>
      <c r="M503" s="98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98"/>
      <c r="K504" s="98"/>
      <c r="L504" s="98"/>
      <c r="M504" s="98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98"/>
      <c r="K505" s="98"/>
      <c r="L505" s="98"/>
      <c r="M505" s="98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98"/>
      <c r="K506" s="98"/>
      <c r="L506" s="98"/>
      <c r="M506" s="98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98"/>
      <c r="K507" s="98"/>
      <c r="L507" s="98"/>
      <c r="M507" s="98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98"/>
      <c r="K508" s="98"/>
      <c r="L508" s="98"/>
      <c r="M508" s="98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98"/>
      <c r="K509" s="98"/>
      <c r="L509" s="98"/>
      <c r="M509" s="98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98"/>
      <c r="K510" s="98"/>
      <c r="L510" s="98"/>
      <c r="M510" s="98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98"/>
      <c r="K511" s="98"/>
      <c r="L511" s="98"/>
      <c r="M511" s="98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98"/>
      <c r="K512" s="98"/>
      <c r="L512" s="98"/>
      <c r="M512" s="98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98"/>
      <c r="K513" s="98"/>
      <c r="L513" s="98"/>
      <c r="M513" s="98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98"/>
      <c r="K514" s="98"/>
      <c r="L514" s="98"/>
      <c r="M514" s="98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98"/>
      <c r="K515" s="98"/>
      <c r="L515" s="98"/>
      <c r="M515" s="98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98"/>
      <c r="K516" s="98"/>
      <c r="L516" s="98"/>
      <c r="M516" s="98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98"/>
      <c r="K517" s="98"/>
      <c r="L517" s="98"/>
      <c r="M517" s="98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98"/>
      <c r="K518" s="98"/>
      <c r="L518" s="98"/>
      <c r="M518" s="98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98"/>
      <c r="K519" s="98"/>
      <c r="L519" s="98"/>
      <c r="M519" s="98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98"/>
      <c r="K520" s="98"/>
      <c r="L520" s="98"/>
      <c r="M520" s="98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98"/>
      <c r="K521" s="98"/>
      <c r="L521" s="98"/>
      <c r="M521" s="98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98"/>
      <c r="K522" s="98"/>
      <c r="L522" s="98"/>
      <c r="M522" s="98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98"/>
      <c r="K523" s="98"/>
      <c r="L523" s="98"/>
      <c r="M523" s="98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98"/>
      <c r="K524" s="98"/>
      <c r="L524" s="98"/>
      <c r="M524" s="98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98"/>
      <c r="K525" s="98"/>
      <c r="L525" s="98"/>
      <c r="M525" s="98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98"/>
      <c r="K526" s="98"/>
      <c r="L526" s="98"/>
      <c r="M526" s="98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98"/>
      <c r="K527" s="98"/>
      <c r="L527" s="98"/>
      <c r="M527" s="98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98"/>
      <c r="K528" s="98"/>
      <c r="L528" s="98"/>
      <c r="M528" s="98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98"/>
      <c r="K529" s="98"/>
      <c r="L529" s="98"/>
      <c r="M529" s="98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98"/>
      <c r="K530" s="98"/>
      <c r="L530" s="98"/>
      <c r="M530" s="98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98"/>
      <c r="K531" s="98"/>
      <c r="L531" s="98"/>
      <c r="M531" s="98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98"/>
      <c r="K532" s="98"/>
      <c r="L532" s="98"/>
      <c r="M532" s="98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98"/>
      <c r="K533" s="98"/>
      <c r="L533" s="98"/>
      <c r="M533" s="98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98"/>
      <c r="K534" s="98"/>
      <c r="L534" s="98"/>
      <c r="M534" s="98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98"/>
      <c r="K535" s="98"/>
      <c r="L535" s="98"/>
      <c r="M535" s="98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98"/>
      <c r="K536" s="98"/>
      <c r="L536" s="98"/>
      <c r="M536" s="98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98"/>
      <c r="K537" s="98"/>
      <c r="L537" s="98"/>
      <c r="M537" s="98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98"/>
      <c r="K538" s="98"/>
      <c r="L538" s="98"/>
      <c r="M538" s="98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98"/>
      <c r="K539" s="98"/>
      <c r="L539" s="98"/>
      <c r="M539" s="98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98"/>
      <c r="K540" s="98"/>
      <c r="L540" s="98"/>
      <c r="M540" s="98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98"/>
      <c r="K541" s="98"/>
      <c r="L541" s="98"/>
      <c r="M541" s="98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98"/>
      <c r="K542" s="98"/>
      <c r="L542" s="98"/>
      <c r="M542" s="98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98"/>
      <c r="K543" s="98"/>
      <c r="L543" s="98"/>
      <c r="M543" s="98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98"/>
      <c r="K544" s="98"/>
      <c r="L544" s="98"/>
      <c r="M544" s="98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98"/>
      <c r="K545" s="98"/>
      <c r="L545" s="98"/>
      <c r="M545" s="98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98"/>
      <c r="K546" s="98"/>
      <c r="L546" s="98"/>
      <c r="M546" s="98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98"/>
      <c r="K547" s="98"/>
      <c r="L547" s="98"/>
      <c r="M547" s="98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98"/>
      <c r="K548" s="98"/>
      <c r="L548" s="98"/>
      <c r="M548" s="98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98"/>
      <c r="K549" s="98"/>
      <c r="L549" s="98"/>
      <c r="M549" s="98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98"/>
      <c r="K550" s="98"/>
      <c r="L550" s="98"/>
      <c r="M550" s="98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98"/>
      <c r="K551" s="98"/>
      <c r="L551" s="98"/>
      <c r="M551" s="98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98"/>
      <c r="K552" s="98"/>
      <c r="L552" s="98"/>
      <c r="M552" s="98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98"/>
      <c r="K553" s="98"/>
      <c r="L553" s="98"/>
      <c r="M553" s="98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98"/>
      <c r="K554" s="98"/>
      <c r="L554" s="98"/>
      <c r="M554" s="98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98"/>
      <c r="K555" s="98"/>
      <c r="L555" s="98"/>
      <c r="M555" s="98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98"/>
      <c r="K556" s="98"/>
      <c r="L556" s="98"/>
      <c r="M556" s="98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98"/>
      <c r="K557" s="98"/>
      <c r="L557" s="98"/>
      <c r="M557" s="98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98"/>
      <c r="K558" s="98"/>
      <c r="L558" s="98"/>
      <c r="M558" s="98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98"/>
      <c r="K559" s="98"/>
      <c r="L559" s="98"/>
      <c r="M559" s="98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98"/>
      <c r="K560" s="98"/>
      <c r="L560" s="98"/>
      <c r="M560" s="98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98"/>
      <c r="K561" s="98"/>
      <c r="L561" s="98"/>
      <c r="M561" s="98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98"/>
      <c r="K562" s="98"/>
      <c r="L562" s="98"/>
      <c r="M562" s="98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98"/>
      <c r="K563" s="98"/>
      <c r="L563" s="98"/>
      <c r="M563" s="98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98"/>
      <c r="K564" s="98"/>
      <c r="L564" s="98"/>
      <c r="M564" s="98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98"/>
      <c r="K565" s="98"/>
      <c r="L565" s="98"/>
      <c r="M565" s="98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98"/>
      <c r="K566" s="98"/>
      <c r="L566" s="98"/>
      <c r="M566" s="98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98"/>
      <c r="K567" s="98"/>
      <c r="L567" s="98"/>
      <c r="M567" s="98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98"/>
      <c r="K568" s="98"/>
      <c r="L568" s="98"/>
      <c r="M568" s="98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98"/>
      <c r="K569" s="98"/>
      <c r="L569" s="98"/>
      <c r="M569" s="98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98"/>
      <c r="K570" s="98"/>
      <c r="L570" s="98"/>
      <c r="M570" s="98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98"/>
      <c r="K571" s="98"/>
      <c r="L571" s="98"/>
      <c r="M571" s="98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98"/>
      <c r="K572" s="98"/>
      <c r="L572" s="98"/>
      <c r="M572" s="98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98"/>
      <c r="K573" s="98"/>
      <c r="L573" s="98"/>
      <c r="M573" s="98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98"/>
      <c r="K574" s="98"/>
      <c r="L574" s="98"/>
      <c r="M574" s="98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98"/>
      <c r="K575" s="98"/>
      <c r="L575" s="98"/>
      <c r="M575" s="98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98"/>
      <c r="K576" s="98"/>
      <c r="L576" s="98"/>
      <c r="M576" s="98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98"/>
      <c r="K577" s="98"/>
      <c r="L577" s="98"/>
      <c r="M577" s="98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98"/>
      <c r="K578" s="98"/>
      <c r="L578" s="98"/>
      <c r="M578" s="98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98"/>
      <c r="K579" s="98"/>
      <c r="L579" s="98"/>
      <c r="M579" s="98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98"/>
      <c r="K580" s="98"/>
      <c r="L580" s="98"/>
      <c r="M580" s="98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98"/>
      <c r="K581" s="98"/>
      <c r="L581" s="98"/>
      <c r="M581" s="98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98"/>
      <c r="K582" s="98"/>
      <c r="L582" s="98"/>
      <c r="M582" s="98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98"/>
      <c r="K583" s="98"/>
      <c r="L583" s="98"/>
      <c r="M583" s="98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98"/>
      <c r="K584" s="98"/>
      <c r="L584" s="98"/>
      <c r="M584" s="98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98"/>
      <c r="K585" s="98"/>
      <c r="L585" s="98"/>
      <c r="M585" s="98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98"/>
      <c r="K586" s="98"/>
      <c r="L586" s="98"/>
      <c r="M586" s="98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98"/>
      <c r="K587" s="98"/>
      <c r="L587" s="98"/>
      <c r="M587" s="98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98"/>
      <c r="K588" s="98"/>
      <c r="L588" s="98"/>
      <c r="M588" s="98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98"/>
      <c r="K589" s="98"/>
      <c r="L589" s="98"/>
      <c r="M589" s="98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98"/>
      <c r="K590" s="98"/>
      <c r="L590" s="98"/>
      <c r="M590" s="98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98"/>
      <c r="K591" s="98"/>
      <c r="L591" s="98"/>
      <c r="M591" s="98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98"/>
      <c r="K592" s="98"/>
      <c r="L592" s="98"/>
      <c r="M592" s="98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98"/>
      <c r="K593" s="98"/>
      <c r="L593" s="98"/>
      <c r="M593" s="98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98"/>
      <c r="K594" s="98"/>
      <c r="L594" s="98"/>
      <c r="M594" s="98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98"/>
      <c r="K595" s="98"/>
      <c r="L595" s="98"/>
      <c r="M595" s="98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98"/>
      <c r="K596" s="98"/>
      <c r="L596" s="98"/>
      <c r="M596" s="98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98"/>
      <c r="K597" s="98"/>
      <c r="L597" s="98"/>
      <c r="M597" s="98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98"/>
      <c r="K598" s="98"/>
      <c r="L598" s="98"/>
      <c r="M598" s="98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98"/>
      <c r="K599" s="98"/>
      <c r="L599" s="98"/>
      <c r="M599" s="98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98"/>
      <c r="K600" s="98"/>
      <c r="L600" s="98"/>
      <c r="M600" s="98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98"/>
      <c r="K601" s="98"/>
      <c r="L601" s="98"/>
      <c r="M601" s="98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98"/>
      <c r="K602" s="98"/>
      <c r="L602" s="98"/>
      <c r="M602" s="98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98"/>
      <c r="K603" s="98"/>
      <c r="L603" s="98"/>
      <c r="M603" s="98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98"/>
      <c r="K604" s="98"/>
      <c r="L604" s="98"/>
      <c r="M604" s="98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98"/>
      <c r="K605" s="98"/>
      <c r="L605" s="98"/>
      <c r="M605" s="98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98"/>
      <c r="K606" s="98"/>
      <c r="L606" s="98"/>
      <c r="M606" s="98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98"/>
      <c r="K607" s="98"/>
      <c r="L607" s="98"/>
      <c r="M607" s="98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98"/>
      <c r="K608" s="98"/>
      <c r="L608" s="98"/>
      <c r="M608" s="98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98"/>
      <c r="K609" s="98"/>
      <c r="L609" s="98"/>
      <c r="M609" s="98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98"/>
      <c r="K610" s="98"/>
      <c r="L610" s="98"/>
      <c r="M610" s="98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98"/>
      <c r="K611" s="98"/>
      <c r="L611" s="98"/>
      <c r="M611" s="98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98"/>
      <c r="K612" s="98"/>
      <c r="L612" s="98"/>
      <c r="M612" s="98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98"/>
      <c r="K613" s="98"/>
      <c r="L613" s="98"/>
      <c r="M613" s="98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98"/>
      <c r="K614" s="98"/>
      <c r="L614" s="98"/>
      <c r="M614" s="98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98"/>
      <c r="K615" s="98"/>
      <c r="L615" s="98"/>
      <c r="M615" s="98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98"/>
      <c r="K616" s="98"/>
      <c r="L616" s="98"/>
      <c r="M616" s="98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98"/>
      <c r="K617" s="98"/>
      <c r="L617" s="98"/>
      <c r="M617" s="98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98"/>
      <c r="K618" s="98"/>
      <c r="L618" s="98"/>
      <c r="M618" s="98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98"/>
      <c r="K619" s="98"/>
      <c r="L619" s="98"/>
      <c r="M619" s="98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98"/>
      <c r="K620" s="98"/>
      <c r="L620" s="98"/>
      <c r="M620" s="98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98"/>
      <c r="K621" s="98"/>
      <c r="L621" s="98"/>
      <c r="M621" s="98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98"/>
      <c r="K622" s="98"/>
      <c r="L622" s="98"/>
      <c r="M622" s="98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98"/>
      <c r="K623" s="98"/>
      <c r="L623" s="98"/>
      <c r="M623" s="98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98"/>
      <c r="K624" s="98"/>
      <c r="L624" s="98"/>
      <c r="M624" s="98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98"/>
      <c r="K625" s="98"/>
      <c r="L625" s="98"/>
      <c r="M625" s="98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98"/>
      <c r="K626" s="98"/>
      <c r="L626" s="98"/>
      <c r="M626" s="98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98"/>
      <c r="K627" s="98"/>
      <c r="L627" s="98"/>
      <c r="M627" s="98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98"/>
      <c r="K628" s="98"/>
      <c r="L628" s="98"/>
      <c r="M628" s="98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98"/>
      <c r="K629" s="98"/>
      <c r="L629" s="98"/>
      <c r="M629" s="98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98"/>
      <c r="K630" s="98"/>
      <c r="L630" s="98"/>
      <c r="M630" s="98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98"/>
      <c r="K631" s="98"/>
      <c r="L631" s="98"/>
      <c r="M631" s="98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98"/>
      <c r="K632" s="98"/>
      <c r="L632" s="98"/>
      <c r="M632" s="98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98"/>
      <c r="K633" s="98"/>
      <c r="L633" s="98"/>
      <c r="M633" s="98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98"/>
      <c r="K634" s="98"/>
      <c r="L634" s="98"/>
      <c r="M634" s="98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98"/>
      <c r="K635" s="98"/>
      <c r="L635" s="98"/>
      <c r="M635" s="98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98"/>
      <c r="K636" s="98"/>
      <c r="L636" s="98"/>
      <c r="M636" s="98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98"/>
      <c r="K637" s="98"/>
      <c r="L637" s="98"/>
      <c r="M637" s="98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98"/>
      <c r="K638" s="98"/>
      <c r="L638" s="98"/>
      <c r="M638" s="98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98"/>
      <c r="K639" s="98"/>
      <c r="L639" s="98"/>
      <c r="M639" s="98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98"/>
      <c r="K640" s="98"/>
      <c r="L640" s="98"/>
      <c r="M640" s="98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98"/>
      <c r="K641" s="98"/>
      <c r="L641" s="98"/>
      <c r="M641" s="98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98"/>
      <c r="K642" s="98"/>
      <c r="L642" s="98"/>
      <c r="M642" s="98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98"/>
      <c r="K643" s="98"/>
      <c r="L643" s="98"/>
      <c r="M643" s="98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98"/>
      <c r="K644" s="98"/>
      <c r="L644" s="98"/>
      <c r="M644" s="98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98"/>
      <c r="K645" s="98"/>
      <c r="L645" s="98"/>
      <c r="M645" s="98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98"/>
      <c r="K646" s="98"/>
      <c r="L646" s="98"/>
      <c r="M646" s="98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98"/>
      <c r="K647" s="98"/>
      <c r="L647" s="98"/>
      <c r="M647" s="98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98"/>
      <c r="K648" s="98"/>
      <c r="L648" s="98"/>
      <c r="M648" s="98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98"/>
      <c r="K649" s="98"/>
      <c r="L649" s="98"/>
      <c r="M649" s="98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AY2:BA2"/>
    <mergeCell ref="BL12:BM12"/>
    <mergeCell ref="AK11:AO11"/>
    <mergeCell ref="N12:O12"/>
    <mergeCell ref="P12:R12"/>
    <mergeCell ref="AE12:AH12"/>
    <mergeCell ref="AK12:AO12"/>
    <mergeCell ref="BJ12:BK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A799-5CAE-4697-B754-5B04E2B55ACD}">
  <dimension ref="A1:CI649"/>
  <sheetViews>
    <sheetView topLeftCell="AN16" workbookViewId="0">
      <selection activeCell="BA30" sqref="BA30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45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04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15000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91.611329230931091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3"/>
      <c r="T12" s="103"/>
      <c r="U12" s="103"/>
      <c r="V12" s="103"/>
      <c r="W12" s="103"/>
      <c r="X12" s="103"/>
      <c r="Y12" s="121" t="s">
        <v>169</v>
      </c>
      <c r="Z12" s="121"/>
      <c r="AA12" s="103"/>
      <c r="AB12" s="103"/>
      <c r="AC12" s="103"/>
      <c r="AD12" s="103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3" t="s">
        <v>5</v>
      </c>
      <c r="D13" s="103" t="s">
        <v>6</v>
      </c>
      <c r="E13" s="103" t="s">
        <v>29</v>
      </c>
      <c r="F13" s="103" t="s">
        <v>18</v>
      </c>
      <c r="G13" s="103" t="s">
        <v>7</v>
      </c>
      <c r="H13" s="103" t="s">
        <v>17</v>
      </c>
      <c r="I13" s="103" t="s">
        <v>8</v>
      </c>
      <c r="J13" s="103" t="s">
        <v>9</v>
      </c>
      <c r="K13" s="103" t="s">
        <v>10</v>
      </c>
      <c r="L13" s="103" t="s">
        <v>12</v>
      </c>
      <c r="M13" s="79" t="s">
        <v>13</v>
      </c>
      <c r="N13" s="103" t="s">
        <v>102</v>
      </c>
      <c r="O13" s="103" t="s">
        <v>28</v>
      </c>
      <c r="P13" s="103" t="s">
        <v>29</v>
      </c>
      <c r="Q13" s="103" t="s">
        <v>7</v>
      </c>
      <c r="R13" s="103" t="s">
        <v>8</v>
      </c>
      <c r="S13" s="103" t="s">
        <v>103</v>
      </c>
      <c r="T13" s="103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4" t="s">
        <v>50</v>
      </c>
      <c r="AF13" s="104" t="s">
        <v>15</v>
      </c>
      <c r="AG13" s="104" t="s">
        <v>49</v>
      </c>
      <c r="AH13" s="104" t="s">
        <v>16</v>
      </c>
      <c r="AI13" s="104" t="s">
        <v>69</v>
      </c>
      <c r="AJ13" s="104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4" t="s">
        <v>50</v>
      </c>
      <c r="AQ13" s="104" t="s">
        <v>15</v>
      </c>
      <c r="AR13" s="104"/>
      <c r="AS13" s="104" t="s">
        <v>16</v>
      </c>
      <c r="AT13" s="104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3</v>
      </c>
      <c r="C14" s="1">
        <v>1</v>
      </c>
      <c r="D14" s="1">
        <v>14996</v>
      </c>
      <c r="E14" s="1">
        <v>3</v>
      </c>
      <c r="F14" s="1">
        <v>0</v>
      </c>
      <c r="G14" s="1">
        <v>0</v>
      </c>
      <c r="H14" s="1">
        <v>0</v>
      </c>
      <c r="I14" s="1">
        <v>0</v>
      </c>
      <c r="J14" s="1">
        <v>56.68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34993</v>
      </c>
      <c r="V14" s="1">
        <v>6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49989</v>
      </c>
      <c r="AB14" s="1">
        <f>+E14+V14</f>
        <v>9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6</v>
      </c>
      <c r="AV14" s="9">
        <f>IF(OR(ISNA(B14),B14=0),NA(),AU14/$AK$11)</f>
        <v>4.0000000000000002E-4</v>
      </c>
      <c r="AW14" s="9">
        <f t="shared" ref="AW14:AW77" si="8">IF(OR(ISNA(B14),B14=0),NA(),V14/$AK$11)</f>
        <v>4.0000000000000002E-4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77" si="12">IF(OR(BJ14&lt;$BU$12,BJ14&gt;$BW$12),0,$BU$14*B14)</f>
        <v>274.83398769279324</v>
      </c>
      <c r="BM14" s="74">
        <f>+EvolOf!H3</f>
        <v>2</v>
      </c>
      <c r="BN14" s="1">
        <f t="shared" ref="BN14:BN77" si="13">IF(OR(BJ14&lt;$BU$12,BJ14&gt;$BW$12),0,IF(BJ14&gt;$BW$12,0,VLOOKUP(BJ14,$BK$14:$BM$87,3)))</f>
        <v>386</v>
      </c>
      <c r="BO14" s="1">
        <f>+BL14-BN14</f>
        <v>-111.16601230720676</v>
      </c>
      <c r="BP14" s="36">
        <f>IF(BN14=0,0,BL14/BN14-1)</f>
        <v>-0.28799485053680507</v>
      </c>
      <c r="BQ14" s="1">
        <f t="shared" ref="BQ14:BQ77" si="14">+BO14*BO14</f>
        <v>12357.882292286044</v>
      </c>
      <c r="BR14" s="1">
        <f t="shared" ref="BR14:BR77" si="15">+$BU$14*B14</f>
        <v>274.83398769279324</v>
      </c>
      <c r="BS14" s="1">
        <f t="shared" ref="BS14:BS77" si="16">+$BU$14*E14</f>
        <v>274.83398769279324</v>
      </c>
      <c r="BT14" s="68">
        <v>16</v>
      </c>
      <c r="BU14" s="82">
        <v>91.611329230931091</v>
      </c>
      <c r="BV14" s="1">
        <f>SUM(BQ14:BQ71)</f>
        <v>3187448577.8781896</v>
      </c>
      <c r="BW14" s="7">
        <f>COUNTIF(BQ14:BQ52,"&gt;0")</f>
        <v>19</v>
      </c>
      <c r="BX14" s="1">
        <f>+BV14/BW14</f>
        <v>167760451.46727315</v>
      </c>
      <c r="BY14" s="49">
        <f>MAX(BS14:BS91)</f>
        <v>81625.694344759599</v>
      </c>
      <c r="BZ14" s="49">
        <f>INDEX(BR14:BR88,MATCH(BY14,BS14:BS88,0),1)</f>
        <v>90145.547963236197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3</v>
      </c>
      <c r="C15" s="1">
        <v>2</v>
      </c>
      <c r="D15" s="1">
        <v>14996</v>
      </c>
      <c r="E15" s="1">
        <v>3</v>
      </c>
      <c r="F15" s="1">
        <v>0</v>
      </c>
      <c r="G15" s="1">
        <v>0</v>
      </c>
      <c r="H15" s="1">
        <v>0</v>
      </c>
      <c r="I15" s="1">
        <v>0</v>
      </c>
      <c r="J15" s="1">
        <v>56.68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34993</v>
      </c>
      <c r="V15" s="1">
        <v>6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49989</v>
      </c>
      <c r="AB15" s="1">
        <f t="shared" si="17"/>
        <v>9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6</v>
      </c>
      <c r="AV15" s="9">
        <f t="shared" ref="AV15:AV78" si="23">IF(OR(ISNA(B15),B15=0),NA(),AU15/$AK$11)</f>
        <v>4.0000000000000002E-4</v>
      </c>
      <c r="AW15" s="9">
        <f t="shared" si="8"/>
        <v>4.0000000000000002E-4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274.83398769279324</v>
      </c>
      <c r="BM15" s="74">
        <f>+EvolOf!H4</f>
        <v>2</v>
      </c>
      <c r="BN15" s="1">
        <f t="shared" si="13"/>
        <v>526</v>
      </c>
      <c r="BO15" s="1">
        <f t="shared" ref="BO15:BO78" si="24">+BL15-BN15</f>
        <v>-251.16601230720676</v>
      </c>
      <c r="BP15" s="36">
        <f t="shared" ref="BP15:BP78" si="25">IF(BN15=0,0,BL15/BN15-1)</f>
        <v>-0.47750192453841589</v>
      </c>
      <c r="BQ15" s="1">
        <f t="shared" si="14"/>
        <v>63084.365738303939</v>
      </c>
      <c r="BR15" s="1">
        <f t="shared" si="15"/>
        <v>274.83398769279324</v>
      </c>
      <c r="BS15" s="1">
        <f t="shared" si="16"/>
        <v>274.83398769279324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3</v>
      </c>
      <c r="C16" s="1">
        <v>3</v>
      </c>
      <c r="D16" s="1">
        <v>14996</v>
      </c>
      <c r="E16" s="1">
        <v>3</v>
      </c>
      <c r="F16" s="1">
        <v>0</v>
      </c>
      <c r="G16" s="1">
        <v>0</v>
      </c>
      <c r="H16" s="1">
        <v>0</v>
      </c>
      <c r="I16" s="1">
        <v>0</v>
      </c>
      <c r="J16" s="1">
        <v>56.66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34993</v>
      </c>
      <c r="V16" s="1">
        <v>6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49989</v>
      </c>
      <c r="AB16" s="1">
        <f t="shared" si="17"/>
        <v>9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6</v>
      </c>
      <c r="AV16" s="9">
        <f t="shared" si="23"/>
        <v>4.0000000000000002E-4</v>
      </c>
      <c r="AW16" s="9">
        <f t="shared" si="8"/>
        <v>4.0000000000000002E-4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18</v>
      </c>
      <c r="BK16" s="7">
        <f t="shared" si="29"/>
        <v>3</v>
      </c>
      <c r="BL16" s="1">
        <f t="shared" si="12"/>
        <v>274.83398769279324</v>
      </c>
      <c r="BM16" s="74">
        <f>+EvolOf!H5</f>
        <v>2</v>
      </c>
      <c r="BN16" s="1">
        <f t="shared" si="13"/>
        <v>1006</v>
      </c>
      <c r="BO16" s="1">
        <f t="shared" si="24"/>
        <v>-731.16601230720676</v>
      </c>
      <c r="BP16" s="36">
        <f t="shared" si="25"/>
        <v>-0.72680518121988746</v>
      </c>
      <c r="BQ16" s="1">
        <f t="shared" si="14"/>
        <v>534603.73755322245</v>
      </c>
      <c r="BR16" s="1">
        <f t="shared" si="15"/>
        <v>274.83398769279324</v>
      </c>
      <c r="BS16" s="1">
        <f t="shared" si="16"/>
        <v>274.83398769279324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7</v>
      </c>
      <c r="C17" s="1">
        <v>4</v>
      </c>
      <c r="D17" s="1">
        <v>14992</v>
      </c>
      <c r="E17" s="1">
        <v>7</v>
      </c>
      <c r="F17" s="1">
        <v>0</v>
      </c>
      <c r="G17" s="1">
        <v>0</v>
      </c>
      <c r="H17" s="1">
        <v>0</v>
      </c>
      <c r="I17" s="1">
        <v>0</v>
      </c>
      <c r="J17" s="1">
        <v>56.66</v>
      </c>
      <c r="K17" s="1">
        <v>0.48</v>
      </c>
      <c r="L17" s="1">
        <v>0.4</v>
      </c>
      <c r="M17" s="1">
        <v>0.08</v>
      </c>
      <c r="N17" s="1">
        <v>0</v>
      </c>
      <c r="O17" s="1">
        <v>7</v>
      </c>
      <c r="P17" s="1">
        <v>7</v>
      </c>
      <c r="Q17" s="1">
        <v>0</v>
      </c>
      <c r="R17" s="1">
        <v>0</v>
      </c>
      <c r="S17" s="1">
        <v>0</v>
      </c>
      <c r="T17" s="1">
        <v>0</v>
      </c>
      <c r="U17" s="1">
        <v>34989</v>
      </c>
      <c r="V17" s="1">
        <v>10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49981</v>
      </c>
      <c r="AB17" s="1">
        <f t="shared" si="17"/>
        <v>17</v>
      </c>
      <c r="AC17" s="1">
        <f t="shared" si="18"/>
        <v>0</v>
      </c>
      <c r="AD17" s="1">
        <f t="shared" si="19"/>
        <v>0</v>
      </c>
      <c r="AE17" s="1">
        <f t="shared" si="26"/>
        <v>4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4</v>
      </c>
      <c r="AJ17" s="9">
        <f t="shared" si="1"/>
        <v>0</v>
      </c>
      <c r="AK17" s="9">
        <f t="shared" si="2"/>
        <v>4.6666666666666666E-4</v>
      </c>
      <c r="AL17" s="9">
        <f t="shared" si="3"/>
        <v>4.6666666666666666E-4</v>
      </c>
      <c r="AM17" s="9">
        <f t="shared" si="4"/>
        <v>0</v>
      </c>
      <c r="AN17" s="9">
        <f t="shared" si="5"/>
        <v>0</v>
      </c>
      <c r="AO17" s="9">
        <f t="shared" si="6"/>
        <v>2.6666666666666668E-4</v>
      </c>
      <c r="AP17" s="1">
        <f t="shared" si="21"/>
        <v>4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4</v>
      </c>
      <c r="AU17" s="1">
        <f t="shared" si="7"/>
        <v>10</v>
      </c>
      <c r="AV17" s="9">
        <f t="shared" si="23"/>
        <v>6.6666666666666664E-4</v>
      </c>
      <c r="AW17" s="9">
        <f t="shared" si="8"/>
        <v>6.6666666666666664E-4</v>
      </c>
      <c r="AX17" s="9">
        <f t="shared" si="9"/>
        <v>0</v>
      </c>
      <c r="AY17" s="9">
        <f t="shared" si="10"/>
        <v>0</v>
      </c>
      <c r="AZ17" s="9">
        <f t="shared" si="11"/>
        <v>2.6666666666666668E-4</v>
      </c>
      <c r="BJ17" s="7">
        <f t="shared" si="29"/>
        <v>19</v>
      </c>
      <c r="BK17" s="7">
        <f t="shared" si="29"/>
        <v>4</v>
      </c>
      <c r="BL17" s="1">
        <f t="shared" si="12"/>
        <v>641.27930461651761</v>
      </c>
      <c r="BM17" s="74">
        <f>+EvolOf!H6</f>
        <v>2</v>
      </c>
      <c r="BN17" s="1">
        <f t="shared" si="13"/>
        <v>1606</v>
      </c>
      <c r="BO17" s="1">
        <f t="shared" si="24"/>
        <v>-964.72069538348239</v>
      </c>
      <c r="BP17" s="36">
        <f t="shared" si="25"/>
        <v>-0.6006978177979343</v>
      </c>
      <c r="BQ17" s="1">
        <f t="shared" si="14"/>
        <v>930686.02010118985</v>
      </c>
      <c r="BR17" s="1">
        <f t="shared" si="15"/>
        <v>641.27930461651761</v>
      </c>
      <c r="BS17" s="1">
        <f t="shared" si="16"/>
        <v>641.27930461651761</v>
      </c>
      <c r="CC17" s="1"/>
      <c r="CD17" s="1"/>
      <c r="CE17" s="1"/>
      <c r="CF17" s="1"/>
    </row>
    <row r="18" spans="2:85" x14ac:dyDescent="0.3">
      <c r="B18" s="1">
        <f t="shared" si="0"/>
        <v>11</v>
      </c>
      <c r="C18" s="1">
        <v>5</v>
      </c>
      <c r="D18" s="1">
        <v>14988</v>
      </c>
      <c r="E18" s="1">
        <v>11</v>
      </c>
      <c r="F18" s="1">
        <v>0</v>
      </c>
      <c r="G18" s="1">
        <v>0</v>
      </c>
      <c r="H18" s="1">
        <v>0</v>
      </c>
      <c r="I18" s="1">
        <v>0</v>
      </c>
      <c r="J18" s="1">
        <v>56.65</v>
      </c>
      <c r="K18" s="1">
        <v>0.6</v>
      </c>
      <c r="L18" s="1">
        <v>1.4</v>
      </c>
      <c r="M18" s="1">
        <v>0.34</v>
      </c>
      <c r="N18" s="1">
        <v>1</v>
      </c>
      <c r="O18" s="1">
        <v>13</v>
      </c>
      <c r="P18" s="1">
        <v>13</v>
      </c>
      <c r="Q18" s="1">
        <v>0</v>
      </c>
      <c r="R18" s="1">
        <v>0</v>
      </c>
      <c r="S18" s="1">
        <v>0</v>
      </c>
      <c r="T18" s="1">
        <v>0</v>
      </c>
      <c r="U18" s="1">
        <v>34986</v>
      </c>
      <c r="V18" s="1">
        <v>13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49974</v>
      </c>
      <c r="AB18" s="1">
        <f t="shared" si="17"/>
        <v>24</v>
      </c>
      <c r="AC18" s="1">
        <f t="shared" si="18"/>
        <v>0</v>
      </c>
      <c r="AD18" s="1">
        <f t="shared" si="19"/>
        <v>0</v>
      </c>
      <c r="AE18" s="1">
        <f t="shared" si="26"/>
        <v>4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4</v>
      </c>
      <c r="AJ18" s="9">
        <f t="shared" si="1"/>
        <v>0</v>
      </c>
      <c r="AK18" s="9">
        <f t="shared" si="2"/>
        <v>7.3333333333333334E-4</v>
      </c>
      <c r="AL18" s="9">
        <f t="shared" si="3"/>
        <v>7.3333333333333334E-4</v>
      </c>
      <c r="AM18" s="9">
        <f t="shared" si="4"/>
        <v>0</v>
      </c>
      <c r="AN18" s="9">
        <f t="shared" si="5"/>
        <v>0</v>
      </c>
      <c r="AO18" s="9">
        <f t="shared" si="6"/>
        <v>2.6666666666666668E-4</v>
      </c>
      <c r="AP18" s="1">
        <f t="shared" si="21"/>
        <v>3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3</v>
      </c>
      <c r="AU18" s="1">
        <f t="shared" si="7"/>
        <v>13</v>
      </c>
      <c r="AV18" s="9">
        <f t="shared" si="23"/>
        <v>8.6666666666666663E-4</v>
      </c>
      <c r="AW18" s="9">
        <f t="shared" si="8"/>
        <v>8.6666666666666663E-4</v>
      </c>
      <c r="AX18" s="9">
        <f t="shared" si="9"/>
        <v>0</v>
      </c>
      <c r="AY18" s="9">
        <f t="shared" si="10"/>
        <v>0</v>
      </c>
      <c r="AZ18" s="9">
        <f t="shared" si="11"/>
        <v>2.0000000000000001E-4</v>
      </c>
      <c r="BJ18" s="7">
        <f t="shared" si="29"/>
        <v>20</v>
      </c>
      <c r="BK18" s="7">
        <f t="shared" si="29"/>
        <v>5</v>
      </c>
      <c r="BL18" s="1">
        <f t="shared" si="12"/>
        <v>1007.724621540242</v>
      </c>
      <c r="BM18" s="74">
        <f>+EvolOf!H7</f>
        <v>3</v>
      </c>
      <c r="BN18" s="1">
        <f t="shared" si="13"/>
        <v>2117</v>
      </c>
      <c r="BO18" s="1">
        <f t="shared" si="24"/>
        <v>-1109.275378459758</v>
      </c>
      <c r="BP18" s="36">
        <f t="shared" si="25"/>
        <v>-0.52398459067536995</v>
      </c>
      <c r="BQ18" s="1">
        <f t="shared" si="14"/>
        <v>1230491.8652570394</v>
      </c>
      <c r="BR18" s="1">
        <f t="shared" si="15"/>
        <v>1007.724621540242</v>
      </c>
      <c r="BS18" s="1">
        <f t="shared" si="16"/>
        <v>1007.724621540242</v>
      </c>
    </row>
    <row r="19" spans="2:85" x14ac:dyDescent="0.3">
      <c r="B19" s="1">
        <f t="shared" si="0"/>
        <v>13</v>
      </c>
      <c r="C19" s="1">
        <v>6</v>
      </c>
      <c r="D19" s="1">
        <v>14986</v>
      </c>
      <c r="E19" s="1">
        <v>13</v>
      </c>
      <c r="F19" s="1">
        <v>0</v>
      </c>
      <c r="G19" s="1">
        <v>0</v>
      </c>
      <c r="H19" s="1">
        <v>0</v>
      </c>
      <c r="I19" s="1">
        <v>0</v>
      </c>
      <c r="J19" s="1">
        <v>56.65</v>
      </c>
      <c r="K19" s="1">
        <v>0.63</v>
      </c>
      <c r="L19" s="1">
        <v>3.7</v>
      </c>
      <c r="M19" s="1">
        <v>1.0900000000000001</v>
      </c>
      <c r="N19" s="1">
        <v>2</v>
      </c>
      <c r="O19" s="1">
        <v>18</v>
      </c>
      <c r="P19" s="1">
        <v>18</v>
      </c>
      <c r="Q19" s="1">
        <v>0</v>
      </c>
      <c r="R19" s="1">
        <v>0</v>
      </c>
      <c r="S19" s="1">
        <v>0</v>
      </c>
      <c r="T19" s="1">
        <v>0</v>
      </c>
      <c r="U19" s="1">
        <v>34983</v>
      </c>
      <c r="V19" s="1">
        <v>15</v>
      </c>
      <c r="W19" s="1">
        <v>1</v>
      </c>
      <c r="X19" s="1">
        <v>0</v>
      </c>
      <c r="Y19" s="1">
        <v>0</v>
      </c>
      <c r="Z19" s="1">
        <v>0</v>
      </c>
      <c r="AA19" s="1">
        <f t="shared" si="17"/>
        <v>49969</v>
      </c>
      <c r="AB19" s="1">
        <f t="shared" si="17"/>
        <v>28</v>
      </c>
      <c r="AC19" s="1">
        <f t="shared" si="18"/>
        <v>1</v>
      </c>
      <c r="AD19" s="1">
        <f t="shared" si="19"/>
        <v>0</v>
      </c>
      <c r="AE19" s="1">
        <f t="shared" si="26"/>
        <v>2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2</v>
      </c>
      <c r="AJ19" s="9">
        <f t="shared" si="1"/>
        <v>0</v>
      </c>
      <c r="AK19" s="9">
        <f t="shared" si="2"/>
        <v>8.6666666666666663E-4</v>
      </c>
      <c r="AL19" s="9">
        <f t="shared" si="3"/>
        <v>8.6666666666666663E-4</v>
      </c>
      <c r="AM19" s="9">
        <f t="shared" si="4"/>
        <v>0</v>
      </c>
      <c r="AN19" s="9">
        <f t="shared" si="5"/>
        <v>0</v>
      </c>
      <c r="AO19" s="9">
        <f t="shared" si="6"/>
        <v>1.3333333333333334E-4</v>
      </c>
      <c r="AP19" s="1">
        <f t="shared" si="21"/>
        <v>2</v>
      </c>
      <c r="AQ19" s="1">
        <f t="shared" si="21"/>
        <v>1</v>
      </c>
      <c r="AR19" s="1"/>
      <c r="AS19" s="1">
        <f t="shared" si="22"/>
        <v>0</v>
      </c>
      <c r="AT19" s="1">
        <f t="shared" si="28"/>
        <v>3</v>
      </c>
      <c r="AU19" s="1">
        <f t="shared" si="7"/>
        <v>16</v>
      </c>
      <c r="AV19" s="9">
        <f t="shared" si="23"/>
        <v>1.0666666666666667E-3</v>
      </c>
      <c r="AW19" s="9">
        <f t="shared" si="8"/>
        <v>1E-3</v>
      </c>
      <c r="AX19" s="9">
        <f t="shared" si="9"/>
        <v>6.666666666666667E-5</v>
      </c>
      <c r="AY19" s="9">
        <f t="shared" si="10"/>
        <v>0</v>
      </c>
      <c r="AZ19" s="9">
        <f t="shared" si="11"/>
        <v>2.0000000000000001E-4</v>
      </c>
      <c r="BJ19" s="7">
        <f t="shared" si="29"/>
        <v>21</v>
      </c>
      <c r="BK19" s="7">
        <f t="shared" si="29"/>
        <v>6</v>
      </c>
      <c r="BL19" s="1">
        <f t="shared" si="12"/>
        <v>1190.9472800021042</v>
      </c>
      <c r="BM19" s="74">
        <f>+EvolOf!H8</f>
        <v>10</v>
      </c>
      <c r="BN19" s="1">
        <f t="shared" si="13"/>
        <v>2929</v>
      </c>
      <c r="BO19" s="1">
        <f t="shared" si="24"/>
        <v>-1738.0527199978958</v>
      </c>
      <c r="BP19" s="36">
        <f t="shared" si="25"/>
        <v>-0.59339457835366871</v>
      </c>
      <c r="BQ19" s="1">
        <f t="shared" si="14"/>
        <v>3020827.2574920841</v>
      </c>
      <c r="BR19" s="1">
        <f t="shared" si="15"/>
        <v>1190.9472800021042</v>
      </c>
      <c r="BS19" s="1">
        <f t="shared" si="16"/>
        <v>1190.9472800021042</v>
      </c>
    </row>
    <row r="20" spans="2:85" x14ac:dyDescent="0.3">
      <c r="B20" s="1">
        <f t="shared" si="0"/>
        <v>19</v>
      </c>
      <c r="C20" s="1">
        <v>7</v>
      </c>
      <c r="D20" s="1">
        <v>14980</v>
      </c>
      <c r="E20" s="1">
        <v>19</v>
      </c>
      <c r="F20" s="1">
        <v>0</v>
      </c>
      <c r="G20" s="1">
        <v>0</v>
      </c>
      <c r="H20" s="1">
        <v>0</v>
      </c>
      <c r="I20" s="1">
        <v>0</v>
      </c>
      <c r="J20" s="1">
        <v>56.65</v>
      </c>
      <c r="K20" s="1">
        <v>0.74</v>
      </c>
      <c r="L20" s="1">
        <v>4.5999999999999996</v>
      </c>
      <c r="M20" s="1">
        <v>1.41</v>
      </c>
      <c r="N20" s="1">
        <v>3</v>
      </c>
      <c r="O20" s="1">
        <v>31</v>
      </c>
      <c r="P20" s="1">
        <v>31</v>
      </c>
      <c r="Q20" s="1">
        <v>0</v>
      </c>
      <c r="R20" s="1">
        <v>0</v>
      </c>
      <c r="S20" s="1">
        <v>3</v>
      </c>
      <c r="T20" s="1">
        <v>0</v>
      </c>
      <c r="U20" s="1">
        <v>34974</v>
      </c>
      <c r="V20" s="1">
        <v>22</v>
      </c>
      <c r="W20" s="1">
        <v>3</v>
      </c>
      <c r="X20" s="1">
        <v>0</v>
      </c>
      <c r="Y20" s="1">
        <v>0</v>
      </c>
      <c r="Z20" s="1">
        <v>0</v>
      </c>
      <c r="AA20" s="1">
        <f t="shared" si="17"/>
        <v>49954</v>
      </c>
      <c r="AB20" s="1">
        <f t="shared" si="17"/>
        <v>41</v>
      </c>
      <c r="AC20" s="1">
        <f t="shared" si="18"/>
        <v>3</v>
      </c>
      <c r="AD20" s="1">
        <f t="shared" si="19"/>
        <v>0</v>
      </c>
      <c r="AE20" s="1">
        <f t="shared" si="26"/>
        <v>6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6</v>
      </c>
      <c r="AJ20" s="9">
        <f t="shared" si="1"/>
        <v>0</v>
      </c>
      <c r="AK20" s="9">
        <f t="shared" si="2"/>
        <v>1.2666666666666666E-3</v>
      </c>
      <c r="AL20" s="9">
        <f t="shared" si="3"/>
        <v>1.2666666666666666E-3</v>
      </c>
      <c r="AM20" s="9">
        <f t="shared" si="4"/>
        <v>0</v>
      </c>
      <c r="AN20" s="9">
        <f t="shared" si="5"/>
        <v>0</v>
      </c>
      <c r="AO20" s="9">
        <f t="shared" si="6"/>
        <v>4.0000000000000002E-4</v>
      </c>
      <c r="AP20" s="1">
        <f t="shared" si="21"/>
        <v>7</v>
      </c>
      <c r="AQ20" s="1">
        <f t="shared" si="21"/>
        <v>2</v>
      </c>
      <c r="AR20" s="1"/>
      <c r="AS20" s="1">
        <f t="shared" si="22"/>
        <v>0</v>
      </c>
      <c r="AT20" s="1">
        <f t="shared" si="28"/>
        <v>9</v>
      </c>
      <c r="AU20" s="1">
        <f t="shared" si="7"/>
        <v>25</v>
      </c>
      <c r="AV20" s="9">
        <f t="shared" si="23"/>
        <v>1.6666666666666668E-3</v>
      </c>
      <c r="AW20" s="9">
        <f t="shared" si="8"/>
        <v>1.4666666666666667E-3</v>
      </c>
      <c r="AX20" s="9">
        <f t="shared" si="9"/>
        <v>2.0000000000000001E-4</v>
      </c>
      <c r="AY20" s="9">
        <f t="shared" si="10"/>
        <v>0</v>
      </c>
      <c r="AZ20" s="9">
        <f t="shared" si="11"/>
        <v>5.9999999999999995E-4</v>
      </c>
      <c r="BJ20" s="7">
        <f t="shared" si="29"/>
        <v>22</v>
      </c>
      <c r="BK20" s="7">
        <f t="shared" si="29"/>
        <v>7</v>
      </c>
      <c r="BL20" s="1">
        <f t="shared" si="12"/>
        <v>1740.6152553876907</v>
      </c>
      <c r="BM20" s="74">
        <f>+EvolOf!H9</f>
        <v>16</v>
      </c>
      <c r="BN20" s="1">
        <f t="shared" si="13"/>
        <v>4130</v>
      </c>
      <c r="BO20" s="1">
        <f t="shared" si="24"/>
        <v>-2389.3847446123091</v>
      </c>
      <c r="BP20" s="36">
        <f t="shared" si="25"/>
        <v>-0.57854352169789569</v>
      </c>
      <c r="BQ20" s="1">
        <f t="shared" si="14"/>
        <v>5709159.4577860292</v>
      </c>
      <c r="BR20" s="1">
        <f t="shared" si="15"/>
        <v>1740.6152553876907</v>
      </c>
      <c r="BS20" s="1">
        <f t="shared" si="16"/>
        <v>1740.6152553876907</v>
      </c>
    </row>
    <row r="21" spans="2:85" x14ac:dyDescent="0.3">
      <c r="B21" s="1">
        <f t="shared" si="0"/>
        <v>21</v>
      </c>
      <c r="C21" s="1">
        <v>8</v>
      </c>
      <c r="D21" s="1">
        <v>14978</v>
      </c>
      <c r="E21" s="1">
        <v>21</v>
      </c>
      <c r="F21" s="1">
        <v>0</v>
      </c>
      <c r="G21" s="1">
        <v>0</v>
      </c>
      <c r="H21" s="1">
        <v>0</v>
      </c>
      <c r="I21" s="1">
        <v>0</v>
      </c>
      <c r="J21" s="1">
        <v>56.65</v>
      </c>
      <c r="K21" s="1">
        <v>0.8</v>
      </c>
      <c r="L21" s="1">
        <v>5.5</v>
      </c>
      <c r="M21" s="1">
        <v>1.79</v>
      </c>
      <c r="N21" s="1">
        <v>4</v>
      </c>
      <c r="O21" s="1">
        <v>43</v>
      </c>
      <c r="P21" s="1">
        <v>43</v>
      </c>
      <c r="Q21" s="1">
        <v>0</v>
      </c>
      <c r="R21" s="1">
        <v>0</v>
      </c>
      <c r="S21" s="1">
        <v>3</v>
      </c>
      <c r="T21" s="1">
        <v>0</v>
      </c>
      <c r="U21" s="1">
        <v>34963</v>
      </c>
      <c r="V21" s="1">
        <v>31</v>
      </c>
      <c r="W21" s="1">
        <v>4</v>
      </c>
      <c r="X21" s="1">
        <v>0</v>
      </c>
      <c r="Y21" s="1">
        <v>0</v>
      </c>
      <c r="Z21" s="1">
        <v>0</v>
      </c>
      <c r="AA21" s="1">
        <f t="shared" si="17"/>
        <v>49941</v>
      </c>
      <c r="AB21" s="1">
        <f t="shared" si="17"/>
        <v>52</v>
      </c>
      <c r="AC21" s="1">
        <f t="shared" si="18"/>
        <v>4</v>
      </c>
      <c r="AD21" s="1">
        <f t="shared" si="19"/>
        <v>0</v>
      </c>
      <c r="AE21" s="1">
        <f t="shared" si="26"/>
        <v>2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2</v>
      </c>
      <c r="AJ21" s="9">
        <f t="shared" si="1"/>
        <v>0</v>
      </c>
      <c r="AK21" s="9">
        <f t="shared" si="2"/>
        <v>1.4E-3</v>
      </c>
      <c r="AL21" s="9">
        <f t="shared" si="3"/>
        <v>1.4E-3</v>
      </c>
      <c r="AM21" s="9">
        <f t="shared" si="4"/>
        <v>0</v>
      </c>
      <c r="AN21" s="9">
        <f t="shared" si="5"/>
        <v>0</v>
      </c>
      <c r="AO21" s="9">
        <f t="shared" si="6"/>
        <v>1.3333333333333334E-4</v>
      </c>
      <c r="AP21" s="1">
        <f t="shared" si="21"/>
        <v>9</v>
      </c>
      <c r="AQ21" s="1">
        <f t="shared" si="21"/>
        <v>1</v>
      </c>
      <c r="AR21" s="1"/>
      <c r="AS21" s="1">
        <f t="shared" si="22"/>
        <v>0</v>
      </c>
      <c r="AT21" s="1">
        <f t="shared" si="28"/>
        <v>10</v>
      </c>
      <c r="AU21" s="1">
        <f t="shared" si="7"/>
        <v>35</v>
      </c>
      <c r="AV21" s="9">
        <f t="shared" si="23"/>
        <v>2.3333333333333335E-3</v>
      </c>
      <c r="AW21" s="9">
        <f t="shared" si="8"/>
        <v>2.0666666666666667E-3</v>
      </c>
      <c r="AX21" s="9">
        <f t="shared" si="9"/>
        <v>2.6666666666666668E-4</v>
      </c>
      <c r="AY21" s="9">
        <f t="shared" si="10"/>
        <v>0</v>
      </c>
      <c r="AZ21" s="9">
        <f t="shared" si="11"/>
        <v>6.6666666666666664E-4</v>
      </c>
      <c r="BJ21" s="7">
        <f t="shared" si="29"/>
        <v>23</v>
      </c>
      <c r="BK21" s="7">
        <f t="shared" si="29"/>
        <v>8</v>
      </c>
      <c r="BL21" s="1">
        <f t="shared" si="12"/>
        <v>1923.8379138495529</v>
      </c>
      <c r="BM21" s="74">
        <f>+EvolOf!H10</f>
        <v>29</v>
      </c>
      <c r="BN21" s="1">
        <f t="shared" si="13"/>
        <v>5844</v>
      </c>
      <c r="BO21" s="1">
        <f t="shared" si="24"/>
        <v>-3920.1620861504471</v>
      </c>
      <c r="BP21" s="36">
        <f t="shared" si="25"/>
        <v>-0.67080117832827635</v>
      </c>
      <c r="BQ21" s="1">
        <f t="shared" si="14"/>
        <v>15367670.781691425</v>
      </c>
      <c r="BR21" s="1">
        <f t="shared" si="15"/>
        <v>1923.8379138495529</v>
      </c>
      <c r="BS21" s="1">
        <f t="shared" si="16"/>
        <v>1923.8379138495529</v>
      </c>
    </row>
    <row r="22" spans="2:85" x14ac:dyDescent="0.3">
      <c r="B22" s="1">
        <f t="shared" si="0"/>
        <v>25</v>
      </c>
      <c r="C22" s="1">
        <v>9</v>
      </c>
      <c r="D22" s="1">
        <v>14974</v>
      </c>
      <c r="E22" s="1">
        <v>25</v>
      </c>
      <c r="F22" s="1">
        <v>0</v>
      </c>
      <c r="G22" s="1">
        <v>0</v>
      </c>
      <c r="H22" s="1">
        <v>0</v>
      </c>
      <c r="I22" s="1">
        <v>0</v>
      </c>
      <c r="J22" s="1">
        <v>56.65</v>
      </c>
      <c r="K22" s="1">
        <v>0.8</v>
      </c>
      <c r="L22" s="1">
        <v>6.1</v>
      </c>
      <c r="M22" s="1">
        <v>2.08</v>
      </c>
      <c r="N22" s="1">
        <v>6</v>
      </c>
      <c r="O22" s="1">
        <v>59</v>
      </c>
      <c r="P22" s="1">
        <v>58</v>
      </c>
      <c r="Q22" s="1">
        <v>1</v>
      </c>
      <c r="R22" s="1">
        <v>0</v>
      </c>
      <c r="S22" s="1">
        <v>3</v>
      </c>
      <c r="T22" s="1">
        <v>0</v>
      </c>
      <c r="U22" s="1">
        <v>34949</v>
      </c>
      <c r="V22" s="1">
        <v>42</v>
      </c>
      <c r="W22" s="1">
        <v>8</v>
      </c>
      <c r="X22" s="1">
        <v>0</v>
      </c>
      <c r="Y22" s="1">
        <v>0</v>
      </c>
      <c r="Z22" s="1">
        <v>0</v>
      </c>
      <c r="AA22" s="1">
        <f t="shared" si="17"/>
        <v>49923</v>
      </c>
      <c r="AB22" s="1">
        <f t="shared" si="17"/>
        <v>67</v>
      </c>
      <c r="AC22" s="1">
        <f t="shared" si="18"/>
        <v>8</v>
      </c>
      <c r="AD22" s="1">
        <f t="shared" si="19"/>
        <v>0</v>
      </c>
      <c r="AE22" s="1">
        <f t="shared" si="26"/>
        <v>4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4</v>
      </c>
      <c r="AJ22" s="9">
        <f t="shared" si="1"/>
        <v>0</v>
      </c>
      <c r="AK22" s="9">
        <f t="shared" si="2"/>
        <v>1.6666666666666668E-3</v>
      </c>
      <c r="AL22" s="9">
        <f t="shared" si="3"/>
        <v>1.6666666666666668E-3</v>
      </c>
      <c r="AM22" s="9">
        <f t="shared" si="4"/>
        <v>0</v>
      </c>
      <c r="AN22" s="9">
        <f t="shared" si="5"/>
        <v>0</v>
      </c>
      <c r="AO22" s="9">
        <f t="shared" si="6"/>
        <v>2.6666666666666668E-4</v>
      </c>
      <c r="AP22" s="1">
        <f t="shared" si="21"/>
        <v>11</v>
      </c>
      <c r="AQ22" s="1">
        <f t="shared" si="21"/>
        <v>4</v>
      </c>
      <c r="AR22" s="1"/>
      <c r="AS22" s="1">
        <f t="shared" si="22"/>
        <v>0</v>
      </c>
      <c r="AT22" s="1">
        <f t="shared" si="28"/>
        <v>15</v>
      </c>
      <c r="AU22" s="1">
        <f t="shared" si="7"/>
        <v>50</v>
      </c>
      <c r="AV22" s="9">
        <f t="shared" si="23"/>
        <v>3.3333333333333335E-3</v>
      </c>
      <c r="AW22" s="9">
        <f t="shared" si="8"/>
        <v>2.8E-3</v>
      </c>
      <c r="AX22" s="9">
        <f t="shared" si="9"/>
        <v>5.3333333333333336E-4</v>
      </c>
      <c r="AY22" s="9">
        <f t="shared" si="10"/>
        <v>0</v>
      </c>
      <c r="AZ22" s="9">
        <f t="shared" si="11"/>
        <v>1E-3</v>
      </c>
      <c r="BJ22" s="7">
        <f t="shared" si="29"/>
        <v>24</v>
      </c>
      <c r="BK22" s="7">
        <f t="shared" si="29"/>
        <v>9</v>
      </c>
      <c r="BL22" s="1">
        <f t="shared" si="12"/>
        <v>2290.2832307732774</v>
      </c>
      <c r="BM22" s="74">
        <f>+EvolOf!H11</f>
        <v>43</v>
      </c>
      <c r="BN22" s="1">
        <f t="shared" si="13"/>
        <v>7698</v>
      </c>
      <c r="BO22" s="1">
        <f t="shared" si="24"/>
        <v>-5407.716769226723</v>
      </c>
      <c r="BP22" s="36">
        <f t="shared" si="25"/>
        <v>-0.7024833423261525</v>
      </c>
      <c r="BQ22" s="1">
        <f t="shared" si="14"/>
        <v>29243400.656175908</v>
      </c>
      <c r="BR22" s="1">
        <f t="shared" si="15"/>
        <v>2290.2832307732774</v>
      </c>
      <c r="BS22" s="1">
        <f t="shared" si="16"/>
        <v>2290.2832307732774</v>
      </c>
    </row>
    <row r="23" spans="2:85" x14ac:dyDescent="0.3">
      <c r="B23" s="1">
        <f t="shared" si="0"/>
        <v>30</v>
      </c>
      <c r="C23" s="1">
        <v>10</v>
      </c>
      <c r="D23" s="1">
        <v>14969</v>
      </c>
      <c r="E23" s="1">
        <v>30</v>
      </c>
      <c r="F23" s="1">
        <v>0</v>
      </c>
      <c r="G23" s="1">
        <v>0</v>
      </c>
      <c r="H23" s="1">
        <v>0</v>
      </c>
      <c r="I23" s="1">
        <v>0</v>
      </c>
      <c r="J23" s="1">
        <v>56.65</v>
      </c>
      <c r="K23" s="1">
        <v>0.83</v>
      </c>
      <c r="L23" s="1">
        <v>5.9</v>
      </c>
      <c r="M23" s="1">
        <v>2.2799999999999998</v>
      </c>
      <c r="N23" s="1">
        <v>10</v>
      </c>
      <c r="O23" s="1">
        <v>84</v>
      </c>
      <c r="P23" s="1">
        <v>81</v>
      </c>
      <c r="Q23" s="1">
        <v>3</v>
      </c>
      <c r="R23" s="1">
        <v>0</v>
      </c>
      <c r="S23" s="1">
        <v>7</v>
      </c>
      <c r="T23" s="1">
        <v>1</v>
      </c>
      <c r="U23" s="1">
        <v>34925</v>
      </c>
      <c r="V23" s="1">
        <v>64</v>
      </c>
      <c r="W23" s="1">
        <v>10</v>
      </c>
      <c r="X23" s="1">
        <v>0</v>
      </c>
      <c r="Y23" s="1">
        <v>0</v>
      </c>
      <c r="Z23" s="1">
        <v>0</v>
      </c>
      <c r="AA23" s="1">
        <f t="shared" si="17"/>
        <v>49894</v>
      </c>
      <c r="AB23" s="1">
        <f t="shared" si="17"/>
        <v>94</v>
      </c>
      <c r="AC23" s="1">
        <f t="shared" si="18"/>
        <v>10</v>
      </c>
      <c r="AD23" s="1">
        <f t="shared" si="19"/>
        <v>0</v>
      </c>
      <c r="AE23" s="1">
        <f t="shared" si="26"/>
        <v>5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5</v>
      </c>
      <c r="AJ23" s="9">
        <f t="shared" si="1"/>
        <v>0</v>
      </c>
      <c r="AK23" s="9">
        <f t="shared" si="2"/>
        <v>2E-3</v>
      </c>
      <c r="AL23" s="9">
        <f t="shared" si="3"/>
        <v>2E-3</v>
      </c>
      <c r="AM23" s="9">
        <f t="shared" si="4"/>
        <v>0</v>
      </c>
      <c r="AN23" s="9">
        <f t="shared" si="5"/>
        <v>0</v>
      </c>
      <c r="AO23" s="9">
        <f t="shared" si="6"/>
        <v>3.3333333333333332E-4</v>
      </c>
      <c r="AP23" s="1">
        <f t="shared" si="21"/>
        <v>22</v>
      </c>
      <c r="AQ23" s="1">
        <f t="shared" si="21"/>
        <v>2</v>
      </c>
      <c r="AR23" s="1"/>
      <c r="AS23" s="1">
        <f t="shared" si="22"/>
        <v>0</v>
      </c>
      <c r="AT23" s="1">
        <f t="shared" si="28"/>
        <v>24</v>
      </c>
      <c r="AU23" s="1">
        <f t="shared" si="7"/>
        <v>74</v>
      </c>
      <c r="AV23" s="9">
        <f t="shared" si="23"/>
        <v>4.933333333333333E-3</v>
      </c>
      <c r="AW23" s="9">
        <f t="shared" si="8"/>
        <v>4.2666666666666669E-3</v>
      </c>
      <c r="AX23" s="9">
        <f t="shared" si="9"/>
        <v>6.6666666666666664E-4</v>
      </c>
      <c r="AY23" s="9">
        <f t="shared" si="10"/>
        <v>0</v>
      </c>
      <c r="AZ23" s="9">
        <f t="shared" si="11"/>
        <v>1.6000000000000001E-3</v>
      </c>
      <c r="BJ23" s="7">
        <f t="shared" si="29"/>
        <v>25</v>
      </c>
      <c r="BK23" s="7">
        <f t="shared" si="29"/>
        <v>10</v>
      </c>
      <c r="BL23" s="1">
        <f t="shared" si="12"/>
        <v>2748.3398769279329</v>
      </c>
      <c r="BM23" s="74">
        <f>+EvolOf!H12</f>
        <v>65</v>
      </c>
      <c r="BN23" s="1">
        <f t="shared" si="13"/>
        <v>9149</v>
      </c>
      <c r="BO23" s="1">
        <f t="shared" si="24"/>
        <v>-6400.6601230720671</v>
      </c>
      <c r="BP23" s="36">
        <f t="shared" si="25"/>
        <v>-0.69960215576260432</v>
      </c>
      <c r="BQ23" s="1">
        <f t="shared" si="14"/>
        <v>40968450.011084929</v>
      </c>
      <c r="BR23" s="1">
        <f t="shared" si="15"/>
        <v>2748.3398769279329</v>
      </c>
      <c r="BS23" s="1">
        <f t="shared" si="16"/>
        <v>2748.3398769279329</v>
      </c>
    </row>
    <row r="24" spans="2:85" x14ac:dyDescent="0.3">
      <c r="B24" s="1">
        <f t="shared" si="0"/>
        <v>35</v>
      </c>
      <c r="C24" s="1">
        <v>11</v>
      </c>
      <c r="D24" s="1">
        <v>14964</v>
      </c>
      <c r="E24" s="1">
        <v>35</v>
      </c>
      <c r="F24" s="1">
        <v>0</v>
      </c>
      <c r="G24" s="1">
        <v>0</v>
      </c>
      <c r="H24" s="1">
        <v>0</v>
      </c>
      <c r="I24" s="1">
        <v>0</v>
      </c>
      <c r="J24" s="1">
        <v>56.65</v>
      </c>
      <c r="K24" s="1">
        <v>0.84</v>
      </c>
      <c r="L24" s="1">
        <v>5.8</v>
      </c>
      <c r="M24" s="1">
        <v>2.57</v>
      </c>
      <c r="N24" s="1">
        <v>14</v>
      </c>
      <c r="O24" s="1">
        <v>111</v>
      </c>
      <c r="P24" s="1">
        <v>105</v>
      </c>
      <c r="Q24" s="1">
        <v>6</v>
      </c>
      <c r="R24" s="1">
        <v>0</v>
      </c>
      <c r="S24" s="1">
        <v>11</v>
      </c>
      <c r="T24" s="1">
        <v>1</v>
      </c>
      <c r="U24" s="1">
        <v>34900</v>
      </c>
      <c r="V24" s="1">
        <v>86</v>
      </c>
      <c r="W24" s="1">
        <v>13</v>
      </c>
      <c r="X24" s="1">
        <v>0</v>
      </c>
      <c r="Y24" s="1">
        <v>0</v>
      </c>
      <c r="Z24" s="1">
        <v>0</v>
      </c>
      <c r="AA24" s="1">
        <f t="shared" si="17"/>
        <v>49864</v>
      </c>
      <c r="AB24" s="1">
        <f t="shared" si="17"/>
        <v>121</v>
      </c>
      <c r="AC24" s="1">
        <f t="shared" si="18"/>
        <v>13</v>
      </c>
      <c r="AD24" s="1">
        <f t="shared" si="19"/>
        <v>0</v>
      </c>
      <c r="AE24" s="1">
        <f t="shared" si="26"/>
        <v>5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5</v>
      </c>
      <c r="AJ24" s="9">
        <f t="shared" si="1"/>
        <v>0</v>
      </c>
      <c r="AK24" s="9">
        <f t="shared" si="2"/>
        <v>2.3333333333333335E-3</v>
      </c>
      <c r="AL24" s="9">
        <f t="shared" si="3"/>
        <v>2.3333333333333335E-3</v>
      </c>
      <c r="AM24" s="9">
        <f t="shared" si="4"/>
        <v>0</v>
      </c>
      <c r="AN24" s="9">
        <f t="shared" si="5"/>
        <v>0</v>
      </c>
      <c r="AO24" s="9">
        <f t="shared" si="6"/>
        <v>3.3333333333333332E-4</v>
      </c>
      <c r="AP24" s="1">
        <f t="shared" si="21"/>
        <v>22</v>
      </c>
      <c r="AQ24" s="1">
        <f t="shared" si="21"/>
        <v>3</v>
      </c>
      <c r="AR24" s="1"/>
      <c r="AS24" s="1">
        <f t="shared" si="22"/>
        <v>0</v>
      </c>
      <c r="AT24" s="1">
        <f t="shared" si="28"/>
        <v>25</v>
      </c>
      <c r="AU24" s="1">
        <f t="shared" si="7"/>
        <v>99</v>
      </c>
      <c r="AV24" s="9">
        <f t="shared" si="23"/>
        <v>6.6E-3</v>
      </c>
      <c r="AW24" s="9">
        <f t="shared" si="8"/>
        <v>5.7333333333333333E-3</v>
      </c>
      <c r="AX24" s="9">
        <f t="shared" si="9"/>
        <v>8.6666666666666663E-4</v>
      </c>
      <c r="AY24" s="9">
        <f t="shared" si="10"/>
        <v>0</v>
      </c>
      <c r="AZ24" s="9">
        <f t="shared" si="11"/>
        <v>1.6666666666666668E-3</v>
      </c>
      <c r="BJ24" s="7">
        <f t="shared" si="29"/>
        <v>26</v>
      </c>
      <c r="BK24" s="7">
        <f t="shared" si="29"/>
        <v>11</v>
      </c>
      <c r="BL24" s="1">
        <f t="shared" si="12"/>
        <v>3206.3965230825884</v>
      </c>
      <c r="BM24" s="74">
        <f>+EvolOf!H13</f>
        <v>113</v>
      </c>
      <c r="BN24" s="1">
        <f t="shared" si="13"/>
        <v>11178</v>
      </c>
      <c r="BO24" s="1">
        <f t="shared" si="24"/>
        <v>-7971.6034769174112</v>
      </c>
      <c r="BP24" s="36">
        <f t="shared" si="25"/>
        <v>-0.71315114304145744</v>
      </c>
      <c r="BQ24" s="1">
        <f t="shared" si="14"/>
        <v>63546461.993201762</v>
      </c>
      <c r="BR24" s="1">
        <f t="shared" si="15"/>
        <v>3206.3965230825884</v>
      </c>
      <c r="BS24" s="1">
        <f t="shared" si="16"/>
        <v>3206.3965230825884</v>
      </c>
    </row>
    <row r="25" spans="2:85" x14ac:dyDescent="0.3">
      <c r="B25" s="1">
        <f t="shared" si="0"/>
        <v>42</v>
      </c>
      <c r="C25" s="1">
        <v>12</v>
      </c>
      <c r="D25" s="1">
        <v>14957</v>
      </c>
      <c r="E25" s="1">
        <v>42</v>
      </c>
      <c r="F25" s="1">
        <v>0</v>
      </c>
      <c r="G25" s="1">
        <v>0</v>
      </c>
      <c r="H25" s="1">
        <v>0</v>
      </c>
      <c r="I25" s="1">
        <v>0</v>
      </c>
      <c r="J25" s="1">
        <v>56.65</v>
      </c>
      <c r="K25" s="1">
        <v>0.89</v>
      </c>
      <c r="L25" s="1">
        <v>5.7</v>
      </c>
      <c r="M25" s="1">
        <v>2.83</v>
      </c>
      <c r="N25" s="1">
        <v>18</v>
      </c>
      <c r="O25" s="1">
        <v>137</v>
      </c>
      <c r="P25" s="1">
        <v>125</v>
      </c>
      <c r="Q25" s="1">
        <v>12</v>
      </c>
      <c r="R25" s="1">
        <v>0</v>
      </c>
      <c r="S25" s="1">
        <v>13</v>
      </c>
      <c r="T25" s="1">
        <v>1</v>
      </c>
      <c r="U25" s="1">
        <v>34875</v>
      </c>
      <c r="V25" s="1">
        <v>105</v>
      </c>
      <c r="W25" s="1">
        <v>19</v>
      </c>
      <c r="X25" s="1">
        <v>0</v>
      </c>
      <c r="Y25" s="1">
        <v>0</v>
      </c>
      <c r="Z25" s="1">
        <v>0</v>
      </c>
      <c r="AA25" s="1">
        <f t="shared" si="17"/>
        <v>49832</v>
      </c>
      <c r="AB25" s="1">
        <f t="shared" si="17"/>
        <v>147</v>
      </c>
      <c r="AC25" s="1">
        <f t="shared" si="18"/>
        <v>19</v>
      </c>
      <c r="AD25" s="1">
        <f t="shared" si="19"/>
        <v>0</v>
      </c>
      <c r="AE25" s="1">
        <f t="shared" si="26"/>
        <v>7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7</v>
      </c>
      <c r="AJ25" s="9">
        <f t="shared" si="1"/>
        <v>0</v>
      </c>
      <c r="AK25" s="9">
        <f t="shared" si="2"/>
        <v>2.8E-3</v>
      </c>
      <c r="AL25" s="9">
        <f t="shared" si="3"/>
        <v>2.8E-3</v>
      </c>
      <c r="AM25" s="9">
        <f t="shared" si="4"/>
        <v>0</v>
      </c>
      <c r="AN25" s="9">
        <f t="shared" si="5"/>
        <v>0</v>
      </c>
      <c r="AO25" s="9">
        <f t="shared" si="6"/>
        <v>4.6666666666666666E-4</v>
      </c>
      <c r="AP25" s="1">
        <f t="shared" si="21"/>
        <v>19</v>
      </c>
      <c r="AQ25" s="1">
        <f t="shared" si="21"/>
        <v>6</v>
      </c>
      <c r="AR25" s="1"/>
      <c r="AS25" s="1">
        <f t="shared" si="22"/>
        <v>0</v>
      </c>
      <c r="AT25" s="1">
        <f t="shared" si="28"/>
        <v>25</v>
      </c>
      <c r="AU25" s="1">
        <f t="shared" si="7"/>
        <v>124</v>
      </c>
      <c r="AV25" s="9">
        <f t="shared" si="23"/>
        <v>8.266666666666667E-3</v>
      </c>
      <c r="AW25" s="9">
        <f t="shared" si="8"/>
        <v>7.0000000000000001E-3</v>
      </c>
      <c r="AX25" s="9">
        <f t="shared" si="9"/>
        <v>1.2666666666666666E-3</v>
      </c>
      <c r="AY25" s="9">
        <f t="shared" si="10"/>
        <v>0</v>
      </c>
      <c r="AZ25" s="9">
        <f t="shared" si="11"/>
        <v>1.6666666666666668E-3</v>
      </c>
      <c r="BJ25" s="7">
        <f t="shared" si="29"/>
        <v>27</v>
      </c>
      <c r="BK25" s="7">
        <f t="shared" si="29"/>
        <v>12</v>
      </c>
      <c r="BL25" s="1">
        <f t="shared" si="12"/>
        <v>3847.6758276991059</v>
      </c>
      <c r="BM25" s="74">
        <f>+EvolOf!H14</f>
        <v>148</v>
      </c>
      <c r="BN25" s="1">
        <f t="shared" si="13"/>
        <v>13716</v>
      </c>
      <c r="BO25" s="1">
        <f t="shared" si="24"/>
        <v>-9868.3241723008941</v>
      </c>
      <c r="BP25" s="36">
        <f t="shared" si="25"/>
        <v>-0.71947536980904747</v>
      </c>
      <c r="BQ25" s="1">
        <f t="shared" si="14"/>
        <v>97383821.969618127</v>
      </c>
      <c r="BR25" s="1">
        <f t="shared" si="15"/>
        <v>3847.6758276991059</v>
      </c>
      <c r="BS25" s="1">
        <f t="shared" si="16"/>
        <v>3847.6758276991059</v>
      </c>
    </row>
    <row r="26" spans="2:85" x14ac:dyDescent="0.3">
      <c r="B26" s="1">
        <f t="shared" si="0"/>
        <v>52</v>
      </c>
      <c r="C26" s="1">
        <v>13</v>
      </c>
      <c r="D26" s="1">
        <v>14947</v>
      </c>
      <c r="E26" s="1">
        <v>52</v>
      </c>
      <c r="F26" s="1">
        <v>0</v>
      </c>
      <c r="G26" s="1">
        <v>0</v>
      </c>
      <c r="H26" s="1">
        <v>0</v>
      </c>
      <c r="I26" s="1">
        <v>0</v>
      </c>
      <c r="J26" s="1">
        <v>56.65</v>
      </c>
      <c r="K26" s="1">
        <v>0.92</v>
      </c>
      <c r="L26" s="1">
        <v>5.7</v>
      </c>
      <c r="M26" s="1">
        <v>2.84</v>
      </c>
      <c r="N26" s="1">
        <v>26</v>
      </c>
      <c r="O26" s="1">
        <v>167</v>
      </c>
      <c r="P26" s="1">
        <v>148</v>
      </c>
      <c r="Q26" s="1">
        <v>19</v>
      </c>
      <c r="R26" s="1">
        <v>0</v>
      </c>
      <c r="S26" s="1">
        <v>19</v>
      </c>
      <c r="T26" s="1">
        <v>2</v>
      </c>
      <c r="U26" s="1">
        <v>34848</v>
      </c>
      <c r="V26" s="1">
        <v>124</v>
      </c>
      <c r="W26" s="1">
        <v>27</v>
      </c>
      <c r="X26" s="1">
        <v>0</v>
      </c>
      <c r="Y26" s="1">
        <v>0</v>
      </c>
      <c r="Z26" s="1">
        <v>0</v>
      </c>
      <c r="AA26" s="1">
        <f t="shared" si="17"/>
        <v>49795</v>
      </c>
      <c r="AB26" s="1">
        <f t="shared" si="17"/>
        <v>176</v>
      </c>
      <c r="AC26" s="1">
        <f t="shared" si="18"/>
        <v>27</v>
      </c>
      <c r="AD26" s="1">
        <f t="shared" si="19"/>
        <v>0</v>
      </c>
      <c r="AE26" s="1">
        <f t="shared" si="26"/>
        <v>10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10</v>
      </c>
      <c r="AJ26" s="9">
        <f t="shared" si="1"/>
        <v>0</v>
      </c>
      <c r="AK26" s="9">
        <f t="shared" si="2"/>
        <v>3.4666666666666665E-3</v>
      </c>
      <c r="AL26" s="9">
        <f t="shared" si="3"/>
        <v>3.4666666666666665E-3</v>
      </c>
      <c r="AM26" s="9">
        <f t="shared" si="4"/>
        <v>0</v>
      </c>
      <c r="AN26" s="9">
        <f t="shared" si="5"/>
        <v>0</v>
      </c>
      <c r="AO26" s="9">
        <f t="shared" si="6"/>
        <v>6.6666666666666664E-4</v>
      </c>
      <c r="AP26" s="1">
        <f t="shared" si="21"/>
        <v>19</v>
      </c>
      <c r="AQ26" s="1">
        <f t="shared" si="21"/>
        <v>8</v>
      </c>
      <c r="AR26" s="1"/>
      <c r="AS26" s="1">
        <f t="shared" si="22"/>
        <v>0</v>
      </c>
      <c r="AT26" s="1">
        <f t="shared" si="28"/>
        <v>27</v>
      </c>
      <c r="AU26" s="1">
        <f t="shared" si="7"/>
        <v>151</v>
      </c>
      <c r="AV26" s="9">
        <f t="shared" si="23"/>
        <v>1.0066666666666666E-2</v>
      </c>
      <c r="AW26" s="9">
        <f t="shared" si="8"/>
        <v>8.266666666666667E-3</v>
      </c>
      <c r="AX26" s="9">
        <f t="shared" si="9"/>
        <v>1.8E-3</v>
      </c>
      <c r="AY26" s="9">
        <f t="shared" si="10"/>
        <v>0</v>
      </c>
      <c r="AZ26" s="9">
        <f t="shared" si="11"/>
        <v>1.8E-3</v>
      </c>
      <c r="BJ26" s="7">
        <f t="shared" si="29"/>
        <v>28</v>
      </c>
      <c r="BK26" s="7">
        <f t="shared" si="29"/>
        <v>13</v>
      </c>
      <c r="BL26" s="1">
        <f t="shared" si="12"/>
        <v>4763.7891200084168</v>
      </c>
      <c r="BM26" s="74">
        <f>+EvolOf!H15</f>
        <v>194</v>
      </c>
      <c r="BN26" s="1">
        <f t="shared" si="13"/>
        <v>17147</v>
      </c>
      <c r="BO26" s="1">
        <f t="shared" si="24"/>
        <v>-12383.210879991584</v>
      </c>
      <c r="BP26" s="36">
        <f t="shared" si="25"/>
        <v>-0.7221794413011946</v>
      </c>
      <c r="BQ26" s="1">
        <f t="shared" si="14"/>
        <v>153343911.69834194</v>
      </c>
      <c r="BR26" s="1">
        <f t="shared" si="15"/>
        <v>4763.7891200084168</v>
      </c>
      <c r="BS26" s="1">
        <f t="shared" si="16"/>
        <v>4763.7891200084168</v>
      </c>
    </row>
    <row r="27" spans="2:85" x14ac:dyDescent="0.3">
      <c r="B27" s="1">
        <f t="shared" si="0"/>
        <v>65</v>
      </c>
      <c r="C27" s="1">
        <v>14</v>
      </c>
      <c r="D27" s="1">
        <v>14934</v>
      </c>
      <c r="E27" s="1">
        <v>65</v>
      </c>
      <c r="F27" s="1">
        <v>0</v>
      </c>
      <c r="G27" s="1">
        <v>0</v>
      </c>
      <c r="H27" s="1">
        <v>0</v>
      </c>
      <c r="I27" s="1">
        <v>0</v>
      </c>
      <c r="J27" s="1">
        <v>56.65</v>
      </c>
      <c r="K27" s="1">
        <v>1</v>
      </c>
      <c r="L27" s="1">
        <v>5.6</v>
      </c>
      <c r="M27" s="1">
        <v>2.61</v>
      </c>
      <c r="N27" s="1">
        <v>35</v>
      </c>
      <c r="O27" s="1">
        <v>192</v>
      </c>
      <c r="P27" s="1">
        <v>162</v>
      </c>
      <c r="Q27" s="1">
        <v>29</v>
      </c>
      <c r="R27" s="1">
        <v>0</v>
      </c>
      <c r="S27" s="1">
        <v>21</v>
      </c>
      <c r="T27" s="1">
        <v>2</v>
      </c>
      <c r="U27" s="1">
        <v>34827</v>
      </c>
      <c r="V27" s="1">
        <v>133</v>
      </c>
      <c r="W27" s="1">
        <v>38</v>
      </c>
      <c r="X27" s="1">
        <v>0</v>
      </c>
      <c r="Y27" s="1">
        <v>0</v>
      </c>
      <c r="Z27" s="1">
        <v>0</v>
      </c>
      <c r="AA27" s="1">
        <f t="shared" si="17"/>
        <v>49761</v>
      </c>
      <c r="AB27" s="1">
        <f t="shared" si="17"/>
        <v>198</v>
      </c>
      <c r="AC27" s="1">
        <f t="shared" si="18"/>
        <v>38</v>
      </c>
      <c r="AD27" s="1">
        <f t="shared" si="19"/>
        <v>0</v>
      </c>
      <c r="AE27" s="1">
        <f t="shared" si="26"/>
        <v>13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13</v>
      </c>
      <c r="AJ27" s="9">
        <f t="shared" si="1"/>
        <v>0</v>
      </c>
      <c r="AK27" s="9">
        <f t="shared" si="2"/>
        <v>4.3333333333333331E-3</v>
      </c>
      <c r="AL27" s="9">
        <f t="shared" si="3"/>
        <v>4.3333333333333331E-3</v>
      </c>
      <c r="AM27" s="9">
        <f t="shared" si="4"/>
        <v>0</v>
      </c>
      <c r="AN27" s="9">
        <f t="shared" si="5"/>
        <v>0</v>
      </c>
      <c r="AO27" s="9">
        <f t="shared" si="6"/>
        <v>8.6666666666666663E-4</v>
      </c>
      <c r="AP27" s="1">
        <f t="shared" si="21"/>
        <v>9</v>
      </c>
      <c r="AQ27" s="1">
        <f t="shared" si="21"/>
        <v>11</v>
      </c>
      <c r="AR27" s="1"/>
      <c r="AS27" s="1">
        <f t="shared" si="22"/>
        <v>0</v>
      </c>
      <c r="AT27" s="1">
        <f t="shared" si="28"/>
        <v>20</v>
      </c>
      <c r="AU27" s="1">
        <f t="shared" si="7"/>
        <v>171</v>
      </c>
      <c r="AV27" s="9">
        <f t="shared" si="23"/>
        <v>1.14E-2</v>
      </c>
      <c r="AW27" s="9">
        <f t="shared" si="8"/>
        <v>8.8666666666666668E-3</v>
      </c>
      <c r="AX27" s="9">
        <f t="shared" si="9"/>
        <v>2.5333333333333332E-3</v>
      </c>
      <c r="AY27" s="9">
        <f t="shared" si="10"/>
        <v>0</v>
      </c>
      <c r="AZ27" s="9">
        <f t="shared" si="11"/>
        <v>1.3333333333333333E-3</v>
      </c>
      <c r="BJ27" s="7">
        <f t="shared" si="29"/>
        <v>29</v>
      </c>
      <c r="BK27" s="7">
        <f t="shared" si="29"/>
        <v>14</v>
      </c>
      <c r="BL27" s="1">
        <f t="shared" si="12"/>
        <v>5954.7364000105208</v>
      </c>
      <c r="BM27" s="74">
        <f>+EvolOf!H16</f>
        <v>238</v>
      </c>
      <c r="BN27" s="1">
        <f t="shared" si="13"/>
        <v>19980</v>
      </c>
      <c r="BO27" s="1">
        <f t="shared" si="24"/>
        <v>-14025.263599989479</v>
      </c>
      <c r="BP27" s="36">
        <f t="shared" si="25"/>
        <v>-0.7019651451446185</v>
      </c>
      <c r="BQ27" s="1">
        <f t="shared" si="14"/>
        <v>196708019.04918984</v>
      </c>
      <c r="BR27" s="1">
        <f t="shared" si="15"/>
        <v>5954.7364000105208</v>
      </c>
      <c r="BS27" s="1">
        <f t="shared" si="16"/>
        <v>5954.7364000105208</v>
      </c>
      <c r="CD27" s="1"/>
      <c r="CE27" s="1"/>
      <c r="CF27" s="1"/>
      <c r="CG27" s="1"/>
    </row>
    <row r="28" spans="2:85" x14ac:dyDescent="0.3">
      <c r="B28" s="1">
        <f t="shared" si="0"/>
        <v>84</v>
      </c>
      <c r="C28" s="1">
        <v>15</v>
      </c>
      <c r="D28" s="1">
        <v>14915</v>
      </c>
      <c r="E28" s="1">
        <v>84</v>
      </c>
      <c r="F28" s="1">
        <v>0</v>
      </c>
      <c r="G28" s="1">
        <v>0</v>
      </c>
      <c r="H28" s="1">
        <v>0</v>
      </c>
      <c r="I28" s="1">
        <v>0</v>
      </c>
      <c r="J28" s="1">
        <v>56.65</v>
      </c>
      <c r="K28" s="1">
        <v>1.08</v>
      </c>
      <c r="L28" s="1">
        <v>5.7</v>
      </c>
      <c r="M28" s="1">
        <v>2.46</v>
      </c>
      <c r="N28" s="1">
        <v>46</v>
      </c>
      <c r="O28" s="1">
        <v>217</v>
      </c>
      <c r="P28" s="1">
        <v>174</v>
      </c>
      <c r="Q28" s="1">
        <v>43</v>
      </c>
      <c r="R28" s="1">
        <v>0</v>
      </c>
      <c r="S28" s="1">
        <v>25</v>
      </c>
      <c r="T28" s="1">
        <v>2</v>
      </c>
      <c r="U28" s="1">
        <v>34810</v>
      </c>
      <c r="V28" s="1">
        <v>137</v>
      </c>
      <c r="W28" s="1">
        <v>51</v>
      </c>
      <c r="X28" s="1">
        <v>0</v>
      </c>
      <c r="Y28" s="1">
        <v>0</v>
      </c>
      <c r="Z28" s="1">
        <v>0</v>
      </c>
      <c r="AA28" s="1">
        <f t="shared" si="17"/>
        <v>49725</v>
      </c>
      <c r="AB28" s="1">
        <f t="shared" si="17"/>
        <v>221</v>
      </c>
      <c r="AC28" s="1">
        <f t="shared" si="18"/>
        <v>51</v>
      </c>
      <c r="AD28" s="1">
        <f t="shared" si="19"/>
        <v>0</v>
      </c>
      <c r="AE28" s="1">
        <f t="shared" si="26"/>
        <v>19</v>
      </c>
      <c r="AF28" s="1">
        <f t="shared" si="20"/>
        <v>0</v>
      </c>
      <c r="AG28" s="1">
        <f t="shared" si="20"/>
        <v>0</v>
      </c>
      <c r="AH28" s="1">
        <f t="shared" si="20"/>
        <v>0</v>
      </c>
      <c r="AI28" s="1">
        <f t="shared" si="27"/>
        <v>19</v>
      </c>
      <c r="AJ28" s="9">
        <f t="shared" si="1"/>
        <v>0</v>
      </c>
      <c r="AK28" s="9">
        <f t="shared" si="2"/>
        <v>5.5999999999999999E-3</v>
      </c>
      <c r="AL28" s="9">
        <f t="shared" si="3"/>
        <v>5.5999999999999999E-3</v>
      </c>
      <c r="AM28" s="9">
        <f t="shared" si="4"/>
        <v>0</v>
      </c>
      <c r="AN28" s="9">
        <f t="shared" si="5"/>
        <v>0</v>
      </c>
      <c r="AO28" s="9">
        <f t="shared" si="6"/>
        <v>1.2666666666666666E-3</v>
      </c>
      <c r="AP28" s="1">
        <f t="shared" si="21"/>
        <v>4</v>
      </c>
      <c r="AQ28" s="1">
        <f t="shared" si="21"/>
        <v>13</v>
      </c>
      <c r="AR28" s="1"/>
      <c r="AS28" s="1">
        <f t="shared" si="22"/>
        <v>0</v>
      </c>
      <c r="AT28" s="1">
        <f t="shared" si="28"/>
        <v>17</v>
      </c>
      <c r="AU28" s="1">
        <f t="shared" si="7"/>
        <v>188</v>
      </c>
      <c r="AV28" s="9">
        <f t="shared" si="23"/>
        <v>1.2533333333333334E-2</v>
      </c>
      <c r="AW28" s="9">
        <f t="shared" si="8"/>
        <v>9.1333333333333336E-3</v>
      </c>
      <c r="AX28" s="9">
        <f t="shared" si="9"/>
        <v>3.3999999999999998E-3</v>
      </c>
      <c r="AY28" s="9">
        <f t="shared" si="10"/>
        <v>0</v>
      </c>
      <c r="AZ28" s="9">
        <f t="shared" si="11"/>
        <v>1.1333333333333334E-3</v>
      </c>
      <c r="BJ28" s="7">
        <f t="shared" si="29"/>
        <v>30</v>
      </c>
      <c r="BK28" s="7">
        <f t="shared" si="29"/>
        <v>15</v>
      </c>
      <c r="BL28" s="1">
        <f t="shared" si="12"/>
        <v>7695.3516553982117</v>
      </c>
      <c r="BM28" s="74">
        <f>+EvolOf!H17</f>
        <v>364</v>
      </c>
      <c r="BN28" s="1">
        <f t="shared" si="13"/>
        <v>24926</v>
      </c>
      <c r="BO28" s="1">
        <f t="shared" si="24"/>
        <v>-17230.648344601788</v>
      </c>
      <c r="BP28" s="36">
        <f t="shared" si="25"/>
        <v>-0.69127209919769672</v>
      </c>
      <c r="BQ28" s="1">
        <f t="shared" si="14"/>
        <v>296895242.37532836</v>
      </c>
      <c r="BR28" s="1">
        <f t="shared" si="15"/>
        <v>7695.3516553982117</v>
      </c>
      <c r="BS28" s="1">
        <f t="shared" si="16"/>
        <v>7695.3516553982117</v>
      </c>
      <c r="CD28" s="1"/>
      <c r="CE28" s="1"/>
      <c r="CF28" s="1"/>
      <c r="CG28" s="1"/>
    </row>
    <row r="29" spans="2:85" x14ac:dyDescent="0.3">
      <c r="B29" s="1">
        <f t="shared" si="0"/>
        <v>106</v>
      </c>
      <c r="C29" s="1">
        <v>16</v>
      </c>
      <c r="D29" s="1">
        <v>14892</v>
      </c>
      <c r="E29" s="1">
        <v>106</v>
      </c>
      <c r="F29" s="1">
        <v>0</v>
      </c>
      <c r="G29" s="1">
        <v>0</v>
      </c>
      <c r="H29" s="1">
        <v>0</v>
      </c>
      <c r="I29" s="1">
        <v>0</v>
      </c>
      <c r="J29" s="1">
        <v>56.65</v>
      </c>
      <c r="K29" s="1">
        <v>1.1399999999999999</v>
      </c>
      <c r="L29" s="1">
        <v>5.7</v>
      </c>
      <c r="M29" s="1">
        <v>2.25</v>
      </c>
      <c r="N29" s="1">
        <v>60</v>
      </c>
      <c r="O29" s="1">
        <v>241</v>
      </c>
      <c r="P29" s="1">
        <v>182</v>
      </c>
      <c r="Q29" s="1">
        <v>59</v>
      </c>
      <c r="R29" s="1">
        <v>0</v>
      </c>
      <c r="S29" s="1">
        <v>29</v>
      </c>
      <c r="T29" s="1">
        <v>3</v>
      </c>
      <c r="U29" s="1">
        <v>34795</v>
      </c>
      <c r="V29" s="1">
        <v>135</v>
      </c>
      <c r="W29" s="1">
        <v>69</v>
      </c>
      <c r="X29" s="1">
        <v>0</v>
      </c>
      <c r="Y29" s="1">
        <v>0</v>
      </c>
      <c r="Z29" s="1">
        <v>0</v>
      </c>
      <c r="AA29" s="1">
        <f t="shared" si="17"/>
        <v>49687</v>
      </c>
      <c r="AB29" s="1">
        <f t="shared" si="17"/>
        <v>241</v>
      </c>
      <c r="AC29" s="1">
        <f t="shared" si="18"/>
        <v>69</v>
      </c>
      <c r="AD29" s="1">
        <f t="shared" si="19"/>
        <v>0</v>
      </c>
      <c r="AE29" s="1">
        <f t="shared" si="26"/>
        <v>22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7"/>
        <v>22</v>
      </c>
      <c r="AJ29" s="9">
        <f t="shared" si="1"/>
        <v>0</v>
      </c>
      <c r="AK29" s="9">
        <f t="shared" si="2"/>
        <v>7.0666666666666664E-3</v>
      </c>
      <c r="AL29" s="9">
        <f t="shared" si="3"/>
        <v>7.0666666666666664E-3</v>
      </c>
      <c r="AM29" s="9">
        <f t="shared" si="4"/>
        <v>0</v>
      </c>
      <c r="AN29" s="9">
        <f t="shared" si="5"/>
        <v>0</v>
      </c>
      <c r="AO29" s="9">
        <f t="shared" si="6"/>
        <v>1.4666666666666667E-3</v>
      </c>
      <c r="AP29" s="1">
        <f t="shared" si="21"/>
        <v>-2</v>
      </c>
      <c r="AQ29" s="1">
        <f t="shared" si="21"/>
        <v>18</v>
      </c>
      <c r="AR29" s="1"/>
      <c r="AS29" s="1">
        <f t="shared" si="22"/>
        <v>0</v>
      </c>
      <c r="AT29" s="1">
        <f t="shared" si="28"/>
        <v>16</v>
      </c>
      <c r="AU29" s="1">
        <f t="shared" si="7"/>
        <v>204</v>
      </c>
      <c r="AV29" s="9">
        <f t="shared" si="23"/>
        <v>1.3599999999999999E-2</v>
      </c>
      <c r="AW29" s="9">
        <f t="shared" si="8"/>
        <v>8.9999999999999993E-3</v>
      </c>
      <c r="AX29" s="9">
        <f t="shared" si="9"/>
        <v>4.5999999999999999E-3</v>
      </c>
      <c r="AY29" s="9">
        <f t="shared" si="10"/>
        <v>0</v>
      </c>
      <c r="AZ29" s="9">
        <f t="shared" si="11"/>
        <v>1.0666666666666667E-3</v>
      </c>
      <c r="BJ29" s="7">
        <f t="shared" si="29"/>
        <v>31</v>
      </c>
      <c r="BK29" s="7">
        <f t="shared" si="29"/>
        <v>16</v>
      </c>
      <c r="BL29" s="1">
        <f t="shared" si="12"/>
        <v>9710.8008984786957</v>
      </c>
      <c r="BM29" s="74">
        <f>+EvolOf!H18</f>
        <v>386</v>
      </c>
      <c r="BN29" s="1">
        <f t="shared" si="13"/>
        <v>28572</v>
      </c>
      <c r="BO29" s="1">
        <f t="shared" si="24"/>
        <v>-18861.199101521306</v>
      </c>
      <c r="BP29" s="36">
        <f t="shared" si="25"/>
        <v>-0.66012876597792602</v>
      </c>
      <c r="BQ29" s="1">
        <f t="shared" si="14"/>
        <v>355744831.5472281</v>
      </c>
      <c r="BR29" s="1">
        <f t="shared" si="15"/>
        <v>9710.8008984786957</v>
      </c>
      <c r="BS29" s="1">
        <f t="shared" si="16"/>
        <v>9710.8008984786957</v>
      </c>
      <c r="CD29" s="1"/>
      <c r="CE29" s="1"/>
      <c r="CF29" s="1"/>
      <c r="CG29" s="1"/>
    </row>
    <row r="30" spans="2:85" x14ac:dyDescent="0.3">
      <c r="B30" s="1">
        <f t="shared" si="0"/>
        <v>130</v>
      </c>
      <c r="C30" s="1">
        <v>17</v>
      </c>
      <c r="D30" s="1">
        <v>14868</v>
      </c>
      <c r="E30" s="1">
        <v>130</v>
      </c>
      <c r="F30" s="1">
        <v>0</v>
      </c>
      <c r="G30" s="1">
        <v>0</v>
      </c>
      <c r="H30" s="1">
        <v>0</v>
      </c>
      <c r="I30" s="1">
        <v>0</v>
      </c>
      <c r="J30" s="1">
        <v>56.65</v>
      </c>
      <c r="K30" s="1">
        <v>1.19</v>
      </c>
      <c r="L30" s="1">
        <v>5.9</v>
      </c>
      <c r="M30" s="1">
        <v>1.99</v>
      </c>
      <c r="N30" s="1">
        <v>73</v>
      </c>
      <c r="O30" s="1">
        <v>270</v>
      </c>
      <c r="P30" s="1">
        <v>192</v>
      </c>
      <c r="Q30" s="1">
        <v>78</v>
      </c>
      <c r="R30" s="1">
        <v>0</v>
      </c>
      <c r="S30" s="1">
        <v>34</v>
      </c>
      <c r="T30" s="1">
        <v>3</v>
      </c>
      <c r="U30" s="1">
        <v>34777</v>
      </c>
      <c r="V30" s="1">
        <v>133</v>
      </c>
      <c r="W30" s="1">
        <v>89</v>
      </c>
      <c r="X30" s="1">
        <v>0</v>
      </c>
      <c r="Y30" s="1">
        <v>0</v>
      </c>
      <c r="Z30" s="1">
        <v>0</v>
      </c>
      <c r="AA30" s="1">
        <f t="shared" si="17"/>
        <v>49645</v>
      </c>
      <c r="AB30" s="1">
        <f t="shared" si="17"/>
        <v>263</v>
      </c>
      <c r="AC30" s="1">
        <f t="shared" si="18"/>
        <v>89</v>
      </c>
      <c r="AD30" s="1">
        <f t="shared" si="19"/>
        <v>0</v>
      </c>
      <c r="AE30" s="1">
        <f t="shared" si="26"/>
        <v>24</v>
      </c>
      <c r="AF30" s="1">
        <f t="shared" si="20"/>
        <v>0</v>
      </c>
      <c r="AG30" s="1">
        <f t="shared" si="20"/>
        <v>0</v>
      </c>
      <c r="AH30" s="1">
        <f t="shared" si="20"/>
        <v>0</v>
      </c>
      <c r="AI30" s="1">
        <f t="shared" si="27"/>
        <v>24</v>
      </c>
      <c r="AJ30" s="9">
        <f t="shared" si="1"/>
        <v>0</v>
      </c>
      <c r="AK30" s="9">
        <f t="shared" si="2"/>
        <v>8.6666666666666663E-3</v>
      </c>
      <c r="AL30" s="9">
        <f t="shared" si="3"/>
        <v>8.6666666666666663E-3</v>
      </c>
      <c r="AM30" s="9">
        <f t="shared" si="4"/>
        <v>0</v>
      </c>
      <c r="AN30" s="9">
        <f t="shared" si="5"/>
        <v>0</v>
      </c>
      <c r="AO30" s="9">
        <f t="shared" si="6"/>
        <v>1.6000000000000001E-3</v>
      </c>
      <c r="AP30" s="1">
        <f t="shared" si="21"/>
        <v>-2</v>
      </c>
      <c r="AQ30" s="1">
        <f t="shared" si="21"/>
        <v>20</v>
      </c>
      <c r="AR30" s="1"/>
      <c r="AS30" s="1">
        <f t="shared" si="22"/>
        <v>0</v>
      </c>
      <c r="AT30" s="1">
        <f t="shared" si="28"/>
        <v>18</v>
      </c>
      <c r="AU30" s="1">
        <f t="shared" si="7"/>
        <v>222</v>
      </c>
      <c r="AV30" s="9">
        <f t="shared" si="23"/>
        <v>1.4800000000000001E-2</v>
      </c>
      <c r="AW30" s="9">
        <f t="shared" si="8"/>
        <v>8.8666666666666668E-3</v>
      </c>
      <c r="AX30" s="9">
        <f t="shared" si="9"/>
        <v>5.933333333333333E-3</v>
      </c>
      <c r="AY30" s="9">
        <f t="shared" si="10"/>
        <v>0</v>
      </c>
      <c r="AZ30" s="9">
        <f t="shared" si="11"/>
        <v>1.1999999999999999E-3</v>
      </c>
      <c r="BJ30" s="7">
        <f t="shared" si="29"/>
        <v>32</v>
      </c>
      <c r="BK30" s="7">
        <f t="shared" si="29"/>
        <v>17</v>
      </c>
      <c r="BL30" s="1">
        <f t="shared" si="12"/>
        <v>11909.472800021042</v>
      </c>
      <c r="BM30" s="74">
        <f>+EvolOf!H19</f>
        <v>526</v>
      </c>
      <c r="BN30" s="1">
        <f t="shared" si="13"/>
        <v>33089</v>
      </c>
      <c r="BO30" s="1">
        <f t="shared" si="24"/>
        <v>-21179.527199978958</v>
      </c>
      <c r="BP30" s="36">
        <f t="shared" si="25"/>
        <v>-0.6400775846951845</v>
      </c>
      <c r="BQ30" s="1">
        <f t="shared" si="14"/>
        <v>448572372.41464853</v>
      </c>
      <c r="BR30" s="1">
        <f t="shared" si="15"/>
        <v>11909.472800021042</v>
      </c>
      <c r="BS30" s="1">
        <f t="shared" si="16"/>
        <v>11909.472800021042</v>
      </c>
    </row>
    <row r="31" spans="2:85" x14ac:dyDescent="0.3">
      <c r="B31" s="1">
        <f t="shared" si="0"/>
        <v>160</v>
      </c>
      <c r="C31" s="1">
        <v>18</v>
      </c>
      <c r="D31" s="1">
        <v>14838</v>
      </c>
      <c r="E31" s="1">
        <v>160</v>
      </c>
      <c r="F31" s="1">
        <v>0</v>
      </c>
      <c r="G31" s="1">
        <v>0</v>
      </c>
      <c r="H31" s="1">
        <v>0</v>
      </c>
      <c r="I31" s="1">
        <v>0</v>
      </c>
      <c r="J31" s="1">
        <v>56.65</v>
      </c>
      <c r="K31" s="1">
        <v>1.22</v>
      </c>
      <c r="L31" s="1">
        <v>6.1</v>
      </c>
      <c r="M31" s="1">
        <v>1.81</v>
      </c>
      <c r="N31" s="1">
        <v>87</v>
      </c>
      <c r="O31" s="1">
        <v>303</v>
      </c>
      <c r="P31" s="1">
        <v>202</v>
      </c>
      <c r="Q31" s="1">
        <v>101</v>
      </c>
      <c r="R31" s="1">
        <v>0</v>
      </c>
      <c r="S31" s="1">
        <v>41</v>
      </c>
      <c r="T31" s="1">
        <v>4</v>
      </c>
      <c r="U31" s="1">
        <v>34760</v>
      </c>
      <c r="V31" s="1">
        <v>126</v>
      </c>
      <c r="W31" s="1">
        <v>113</v>
      </c>
      <c r="X31" s="1">
        <v>0</v>
      </c>
      <c r="Y31" s="1">
        <v>0</v>
      </c>
      <c r="Z31" s="1">
        <v>0</v>
      </c>
      <c r="AA31" s="1">
        <f t="shared" si="17"/>
        <v>49598</v>
      </c>
      <c r="AB31" s="1">
        <f t="shared" si="17"/>
        <v>286</v>
      </c>
      <c r="AC31" s="1">
        <f t="shared" si="18"/>
        <v>113</v>
      </c>
      <c r="AD31" s="1">
        <f t="shared" si="19"/>
        <v>0</v>
      </c>
      <c r="AE31" s="1">
        <f t="shared" si="26"/>
        <v>30</v>
      </c>
      <c r="AF31" s="1">
        <f t="shared" si="20"/>
        <v>0</v>
      </c>
      <c r="AG31" s="1">
        <f t="shared" si="20"/>
        <v>0</v>
      </c>
      <c r="AH31" s="1">
        <f t="shared" si="20"/>
        <v>0</v>
      </c>
      <c r="AI31" s="1">
        <f t="shared" si="27"/>
        <v>30</v>
      </c>
      <c r="AJ31" s="9">
        <f t="shared" si="1"/>
        <v>0</v>
      </c>
      <c r="AK31" s="9">
        <f t="shared" si="2"/>
        <v>1.0666666666666666E-2</v>
      </c>
      <c r="AL31" s="9">
        <f t="shared" si="3"/>
        <v>1.0666666666666666E-2</v>
      </c>
      <c r="AM31" s="9">
        <f t="shared" si="4"/>
        <v>0</v>
      </c>
      <c r="AN31" s="9">
        <f t="shared" si="5"/>
        <v>0</v>
      </c>
      <c r="AO31" s="9">
        <f t="shared" si="6"/>
        <v>2E-3</v>
      </c>
      <c r="AP31" s="1">
        <f t="shared" si="21"/>
        <v>-7</v>
      </c>
      <c r="AQ31" s="1">
        <f t="shared" si="21"/>
        <v>24</v>
      </c>
      <c r="AR31" s="1"/>
      <c r="AS31" s="1">
        <f t="shared" si="22"/>
        <v>0</v>
      </c>
      <c r="AT31" s="1">
        <f t="shared" si="28"/>
        <v>17</v>
      </c>
      <c r="AU31" s="1">
        <f t="shared" si="7"/>
        <v>239</v>
      </c>
      <c r="AV31" s="9">
        <f t="shared" si="23"/>
        <v>1.5933333333333334E-2</v>
      </c>
      <c r="AW31" s="9">
        <f t="shared" si="8"/>
        <v>8.3999999999999995E-3</v>
      </c>
      <c r="AX31" s="9">
        <f t="shared" si="9"/>
        <v>7.5333333333333337E-3</v>
      </c>
      <c r="AY31" s="9">
        <f t="shared" si="10"/>
        <v>0</v>
      </c>
      <c r="AZ31" s="9">
        <f t="shared" si="11"/>
        <v>1.1333333333333334E-3</v>
      </c>
      <c r="BJ31" s="7">
        <f t="shared" si="29"/>
        <v>33</v>
      </c>
      <c r="BK31" s="7">
        <f t="shared" si="29"/>
        <v>18</v>
      </c>
      <c r="BL31" s="1">
        <f t="shared" si="12"/>
        <v>14657.812676948975</v>
      </c>
      <c r="BM31" s="74">
        <f>+EvolOf!H20</f>
        <v>1006</v>
      </c>
      <c r="BN31" s="1">
        <f t="shared" si="13"/>
        <v>39673</v>
      </c>
      <c r="BO31" s="1">
        <f t="shared" si="24"/>
        <v>-25015.187323051025</v>
      </c>
      <c r="BP31" s="36">
        <f t="shared" si="25"/>
        <v>-0.63053430098684304</v>
      </c>
      <c r="BQ31" s="1">
        <f t="shared" si="14"/>
        <v>625759596.80733263</v>
      </c>
      <c r="BR31" s="1">
        <f t="shared" si="15"/>
        <v>14657.812676948975</v>
      </c>
      <c r="BS31" s="1">
        <f t="shared" si="16"/>
        <v>14657.812676948975</v>
      </c>
    </row>
    <row r="32" spans="2:85" x14ac:dyDescent="0.3">
      <c r="B32" s="1">
        <f t="shared" si="0"/>
        <v>201</v>
      </c>
      <c r="C32" s="1">
        <v>19</v>
      </c>
      <c r="D32" s="1">
        <v>14797</v>
      </c>
      <c r="E32" s="1">
        <v>200</v>
      </c>
      <c r="F32" s="1">
        <v>0</v>
      </c>
      <c r="G32" s="1">
        <v>1</v>
      </c>
      <c r="H32" s="1">
        <v>0</v>
      </c>
      <c r="I32" s="1">
        <v>0</v>
      </c>
      <c r="J32" s="1">
        <v>56.65</v>
      </c>
      <c r="K32" s="1">
        <v>1.24</v>
      </c>
      <c r="L32" s="1">
        <v>6.2</v>
      </c>
      <c r="M32" s="1">
        <v>1.69</v>
      </c>
      <c r="N32" s="1">
        <v>100</v>
      </c>
      <c r="O32" s="1">
        <v>354</v>
      </c>
      <c r="P32" s="1">
        <v>230</v>
      </c>
      <c r="Q32" s="1">
        <v>123</v>
      </c>
      <c r="R32" s="1">
        <v>0</v>
      </c>
      <c r="S32" s="1">
        <v>51</v>
      </c>
      <c r="T32" s="1">
        <v>5</v>
      </c>
      <c r="U32" s="1">
        <v>34737</v>
      </c>
      <c r="V32" s="1">
        <v>126</v>
      </c>
      <c r="W32" s="1">
        <v>136</v>
      </c>
      <c r="X32" s="1">
        <v>0</v>
      </c>
      <c r="Y32" s="1">
        <v>0</v>
      </c>
      <c r="Z32" s="1">
        <v>0</v>
      </c>
      <c r="AA32" s="1">
        <f t="shared" si="17"/>
        <v>49534</v>
      </c>
      <c r="AB32" s="1">
        <f t="shared" si="17"/>
        <v>326</v>
      </c>
      <c r="AC32" s="1">
        <f t="shared" si="18"/>
        <v>137</v>
      </c>
      <c r="AD32" s="1">
        <f t="shared" si="19"/>
        <v>0</v>
      </c>
      <c r="AE32" s="1">
        <f t="shared" si="26"/>
        <v>40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41</v>
      </c>
      <c r="AJ32" s="9">
        <f t="shared" si="1"/>
        <v>0</v>
      </c>
      <c r="AK32" s="9">
        <f t="shared" si="2"/>
        <v>1.34E-2</v>
      </c>
      <c r="AL32" s="9">
        <f t="shared" si="3"/>
        <v>1.3333333333333334E-2</v>
      </c>
      <c r="AM32" s="9">
        <f t="shared" si="4"/>
        <v>6.666666666666667E-5</v>
      </c>
      <c r="AN32" s="9">
        <f t="shared" si="5"/>
        <v>0</v>
      </c>
      <c r="AO32" s="9">
        <f t="shared" si="6"/>
        <v>2.7333333333333333E-3</v>
      </c>
      <c r="AP32" s="1">
        <f t="shared" si="21"/>
        <v>0</v>
      </c>
      <c r="AQ32" s="1">
        <f t="shared" si="21"/>
        <v>23</v>
      </c>
      <c r="AR32" s="1"/>
      <c r="AS32" s="1">
        <f t="shared" si="22"/>
        <v>0</v>
      </c>
      <c r="AT32" s="1">
        <f t="shared" si="28"/>
        <v>23</v>
      </c>
      <c r="AU32" s="1">
        <f t="shared" si="7"/>
        <v>262</v>
      </c>
      <c r="AV32" s="9">
        <f t="shared" si="23"/>
        <v>1.7466666666666665E-2</v>
      </c>
      <c r="AW32" s="9">
        <f t="shared" si="8"/>
        <v>8.3999999999999995E-3</v>
      </c>
      <c r="AX32" s="9">
        <f t="shared" si="9"/>
        <v>9.0666666666666673E-3</v>
      </c>
      <c r="AY32" s="9">
        <f t="shared" si="10"/>
        <v>0</v>
      </c>
      <c r="AZ32" s="9">
        <f t="shared" si="11"/>
        <v>1.5333333333333334E-3</v>
      </c>
      <c r="BJ32" s="7">
        <f t="shared" ref="BJ32:BK47" si="30">+BJ31+1</f>
        <v>34</v>
      </c>
      <c r="BK32" s="7">
        <f t="shared" si="30"/>
        <v>19</v>
      </c>
      <c r="BL32" s="1">
        <f t="shared" si="12"/>
        <v>18413.87717541715</v>
      </c>
      <c r="BM32" s="74">
        <f>+EvolOf!H21</f>
        <v>1606</v>
      </c>
      <c r="BN32" s="1">
        <f t="shared" si="13"/>
        <v>47610</v>
      </c>
      <c r="BO32" s="1">
        <f t="shared" si="24"/>
        <v>-29196.12282458285</v>
      </c>
      <c r="BP32" s="36">
        <f t="shared" si="25"/>
        <v>-0.61323509398409681</v>
      </c>
      <c r="BQ32" s="1">
        <f t="shared" si="14"/>
        <v>852413587.98812759</v>
      </c>
      <c r="BR32" s="1">
        <f t="shared" si="15"/>
        <v>18413.87717541715</v>
      </c>
      <c r="BS32" s="1">
        <f t="shared" si="16"/>
        <v>18322.265846186219</v>
      </c>
    </row>
    <row r="33" spans="1:85" x14ac:dyDescent="0.3">
      <c r="B33" s="1">
        <f t="shared" si="0"/>
        <v>240</v>
      </c>
      <c r="C33" s="1">
        <v>20</v>
      </c>
      <c r="D33" s="1">
        <v>14758</v>
      </c>
      <c r="E33" s="1">
        <v>239</v>
      </c>
      <c r="F33" s="1">
        <v>0</v>
      </c>
      <c r="G33" s="1">
        <v>1</v>
      </c>
      <c r="H33" s="1">
        <v>0</v>
      </c>
      <c r="I33" s="1">
        <v>0</v>
      </c>
      <c r="J33" s="1">
        <v>56.65</v>
      </c>
      <c r="K33" s="1">
        <v>1.25</v>
      </c>
      <c r="L33" s="1">
        <v>6.3</v>
      </c>
      <c r="M33" s="1">
        <v>1.6</v>
      </c>
      <c r="N33" s="1">
        <v>114</v>
      </c>
      <c r="O33" s="1">
        <v>411</v>
      </c>
      <c r="P33" s="1">
        <v>267</v>
      </c>
      <c r="Q33" s="1">
        <v>144</v>
      </c>
      <c r="R33" s="1">
        <v>0</v>
      </c>
      <c r="S33" s="1">
        <v>63</v>
      </c>
      <c r="T33" s="1">
        <v>6</v>
      </c>
      <c r="U33" s="1">
        <v>34705</v>
      </c>
      <c r="V33" s="1">
        <v>134</v>
      </c>
      <c r="W33" s="1">
        <v>159</v>
      </c>
      <c r="X33" s="1">
        <v>0</v>
      </c>
      <c r="Y33" s="1">
        <v>0</v>
      </c>
      <c r="Z33" s="1">
        <v>0</v>
      </c>
      <c r="AA33" s="1">
        <f t="shared" si="17"/>
        <v>49463</v>
      </c>
      <c r="AB33" s="1">
        <f t="shared" si="17"/>
        <v>373</v>
      </c>
      <c r="AC33" s="1">
        <f t="shared" si="18"/>
        <v>160</v>
      </c>
      <c r="AD33" s="1">
        <f t="shared" si="19"/>
        <v>0</v>
      </c>
      <c r="AE33" s="1">
        <f t="shared" si="26"/>
        <v>39</v>
      </c>
      <c r="AF33" s="1">
        <f t="shared" si="20"/>
        <v>0</v>
      </c>
      <c r="AG33" s="1">
        <f t="shared" si="20"/>
        <v>0</v>
      </c>
      <c r="AH33" s="1">
        <f t="shared" si="20"/>
        <v>0</v>
      </c>
      <c r="AI33" s="1">
        <f t="shared" si="27"/>
        <v>39</v>
      </c>
      <c r="AJ33" s="9">
        <f t="shared" si="1"/>
        <v>0</v>
      </c>
      <c r="AK33" s="9">
        <f t="shared" si="2"/>
        <v>1.6E-2</v>
      </c>
      <c r="AL33" s="9">
        <f t="shared" si="3"/>
        <v>1.5933333333333334E-2</v>
      </c>
      <c r="AM33" s="9">
        <f t="shared" si="4"/>
        <v>6.666666666666667E-5</v>
      </c>
      <c r="AN33" s="9">
        <f t="shared" si="5"/>
        <v>0</v>
      </c>
      <c r="AO33" s="9">
        <f t="shared" si="6"/>
        <v>2.5999999999999999E-3</v>
      </c>
      <c r="AP33" s="1">
        <f t="shared" si="21"/>
        <v>8</v>
      </c>
      <c r="AQ33" s="1">
        <f t="shared" si="21"/>
        <v>23</v>
      </c>
      <c r="AR33" s="1"/>
      <c r="AS33" s="1">
        <f t="shared" si="22"/>
        <v>0</v>
      </c>
      <c r="AT33" s="1">
        <f t="shared" si="28"/>
        <v>31</v>
      </c>
      <c r="AU33" s="1">
        <f t="shared" si="7"/>
        <v>293</v>
      </c>
      <c r="AV33" s="9">
        <f t="shared" si="23"/>
        <v>1.9533333333333333E-2</v>
      </c>
      <c r="AW33" s="9">
        <f t="shared" si="8"/>
        <v>8.9333333333333331E-3</v>
      </c>
      <c r="AX33" s="9">
        <f t="shared" si="9"/>
        <v>1.06E-2</v>
      </c>
      <c r="AY33" s="9">
        <f t="shared" si="10"/>
        <v>0</v>
      </c>
      <c r="AZ33" s="9">
        <f t="shared" si="11"/>
        <v>2.0666666666666667E-3</v>
      </c>
      <c r="BJ33" s="7">
        <f t="shared" si="30"/>
        <v>35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21986.719015423463</v>
      </c>
      <c r="BS33" s="1">
        <f t="shared" si="16"/>
        <v>21895.107686192532</v>
      </c>
    </row>
    <row r="34" spans="1:85" x14ac:dyDescent="0.3">
      <c r="B34" s="1">
        <f t="shared" si="0"/>
        <v>282</v>
      </c>
      <c r="C34" s="1">
        <v>21</v>
      </c>
      <c r="D34" s="1">
        <v>14716</v>
      </c>
      <c r="E34" s="1">
        <v>280</v>
      </c>
      <c r="F34" s="1">
        <v>0</v>
      </c>
      <c r="G34" s="1">
        <v>2</v>
      </c>
      <c r="H34" s="1">
        <v>0</v>
      </c>
      <c r="I34" s="1">
        <v>0</v>
      </c>
      <c r="J34" s="1">
        <v>56.65</v>
      </c>
      <c r="K34" s="1">
        <v>1.25</v>
      </c>
      <c r="L34" s="1">
        <v>6.4</v>
      </c>
      <c r="M34" s="1">
        <v>1.56</v>
      </c>
      <c r="N34" s="1">
        <v>131</v>
      </c>
      <c r="O34" s="1">
        <v>472</v>
      </c>
      <c r="P34" s="1">
        <v>309</v>
      </c>
      <c r="Q34" s="1">
        <v>162</v>
      </c>
      <c r="R34" s="1">
        <v>0</v>
      </c>
      <c r="S34" s="1">
        <v>82</v>
      </c>
      <c r="T34" s="1">
        <v>8</v>
      </c>
      <c r="U34" s="1">
        <v>34669</v>
      </c>
      <c r="V34" s="1">
        <v>149</v>
      </c>
      <c r="W34" s="1">
        <v>180</v>
      </c>
      <c r="X34" s="1">
        <v>0</v>
      </c>
      <c r="Y34" s="1">
        <v>0</v>
      </c>
      <c r="Z34" s="1">
        <v>0</v>
      </c>
      <c r="AA34" s="1">
        <f t="shared" si="17"/>
        <v>49385</v>
      </c>
      <c r="AB34" s="1">
        <f t="shared" si="17"/>
        <v>429</v>
      </c>
      <c r="AC34" s="1">
        <f t="shared" si="18"/>
        <v>182</v>
      </c>
      <c r="AD34" s="1">
        <f t="shared" si="19"/>
        <v>0</v>
      </c>
      <c r="AE34" s="1">
        <f t="shared" si="26"/>
        <v>41</v>
      </c>
      <c r="AF34" s="1">
        <f t="shared" si="20"/>
        <v>1</v>
      </c>
      <c r="AG34" s="1">
        <f t="shared" si="20"/>
        <v>0</v>
      </c>
      <c r="AH34" s="1">
        <f t="shared" si="20"/>
        <v>0</v>
      </c>
      <c r="AI34" s="1">
        <f t="shared" si="27"/>
        <v>42</v>
      </c>
      <c r="AJ34" s="9">
        <f t="shared" si="1"/>
        <v>0</v>
      </c>
      <c r="AK34" s="9">
        <f t="shared" si="2"/>
        <v>1.8800000000000001E-2</v>
      </c>
      <c r="AL34" s="9">
        <f t="shared" si="3"/>
        <v>1.8666666666666668E-2</v>
      </c>
      <c r="AM34" s="9">
        <f t="shared" si="4"/>
        <v>1.3333333333333334E-4</v>
      </c>
      <c r="AN34" s="9">
        <f t="shared" si="5"/>
        <v>0</v>
      </c>
      <c r="AO34" s="9">
        <f t="shared" si="6"/>
        <v>2.8E-3</v>
      </c>
      <c r="AP34" s="1">
        <f t="shared" si="21"/>
        <v>15</v>
      </c>
      <c r="AQ34" s="1">
        <f t="shared" si="21"/>
        <v>21</v>
      </c>
      <c r="AR34" s="1"/>
      <c r="AS34" s="1">
        <f t="shared" si="22"/>
        <v>0</v>
      </c>
      <c r="AT34" s="1">
        <f t="shared" si="28"/>
        <v>36</v>
      </c>
      <c r="AU34" s="1">
        <f t="shared" si="7"/>
        <v>329</v>
      </c>
      <c r="AV34" s="9">
        <f t="shared" si="23"/>
        <v>2.1933333333333332E-2</v>
      </c>
      <c r="AW34" s="9">
        <f t="shared" si="8"/>
        <v>9.9333333333333339E-3</v>
      </c>
      <c r="AX34" s="9">
        <f t="shared" si="9"/>
        <v>1.2E-2</v>
      </c>
      <c r="AY34" s="9">
        <f t="shared" si="10"/>
        <v>0</v>
      </c>
      <c r="AZ34" s="9">
        <f t="shared" si="11"/>
        <v>2.3999999999999998E-3</v>
      </c>
      <c r="BJ34" s="7">
        <f t="shared" si="30"/>
        <v>36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25834.394843122569</v>
      </c>
      <c r="BS34" s="1">
        <f t="shared" si="16"/>
        <v>25651.172184660707</v>
      </c>
    </row>
    <row r="35" spans="1:85" x14ac:dyDescent="0.3">
      <c r="B35" s="1">
        <f t="shared" si="0"/>
        <v>325</v>
      </c>
      <c r="C35" s="1">
        <v>22</v>
      </c>
      <c r="D35" s="1">
        <v>14673</v>
      </c>
      <c r="E35" s="1">
        <v>322</v>
      </c>
      <c r="F35" s="1">
        <v>0</v>
      </c>
      <c r="G35" s="1">
        <v>3</v>
      </c>
      <c r="H35" s="1">
        <v>0</v>
      </c>
      <c r="I35" s="1">
        <v>0</v>
      </c>
      <c r="J35" s="1">
        <v>56.64</v>
      </c>
      <c r="K35" s="1">
        <v>1.25</v>
      </c>
      <c r="L35" s="1">
        <v>6.5</v>
      </c>
      <c r="M35" s="1">
        <v>1.57</v>
      </c>
      <c r="N35" s="1">
        <v>150</v>
      </c>
      <c r="O35" s="1">
        <v>544</v>
      </c>
      <c r="P35" s="1">
        <v>366</v>
      </c>
      <c r="Q35" s="1">
        <v>177</v>
      </c>
      <c r="R35" s="1">
        <v>0</v>
      </c>
      <c r="S35" s="1">
        <v>103</v>
      </c>
      <c r="T35" s="1">
        <v>10</v>
      </c>
      <c r="U35" s="1">
        <v>34621</v>
      </c>
      <c r="V35" s="1">
        <v>180</v>
      </c>
      <c r="W35" s="1">
        <v>198</v>
      </c>
      <c r="X35" s="1">
        <v>0</v>
      </c>
      <c r="Y35" s="1">
        <v>0</v>
      </c>
      <c r="Z35" s="1">
        <v>0</v>
      </c>
      <c r="AA35" s="1">
        <f t="shared" si="17"/>
        <v>49294</v>
      </c>
      <c r="AB35" s="1">
        <f t="shared" si="17"/>
        <v>502</v>
      </c>
      <c r="AC35" s="1">
        <f t="shared" si="18"/>
        <v>201</v>
      </c>
      <c r="AD35" s="1">
        <f t="shared" si="19"/>
        <v>0</v>
      </c>
      <c r="AE35" s="1">
        <f t="shared" si="26"/>
        <v>42</v>
      </c>
      <c r="AF35" s="1">
        <f t="shared" si="20"/>
        <v>1</v>
      </c>
      <c r="AG35" s="1">
        <f t="shared" si="20"/>
        <v>0</v>
      </c>
      <c r="AH35" s="1">
        <f t="shared" si="20"/>
        <v>0</v>
      </c>
      <c r="AI35" s="1">
        <f t="shared" si="27"/>
        <v>43</v>
      </c>
      <c r="AJ35" s="9">
        <f t="shared" si="1"/>
        <v>0</v>
      </c>
      <c r="AK35" s="9">
        <f t="shared" si="2"/>
        <v>2.1666666666666667E-2</v>
      </c>
      <c r="AL35" s="9">
        <f t="shared" si="3"/>
        <v>2.1466666666666665E-2</v>
      </c>
      <c r="AM35" s="9">
        <f t="shared" si="4"/>
        <v>2.0000000000000001E-4</v>
      </c>
      <c r="AN35" s="9">
        <f t="shared" si="5"/>
        <v>0</v>
      </c>
      <c r="AO35" s="9">
        <f t="shared" si="6"/>
        <v>2.8666666666666667E-3</v>
      </c>
      <c r="AP35" s="1">
        <f t="shared" si="21"/>
        <v>31</v>
      </c>
      <c r="AQ35" s="1">
        <f t="shared" si="21"/>
        <v>18</v>
      </c>
      <c r="AR35" s="1"/>
      <c r="AS35" s="1">
        <f t="shared" si="22"/>
        <v>0</v>
      </c>
      <c r="AT35" s="1">
        <f t="shared" si="28"/>
        <v>49</v>
      </c>
      <c r="AU35" s="1">
        <f t="shared" si="7"/>
        <v>378</v>
      </c>
      <c r="AV35" s="9">
        <f t="shared" si="23"/>
        <v>2.52E-2</v>
      </c>
      <c r="AW35" s="9">
        <f t="shared" si="8"/>
        <v>1.2E-2</v>
      </c>
      <c r="AX35" s="9">
        <f t="shared" si="9"/>
        <v>1.32E-2</v>
      </c>
      <c r="AY35" s="9">
        <f t="shared" si="10"/>
        <v>0</v>
      </c>
      <c r="AZ35" s="9">
        <f t="shared" si="11"/>
        <v>3.2666666666666669E-3</v>
      </c>
      <c r="BJ35" s="7">
        <f t="shared" si="30"/>
        <v>37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29773.682000052606</v>
      </c>
      <c r="BS35" s="1">
        <f t="shared" si="16"/>
        <v>29498.848012359813</v>
      </c>
    </row>
    <row r="36" spans="1:85" x14ac:dyDescent="0.3">
      <c r="B36" s="1">
        <f t="shared" si="0"/>
        <v>371</v>
      </c>
      <c r="C36" s="1">
        <v>23</v>
      </c>
      <c r="D36" s="1">
        <v>14626</v>
      </c>
      <c r="E36" s="1">
        <v>368</v>
      </c>
      <c r="F36" s="1">
        <v>0</v>
      </c>
      <c r="G36" s="1">
        <v>3</v>
      </c>
      <c r="H36" s="1">
        <v>0</v>
      </c>
      <c r="I36" s="1">
        <v>0</v>
      </c>
      <c r="J36" s="1">
        <v>56.65</v>
      </c>
      <c r="K36" s="1">
        <v>1.27</v>
      </c>
      <c r="L36" s="1">
        <v>6.5</v>
      </c>
      <c r="M36" s="1">
        <v>1.6</v>
      </c>
      <c r="N36" s="1">
        <v>172</v>
      </c>
      <c r="O36" s="1">
        <v>624</v>
      </c>
      <c r="P36" s="1">
        <v>431</v>
      </c>
      <c r="Q36" s="1">
        <v>192</v>
      </c>
      <c r="R36" s="1">
        <v>0</v>
      </c>
      <c r="S36" s="1">
        <v>127</v>
      </c>
      <c r="T36" s="1">
        <v>13</v>
      </c>
      <c r="U36" s="1">
        <v>34566</v>
      </c>
      <c r="V36" s="1">
        <v>216</v>
      </c>
      <c r="W36" s="1">
        <v>216</v>
      </c>
      <c r="X36" s="1">
        <v>0</v>
      </c>
      <c r="Y36" s="1">
        <v>0</v>
      </c>
      <c r="Z36" s="1">
        <v>0</v>
      </c>
      <c r="AA36" s="1">
        <f t="shared" si="17"/>
        <v>49192</v>
      </c>
      <c r="AB36" s="1">
        <f t="shared" si="17"/>
        <v>584</v>
      </c>
      <c r="AC36" s="1">
        <f t="shared" si="18"/>
        <v>219</v>
      </c>
      <c r="AD36" s="1">
        <f t="shared" si="19"/>
        <v>0</v>
      </c>
      <c r="AE36" s="1">
        <f t="shared" si="26"/>
        <v>46</v>
      </c>
      <c r="AF36" s="1">
        <f t="shared" si="20"/>
        <v>0</v>
      </c>
      <c r="AG36" s="1">
        <f t="shared" si="20"/>
        <v>0</v>
      </c>
      <c r="AH36" s="1">
        <f t="shared" si="20"/>
        <v>0</v>
      </c>
      <c r="AI36" s="1">
        <f t="shared" si="27"/>
        <v>46</v>
      </c>
      <c r="AJ36" s="9">
        <f t="shared" si="1"/>
        <v>0</v>
      </c>
      <c r="AK36" s="9">
        <f t="shared" si="2"/>
        <v>2.4733333333333333E-2</v>
      </c>
      <c r="AL36" s="9">
        <f t="shared" si="3"/>
        <v>2.4533333333333334E-2</v>
      </c>
      <c r="AM36" s="9">
        <f t="shared" si="4"/>
        <v>2.0000000000000001E-4</v>
      </c>
      <c r="AN36" s="9">
        <f t="shared" si="5"/>
        <v>0</v>
      </c>
      <c r="AO36" s="9">
        <f t="shared" si="6"/>
        <v>3.0666666666666668E-3</v>
      </c>
      <c r="AP36" s="1">
        <f t="shared" si="21"/>
        <v>36</v>
      </c>
      <c r="AQ36" s="1">
        <f t="shared" si="21"/>
        <v>18</v>
      </c>
      <c r="AR36" s="1"/>
      <c r="AS36" s="1">
        <f t="shared" si="22"/>
        <v>0</v>
      </c>
      <c r="AT36" s="1">
        <f t="shared" si="28"/>
        <v>54</v>
      </c>
      <c r="AU36" s="1">
        <f t="shared" si="7"/>
        <v>432</v>
      </c>
      <c r="AV36" s="9">
        <f t="shared" si="23"/>
        <v>2.8799999999999999E-2</v>
      </c>
      <c r="AW36" s="9">
        <f t="shared" si="8"/>
        <v>1.44E-2</v>
      </c>
      <c r="AX36" s="9">
        <f t="shared" si="9"/>
        <v>1.44E-2</v>
      </c>
      <c r="AY36" s="9">
        <f t="shared" si="10"/>
        <v>0</v>
      </c>
      <c r="AZ36" s="9">
        <f t="shared" si="11"/>
        <v>3.5999999999999999E-3</v>
      </c>
      <c r="BJ36" s="7">
        <f t="shared" si="30"/>
        <v>38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33987.803144675432</v>
      </c>
      <c r="BS36" s="1">
        <f t="shared" si="16"/>
        <v>33712.969156982639</v>
      </c>
      <c r="CD36" s="1"/>
      <c r="CE36" s="1"/>
      <c r="CF36" s="1"/>
      <c r="CG36" s="1"/>
    </row>
    <row r="37" spans="1:85" x14ac:dyDescent="0.3">
      <c r="B37" s="1">
        <f t="shared" si="0"/>
        <v>417</v>
      </c>
      <c r="C37" s="1">
        <v>24</v>
      </c>
      <c r="D37" s="1">
        <v>14581</v>
      </c>
      <c r="E37" s="1">
        <v>412</v>
      </c>
      <c r="F37" s="1">
        <v>0</v>
      </c>
      <c r="G37" s="1">
        <v>5</v>
      </c>
      <c r="H37" s="1">
        <v>0</v>
      </c>
      <c r="I37" s="1">
        <v>0</v>
      </c>
      <c r="J37" s="1">
        <v>56.65</v>
      </c>
      <c r="K37" s="1">
        <v>1.28</v>
      </c>
      <c r="L37" s="1">
        <v>6.5</v>
      </c>
      <c r="M37" s="1">
        <v>1.64</v>
      </c>
      <c r="N37" s="1">
        <v>196</v>
      </c>
      <c r="O37" s="1">
        <v>712</v>
      </c>
      <c r="P37" s="1">
        <v>503</v>
      </c>
      <c r="Q37" s="1">
        <v>208</v>
      </c>
      <c r="R37" s="1">
        <v>0</v>
      </c>
      <c r="S37" s="1">
        <v>155</v>
      </c>
      <c r="T37" s="1">
        <v>16</v>
      </c>
      <c r="U37" s="1">
        <v>34499</v>
      </c>
      <c r="V37" s="1">
        <v>263</v>
      </c>
      <c r="W37" s="1">
        <v>236</v>
      </c>
      <c r="X37" s="1">
        <v>0</v>
      </c>
      <c r="Y37" s="1">
        <v>0</v>
      </c>
      <c r="Z37" s="1">
        <v>0</v>
      </c>
      <c r="AA37" s="1">
        <f t="shared" si="17"/>
        <v>49080</v>
      </c>
      <c r="AB37" s="1">
        <f t="shared" si="17"/>
        <v>675</v>
      </c>
      <c r="AC37" s="1">
        <f t="shared" si="18"/>
        <v>241</v>
      </c>
      <c r="AD37" s="1">
        <f t="shared" si="19"/>
        <v>0</v>
      </c>
      <c r="AE37" s="1">
        <f t="shared" si="26"/>
        <v>44</v>
      </c>
      <c r="AF37" s="1">
        <f t="shared" si="20"/>
        <v>2</v>
      </c>
      <c r="AG37" s="1">
        <f t="shared" si="20"/>
        <v>0</v>
      </c>
      <c r="AH37" s="1">
        <f t="shared" si="20"/>
        <v>0</v>
      </c>
      <c r="AI37" s="1">
        <f t="shared" si="27"/>
        <v>46</v>
      </c>
      <c r="AJ37" s="9">
        <f t="shared" si="1"/>
        <v>0</v>
      </c>
      <c r="AK37" s="9">
        <f t="shared" si="2"/>
        <v>2.7799999999999998E-2</v>
      </c>
      <c r="AL37" s="9">
        <f t="shared" si="3"/>
        <v>2.7466666666666667E-2</v>
      </c>
      <c r="AM37" s="9">
        <f t="shared" si="4"/>
        <v>3.3333333333333332E-4</v>
      </c>
      <c r="AN37" s="9">
        <f t="shared" si="5"/>
        <v>0</v>
      </c>
      <c r="AO37" s="9">
        <f t="shared" si="6"/>
        <v>3.0666666666666668E-3</v>
      </c>
      <c r="AP37" s="1">
        <f t="shared" si="21"/>
        <v>47</v>
      </c>
      <c r="AQ37" s="1">
        <f t="shared" si="21"/>
        <v>20</v>
      </c>
      <c r="AR37" s="1"/>
      <c r="AS37" s="1">
        <f t="shared" si="22"/>
        <v>0</v>
      </c>
      <c r="AT37" s="1">
        <f t="shared" si="28"/>
        <v>67</v>
      </c>
      <c r="AU37" s="1">
        <f t="shared" si="7"/>
        <v>499</v>
      </c>
      <c r="AV37" s="9">
        <f t="shared" si="23"/>
        <v>3.3266666666666667E-2</v>
      </c>
      <c r="AW37" s="9">
        <f t="shared" si="8"/>
        <v>1.7533333333333335E-2</v>
      </c>
      <c r="AX37" s="9">
        <f t="shared" si="9"/>
        <v>1.5733333333333332E-2</v>
      </c>
      <c r="AY37" s="9">
        <f t="shared" si="10"/>
        <v>0</v>
      </c>
      <c r="AZ37" s="9">
        <f t="shared" si="11"/>
        <v>4.4666666666666665E-3</v>
      </c>
      <c r="BJ37" s="7">
        <f t="shared" si="30"/>
        <v>39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38201.924289298266</v>
      </c>
      <c r="BS37" s="1">
        <f t="shared" si="16"/>
        <v>37743.867643143611</v>
      </c>
      <c r="CD37" s="1"/>
      <c r="CE37" s="1"/>
      <c r="CF37" s="1"/>
      <c r="CG37" s="1"/>
    </row>
    <row r="38" spans="1:85" x14ac:dyDescent="0.3">
      <c r="B38" s="1">
        <f t="shared" si="0"/>
        <v>468</v>
      </c>
      <c r="C38" s="1">
        <v>25</v>
      </c>
      <c r="D38" s="1">
        <v>14530</v>
      </c>
      <c r="E38" s="1">
        <v>462</v>
      </c>
      <c r="F38" s="1">
        <v>0</v>
      </c>
      <c r="G38" s="1">
        <v>6</v>
      </c>
      <c r="H38" s="1">
        <v>0</v>
      </c>
      <c r="I38" s="1">
        <v>0</v>
      </c>
      <c r="J38" s="1">
        <v>56.64</v>
      </c>
      <c r="K38" s="1">
        <v>1.29</v>
      </c>
      <c r="L38" s="1">
        <v>6.5</v>
      </c>
      <c r="M38" s="1">
        <v>1.68</v>
      </c>
      <c r="N38" s="1">
        <v>226</v>
      </c>
      <c r="O38" s="1">
        <v>814</v>
      </c>
      <c r="P38" s="1">
        <v>584</v>
      </c>
      <c r="Q38" s="1">
        <v>228</v>
      </c>
      <c r="R38" s="1">
        <v>0</v>
      </c>
      <c r="S38" s="1">
        <v>194</v>
      </c>
      <c r="T38" s="1">
        <v>19</v>
      </c>
      <c r="U38" s="1">
        <v>34418</v>
      </c>
      <c r="V38" s="1">
        <v>321</v>
      </c>
      <c r="W38" s="1">
        <v>259</v>
      </c>
      <c r="X38" s="1">
        <v>0</v>
      </c>
      <c r="Y38" s="1">
        <v>0</v>
      </c>
      <c r="Z38" s="1">
        <v>0</v>
      </c>
      <c r="AA38" s="1">
        <f t="shared" si="17"/>
        <v>48948</v>
      </c>
      <c r="AB38" s="1">
        <f t="shared" si="17"/>
        <v>783</v>
      </c>
      <c r="AC38" s="1">
        <f t="shared" si="18"/>
        <v>265</v>
      </c>
      <c r="AD38" s="1">
        <f t="shared" si="19"/>
        <v>0</v>
      </c>
      <c r="AE38" s="1">
        <f t="shared" si="26"/>
        <v>50</v>
      </c>
      <c r="AF38" s="1">
        <f t="shared" si="20"/>
        <v>1</v>
      </c>
      <c r="AG38" s="1">
        <f t="shared" si="20"/>
        <v>0</v>
      </c>
      <c r="AH38" s="1">
        <f t="shared" si="20"/>
        <v>0</v>
      </c>
      <c r="AI38" s="1">
        <f t="shared" si="27"/>
        <v>51</v>
      </c>
      <c r="AJ38" s="9">
        <f t="shared" si="1"/>
        <v>0</v>
      </c>
      <c r="AK38" s="9">
        <f t="shared" si="2"/>
        <v>3.1199999999999999E-2</v>
      </c>
      <c r="AL38" s="9">
        <f t="shared" si="3"/>
        <v>3.0800000000000001E-2</v>
      </c>
      <c r="AM38" s="9">
        <f t="shared" si="4"/>
        <v>4.0000000000000002E-4</v>
      </c>
      <c r="AN38" s="9">
        <f t="shared" si="5"/>
        <v>0</v>
      </c>
      <c r="AO38" s="9">
        <f t="shared" si="6"/>
        <v>3.3999999999999998E-3</v>
      </c>
      <c r="AP38" s="1">
        <f t="shared" si="21"/>
        <v>58</v>
      </c>
      <c r="AQ38" s="1">
        <f t="shared" si="21"/>
        <v>23</v>
      </c>
      <c r="AR38" s="1"/>
      <c r="AS38" s="1">
        <f t="shared" si="22"/>
        <v>0</v>
      </c>
      <c r="AT38" s="1">
        <f t="shared" si="28"/>
        <v>81</v>
      </c>
      <c r="AU38" s="1">
        <f t="shared" si="7"/>
        <v>580</v>
      </c>
      <c r="AV38" s="9">
        <f t="shared" si="23"/>
        <v>3.8666666666666669E-2</v>
      </c>
      <c r="AW38" s="9">
        <f t="shared" si="8"/>
        <v>2.1399999999999999E-2</v>
      </c>
      <c r="AX38" s="9">
        <f t="shared" si="9"/>
        <v>1.7266666666666666E-2</v>
      </c>
      <c r="AY38" s="9">
        <f t="shared" si="10"/>
        <v>0</v>
      </c>
      <c r="AZ38" s="9">
        <f t="shared" si="11"/>
        <v>5.4000000000000003E-3</v>
      </c>
      <c r="BJ38" s="7">
        <f t="shared" si="30"/>
        <v>40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42874.102080075747</v>
      </c>
      <c r="BS38" s="1">
        <f t="shared" si="16"/>
        <v>42324.434104690161</v>
      </c>
      <c r="CD38" s="1"/>
      <c r="CE38" s="1"/>
      <c r="CF38" s="1"/>
      <c r="CG38" s="1"/>
    </row>
    <row r="39" spans="1:85" x14ac:dyDescent="0.3">
      <c r="B39" s="1">
        <f t="shared" si="0"/>
        <v>529</v>
      </c>
      <c r="C39" s="1">
        <v>26</v>
      </c>
      <c r="D39" s="1">
        <v>14469</v>
      </c>
      <c r="E39" s="1">
        <v>520</v>
      </c>
      <c r="F39" s="1">
        <v>0</v>
      </c>
      <c r="G39" s="1">
        <v>8</v>
      </c>
      <c r="H39" s="1">
        <v>0</v>
      </c>
      <c r="I39" s="1">
        <v>1</v>
      </c>
      <c r="J39" s="1">
        <v>56.65</v>
      </c>
      <c r="K39" s="1">
        <v>1.29</v>
      </c>
      <c r="L39" s="1">
        <v>6.5</v>
      </c>
      <c r="M39" s="1">
        <v>1.71</v>
      </c>
      <c r="N39" s="1">
        <v>261</v>
      </c>
      <c r="O39" s="1">
        <v>926</v>
      </c>
      <c r="P39" s="1">
        <v>670</v>
      </c>
      <c r="Q39" s="1">
        <v>255</v>
      </c>
      <c r="R39" s="1">
        <v>0</v>
      </c>
      <c r="S39" s="1">
        <v>232</v>
      </c>
      <c r="T39" s="1">
        <v>23</v>
      </c>
      <c r="U39" s="1">
        <v>34331</v>
      </c>
      <c r="V39" s="1">
        <v>378</v>
      </c>
      <c r="W39" s="1">
        <v>290</v>
      </c>
      <c r="X39" s="1">
        <v>0</v>
      </c>
      <c r="Y39" s="1">
        <v>0</v>
      </c>
      <c r="Z39" s="1">
        <v>0</v>
      </c>
      <c r="AA39" s="1">
        <f t="shared" si="17"/>
        <v>48800</v>
      </c>
      <c r="AB39" s="1">
        <f t="shared" si="17"/>
        <v>898</v>
      </c>
      <c r="AC39" s="1">
        <f t="shared" si="18"/>
        <v>298</v>
      </c>
      <c r="AD39" s="1">
        <f t="shared" si="19"/>
        <v>1</v>
      </c>
      <c r="AE39" s="1">
        <f t="shared" si="26"/>
        <v>58</v>
      </c>
      <c r="AF39" s="1">
        <f t="shared" si="20"/>
        <v>2</v>
      </c>
      <c r="AG39" s="1">
        <f t="shared" si="20"/>
        <v>0</v>
      </c>
      <c r="AH39" s="1">
        <f t="shared" si="20"/>
        <v>1</v>
      </c>
      <c r="AI39" s="1">
        <f t="shared" si="27"/>
        <v>61</v>
      </c>
      <c r="AJ39" s="9">
        <f t="shared" si="1"/>
        <v>1.890359168241966E-3</v>
      </c>
      <c r="AK39" s="9">
        <f t="shared" si="2"/>
        <v>3.5266666666666668E-2</v>
      </c>
      <c r="AL39" s="9">
        <f t="shared" si="3"/>
        <v>3.4666666666666665E-2</v>
      </c>
      <c r="AM39" s="9">
        <f t="shared" si="4"/>
        <v>5.3333333333333336E-4</v>
      </c>
      <c r="AN39" s="9">
        <f t="shared" si="5"/>
        <v>6.666666666666667E-5</v>
      </c>
      <c r="AO39" s="9">
        <f t="shared" si="6"/>
        <v>4.0666666666666663E-3</v>
      </c>
      <c r="AP39" s="1">
        <f t="shared" si="21"/>
        <v>57</v>
      </c>
      <c r="AQ39" s="1">
        <f t="shared" si="21"/>
        <v>31</v>
      </c>
      <c r="AR39" s="1"/>
      <c r="AS39" s="1">
        <f t="shared" si="22"/>
        <v>0</v>
      </c>
      <c r="AT39" s="1">
        <f t="shared" si="28"/>
        <v>88</v>
      </c>
      <c r="AU39" s="1">
        <f t="shared" si="7"/>
        <v>668</v>
      </c>
      <c r="AV39" s="9">
        <f t="shared" si="23"/>
        <v>4.4533333333333334E-2</v>
      </c>
      <c r="AW39" s="9">
        <f t="shared" si="8"/>
        <v>2.52E-2</v>
      </c>
      <c r="AX39" s="9">
        <f t="shared" si="9"/>
        <v>1.9333333333333334E-2</v>
      </c>
      <c r="AY39" s="9">
        <f t="shared" si="10"/>
        <v>0</v>
      </c>
      <c r="AZ39" s="9">
        <f t="shared" si="11"/>
        <v>5.8666666666666667E-3</v>
      </c>
      <c r="BJ39" s="7">
        <f t="shared" si="30"/>
        <v>41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48462.393163162546</v>
      </c>
      <c r="BS39" s="1">
        <f t="shared" si="16"/>
        <v>47637.891200084166</v>
      </c>
      <c r="CD39" s="1"/>
      <c r="CE39" s="1"/>
      <c r="CF39" s="1"/>
      <c r="CG39" s="1"/>
    </row>
    <row r="40" spans="1:85" x14ac:dyDescent="0.3">
      <c r="B40" s="1">
        <f t="shared" si="0"/>
        <v>586</v>
      </c>
      <c r="C40" s="1">
        <v>27</v>
      </c>
      <c r="D40" s="1">
        <v>14412</v>
      </c>
      <c r="E40" s="1">
        <v>575</v>
      </c>
      <c r="F40" s="1">
        <v>0</v>
      </c>
      <c r="G40" s="1">
        <v>10</v>
      </c>
      <c r="H40" s="1">
        <v>0</v>
      </c>
      <c r="I40" s="1">
        <v>1</v>
      </c>
      <c r="J40" s="1">
        <v>56.64</v>
      </c>
      <c r="K40" s="1">
        <v>1.3</v>
      </c>
      <c r="L40" s="1">
        <v>6.5</v>
      </c>
      <c r="M40" s="1">
        <v>1.73</v>
      </c>
      <c r="N40" s="1">
        <v>300</v>
      </c>
      <c r="O40" s="1">
        <v>1040</v>
      </c>
      <c r="P40" s="1">
        <v>752</v>
      </c>
      <c r="Q40" s="1">
        <v>286</v>
      </c>
      <c r="R40" s="1">
        <v>0</v>
      </c>
      <c r="S40" s="1">
        <v>271</v>
      </c>
      <c r="T40" s="1">
        <v>26</v>
      </c>
      <c r="U40" s="1">
        <v>34237</v>
      </c>
      <c r="V40" s="1">
        <v>438</v>
      </c>
      <c r="W40" s="1">
        <v>324</v>
      </c>
      <c r="X40" s="1">
        <v>0</v>
      </c>
      <c r="Y40" s="1">
        <v>0</v>
      </c>
      <c r="Z40" s="1">
        <v>0</v>
      </c>
      <c r="AA40" s="1">
        <f t="shared" si="17"/>
        <v>48649</v>
      </c>
      <c r="AB40" s="1">
        <f t="shared" si="17"/>
        <v>1013</v>
      </c>
      <c r="AC40" s="1">
        <f t="shared" si="18"/>
        <v>334</v>
      </c>
      <c r="AD40" s="1">
        <f t="shared" si="19"/>
        <v>1</v>
      </c>
      <c r="AE40" s="1">
        <f t="shared" si="26"/>
        <v>55</v>
      </c>
      <c r="AF40" s="1">
        <f t="shared" si="20"/>
        <v>2</v>
      </c>
      <c r="AG40" s="1">
        <f t="shared" si="20"/>
        <v>0</v>
      </c>
      <c r="AH40" s="1">
        <f t="shared" si="20"/>
        <v>0</v>
      </c>
      <c r="AI40" s="1">
        <f t="shared" si="27"/>
        <v>57</v>
      </c>
      <c r="AJ40" s="9">
        <f t="shared" si="1"/>
        <v>1.7064846416382253E-3</v>
      </c>
      <c r="AK40" s="9">
        <f t="shared" si="2"/>
        <v>3.9066666666666666E-2</v>
      </c>
      <c r="AL40" s="9">
        <f t="shared" si="3"/>
        <v>3.833333333333333E-2</v>
      </c>
      <c r="AM40" s="9">
        <f t="shared" si="4"/>
        <v>6.6666666666666664E-4</v>
      </c>
      <c r="AN40" s="9">
        <f t="shared" si="5"/>
        <v>6.666666666666667E-5</v>
      </c>
      <c r="AO40" s="9">
        <f t="shared" si="6"/>
        <v>3.8E-3</v>
      </c>
      <c r="AP40" s="1">
        <f t="shared" si="21"/>
        <v>60</v>
      </c>
      <c r="AQ40" s="1">
        <f t="shared" si="21"/>
        <v>34</v>
      </c>
      <c r="AR40" s="1"/>
      <c r="AS40" s="1">
        <f t="shared" si="22"/>
        <v>0</v>
      </c>
      <c r="AT40" s="1">
        <f t="shared" si="28"/>
        <v>94</v>
      </c>
      <c r="AU40" s="1">
        <f t="shared" si="7"/>
        <v>762</v>
      </c>
      <c r="AV40" s="9">
        <f t="shared" si="23"/>
        <v>5.0799999999999998E-2</v>
      </c>
      <c r="AW40" s="9">
        <f t="shared" si="8"/>
        <v>2.92E-2</v>
      </c>
      <c r="AX40" s="9">
        <f t="shared" si="9"/>
        <v>2.1600000000000001E-2</v>
      </c>
      <c r="AY40" s="9">
        <f t="shared" si="10"/>
        <v>0</v>
      </c>
      <c r="AZ40" s="9">
        <f t="shared" si="11"/>
        <v>6.2666666666666669E-3</v>
      </c>
      <c r="BJ40" s="7">
        <f t="shared" si="30"/>
        <v>42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53684.23892932562</v>
      </c>
      <c r="BS40" s="1">
        <f t="shared" si="16"/>
        <v>52676.514307785379</v>
      </c>
      <c r="CD40" s="1"/>
      <c r="CE40" s="1"/>
      <c r="CF40" s="1"/>
      <c r="CG40" s="1"/>
    </row>
    <row r="41" spans="1:85" x14ac:dyDescent="0.3">
      <c r="B41" s="1">
        <f t="shared" si="0"/>
        <v>646</v>
      </c>
      <c r="C41" s="1">
        <v>28</v>
      </c>
      <c r="D41" s="1">
        <v>14352</v>
      </c>
      <c r="E41" s="1">
        <v>633</v>
      </c>
      <c r="F41" s="1">
        <v>0</v>
      </c>
      <c r="G41" s="1">
        <v>12</v>
      </c>
      <c r="H41" s="1">
        <v>0</v>
      </c>
      <c r="I41" s="1">
        <v>1</v>
      </c>
      <c r="J41" s="1">
        <v>56.64</v>
      </c>
      <c r="K41" s="1">
        <v>1.31</v>
      </c>
      <c r="L41" s="1">
        <v>6.5</v>
      </c>
      <c r="M41" s="1">
        <v>1.73</v>
      </c>
      <c r="N41" s="1">
        <v>345</v>
      </c>
      <c r="O41" s="1">
        <v>1157</v>
      </c>
      <c r="P41" s="1">
        <v>826</v>
      </c>
      <c r="Q41" s="1">
        <v>329</v>
      </c>
      <c r="R41" s="1">
        <v>1</v>
      </c>
      <c r="S41" s="1">
        <v>312</v>
      </c>
      <c r="T41" s="1">
        <v>30</v>
      </c>
      <c r="U41" s="1">
        <v>34135</v>
      </c>
      <c r="V41" s="1">
        <v>491</v>
      </c>
      <c r="W41" s="1">
        <v>372</v>
      </c>
      <c r="X41" s="1">
        <v>0</v>
      </c>
      <c r="Y41" s="1">
        <v>0</v>
      </c>
      <c r="Z41" s="1">
        <v>0</v>
      </c>
      <c r="AA41" s="1">
        <f t="shared" si="17"/>
        <v>48487</v>
      </c>
      <c r="AB41" s="1">
        <f t="shared" si="17"/>
        <v>1124</v>
      </c>
      <c r="AC41" s="1">
        <f t="shared" si="18"/>
        <v>384</v>
      </c>
      <c r="AD41" s="1">
        <f t="shared" si="19"/>
        <v>1</v>
      </c>
      <c r="AE41" s="1">
        <f t="shared" si="26"/>
        <v>58</v>
      </c>
      <c r="AF41" s="1">
        <f t="shared" si="20"/>
        <v>2</v>
      </c>
      <c r="AG41" s="1">
        <f t="shared" si="20"/>
        <v>0</v>
      </c>
      <c r="AH41" s="1">
        <f t="shared" si="20"/>
        <v>0</v>
      </c>
      <c r="AI41" s="1">
        <f t="shared" si="27"/>
        <v>60</v>
      </c>
      <c r="AJ41" s="9">
        <f t="shared" si="1"/>
        <v>1.5479876160990713E-3</v>
      </c>
      <c r="AK41" s="9">
        <f t="shared" si="2"/>
        <v>4.306666666666667E-2</v>
      </c>
      <c r="AL41" s="9">
        <f t="shared" si="3"/>
        <v>4.2200000000000001E-2</v>
      </c>
      <c r="AM41" s="9">
        <f t="shared" si="4"/>
        <v>8.0000000000000004E-4</v>
      </c>
      <c r="AN41" s="9">
        <f t="shared" si="5"/>
        <v>6.666666666666667E-5</v>
      </c>
      <c r="AO41" s="9">
        <f t="shared" si="6"/>
        <v>4.0000000000000001E-3</v>
      </c>
      <c r="AP41" s="1">
        <f t="shared" si="21"/>
        <v>53</v>
      </c>
      <c r="AQ41" s="1">
        <f t="shared" si="21"/>
        <v>48</v>
      </c>
      <c r="AR41" s="1"/>
      <c r="AS41" s="1">
        <f t="shared" si="22"/>
        <v>0</v>
      </c>
      <c r="AT41" s="1">
        <f t="shared" si="28"/>
        <v>101</v>
      </c>
      <c r="AU41" s="1">
        <f t="shared" si="7"/>
        <v>863</v>
      </c>
      <c r="AV41" s="9">
        <f t="shared" si="23"/>
        <v>5.7533333333333332E-2</v>
      </c>
      <c r="AW41" s="9">
        <f t="shared" si="8"/>
        <v>3.2733333333333337E-2</v>
      </c>
      <c r="AX41" s="9">
        <f t="shared" si="9"/>
        <v>2.4799999999999999E-2</v>
      </c>
      <c r="AY41" s="9">
        <f t="shared" si="10"/>
        <v>0</v>
      </c>
      <c r="AZ41" s="9">
        <f t="shared" si="11"/>
        <v>6.7333333333333334E-3</v>
      </c>
      <c r="BJ41" s="7">
        <f t="shared" si="30"/>
        <v>43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59180.918683181488</v>
      </c>
      <c r="BS41" s="1">
        <f t="shared" si="16"/>
        <v>57989.971403179377</v>
      </c>
      <c r="CD41" s="1"/>
      <c r="CE41" s="1"/>
      <c r="CF41" s="1"/>
      <c r="CG41" s="1"/>
    </row>
    <row r="42" spans="1:85" x14ac:dyDescent="0.3">
      <c r="B42" s="1">
        <f t="shared" si="0"/>
        <v>716</v>
      </c>
      <c r="C42" s="1">
        <v>29</v>
      </c>
      <c r="D42" s="1">
        <v>14283</v>
      </c>
      <c r="E42" s="1">
        <v>699</v>
      </c>
      <c r="F42" s="1">
        <v>0</v>
      </c>
      <c r="G42" s="1">
        <v>15</v>
      </c>
      <c r="H42" s="1">
        <v>0</v>
      </c>
      <c r="I42" s="1">
        <v>2</v>
      </c>
      <c r="J42" s="1">
        <v>56.64</v>
      </c>
      <c r="K42" s="1">
        <v>1.32</v>
      </c>
      <c r="L42" s="1">
        <v>6.6</v>
      </c>
      <c r="M42" s="1">
        <v>1.76</v>
      </c>
      <c r="N42" s="1">
        <v>394</v>
      </c>
      <c r="O42" s="1">
        <v>1285</v>
      </c>
      <c r="P42" s="1">
        <v>908</v>
      </c>
      <c r="Q42" s="1">
        <v>376</v>
      </c>
      <c r="R42" s="1">
        <v>1</v>
      </c>
      <c r="S42" s="1">
        <v>356</v>
      </c>
      <c r="T42" s="1">
        <v>34</v>
      </c>
      <c r="U42" s="1">
        <v>34027</v>
      </c>
      <c r="V42" s="1">
        <v>550</v>
      </c>
      <c r="W42" s="1">
        <v>422</v>
      </c>
      <c r="X42" s="1">
        <v>0</v>
      </c>
      <c r="Y42" s="1">
        <v>0</v>
      </c>
      <c r="Z42" s="1">
        <v>0</v>
      </c>
      <c r="AA42" s="1">
        <f t="shared" si="17"/>
        <v>48310</v>
      </c>
      <c r="AB42" s="1">
        <f t="shared" si="17"/>
        <v>1249</v>
      </c>
      <c r="AC42" s="1">
        <f t="shared" si="18"/>
        <v>437</v>
      </c>
      <c r="AD42" s="1">
        <f t="shared" si="19"/>
        <v>2</v>
      </c>
      <c r="AE42" s="1">
        <f t="shared" si="26"/>
        <v>66</v>
      </c>
      <c r="AF42" s="1">
        <f t="shared" si="20"/>
        <v>3</v>
      </c>
      <c r="AG42" s="1">
        <f t="shared" si="20"/>
        <v>0</v>
      </c>
      <c r="AH42" s="1">
        <f t="shared" si="20"/>
        <v>1</v>
      </c>
      <c r="AI42" s="1">
        <f t="shared" si="27"/>
        <v>70</v>
      </c>
      <c r="AJ42" s="9">
        <f t="shared" si="1"/>
        <v>2.7932960893854749E-3</v>
      </c>
      <c r="AK42" s="9">
        <f t="shared" si="2"/>
        <v>4.7733333333333336E-2</v>
      </c>
      <c r="AL42" s="9">
        <f t="shared" si="3"/>
        <v>4.6600000000000003E-2</v>
      </c>
      <c r="AM42" s="9">
        <f t="shared" si="4"/>
        <v>1E-3</v>
      </c>
      <c r="AN42" s="9">
        <f t="shared" si="5"/>
        <v>1.3333333333333334E-4</v>
      </c>
      <c r="AO42" s="9">
        <f t="shared" si="6"/>
        <v>4.6666666666666671E-3</v>
      </c>
      <c r="AP42" s="1">
        <f t="shared" si="21"/>
        <v>59</v>
      </c>
      <c r="AQ42" s="1">
        <f t="shared" si="21"/>
        <v>50</v>
      </c>
      <c r="AR42" s="1"/>
      <c r="AS42" s="1">
        <f t="shared" si="22"/>
        <v>0</v>
      </c>
      <c r="AT42" s="1">
        <f t="shared" si="28"/>
        <v>109</v>
      </c>
      <c r="AU42" s="1">
        <f t="shared" si="7"/>
        <v>972</v>
      </c>
      <c r="AV42" s="9">
        <f t="shared" si="23"/>
        <v>6.4799999999999996E-2</v>
      </c>
      <c r="AW42" s="9">
        <f t="shared" si="8"/>
        <v>3.6666666666666667E-2</v>
      </c>
      <c r="AX42" s="9">
        <f t="shared" si="9"/>
        <v>2.8133333333333333E-2</v>
      </c>
      <c r="AY42" s="9">
        <f t="shared" si="10"/>
        <v>0</v>
      </c>
      <c r="AZ42" s="9">
        <f t="shared" si="11"/>
        <v>7.2666666666666669E-3</v>
      </c>
      <c r="BJ42" s="7">
        <f t="shared" si="30"/>
        <v>44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65593.711729346658</v>
      </c>
      <c r="BS42" s="1">
        <f t="shared" si="16"/>
        <v>64036.319132420831</v>
      </c>
      <c r="CD42" s="1"/>
      <c r="CE42" s="1"/>
      <c r="CF42" s="1"/>
      <c r="CG42" s="1"/>
    </row>
    <row r="43" spans="1:85" x14ac:dyDescent="0.3">
      <c r="B43" s="1">
        <f t="shared" si="0"/>
        <v>786</v>
      </c>
      <c r="C43" s="1">
        <v>30</v>
      </c>
      <c r="D43" s="1">
        <v>14212</v>
      </c>
      <c r="E43" s="1">
        <v>766</v>
      </c>
      <c r="F43" s="1">
        <v>0</v>
      </c>
      <c r="G43" s="1">
        <v>18</v>
      </c>
      <c r="H43" s="1">
        <v>0</v>
      </c>
      <c r="I43" s="1">
        <v>2</v>
      </c>
      <c r="J43" s="1">
        <v>56.64</v>
      </c>
      <c r="K43" s="1">
        <v>1.34</v>
      </c>
      <c r="L43" s="1">
        <v>6.6</v>
      </c>
      <c r="M43" s="1">
        <v>1.73</v>
      </c>
      <c r="N43" s="1">
        <v>445</v>
      </c>
      <c r="O43" s="1">
        <v>1424</v>
      </c>
      <c r="P43" s="1">
        <v>989</v>
      </c>
      <c r="Q43" s="1">
        <v>433</v>
      </c>
      <c r="R43" s="1">
        <v>1</v>
      </c>
      <c r="S43" s="1">
        <v>398</v>
      </c>
      <c r="T43" s="1">
        <v>39</v>
      </c>
      <c r="U43" s="1">
        <v>33907</v>
      </c>
      <c r="V43" s="1">
        <v>607</v>
      </c>
      <c r="W43" s="1">
        <v>485</v>
      </c>
      <c r="X43" s="1">
        <v>0</v>
      </c>
      <c r="Y43" s="1">
        <v>0</v>
      </c>
      <c r="Z43" s="1">
        <v>0</v>
      </c>
      <c r="AA43" s="1">
        <f t="shared" si="17"/>
        <v>48119</v>
      </c>
      <c r="AB43" s="1">
        <f t="shared" si="17"/>
        <v>1373</v>
      </c>
      <c r="AC43" s="1">
        <f t="shared" si="18"/>
        <v>503</v>
      </c>
      <c r="AD43" s="1">
        <f t="shared" si="19"/>
        <v>2</v>
      </c>
      <c r="AE43" s="1">
        <f t="shared" si="26"/>
        <v>67</v>
      </c>
      <c r="AF43" s="1">
        <f t="shared" si="20"/>
        <v>3</v>
      </c>
      <c r="AG43" s="1">
        <f t="shared" si="20"/>
        <v>0</v>
      </c>
      <c r="AH43" s="1">
        <f t="shared" si="20"/>
        <v>0</v>
      </c>
      <c r="AI43" s="1">
        <f t="shared" si="27"/>
        <v>70</v>
      </c>
      <c r="AJ43" s="9">
        <f t="shared" si="1"/>
        <v>2.5445292620865142E-3</v>
      </c>
      <c r="AK43" s="9">
        <f t="shared" si="2"/>
        <v>5.2400000000000002E-2</v>
      </c>
      <c r="AL43" s="9">
        <f t="shared" si="3"/>
        <v>5.106666666666667E-2</v>
      </c>
      <c r="AM43" s="9">
        <f t="shared" si="4"/>
        <v>1.1999999999999999E-3</v>
      </c>
      <c r="AN43" s="9">
        <f t="shared" si="5"/>
        <v>1.3333333333333334E-4</v>
      </c>
      <c r="AO43" s="9">
        <f t="shared" si="6"/>
        <v>4.6666666666666671E-3</v>
      </c>
      <c r="AP43" s="1">
        <f t="shared" si="21"/>
        <v>57</v>
      </c>
      <c r="AQ43" s="1">
        <f t="shared" si="21"/>
        <v>63</v>
      </c>
      <c r="AR43" s="1"/>
      <c r="AS43" s="1">
        <f t="shared" si="22"/>
        <v>0</v>
      </c>
      <c r="AT43" s="1">
        <f t="shared" si="28"/>
        <v>120</v>
      </c>
      <c r="AU43" s="1">
        <f t="shared" si="7"/>
        <v>1092</v>
      </c>
      <c r="AV43" s="9">
        <f t="shared" si="23"/>
        <v>7.2800000000000004E-2</v>
      </c>
      <c r="AW43" s="9">
        <f t="shared" si="8"/>
        <v>4.0466666666666665E-2</v>
      </c>
      <c r="AX43" s="9">
        <f t="shared" si="9"/>
        <v>3.2333333333333332E-2</v>
      </c>
      <c r="AY43" s="9">
        <f t="shared" si="10"/>
        <v>0</v>
      </c>
      <c r="AZ43" s="9">
        <f t="shared" si="11"/>
        <v>8.0000000000000002E-3</v>
      </c>
      <c r="BJ43" s="7">
        <f t="shared" si="30"/>
        <v>45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72006.504775511843</v>
      </c>
      <c r="BS43" s="1">
        <f t="shared" si="16"/>
        <v>70174.278190893208</v>
      </c>
      <c r="CD43" s="1"/>
      <c r="CE43" s="1"/>
      <c r="CF43" s="1"/>
      <c r="CG43" s="1"/>
    </row>
    <row r="44" spans="1:85" x14ac:dyDescent="0.3">
      <c r="B44" s="1">
        <f t="shared" si="0"/>
        <v>813</v>
      </c>
      <c r="C44" s="1">
        <v>31</v>
      </c>
      <c r="D44" s="1">
        <v>14185</v>
      </c>
      <c r="E44" s="1">
        <v>789</v>
      </c>
      <c r="F44" s="1">
        <v>0</v>
      </c>
      <c r="G44" s="1">
        <v>21</v>
      </c>
      <c r="H44" s="1">
        <v>0</v>
      </c>
      <c r="I44" s="1">
        <v>3</v>
      </c>
      <c r="J44" s="1">
        <v>55.73</v>
      </c>
      <c r="K44" s="1">
        <v>1.28</v>
      </c>
      <c r="L44" s="1">
        <v>6.7</v>
      </c>
      <c r="M44" s="1">
        <v>1.69</v>
      </c>
      <c r="N44" s="1">
        <v>474</v>
      </c>
      <c r="O44" s="1">
        <v>1451</v>
      </c>
      <c r="P44" s="1">
        <v>1017</v>
      </c>
      <c r="Q44" s="1">
        <v>433</v>
      </c>
      <c r="R44" s="1">
        <v>1</v>
      </c>
      <c r="S44" s="1">
        <v>444</v>
      </c>
      <c r="T44" s="1">
        <v>43</v>
      </c>
      <c r="U44" s="1">
        <v>33878</v>
      </c>
      <c r="V44" s="1">
        <v>562</v>
      </c>
      <c r="W44" s="1">
        <v>558</v>
      </c>
      <c r="X44" s="1">
        <v>0</v>
      </c>
      <c r="Y44" s="1">
        <v>0</v>
      </c>
      <c r="Z44" s="1">
        <v>0</v>
      </c>
      <c r="AA44" s="1">
        <f t="shared" si="17"/>
        <v>48063</v>
      </c>
      <c r="AB44" s="1">
        <f t="shared" si="17"/>
        <v>1351</v>
      </c>
      <c r="AC44" s="1">
        <f t="shared" si="18"/>
        <v>579</v>
      </c>
      <c r="AD44" s="1">
        <f t="shared" si="19"/>
        <v>3</v>
      </c>
      <c r="AE44" s="1">
        <f t="shared" si="26"/>
        <v>23</v>
      </c>
      <c r="AF44" s="1">
        <f t="shared" si="20"/>
        <v>3</v>
      </c>
      <c r="AG44" s="1">
        <f t="shared" si="20"/>
        <v>0</v>
      </c>
      <c r="AH44" s="1">
        <f t="shared" si="20"/>
        <v>1</v>
      </c>
      <c r="AI44" s="1">
        <f t="shared" si="27"/>
        <v>27</v>
      </c>
      <c r="AJ44" s="9">
        <f t="shared" si="1"/>
        <v>3.6900369003690036E-3</v>
      </c>
      <c r="AK44" s="9">
        <f t="shared" si="2"/>
        <v>5.4199999999999998E-2</v>
      </c>
      <c r="AL44" s="9">
        <f t="shared" si="3"/>
        <v>5.2600000000000001E-2</v>
      </c>
      <c r="AM44" s="9">
        <f t="shared" si="4"/>
        <v>1.4E-3</v>
      </c>
      <c r="AN44" s="9">
        <f t="shared" si="5"/>
        <v>2.0000000000000001E-4</v>
      </c>
      <c r="AO44" s="9">
        <f t="shared" si="6"/>
        <v>1.8E-3</v>
      </c>
      <c r="AP44" s="1">
        <f t="shared" si="21"/>
        <v>-45</v>
      </c>
      <c r="AQ44" s="1">
        <f t="shared" si="21"/>
        <v>73</v>
      </c>
      <c r="AR44" s="1"/>
      <c r="AS44" s="1">
        <f t="shared" si="22"/>
        <v>0</v>
      </c>
      <c r="AT44" s="1">
        <f t="shared" si="28"/>
        <v>28</v>
      </c>
      <c r="AU44" s="1">
        <f t="shared" si="7"/>
        <v>1120</v>
      </c>
      <c r="AV44" s="9">
        <f t="shared" si="23"/>
        <v>7.4666666666666673E-2</v>
      </c>
      <c r="AW44" s="9">
        <f t="shared" si="8"/>
        <v>3.7466666666666669E-2</v>
      </c>
      <c r="AX44" s="9">
        <f t="shared" si="9"/>
        <v>3.7199999999999997E-2</v>
      </c>
      <c r="AY44" s="9">
        <f t="shared" si="10"/>
        <v>0</v>
      </c>
      <c r="AZ44" s="9">
        <f t="shared" si="11"/>
        <v>1.8666666666666666E-3</v>
      </c>
      <c r="BJ44" s="7">
        <f t="shared" si="30"/>
        <v>46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74480.01066474698</v>
      </c>
      <c r="BS44" s="1">
        <f t="shared" si="16"/>
        <v>72281.338763204636</v>
      </c>
      <c r="CD44" s="1"/>
      <c r="CE44" s="1"/>
      <c r="CF44" s="1"/>
      <c r="CG44" s="1"/>
    </row>
    <row r="45" spans="1:85" x14ac:dyDescent="0.3">
      <c r="B45" s="1">
        <f t="shared" si="0"/>
        <v>846</v>
      </c>
      <c r="C45" s="1">
        <v>32</v>
      </c>
      <c r="D45" s="1">
        <v>14152</v>
      </c>
      <c r="E45" s="1">
        <v>816</v>
      </c>
      <c r="F45" s="1">
        <v>0</v>
      </c>
      <c r="G45" s="1">
        <v>27</v>
      </c>
      <c r="H45" s="1">
        <v>0</v>
      </c>
      <c r="I45" s="1">
        <v>3</v>
      </c>
      <c r="J45" s="1">
        <v>54.88</v>
      </c>
      <c r="K45" s="1">
        <v>1.25</v>
      </c>
      <c r="L45" s="1">
        <v>7</v>
      </c>
      <c r="M45" s="1">
        <v>1.63</v>
      </c>
      <c r="N45" s="1">
        <v>510</v>
      </c>
      <c r="O45" s="1">
        <v>1482</v>
      </c>
      <c r="P45" s="1">
        <v>1047</v>
      </c>
      <c r="Q45" s="1">
        <v>433</v>
      </c>
      <c r="R45" s="1">
        <v>1</v>
      </c>
      <c r="S45" s="1">
        <v>499</v>
      </c>
      <c r="T45" s="1">
        <v>49</v>
      </c>
      <c r="U45" s="1">
        <v>33844</v>
      </c>
      <c r="V45" s="1">
        <v>513</v>
      </c>
      <c r="W45" s="1">
        <v>641</v>
      </c>
      <c r="X45" s="1">
        <v>0</v>
      </c>
      <c r="Y45" s="1">
        <v>0</v>
      </c>
      <c r="Z45" s="1">
        <v>0</v>
      </c>
      <c r="AA45" s="1">
        <f t="shared" si="17"/>
        <v>47996</v>
      </c>
      <c r="AB45" s="1">
        <f t="shared" si="17"/>
        <v>1329</v>
      </c>
      <c r="AC45" s="1">
        <f t="shared" si="18"/>
        <v>668</v>
      </c>
      <c r="AD45" s="1">
        <f t="shared" si="19"/>
        <v>3</v>
      </c>
      <c r="AE45" s="1">
        <f t="shared" si="26"/>
        <v>27</v>
      </c>
      <c r="AF45" s="1">
        <f t="shared" si="20"/>
        <v>6</v>
      </c>
      <c r="AG45" s="1">
        <f t="shared" si="20"/>
        <v>0</v>
      </c>
      <c r="AH45" s="1">
        <f t="shared" si="20"/>
        <v>0</v>
      </c>
      <c r="AI45" s="1">
        <f t="shared" si="27"/>
        <v>33</v>
      </c>
      <c r="AJ45" s="9">
        <f t="shared" si="1"/>
        <v>3.5460992907801418E-3</v>
      </c>
      <c r="AK45" s="9">
        <f t="shared" si="2"/>
        <v>5.6399999999999999E-2</v>
      </c>
      <c r="AL45" s="9">
        <f t="shared" si="3"/>
        <v>5.4399999999999997E-2</v>
      </c>
      <c r="AM45" s="9">
        <f t="shared" si="4"/>
        <v>1.8E-3</v>
      </c>
      <c r="AN45" s="9">
        <f t="shared" si="5"/>
        <v>2.0000000000000001E-4</v>
      </c>
      <c r="AO45" s="9">
        <f t="shared" si="6"/>
        <v>2.2000000000000001E-3</v>
      </c>
      <c r="AP45" s="1">
        <f t="shared" si="21"/>
        <v>-49</v>
      </c>
      <c r="AQ45" s="1">
        <f t="shared" si="21"/>
        <v>83</v>
      </c>
      <c r="AR45" s="1"/>
      <c r="AS45" s="1">
        <f t="shared" si="22"/>
        <v>0</v>
      </c>
      <c r="AT45" s="1">
        <f t="shared" si="28"/>
        <v>34</v>
      </c>
      <c r="AU45" s="1">
        <f t="shared" si="7"/>
        <v>1154</v>
      </c>
      <c r="AV45" s="9">
        <f t="shared" si="23"/>
        <v>7.693333333333334E-2</v>
      </c>
      <c r="AW45" s="9">
        <f t="shared" si="8"/>
        <v>3.4200000000000001E-2</v>
      </c>
      <c r="AX45" s="9">
        <f t="shared" si="9"/>
        <v>4.2733333333333332E-2</v>
      </c>
      <c r="AY45" s="9">
        <f t="shared" si="10"/>
        <v>0</v>
      </c>
      <c r="AZ45" s="9">
        <f t="shared" si="11"/>
        <v>2.2666666666666668E-3</v>
      </c>
      <c r="BJ45" s="7">
        <f t="shared" si="30"/>
        <v>47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77503.184529367703</v>
      </c>
      <c r="BS45" s="1">
        <f t="shared" si="16"/>
        <v>74754.844652439773</v>
      </c>
      <c r="CD45" s="1"/>
      <c r="CE45" s="1"/>
      <c r="CF45" s="1"/>
      <c r="CG45" s="1"/>
    </row>
    <row r="46" spans="1:85" x14ac:dyDescent="0.3">
      <c r="B46" s="1">
        <f t="shared" si="0"/>
        <v>880</v>
      </c>
      <c r="C46" s="1">
        <v>33</v>
      </c>
      <c r="D46" s="1">
        <v>14119</v>
      </c>
      <c r="E46" s="1">
        <v>843</v>
      </c>
      <c r="F46" s="1">
        <v>0</v>
      </c>
      <c r="G46" s="1">
        <v>33</v>
      </c>
      <c r="H46" s="1">
        <v>0</v>
      </c>
      <c r="I46" s="1">
        <v>4</v>
      </c>
      <c r="J46" s="1">
        <v>54.07</v>
      </c>
      <c r="K46" s="1">
        <v>1.23</v>
      </c>
      <c r="L46" s="1">
        <v>7</v>
      </c>
      <c r="M46" s="1">
        <v>1.56</v>
      </c>
      <c r="N46" s="1">
        <v>547</v>
      </c>
      <c r="O46" s="1">
        <v>1516</v>
      </c>
      <c r="P46" s="1">
        <v>1081</v>
      </c>
      <c r="Q46" s="1">
        <v>433</v>
      </c>
      <c r="R46" s="1">
        <v>1</v>
      </c>
      <c r="S46" s="1">
        <v>550</v>
      </c>
      <c r="T46" s="1">
        <v>53</v>
      </c>
      <c r="U46" s="1">
        <v>33806</v>
      </c>
      <c r="V46" s="1">
        <v>461</v>
      </c>
      <c r="W46" s="1">
        <v>732</v>
      </c>
      <c r="X46" s="1">
        <v>0</v>
      </c>
      <c r="Y46" s="1">
        <v>0</v>
      </c>
      <c r="Z46" s="1">
        <v>0</v>
      </c>
      <c r="AA46" s="1">
        <f t="shared" si="17"/>
        <v>47925</v>
      </c>
      <c r="AB46" s="1">
        <f t="shared" si="17"/>
        <v>1304</v>
      </c>
      <c r="AC46" s="1">
        <f t="shared" si="18"/>
        <v>765</v>
      </c>
      <c r="AD46" s="1">
        <f t="shared" si="19"/>
        <v>4</v>
      </c>
      <c r="AE46" s="1">
        <f t="shared" si="26"/>
        <v>27</v>
      </c>
      <c r="AF46" s="1">
        <f t="shared" si="20"/>
        <v>6</v>
      </c>
      <c r="AG46" s="1">
        <f t="shared" si="20"/>
        <v>0</v>
      </c>
      <c r="AH46" s="1">
        <f t="shared" si="20"/>
        <v>1</v>
      </c>
      <c r="AI46" s="1">
        <f t="shared" si="27"/>
        <v>34</v>
      </c>
      <c r="AJ46" s="9">
        <f t="shared" si="1"/>
        <v>4.5454545454545452E-3</v>
      </c>
      <c r="AK46" s="9">
        <f t="shared" si="2"/>
        <v>5.8666666666666666E-2</v>
      </c>
      <c r="AL46" s="9">
        <f t="shared" si="3"/>
        <v>5.62E-2</v>
      </c>
      <c r="AM46" s="9">
        <f t="shared" si="4"/>
        <v>2.2000000000000001E-3</v>
      </c>
      <c r="AN46" s="9">
        <f t="shared" si="5"/>
        <v>2.6666666666666668E-4</v>
      </c>
      <c r="AO46" s="9">
        <f t="shared" si="6"/>
        <v>2.2666666666666668E-3</v>
      </c>
      <c r="AP46" s="1">
        <f t="shared" si="21"/>
        <v>-52</v>
      </c>
      <c r="AQ46" s="1">
        <f t="shared" si="21"/>
        <v>91</v>
      </c>
      <c r="AR46" s="1"/>
      <c r="AS46" s="1">
        <f t="shared" si="22"/>
        <v>0</v>
      </c>
      <c r="AT46" s="1">
        <f t="shared" si="28"/>
        <v>39</v>
      </c>
      <c r="AU46" s="1">
        <f t="shared" si="7"/>
        <v>1193</v>
      </c>
      <c r="AV46" s="9">
        <f t="shared" si="23"/>
        <v>7.9533333333333331E-2</v>
      </c>
      <c r="AW46" s="9">
        <f t="shared" si="8"/>
        <v>3.0733333333333335E-2</v>
      </c>
      <c r="AX46" s="9">
        <f t="shared" si="9"/>
        <v>4.8800000000000003E-2</v>
      </c>
      <c r="AY46" s="9">
        <f t="shared" si="10"/>
        <v>0</v>
      </c>
      <c r="AZ46" s="9">
        <f t="shared" si="11"/>
        <v>2.5999999999999999E-3</v>
      </c>
      <c r="BJ46" s="7">
        <f t="shared" si="30"/>
        <v>48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80617.969723219358</v>
      </c>
      <c r="BS46" s="1">
        <f t="shared" si="16"/>
        <v>77228.35054167491</v>
      </c>
      <c r="CD46" s="1"/>
      <c r="CE46" s="1"/>
      <c r="CF46" s="1"/>
      <c r="CG46" s="1"/>
    </row>
    <row r="47" spans="1:85" x14ac:dyDescent="0.3">
      <c r="A47" s="4"/>
      <c r="B47" s="1">
        <f t="shared" si="0"/>
        <v>907</v>
      </c>
      <c r="C47" s="1">
        <v>34</v>
      </c>
      <c r="D47" s="1">
        <v>14091</v>
      </c>
      <c r="E47" s="1">
        <v>863</v>
      </c>
      <c r="F47" s="1">
        <v>0</v>
      </c>
      <c r="G47" s="1">
        <v>39</v>
      </c>
      <c r="H47" s="1">
        <v>0</v>
      </c>
      <c r="I47" s="1">
        <v>5</v>
      </c>
      <c r="J47" s="1">
        <v>53.32</v>
      </c>
      <c r="K47" s="1">
        <v>1.22</v>
      </c>
      <c r="L47" s="1">
        <v>7.1</v>
      </c>
      <c r="M47" s="1">
        <v>1.49</v>
      </c>
      <c r="N47" s="1">
        <v>579</v>
      </c>
      <c r="O47" s="1">
        <v>1550</v>
      </c>
      <c r="P47" s="1">
        <v>1114</v>
      </c>
      <c r="Q47" s="1">
        <v>434</v>
      </c>
      <c r="R47" s="1">
        <v>1</v>
      </c>
      <c r="S47" s="1">
        <v>603</v>
      </c>
      <c r="T47" s="1">
        <v>59</v>
      </c>
      <c r="U47" s="1">
        <v>33768</v>
      </c>
      <c r="V47" s="1">
        <v>406</v>
      </c>
      <c r="W47" s="1">
        <v>824</v>
      </c>
      <c r="X47" s="1">
        <v>0</v>
      </c>
      <c r="Y47" s="1">
        <v>0</v>
      </c>
      <c r="Z47" s="1">
        <v>0</v>
      </c>
      <c r="AA47" s="1">
        <f t="shared" si="17"/>
        <v>47859</v>
      </c>
      <c r="AB47" s="1">
        <f t="shared" si="17"/>
        <v>1269</v>
      </c>
      <c r="AC47" s="1">
        <f t="shared" si="18"/>
        <v>863</v>
      </c>
      <c r="AD47" s="1">
        <f t="shared" si="19"/>
        <v>5</v>
      </c>
      <c r="AE47" s="1">
        <f t="shared" si="26"/>
        <v>20</v>
      </c>
      <c r="AF47" s="1">
        <f t="shared" si="20"/>
        <v>6</v>
      </c>
      <c r="AG47" s="1">
        <f t="shared" si="20"/>
        <v>0</v>
      </c>
      <c r="AH47" s="1">
        <f t="shared" si="20"/>
        <v>1</v>
      </c>
      <c r="AI47" s="1">
        <f t="shared" si="27"/>
        <v>27</v>
      </c>
      <c r="AJ47" s="9">
        <f t="shared" si="1"/>
        <v>5.512679162072767E-3</v>
      </c>
      <c r="AK47" s="9">
        <f t="shared" si="2"/>
        <v>6.0466666666666669E-2</v>
      </c>
      <c r="AL47" s="9">
        <f t="shared" si="3"/>
        <v>5.7533333333333332E-2</v>
      </c>
      <c r="AM47" s="9">
        <f t="shared" si="4"/>
        <v>2.5999999999999999E-3</v>
      </c>
      <c r="AN47" s="9">
        <f t="shared" si="5"/>
        <v>3.3333333333333332E-4</v>
      </c>
      <c r="AO47" s="9">
        <f t="shared" si="6"/>
        <v>1.8E-3</v>
      </c>
      <c r="AP47" s="1">
        <f t="shared" si="21"/>
        <v>-55</v>
      </c>
      <c r="AQ47" s="1">
        <f t="shared" si="21"/>
        <v>92</v>
      </c>
      <c r="AR47" s="1"/>
      <c r="AS47" s="1">
        <f t="shared" si="22"/>
        <v>0</v>
      </c>
      <c r="AT47" s="1">
        <f t="shared" si="28"/>
        <v>37</v>
      </c>
      <c r="AU47" s="1">
        <f t="shared" si="7"/>
        <v>1230</v>
      </c>
      <c r="AV47" s="9">
        <f t="shared" si="23"/>
        <v>8.2000000000000003E-2</v>
      </c>
      <c r="AW47" s="9">
        <f t="shared" si="8"/>
        <v>2.7066666666666666E-2</v>
      </c>
      <c r="AX47" s="9">
        <f t="shared" si="9"/>
        <v>5.4933333333333334E-2</v>
      </c>
      <c r="AY47" s="9">
        <f t="shared" si="10"/>
        <v>0</v>
      </c>
      <c r="AZ47" s="9">
        <f t="shared" si="11"/>
        <v>2.4666666666666665E-3</v>
      </c>
      <c r="BJ47" s="7">
        <f t="shared" si="30"/>
        <v>49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83091.475612454495</v>
      </c>
      <c r="BS47" s="1">
        <f t="shared" si="16"/>
        <v>79060.57712629353</v>
      </c>
    </row>
    <row r="48" spans="1:85" x14ac:dyDescent="0.3">
      <c r="B48" s="1">
        <f t="shared" si="0"/>
        <v>930</v>
      </c>
      <c r="C48" s="1">
        <v>35</v>
      </c>
      <c r="D48" s="1">
        <v>14069</v>
      </c>
      <c r="E48" s="1">
        <v>875</v>
      </c>
      <c r="F48" s="1">
        <v>0</v>
      </c>
      <c r="G48" s="1">
        <v>49</v>
      </c>
      <c r="H48" s="1">
        <v>0</v>
      </c>
      <c r="I48" s="1">
        <v>6</v>
      </c>
      <c r="J48" s="1">
        <v>52.61</v>
      </c>
      <c r="K48" s="1">
        <v>1.21</v>
      </c>
      <c r="L48" s="1">
        <v>7.2</v>
      </c>
      <c r="M48" s="1">
        <v>1.41</v>
      </c>
      <c r="N48" s="1">
        <v>606</v>
      </c>
      <c r="O48" s="1">
        <v>1586</v>
      </c>
      <c r="P48" s="1">
        <v>1146</v>
      </c>
      <c r="Q48" s="1">
        <v>437</v>
      </c>
      <c r="R48" s="1">
        <v>1</v>
      </c>
      <c r="S48" s="1">
        <v>661</v>
      </c>
      <c r="T48" s="1">
        <v>64</v>
      </c>
      <c r="U48" s="1">
        <v>33728</v>
      </c>
      <c r="V48" s="1">
        <v>351</v>
      </c>
      <c r="W48" s="1">
        <v>919</v>
      </c>
      <c r="X48" s="1">
        <v>0</v>
      </c>
      <c r="Y48" s="1">
        <v>0</v>
      </c>
      <c r="Z48" s="1">
        <v>0</v>
      </c>
      <c r="AA48" s="1">
        <f t="shared" si="17"/>
        <v>47797</v>
      </c>
      <c r="AB48" s="1">
        <f t="shared" si="17"/>
        <v>1226</v>
      </c>
      <c r="AC48" s="1">
        <f t="shared" si="18"/>
        <v>968</v>
      </c>
      <c r="AD48" s="1">
        <f t="shared" si="19"/>
        <v>6</v>
      </c>
      <c r="AE48" s="1">
        <f t="shared" si="26"/>
        <v>12</v>
      </c>
      <c r="AF48" s="1">
        <f t="shared" si="20"/>
        <v>10</v>
      </c>
      <c r="AG48" s="1">
        <f t="shared" si="20"/>
        <v>0</v>
      </c>
      <c r="AH48" s="1">
        <f t="shared" si="20"/>
        <v>1</v>
      </c>
      <c r="AI48" s="1">
        <f t="shared" si="27"/>
        <v>23</v>
      </c>
      <c r="AJ48" s="9">
        <f t="shared" si="1"/>
        <v>6.4516129032258064E-3</v>
      </c>
      <c r="AK48" s="9">
        <f t="shared" si="2"/>
        <v>6.2E-2</v>
      </c>
      <c r="AL48" s="9">
        <f t="shared" si="3"/>
        <v>5.8333333333333334E-2</v>
      </c>
      <c r="AM48" s="9">
        <f t="shared" si="4"/>
        <v>3.2666666666666669E-3</v>
      </c>
      <c r="AN48" s="9">
        <f t="shared" si="5"/>
        <v>4.0000000000000002E-4</v>
      </c>
      <c r="AO48" s="9">
        <f t="shared" si="6"/>
        <v>1.5333333333333334E-3</v>
      </c>
      <c r="AP48" s="1">
        <f t="shared" si="21"/>
        <v>-55</v>
      </c>
      <c r="AQ48" s="1">
        <f t="shared" si="21"/>
        <v>95</v>
      </c>
      <c r="AR48" s="1"/>
      <c r="AS48" s="1">
        <f t="shared" si="22"/>
        <v>0</v>
      </c>
      <c r="AT48" s="1">
        <f t="shared" si="28"/>
        <v>40</v>
      </c>
      <c r="AU48" s="1">
        <f t="shared" si="7"/>
        <v>1270</v>
      </c>
      <c r="AV48" s="9">
        <f t="shared" si="23"/>
        <v>8.4666666666666668E-2</v>
      </c>
      <c r="AW48" s="9">
        <f t="shared" si="8"/>
        <v>2.3400000000000001E-2</v>
      </c>
      <c r="AX48" s="9">
        <f t="shared" si="9"/>
        <v>6.1266666666666664E-2</v>
      </c>
      <c r="AY48" s="9">
        <f t="shared" si="10"/>
        <v>0</v>
      </c>
      <c r="AZ48" s="9">
        <f t="shared" si="11"/>
        <v>2.6666666666666666E-3</v>
      </c>
      <c r="BJ48" s="7">
        <f t="shared" ref="BJ48:BK63" si="31">+BJ47+1</f>
        <v>50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85198.536184765908</v>
      </c>
      <c r="BS48" s="1">
        <f t="shared" si="16"/>
        <v>80159.913077064703</v>
      </c>
    </row>
    <row r="49" spans="2:71" x14ac:dyDescent="0.3">
      <c r="B49" s="1">
        <f t="shared" si="0"/>
        <v>948</v>
      </c>
      <c r="C49" s="1">
        <v>36</v>
      </c>
      <c r="D49" s="1">
        <v>14050</v>
      </c>
      <c r="E49" s="1">
        <v>882</v>
      </c>
      <c r="F49" s="1">
        <v>0</v>
      </c>
      <c r="G49" s="1">
        <v>59</v>
      </c>
      <c r="H49" s="1">
        <v>0</v>
      </c>
      <c r="I49" s="1">
        <v>7</v>
      </c>
      <c r="J49" s="1">
        <v>51.94</v>
      </c>
      <c r="K49" s="1">
        <v>1.2</v>
      </c>
      <c r="L49" s="1">
        <v>7.3</v>
      </c>
      <c r="M49" s="1">
        <v>1.34</v>
      </c>
      <c r="N49" s="1">
        <v>628</v>
      </c>
      <c r="O49" s="1">
        <v>1624</v>
      </c>
      <c r="P49" s="1">
        <v>1180</v>
      </c>
      <c r="Q49" s="1">
        <v>443</v>
      </c>
      <c r="R49" s="1">
        <v>1</v>
      </c>
      <c r="S49" s="1">
        <v>720</v>
      </c>
      <c r="T49" s="1">
        <v>69</v>
      </c>
      <c r="U49" s="1">
        <v>33686</v>
      </c>
      <c r="V49" s="1">
        <v>302</v>
      </c>
      <c r="W49" s="1">
        <v>1010</v>
      </c>
      <c r="X49" s="1">
        <v>0</v>
      </c>
      <c r="Y49" s="1">
        <v>0</v>
      </c>
      <c r="Z49" s="1">
        <v>0</v>
      </c>
      <c r="AA49" s="1">
        <f t="shared" si="17"/>
        <v>47736</v>
      </c>
      <c r="AB49" s="1">
        <f t="shared" si="17"/>
        <v>1184</v>
      </c>
      <c r="AC49" s="1">
        <f t="shared" si="18"/>
        <v>1069</v>
      </c>
      <c r="AD49" s="1">
        <f t="shared" si="19"/>
        <v>7</v>
      </c>
      <c r="AE49" s="1">
        <f t="shared" si="26"/>
        <v>7</v>
      </c>
      <c r="AF49" s="1">
        <f t="shared" si="20"/>
        <v>10</v>
      </c>
      <c r="AG49" s="1">
        <f t="shared" si="20"/>
        <v>0</v>
      </c>
      <c r="AH49" s="1">
        <f t="shared" si="20"/>
        <v>1</v>
      </c>
      <c r="AI49" s="1">
        <f t="shared" si="27"/>
        <v>18</v>
      </c>
      <c r="AJ49" s="9">
        <f t="shared" si="1"/>
        <v>7.3839662447257384E-3</v>
      </c>
      <c r="AK49" s="9">
        <f t="shared" si="2"/>
        <v>6.3200000000000006E-2</v>
      </c>
      <c r="AL49" s="9">
        <f t="shared" si="3"/>
        <v>5.8799999999999998E-2</v>
      </c>
      <c r="AM49" s="9">
        <f t="shared" si="4"/>
        <v>3.933333333333333E-3</v>
      </c>
      <c r="AN49" s="9">
        <f t="shared" si="5"/>
        <v>4.6666666666666666E-4</v>
      </c>
      <c r="AO49" s="9">
        <f t="shared" si="6"/>
        <v>1.1999999999999999E-3</v>
      </c>
      <c r="AP49" s="1">
        <f t="shared" si="21"/>
        <v>-49</v>
      </c>
      <c r="AQ49" s="1">
        <f t="shared" si="21"/>
        <v>91</v>
      </c>
      <c r="AR49" s="1"/>
      <c r="AS49" s="1">
        <f t="shared" si="22"/>
        <v>0</v>
      </c>
      <c r="AT49" s="1">
        <f t="shared" si="28"/>
        <v>42</v>
      </c>
      <c r="AU49" s="1">
        <f t="shared" si="7"/>
        <v>1312</v>
      </c>
      <c r="AV49" s="9">
        <f t="shared" si="23"/>
        <v>8.7466666666666665E-2</v>
      </c>
      <c r="AW49" s="9">
        <f t="shared" si="8"/>
        <v>2.0133333333333333E-2</v>
      </c>
      <c r="AX49" s="9">
        <f t="shared" si="9"/>
        <v>6.7333333333333328E-2</v>
      </c>
      <c r="AY49" s="9">
        <f t="shared" si="10"/>
        <v>0</v>
      </c>
      <c r="AZ49" s="9">
        <f t="shared" si="11"/>
        <v>2.8E-3</v>
      </c>
      <c r="BJ49" s="7">
        <f t="shared" si="31"/>
        <v>51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86847.54011092268</v>
      </c>
      <c r="BS49" s="1">
        <f t="shared" si="16"/>
        <v>80801.19238168122</v>
      </c>
    </row>
    <row r="50" spans="2:71" x14ac:dyDescent="0.3">
      <c r="B50" s="1">
        <f t="shared" si="0"/>
        <v>966</v>
      </c>
      <c r="C50" s="1">
        <v>37</v>
      </c>
      <c r="D50" s="1">
        <v>14032</v>
      </c>
      <c r="E50" s="1">
        <v>887</v>
      </c>
      <c r="F50" s="1">
        <v>0</v>
      </c>
      <c r="G50" s="1">
        <v>70</v>
      </c>
      <c r="H50" s="1">
        <v>0</v>
      </c>
      <c r="I50" s="1">
        <v>9</v>
      </c>
      <c r="J50" s="1">
        <v>51.31</v>
      </c>
      <c r="K50" s="1">
        <v>1.19</v>
      </c>
      <c r="L50" s="1">
        <v>7.4</v>
      </c>
      <c r="M50" s="1">
        <v>1.3</v>
      </c>
      <c r="N50" s="1">
        <v>647</v>
      </c>
      <c r="O50" s="1">
        <v>1664</v>
      </c>
      <c r="P50" s="1">
        <v>1208</v>
      </c>
      <c r="Q50" s="1">
        <v>455</v>
      </c>
      <c r="R50" s="1">
        <v>1</v>
      </c>
      <c r="S50" s="1">
        <v>734</v>
      </c>
      <c r="T50" s="1">
        <v>71</v>
      </c>
      <c r="U50" s="1">
        <v>33645</v>
      </c>
      <c r="V50" s="1">
        <v>266</v>
      </c>
      <c r="W50" s="1">
        <v>1087</v>
      </c>
      <c r="X50" s="1">
        <v>0</v>
      </c>
      <c r="Y50" s="1">
        <v>0</v>
      </c>
      <c r="Z50" s="1">
        <v>0</v>
      </c>
      <c r="AA50" s="1">
        <f t="shared" si="17"/>
        <v>47677</v>
      </c>
      <c r="AB50" s="1">
        <f t="shared" si="17"/>
        <v>1153</v>
      </c>
      <c r="AC50" s="1">
        <f t="shared" si="18"/>
        <v>1157</v>
      </c>
      <c r="AD50" s="1">
        <f t="shared" si="19"/>
        <v>9</v>
      </c>
      <c r="AE50" s="1">
        <f t="shared" si="26"/>
        <v>5</v>
      </c>
      <c r="AF50" s="1">
        <f t="shared" si="20"/>
        <v>11</v>
      </c>
      <c r="AG50" s="1">
        <f t="shared" si="20"/>
        <v>0</v>
      </c>
      <c r="AH50" s="1">
        <f t="shared" si="20"/>
        <v>2</v>
      </c>
      <c r="AI50" s="1">
        <f t="shared" si="27"/>
        <v>18</v>
      </c>
      <c r="AJ50" s="9">
        <f t="shared" si="1"/>
        <v>9.316770186335404E-3</v>
      </c>
      <c r="AK50" s="9">
        <f t="shared" si="2"/>
        <v>6.4399999999999999E-2</v>
      </c>
      <c r="AL50" s="9">
        <f t="shared" si="3"/>
        <v>5.9133333333333336E-2</v>
      </c>
      <c r="AM50" s="9">
        <f t="shared" si="4"/>
        <v>4.6666666666666671E-3</v>
      </c>
      <c r="AN50" s="9">
        <f t="shared" si="5"/>
        <v>5.9999999999999995E-4</v>
      </c>
      <c r="AO50" s="9">
        <f t="shared" si="6"/>
        <v>1.1999999999999999E-3</v>
      </c>
      <c r="AP50" s="1">
        <f t="shared" si="21"/>
        <v>-36</v>
      </c>
      <c r="AQ50" s="1">
        <f t="shared" si="21"/>
        <v>77</v>
      </c>
      <c r="AR50" s="1"/>
      <c r="AS50" s="1">
        <f t="shared" si="22"/>
        <v>0</v>
      </c>
      <c r="AT50" s="1">
        <f t="shared" si="28"/>
        <v>41</v>
      </c>
      <c r="AU50" s="1">
        <f t="shared" si="7"/>
        <v>1353</v>
      </c>
      <c r="AV50" s="9">
        <f t="shared" si="23"/>
        <v>9.0200000000000002E-2</v>
      </c>
      <c r="AW50" s="9">
        <f t="shared" si="8"/>
        <v>1.7733333333333334E-2</v>
      </c>
      <c r="AX50" s="9">
        <f t="shared" si="9"/>
        <v>7.2466666666666665E-2</v>
      </c>
      <c r="AY50" s="9">
        <f t="shared" si="10"/>
        <v>0</v>
      </c>
      <c r="AZ50" s="9">
        <f t="shared" si="11"/>
        <v>2.7333333333333333E-3</v>
      </c>
      <c r="BJ50" s="7">
        <f t="shared" si="31"/>
        <v>52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88496.544037079439</v>
      </c>
      <c r="BS50" s="1">
        <f t="shared" si="16"/>
        <v>81259.249027835875</v>
      </c>
    </row>
    <row r="51" spans="2:71" x14ac:dyDescent="0.3">
      <c r="B51" s="1">
        <f t="shared" si="0"/>
        <v>984</v>
      </c>
      <c r="C51" s="1">
        <v>38</v>
      </c>
      <c r="D51" s="1">
        <v>14014</v>
      </c>
      <c r="E51" s="1">
        <v>891</v>
      </c>
      <c r="F51" s="1">
        <v>0</v>
      </c>
      <c r="G51" s="1">
        <v>83</v>
      </c>
      <c r="H51" s="1">
        <v>0</v>
      </c>
      <c r="I51" s="1">
        <v>10</v>
      </c>
      <c r="J51" s="1">
        <v>50.71</v>
      </c>
      <c r="K51" s="1">
        <v>1.18</v>
      </c>
      <c r="L51" s="1">
        <v>7.6</v>
      </c>
      <c r="M51" s="1">
        <v>1.27</v>
      </c>
      <c r="N51" s="1">
        <v>666</v>
      </c>
      <c r="O51" s="1">
        <v>1707</v>
      </c>
      <c r="P51" s="1">
        <v>1234</v>
      </c>
      <c r="Q51" s="1">
        <v>471</v>
      </c>
      <c r="R51" s="1">
        <v>1</v>
      </c>
      <c r="S51" s="1">
        <v>753</v>
      </c>
      <c r="T51" s="1">
        <v>73</v>
      </c>
      <c r="U51" s="1">
        <v>33600</v>
      </c>
      <c r="V51" s="1">
        <v>252</v>
      </c>
      <c r="W51" s="1">
        <v>1147</v>
      </c>
      <c r="X51" s="1">
        <v>0</v>
      </c>
      <c r="Y51" s="1">
        <v>0</v>
      </c>
      <c r="Z51" s="1">
        <v>0</v>
      </c>
      <c r="AA51" s="1">
        <f t="shared" si="17"/>
        <v>47614</v>
      </c>
      <c r="AB51" s="1">
        <f t="shared" si="17"/>
        <v>1143</v>
      </c>
      <c r="AC51" s="1">
        <f t="shared" si="18"/>
        <v>1230</v>
      </c>
      <c r="AD51" s="1">
        <f t="shared" si="19"/>
        <v>10</v>
      </c>
      <c r="AE51" s="1">
        <f t="shared" si="26"/>
        <v>4</v>
      </c>
      <c r="AF51" s="1">
        <f t="shared" si="20"/>
        <v>13</v>
      </c>
      <c r="AG51" s="1">
        <f t="shared" si="20"/>
        <v>0</v>
      </c>
      <c r="AH51" s="1">
        <f t="shared" si="20"/>
        <v>1</v>
      </c>
      <c r="AI51" s="1">
        <f t="shared" si="27"/>
        <v>18</v>
      </c>
      <c r="AJ51" s="9">
        <f t="shared" si="1"/>
        <v>1.016260162601626E-2</v>
      </c>
      <c r="AK51" s="9">
        <f t="shared" si="2"/>
        <v>6.5600000000000006E-2</v>
      </c>
      <c r="AL51" s="9">
        <f t="shared" si="3"/>
        <v>5.9400000000000001E-2</v>
      </c>
      <c r="AM51" s="9">
        <f t="shared" si="4"/>
        <v>5.5333333333333337E-3</v>
      </c>
      <c r="AN51" s="9">
        <f t="shared" si="5"/>
        <v>6.6666666666666664E-4</v>
      </c>
      <c r="AO51" s="9">
        <f t="shared" si="6"/>
        <v>1.1999999999999999E-3</v>
      </c>
      <c r="AP51" s="1">
        <f t="shared" si="21"/>
        <v>-14</v>
      </c>
      <c r="AQ51" s="1">
        <f t="shared" si="21"/>
        <v>60</v>
      </c>
      <c r="AR51" s="1"/>
      <c r="AS51" s="1">
        <f t="shared" si="22"/>
        <v>0</v>
      </c>
      <c r="AT51" s="1">
        <f t="shared" si="28"/>
        <v>46</v>
      </c>
      <c r="AU51" s="1">
        <f t="shared" si="7"/>
        <v>1399</v>
      </c>
      <c r="AV51" s="9">
        <f t="shared" si="23"/>
        <v>9.3266666666666664E-2</v>
      </c>
      <c r="AW51" s="9">
        <f t="shared" si="8"/>
        <v>1.6799999999999999E-2</v>
      </c>
      <c r="AX51" s="9">
        <f t="shared" si="9"/>
        <v>7.6466666666666669E-2</v>
      </c>
      <c r="AY51" s="9">
        <f t="shared" si="10"/>
        <v>0</v>
      </c>
      <c r="AZ51" s="9">
        <f t="shared" si="11"/>
        <v>3.0666666666666668E-3</v>
      </c>
      <c r="BJ51" s="7">
        <f t="shared" si="31"/>
        <v>53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90145.547963236197</v>
      </c>
      <c r="BS51" s="1">
        <f t="shared" si="16"/>
        <v>81625.694344759599</v>
      </c>
    </row>
    <row r="52" spans="2:71" x14ac:dyDescent="0.3">
      <c r="B52" s="1">
        <f t="shared" si="0"/>
        <v>1000</v>
      </c>
      <c r="C52" s="1">
        <v>39</v>
      </c>
      <c r="D52" s="1">
        <v>13998</v>
      </c>
      <c r="E52" s="1">
        <v>890</v>
      </c>
      <c r="F52" s="1">
        <v>0</v>
      </c>
      <c r="G52" s="1">
        <v>97</v>
      </c>
      <c r="H52" s="1">
        <v>0</v>
      </c>
      <c r="I52" s="1">
        <v>13</v>
      </c>
      <c r="J52" s="1">
        <v>50.14</v>
      </c>
      <c r="K52" s="1">
        <v>1.17</v>
      </c>
      <c r="L52" s="1">
        <v>7.7</v>
      </c>
      <c r="M52" s="1">
        <v>1.27</v>
      </c>
      <c r="N52" s="1">
        <v>684</v>
      </c>
      <c r="O52" s="1">
        <v>1753</v>
      </c>
      <c r="P52" s="1">
        <v>1255</v>
      </c>
      <c r="Q52" s="1">
        <v>496</v>
      </c>
      <c r="R52" s="1">
        <v>1</v>
      </c>
      <c r="S52" s="1">
        <v>770</v>
      </c>
      <c r="T52" s="1">
        <v>75</v>
      </c>
      <c r="U52" s="1">
        <v>33553</v>
      </c>
      <c r="V52" s="1">
        <v>264</v>
      </c>
      <c r="W52" s="1">
        <v>1181</v>
      </c>
      <c r="X52" s="1">
        <v>0</v>
      </c>
      <c r="Y52" s="1">
        <v>0</v>
      </c>
      <c r="Z52" s="1">
        <v>0</v>
      </c>
      <c r="AA52" s="1">
        <f t="shared" si="17"/>
        <v>47551</v>
      </c>
      <c r="AB52" s="1">
        <f t="shared" si="17"/>
        <v>1154</v>
      </c>
      <c r="AC52" s="1">
        <f t="shared" si="18"/>
        <v>1278</v>
      </c>
      <c r="AD52" s="1">
        <f t="shared" si="19"/>
        <v>13</v>
      </c>
      <c r="AE52" s="1">
        <f t="shared" si="26"/>
        <v>-1</v>
      </c>
      <c r="AF52" s="1">
        <f t="shared" si="20"/>
        <v>14</v>
      </c>
      <c r="AG52" s="1">
        <f t="shared" si="20"/>
        <v>0</v>
      </c>
      <c r="AH52" s="1">
        <f t="shared" si="20"/>
        <v>3</v>
      </c>
      <c r="AI52" s="1">
        <f t="shared" si="27"/>
        <v>16</v>
      </c>
      <c r="AJ52" s="9">
        <f t="shared" si="1"/>
        <v>1.2999999999999999E-2</v>
      </c>
      <c r="AK52" s="9">
        <f t="shared" si="2"/>
        <v>6.6666666666666666E-2</v>
      </c>
      <c r="AL52" s="9">
        <f t="shared" si="3"/>
        <v>5.9333333333333335E-2</v>
      </c>
      <c r="AM52" s="9">
        <f t="shared" si="4"/>
        <v>6.4666666666666666E-3</v>
      </c>
      <c r="AN52" s="9">
        <f t="shared" si="5"/>
        <v>8.6666666666666663E-4</v>
      </c>
      <c r="AO52" s="9">
        <f t="shared" si="6"/>
        <v>1.0666666666666667E-3</v>
      </c>
      <c r="AP52" s="1">
        <f t="shared" si="21"/>
        <v>12</v>
      </c>
      <c r="AQ52" s="1">
        <f t="shared" si="21"/>
        <v>34</v>
      </c>
      <c r="AR52" s="1"/>
      <c r="AS52" s="1">
        <f t="shared" si="22"/>
        <v>0</v>
      </c>
      <c r="AT52" s="1">
        <f t="shared" si="28"/>
        <v>46</v>
      </c>
      <c r="AU52" s="1">
        <f t="shared" si="7"/>
        <v>1445</v>
      </c>
      <c r="AV52" s="9">
        <f t="shared" si="23"/>
        <v>9.633333333333334E-2</v>
      </c>
      <c r="AW52" s="9">
        <f t="shared" si="8"/>
        <v>1.7600000000000001E-2</v>
      </c>
      <c r="AX52" s="9">
        <f t="shared" si="9"/>
        <v>7.8733333333333336E-2</v>
      </c>
      <c r="AY52" s="9">
        <f t="shared" si="10"/>
        <v>0</v>
      </c>
      <c r="AZ52" s="9">
        <f t="shared" si="11"/>
        <v>3.0666666666666668E-3</v>
      </c>
      <c r="BJ52" s="7">
        <f t="shared" si="31"/>
        <v>54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91611.329230931093</v>
      </c>
      <c r="BS52" s="1">
        <f t="shared" si="16"/>
        <v>81534.083015528668</v>
      </c>
    </row>
    <row r="53" spans="2:71" x14ac:dyDescent="0.3">
      <c r="B53" s="1">
        <f t="shared" si="0"/>
        <v>1015</v>
      </c>
      <c r="C53" s="1">
        <v>40</v>
      </c>
      <c r="D53" s="1">
        <v>13983</v>
      </c>
      <c r="E53" s="1">
        <v>888</v>
      </c>
      <c r="F53" s="1">
        <v>0</v>
      </c>
      <c r="G53" s="1">
        <v>112</v>
      </c>
      <c r="H53" s="1">
        <v>0</v>
      </c>
      <c r="I53" s="1">
        <v>15</v>
      </c>
      <c r="J53" s="1">
        <v>49.6</v>
      </c>
      <c r="K53" s="1">
        <v>1.1599999999999999</v>
      </c>
      <c r="L53" s="1">
        <v>7.9</v>
      </c>
      <c r="M53" s="1">
        <v>1.25</v>
      </c>
      <c r="N53" s="1">
        <v>703</v>
      </c>
      <c r="O53" s="1">
        <v>1793</v>
      </c>
      <c r="P53" s="1">
        <v>1269</v>
      </c>
      <c r="Q53" s="1">
        <v>522</v>
      </c>
      <c r="R53" s="1">
        <v>1</v>
      </c>
      <c r="S53" s="1">
        <v>780</v>
      </c>
      <c r="T53" s="1">
        <v>76</v>
      </c>
      <c r="U53" s="1">
        <v>33509</v>
      </c>
      <c r="V53" s="1">
        <v>273</v>
      </c>
      <c r="W53" s="1">
        <v>1217</v>
      </c>
      <c r="X53" s="1">
        <v>0</v>
      </c>
      <c r="Y53" s="1">
        <v>0</v>
      </c>
      <c r="Z53" s="1">
        <v>0</v>
      </c>
      <c r="AA53" s="1">
        <f t="shared" si="17"/>
        <v>47492</v>
      </c>
      <c r="AB53" s="1">
        <f t="shared" si="17"/>
        <v>1161</v>
      </c>
      <c r="AC53" s="1">
        <f t="shared" si="18"/>
        <v>1329</v>
      </c>
      <c r="AD53" s="1">
        <f t="shared" si="19"/>
        <v>15</v>
      </c>
      <c r="AE53" s="1">
        <f t="shared" si="26"/>
        <v>-2</v>
      </c>
      <c r="AF53" s="1">
        <f t="shared" si="20"/>
        <v>15</v>
      </c>
      <c r="AG53" s="1">
        <f t="shared" si="20"/>
        <v>0</v>
      </c>
      <c r="AH53" s="1">
        <f t="shared" si="20"/>
        <v>2</v>
      </c>
      <c r="AI53" s="1">
        <f t="shared" si="27"/>
        <v>15</v>
      </c>
      <c r="AJ53" s="9">
        <f t="shared" si="1"/>
        <v>1.4778325123152709E-2</v>
      </c>
      <c r="AK53" s="9">
        <f t="shared" si="2"/>
        <v>6.7666666666666667E-2</v>
      </c>
      <c r="AL53" s="9">
        <f t="shared" si="3"/>
        <v>5.9200000000000003E-2</v>
      </c>
      <c r="AM53" s="9">
        <f t="shared" si="4"/>
        <v>7.4666666666666666E-3</v>
      </c>
      <c r="AN53" s="9">
        <f t="shared" si="5"/>
        <v>1E-3</v>
      </c>
      <c r="AO53" s="9">
        <f t="shared" si="6"/>
        <v>1E-3</v>
      </c>
      <c r="AP53" s="1">
        <f t="shared" si="21"/>
        <v>9</v>
      </c>
      <c r="AQ53" s="1">
        <f t="shared" si="21"/>
        <v>36</v>
      </c>
      <c r="AR53" s="1"/>
      <c r="AS53" s="1">
        <f t="shared" si="22"/>
        <v>0</v>
      </c>
      <c r="AT53" s="1">
        <f t="shared" si="28"/>
        <v>45</v>
      </c>
      <c r="AU53" s="1">
        <f t="shared" si="7"/>
        <v>1490</v>
      </c>
      <c r="AV53" s="9">
        <f t="shared" si="23"/>
        <v>9.9333333333333329E-2</v>
      </c>
      <c r="AW53" s="9">
        <f t="shared" si="8"/>
        <v>1.8200000000000001E-2</v>
      </c>
      <c r="AX53" s="9">
        <f t="shared" si="9"/>
        <v>8.1133333333333335E-2</v>
      </c>
      <c r="AY53" s="9">
        <f t="shared" si="10"/>
        <v>0</v>
      </c>
      <c r="AZ53" s="9">
        <f t="shared" si="11"/>
        <v>3.0000000000000001E-3</v>
      </c>
      <c r="BJ53" s="7">
        <f t="shared" si="31"/>
        <v>55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92985.499169395058</v>
      </c>
      <c r="BS53" s="1">
        <f t="shared" si="16"/>
        <v>81350.860357066806</v>
      </c>
    </row>
    <row r="54" spans="2:71" x14ac:dyDescent="0.3">
      <c r="B54" s="1">
        <f t="shared" si="0"/>
        <v>1029</v>
      </c>
      <c r="C54" s="1">
        <v>41</v>
      </c>
      <c r="D54" s="1">
        <v>13970</v>
      </c>
      <c r="E54" s="1">
        <v>882</v>
      </c>
      <c r="F54" s="1">
        <v>0</v>
      </c>
      <c r="G54" s="1">
        <v>130</v>
      </c>
      <c r="H54" s="1">
        <v>0</v>
      </c>
      <c r="I54" s="1">
        <v>17</v>
      </c>
      <c r="J54" s="1">
        <v>49.09</v>
      </c>
      <c r="K54" s="1">
        <v>1.1499999999999999</v>
      </c>
      <c r="L54" s="1">
        <v>8</v>
      </c>
      <c r="M54" s="1">
        <v>1.25</v>
      </c>
      <c r="N54" s="1">
        <v>722</v>
      </c>
      <c r="O54" s="1">
        <v>1832</v>
      </c>
      <c r="P54" s="1">
        <v>1277</v>
      </c>
      <c r="Q54" s="1">
        <v>554</v>
      </c>
      <c r="R54" s="1">
        <v>1</v>
      </c>
      <c r="S54" s="1">
        <v>782</v>
      </c>
      <c r="T54" s="1">
        <v>76</v>
      </c>
      <c r="U54" s="1">
        <v>33464</v>
      </c>
      <c r="V54" s="1">
        <v>278</v>
      </c>
      <c r="W54" s="1">
        <v>1256</v>
      </c>
      <c r="X54" s="1">
        <v>0</v>
      </c>
      <c r="Y54" s="1">
        <v>0</v>
      </c>
      <c r="Z54" s="1">
        <v>0</v>
      </c>
      <c r="AA54" s="1">
        <f t="shared" si="17"/>
        <v>47434</v>
      </c>
      <c r="AB54" s="1">
        <f t="shared" si="17"/>
        <v>1160</v>
      </c>
      <c r="AC54" s="1">
        <f t="shared" si="18"/>
        <v>1386</v>
      </c>
      <c r="AD54" s="1">
        <f t="shared" si="19"/>
        <v>17</v>
      </c>
      <c r="AE54" s="1">
        <f t="shared" si="26"/>
        <v>-6</v>
      </c>
      <c r="AF54" s="1">
        <f t="shared" si="20"/>
        <v>18</v>
      </c>
      <c r="AG54" s="1">
        <f t="shared" si="20"/>
        <v>0</v>
      </c>
      <c r="AH54" s="1">
        <f t="shared" si="20"/>
        <v>2</v>
      </c>
      <c r="AI54" s="1">
        <f t="shared" si="27"/>
        <v>14</v>
      </c>
      <c r="AJ54" s="9">
        <f t="shared" si="1"/>
        <v>1.6520894071914479E-2</v>
      </c>
      <c r="AK54" s="9">
        <f t="shared" si="2"/>
        <v>6.8599999999999994E-2</v>
      </c>
      <c r="AL54" s="9">
        <f t="shared" si="3"/>
        <v>5.8799999999999998E-2</v>
      </c>
      <c r="AM54" s="9">
        <f t="shared" si="4"/>
        <v>8.6666666666666663E-3</v>
      </c>
      <c r="AN54" s="9">
        <f t="shared" si="5"/>
        <v>1.1333333333333334E-3</v>
      </c>
      <c r="AO54" s="9">
        <f t="shared" si="6"/>
        <v>9.3333333333333332E-4</v>
      </c>
      <c r="AP54" s="1">
        <f t="shared" si="21"/>
        <v>5</v>
      </c>
      <c r="AQ54" s="1">
        <f t="shared" si="21"/>
        <v>39</v>
      </c>
      <c r="AR54" s="1"/>
      <c r="AS54" s="1">
        <f t="shared" si="22"/>
        <v>0</v>
      </c>
      <c r="AT54" s="1">
        <f t="shared" si="28"/>
        <v>44</v>
      </c>
      <c r="AU54" s="1">
        <f t="shared" si="7"/>
        <v>1534</v>
      </c>
      <c r="AV54" s="9">
        <f t="shared" si="23"/>
        <v>0.10226666666666667</v>
      </c>
      <c r="AW54" s="9">
        <f t="shared" si="8"/>
        <v>1.8533333333333332E-2</v>
      </c>
      <c r="AX54" s="9">
        <f t="shared" si="9"/>
        <v>8.373333333333334E-2</v>
      </c>
      <c r="AY54" s="9">
        <f t="shared" si="10"/>
        <v>0</v>
      </c>
      <c r="AZ54" s="9">
        <f t="shared" si="11"/>
        <v>2.9333333333333334E-3</v>
      </c>
      <c r="BJ54" s="7">
        <f t="shared" si="31"/>
        <v>56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94268.057778628092</v>
      </c>
      <c r="BS54" s="1">
        <f t="shared" si="16"/>
        <v>80801.19238168122</v>
      </c>
    </row>
    <row r="55" spans="2:71" x14ac:dyDescent="0.3">
      <c r="B55" s="1">
        <f t="shared" si="0"/>
        <v>1041</v>
      </c>
      <c r="C55" s="1">
        <v>42</v>
      </c>
      <c r="D55" s="1">
        <v>13958</v>
      </c>
      <c r="E55" s="1">
        <v>871</v>
      </c>
      <c r="F55" s="1">
        <v>0</v>
      </c>
      <c r="G55" s="1">
        <v>150</v>
      </c>
      <c r="H55" s="1">
        <v>0</v>
      </c>
      <c r="I55" s="1">
        <v>20</v>
      </c>
      <c r="J55" s="1">
        <v>48.6</v>
      </c>
      <c r="K55" s="1">
        <v>1.1499999999999999</v>
      </c>
      <c r="L55" s="1">
        <v>8.1999999999999993</v>
      </c>
      <c r="M55" s="1">
        <v>1.25</v>
      </c>
      <c r="N55" s="1">
        <v>740</v>
      </c>
      <c r="O55" s="1">
        <v>1865</v>
      </c>
      <c r="P55" s="1">
        <v>1276</v>
      </c>
      <c r="Q55" s="1">
        <v>588</v>
      </c>
      <c r="R55" s="1">
        <v>1</v>
      </c>
      <c r="S55" s="1">
        <v>779</v>
      </c>
      <c r="T55" s="1">
        <v>75</v>
      </c>
      <c r="U55" s="1">
        <v>33425</v>
      </c>
      <c r="V55" s="1">
        <v>276</v>
      </c>
      <c r="W55" s="1">
        <v>1298</v>
      </c>
      <c r="X55" s="1">
        <v>0</v>
      </c>
      <c r="Y55" s="1">
        <v>0</v>
      </c>
      <c r="Z55" s="1">
        <v>0</v>
      </c>
      <c r="AA55" s="1">
        <f t="shared" si="17"/>
        <v>47383</v>
      </c>
      <c r="AB55" s="1">
        <f t="shared" si="17"/>
        <v>1147</v>
      </c>
      <c r="AC55" s="1">
        <f t="shared" si="18"/>
        <v>1448</v>
      </c>
      <c r="AD55" s="1">
        <f t="shared" si="19"/>
        <v>20</v>
      </c>
      <c r="AE55" s="1">
        <f t="shared" si="26"/>
        <v>-11</v>
      </c>
      <c r="AF55" s="1">
        <f t="shared" si="20"/>
        <v>20</v>
      </c>
      <c r="AG55" s="1">
        <f t="shared" si="20"/>
        <v>0</v>
      </c>
      <c r="AH55" s="1">
        <f t="shared" si="20"/>
        <v>3</v>
      </c>
      <c r="AI55" s="1">
        <f t="shared" si="27"/>
        <v>12</v>
      </c>
      <c r="AJ55" s="9">
        <f t="shared" si="1"/>
        <v>1.921229586935639E-2</v>
      </c>
      <c r="AK55" s="9">
        <f t="shared" si="2"/>
        <v>6.9400000000000003E-2</v>
      </c>
      <c r="AL55" s="9">
        <f t="shared" si="3"/>
        <v>5.8066666666666669E-2</v>
      </c>
      <c r="AM55" s="9">
        <f t="shared" si="4"/>
        <v>0.01</v>
      </c>
      <c r="AN55" s="9">
        <f t="shared" si="5"/>
        <v>1.3333333333333333E-3</v>
      </c>
      <c r="AO55" s="9">
        <f t="shared" si="6"/>
        <v>8.0000000000000004E-4</v>
      </c>
      <c r="AP55" s="1">
        <f t="shared" si="21"/>
        <v>-2</v>
      </c>
      <c r="AQ55" s="1">
        <f t="shared" si="21"/>
        <v>42</v>
      </c>
      <c r="AR55" s="1"/>
      <c r="AS55" s="1">
        <f t="shared" si="22"/>
        <v>0</v>
      </c>
      <c r="AT55" s="1">
        <f t="shared" si="28"/>
        <v>40</v>
      </c>
      <c r="AU55" s="1">
        <f t="shared" si="7"/>
        <v>1574</v>
      </c>
      <c r="AV55" s="9">
        <f t="shared" si="23"/>
        <v>0.10493333333333334</v>
      </c>
      <c r="AW55" s="9">
        <f t="shared" si="8"/>
        <v>1.84E-2</v>
      </c>
      <c r="AX55" s="9">
        <f t="shared" si="9"/>
        <v>8.6533333333333337E-2</v>
      </c>
      <c r="AY55" s="9">
        <f t="shared" si="10"/>
        <v>0</v>
      </c>
      <c r="AZ55" s="9">
        <f t="shared" si="11"/>
        <v>2.6666666666666666E-3</v>
      </c>
      <c r="BJ55" s="7">
        <f t="shared" si="31"/>
        <v>57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95367.393729399264</v>
      </c>
      <c r="BS55" s="1">
        <f t="shared" si="16"/>
        <v>79793.467760140978</v>
      </c>
    </row>
    <row r="56" spans="2:71" x14ac:dyDescent="0.3">
      <c r="B56" s="1">
        <f t="shared" si="0"/>
        <v>1053</v>
      </c>
      <c r="C56" s="1">
        <v>43</v>
      </c>
      <c r="D56" s="1">
        <v>13944</v>
      </c>
      <c r="E56" s="1">
        <v>859</v>
      </c>
      <c r="F56" s="1">
        <v>0</v>
      </c>
      <c r="G56" s="1">
        <v>172</v>
      </c>
      <c r="H56" s="1">
        <v>0</v>
      </c>
      <c r="I56" s="1">
        <v>22</v>
      </c>
      <c r="J56" s="1">
        <v>48.14</v>
      </c>
      <c r="K56" s="1">
        <v>1.1399999999999999</v>
      </c>
      <c r="L56" s="1">
        <v>8.3000000000000007</v>
      </c>
      <c r="M56" s="1">
        <v>1.25</v>
      </c>
      <c r="N56" s="1">
        <v>758</v>
      </c>
      <c r="O56" s="1">
        <v>1896</v>
      </c>
      <c r="P56" s="1">
        <v>1271</v>
      </c>
      <c r="Q56" s="1">
        <v>622</v>
      </c>
      <c r="R56" s="1">
        <v>1</v>
      </c>
      <c r="S56" s="1">
        <v>772</v>
      </c>
      <c r="T56" s="1">
        <v>74</v>
      </c>
      <c r="U56" s="1">
        <v>33390</v>
      </c>
      <c r="V56" s="1">
        <v>270</v>
      </c>
      <c r="W56" s="1">
        <v>1339</v>
      </c>
      <c r="X56" s="1">
        <v>0</v>
      </c>
      <c r="Y56" s="1">
        <v>0</v>
      </c>
      <c r="Z56" s="1">
        <v>0</v>
      </c>
      <c r="AA56" s="1">
        <f t="shared" si="17"/>
        <v>47334</v>
      </c>
      <c r="AB56" s="1">
        <f t="shared" si="17"/>
        <v>1129</v>
      </c>
      <c r="AC56" s="1">
        <f t="shared" si="18"/>
        <v>1511</v>
      </c>
      <c r="AD56" s="1">
        <f t="shared" si="19"/>
        <v>22</v>
      </c>
      <c r="AE56" s="1">
        <f t="shared" si="26"/>
        <v>-12</v>
      </c>
      <c r="AF56" s="1">
        <f t="shared" si="20"/>
        <v>22</v>
      </c>
      <c r="AG56" s="1">
        <f t="shared" si="20"/>
        <v>0</v>
      </c>
      <c r="AH56" s="1">
        <f t="shared" si="20"/>
        <v>2</v>
      </c>
      <c r="AI56" s="1">
        <f t="shared" si="27"/>
        <v>12</v>
      </c>
      <c r="AJ56" s="9">
        <f t="shared" si="1"/>
        <v>2.0892687559354226E-2</v>
      </c>
      <c r="AK56" s="9">
        <f t="shared" si="2"/>
        <v>7.0199999999999999E-2</v>
      </c>
      <c r="AL56" s="9">
        <f t="shared" si="3"/>
        <v>5.7266666666666667E-2</v>
      </c>
      <c r="AM56" s="9">
        <f t="shared" si="4"/>
        <v>1.1466666666666667E-2</v>
      </c>
      <c r="AN56" s="9">
        <f t="shared" si="5"/>
        <v>1.4666666666666667E-3</v>
      </c>
      <c r="AO56" s="9">
        <f t="shared" si="6"/>
        <v>8.0000000000000004E-4</v>
      </c>
      <c r="AP56" s="1">
        <f t="shared" si="21"/>
        <v>-6</v>
      </c>
      <c r="AQ56" s="1">
        <f t="shared" si="21"/>
        <v>41</v>
      </c>
      <c r="AR56" s="1"/>
      <c r="AS56" s="1">
        <f t="shared" si="22"/>
        <v>0</v>
      </c>
      <c r="AT56" s="1">
        <f t="shared" si="28"/>
        <v>35</v>
      </c>
      <c r="AU56" s="1">
        <f t="shared" si="7"/>
        <v>1609</v>
      </c>
      <c r="AV56" s="9">
        <f t="shared" si="23"/>
        <v>0.10726666666666666</v>
      </c>
      <c r="AW56" s="9">
        <f t="shared" si="8"/>
        <v>1.7999999999999999E-2</v>
      </c>
      <c r="AX56" s="9">
        <f t="shared" si="9"/>
        <v>8.9266666666666661E-2</v>
      </c>
      <c r="AY56" s="9">
        <f t="shared" si="10"/>
        <v>0</v>
      </c>
      <c r="AZ56" s="9">
        <f t="shared" si="11"/>
        <v>2.3333333333333335E-3</v>
      </c>
      <c r="BJ56" s="7">
        <f t="shared" si="31"/>
        <v>58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96466.729680170436</v>
      </c>
      <c r="BS56" s="1">
        <f t="shared" si="16"/>
        <v>78694.131809369806</v>
      </c>
    </row>
    <row r="57" spans="2:71" x14ac:dyDescent="0.3">
      <c r="B57" s="1">
        <f t="shared" si="0"/>
        <v>1066</v>
      </c>
      <c r="C57" s="1">
        <v>44</v>
      </c>
      <c r="D57" s="1">
        <v>13932</v>
      </c>
      <c r="E57" s="1">
        <v>844</v>
      </c>
      <c r="F57" s="1">
        <v>0</v>
      </c>
      <c r="G57" s="1">
        <v>197</v>
      </c>
      <c r="H57" s="1">
        <v>0</v>
      </c>
      <c r="I57" s="1">
        <v>25</v>
      </c>
      <c r="J57" s="1">
        <v>47.69</v>
      </c>
      <c r="K57" s="1">
        <v>1.1399999999999999</v>
      </c>
      <c r="L57" s="1">
        <v>8.5</v>
      </c>
      <c r="M57" s="1">
        <v>1.24</v>
      </c>
      <c r="N57" s="1">
        <v>777</v>
      </c>
      <c r="O57" s="1">
        <v>1924</v>
      </c>
      <c r="P57" s="1">
        <v>1261</v>
      </c>
      <c r="Q57" s="1">
        <v>660</v>
      </c>
      <c r="R57" s="1">
        <v>1</v>
      </c>
      <c r="S57" s="1">
        <v>761</v>
      </c>
      <c r="T57" s="1">
        <v>74</v>
      </c>
      <c r="U57" s="1">
        <v>33356</v>
      </c>
      <c r="V57" s="1">
        <v>260</v>
      </c>
      <c r="W57" s="1">
        <v>1383</v>
      </c>
      <c r="X57" s="1">
        <v>0</v>
      </c>
      <c r="Y57" s="1">
        <v>0</v>
      </c>
      <c r="Z57" s="1">
        <v>0</v>
      </c>
      <c r="AA57" s="1">
        <f t="shared" si="17"/>
        <v>47288</v>
      </c>
      <c r="AB57" s="1">
        <f t="shared" si="17"/>
        <v>1104</v>
      </c>
      <c r="AC57" s="1">
        <f t="shared" si="18"/>
        <v>1580</v>
      </c>
      <c r="AD57" s="1">
        <f t="shared" si="19"/>
        <v>25</v>
      </c>
      <c r="AE57" s="1">
        <f t="shared" si="26"/>
        <v>-15</v>
      </c>
      <c r="AF57" s="1">
        <f t="shared" si="20"/>
        <v>25</v>
      </c>
      <c r="AG57" s="1">
        <f t="shared" si="20"/>
        <v>0</v>
      </c>
      <c r="AH57" s="1">
        <f t="shared" si="20"/>
        <v>3</v>
      </c>
      <c r="AI57" s="1">
        <f t="shared" si="27"/>
        <v>13</v>
      </c>
      <c r="AJ57" s="9">
        <f t="shared" si="1"/>
        <v>2.3452157598499061E-2</v>
      </c>
      <c r="AK57" s="9">
        <f t="shared" si="2"/>
        <v>7.1066666666666667E-2</v>
      </c>
      <c r="AL57" s="9">
        <f t="shared" si="3"/>
        <v>5.6266666666666666E-2</v>
      </c>
      <c r="AM57" s="9">
        <f t="shared" si="4"/>
        <v>1.3133333333333334E-2</v>
      </c>
      <c r="AN57" s="9">
        <f t="shared" si="5"/>
        <v>1.6666666666666668E-3</v>
      </c>
      <c r="AO57" s="9">
        <f t="shared" si="6"/>
        <v>8.6666666666666663E-4</v>
      </c>
      <c r="AP57" s="1">
        <f t="shared" si="21"/>
        <v>-10</v>
      </c>
      <c r="AQ57" s="1">
        <f t="shared" si="21"/>
        <v>44</v>
      </c>
      <c r="AR57" s="1"/>
      <c r="AS57" s="1">
        <f t="shared" si="22"/>
        <v>0</v>
      </c>
      <c r="AT57" s="1">
        <f t="shared" si="28"/>
        <v>34</v>
      </c>
      <c r="AU57" s="1">
        <f t="shared" si="7"/>
        <v>1643</v>
      </c>
      <c r="AV57" s="9">
        <f t="shared" si="23"/>
        <v>0.10953333333333333</v>
      </c>
      <c r="AW57" s="9">
        <f t="shared" si="8"/>
        <v>1.7333333333333333E-2</v>
      </c>
      <c r="AX57" s="9">
        <f t="shared" si="9"/>
        <v>9.2200000000000004E-2</v>
      </c>
      <c r="AY57" s="9">
        <f t="shared" si="10"/>
        <v>0</v>
      </c>
      <c r="AZ57" s="9">
        <f t="shared" si="11"/>
        <v>2.2666666666666668E-3</v>
      </c>
      <c r="BJ57" s="7">
        <f t="shared" si="31"/>
        <v>59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97657.676960172539</v>
      </c>
      <c r="BS57" s="1">
        <f t="shared" si="16"/>
        <v>77319.961870905841</v>
      </c>
    </row>
    <row r="58" spans="2:71" x14ac:dyDescent="0.3">
      <c r="B58" s="1">
        <f t="shared" si="0"/>
        <v>1080</v>
      </c>
      <c r="C58" s="1">
        <v>45</v>
      </c>
      <c r="D58" s="1">
        <v>13918</v>
      </c>
      <c r="E58" s="1">
        <v>826</v>
      </c>
      <c r="F58" s="1">
        <v>0</v>
      </c>
      <c r="G58" s="1">
        <v>225</v>
      </c>
      <c r="H58" s="1">
        <v>0</v>
      </c>
      <c r="I58" s="1">
        <v>29</v>
      </c>
      <c r="J58" s="1">
        <v>47.27</v>
      </c>
      <c r="K58" s="1">
        <v>1.1399999999999999</v>
      </c>
      <c r="L58" s="1">
        <v>8.8000000000000007</v>
      </c>
      <c r="M58" s="1">
        <v>1.23</v>
      </c>
      <c r="N58" s="1">
        <v>796</v>
      </c>
      <c r="O58" s="1">
        <v>1947</v>
      </c>
      <c r="P58" s="1">
        <v>1246</v>
      </c>
      <c r="Q58" s="1">
        <v>699</v>
      </c>
      <c r="R58" s="1">
        <v>1</v>
      </c>
      <c r="S58" s="1">
        <v>746</v>
      </c>
      <c r="T58" s="1">
        <v>73</v>
      </c>
      <c r="U58" s="1">
        <v>33327</v>
      </c>
      <c r="V58" s="1">
        <v>244</v>
      </c>
      <c r="W58" s="1">
        <v>1428</v>
      </c>
      <c r="X58" s="1">
        <v>0</v>
      </c>
      <c r="Y58" s="1">
        <v>0</v>
      </c>
      <c r="Z58" s="1">
        <v>0</v>
      </c>
      <c r="AA58" s="1">
        <f t="shared" si="17"/>
        <v>47245</v>
      </c>
      <c r="AB58" s="1">
        <f t="shared" si="17"/>
        <v>1070</v>
      </c>
      <c r="AC58" s="1">
        <f t="shared" si="18"/>
        <v>1653</v>
      </c>
      <c r="AD58" s="1">
        <f t="shared" si="19"/>
        <v>29</v>
      </c>
      <c r="AE58" s="1">
        <f t="shared" si="26"/>
        <v>-18</v>
      </c>
      <c r="AF58" s="1">
        <f t="shared" si="20"/>
        <v>28</v>
      </c>
      <c r="AG58" s="1">
        <f t="shared" si="20"/>
        <v>0</v>
      </c>
      <c r="AH58" s="1">
        <f t="shared" si="20"/>
        <v>4</v>
      </c>
      <c r="AI58" s="1">
        <f t="shared" si="27"/>
        <v>14</v>
      </c>
      <c r="AJ58" s="9">
        <f t="shared" si="1"/>
        <v>2.6851851851851852E-2</v>
      </c>
      <c r="AK58" s="9">
        <f t="shared" si="2"/>
        <v>7.1999999999999995E-2</v>
      </c>
      <c r="AL58" s="9">
        <f t="shared" si="3"/>
        <v>5.5066666666666667E-2</v>
      </c>
      <c r="AM58" s="9">
        <f t="shared" si="4"/>
        <v>1.4999999999999999E-2</v>
      </c>
      <c r="AN58" s="9">
        <f t="shared" si="5"/>
        <v>1.9333333333333333E-3</v>
      </c>
      <c r="AO58" s="9">
        <f t="shared" si="6"/>
        <v>9.3333333333333332E-4</v>
      </c>
      <c r="AP58" s="1">
        <f t="shared" si="21"/>
        <v>-16</v>
      </c>
      <c r="AQ58" s="1">
        <f t="shared" si="21"/>
        <v>45</v>
      </c>
      <c r="AR58" s="1"/>
      <c r="AS58" s="1">
        <f t="shared" si="22"/>
        <v>0</v>
      </c>
      <c r="AT58" s="1">
        <f t="shared" si="28"/>
        <v>29</v>
      </c>
      <c r="AU58" s="1">
        <f t="shared" si="7"/>
        <v>1672</v>
      </c>
      <c r="AV58" s="9">
        <f t="shared" si="23"/>
        <v>0.11146666666666667</v>
      </c>
      <c r="AW58" s="9">
        <f t="shared" si="8"/>
        <v>1.6266666666666665E-2</v>
      </c>
      <c r="AX58" s="9">
        <f t="shared" si="9"/>
        <v>9.5200000000000007E-2</v>
      </c>
      <c r="AY58" s="9">
        <f t="shared" si="10"/>
        <v>0</v>
      </c>
      <c r="AZ58" s="9">
        <f t="shared" si="11"/>
        <v>1.9333333333333333E-3</v>
      </c>
      <c r="BJ58" s="7">
        <f t="shared" si="31"/>
        <v>60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98940.235569405573</v>
      </c>
      <c r="BS58" s="1">
        <f t="shared" si="16"/>
        <v>75670.957944749083</v>
      </c>
    </row>
    <row r="59" spans="2:71" x14ac:dyDescent="0.3">
      <c r="B59" s="1">
        <f t="shared" si="0"/>
        <v>1094</v>
      </c>
      <c r="C59" s="1">
        <v>46</v>
      </c>
      <c r="D59" s="1">
        <v>13904</v>
      </c>
      <c r="E59" s="1">
        <v>807</v>
      </c>
      <c r="F59" s="1">
        <v>0</v>
      </c>
      <c r="G59" s="1">
        <v>255</v>
      </c>
      <c r="H59" s="1">
        <v>0</v>
      </c>
      <c r="I59" s="1">
        <v>32</v>
      </c>
      <c r="J59" s="1">
        <v>46.86</v>
      </c>
      <c r="K59" s="1">
        <v>1.1299999999999999</v>
      </c>
      <c r="L59" s="1">
        <v>9</v>
      </c>
      <c r="M59" s="1">
        <v>1.23</v>
      </c>
      <c r="N59" s="1">
        <v>814</v>
      </c>
      <c r="O59" s="1">
        <v>1969</v>
      </c>
      <c r="P59" s="1">
        <v>1230</v>
      </c>
      <c r="Q59" s="1">
        <v>737</v>
      </c>
      <c r="R59" s="1">
        <v>1</v>
      </c>
      <c r="S59" s="1">
        <v>728</v>
      </c>
      <c r="T59" s="1">
        <v>71</v>
      </c>
      <c r="U59" s="1">
        <v>33302</v>
      </c>
      <c r="V59" s="1">
        <v>225</v>
      </c>
      <c r="W59" s="1">
        <v>1472</v>
      </c>
      <c r="X59" s="1">
        <v>0</v>
      </c>
      <c r="Y59" s="1">
        <v>0</v>
      </c>
      <c r="Z59" s="1">
        <v>0</v>
      </c>
      <c r="AA59" s="1">
        <f t="shared" si="17"/>
        <v>47206</v>
      </c>
      <c r="AB59" s="1">
        <f t="shared" si="17"/>
        <v>1032</v>
      </c>
      <c r="AC59" s="1">
        <f t="shared" si="18"/>
        <v>1727</v>
      </c>
      <c r="AD59" s="1">
        <f t="shared" si="19"/>
        <v>32</v>
      </c>
      <c r="AE59" s="1">
        <f t="shared" si="26"/>
        <v>-19</v>
      </c>
      <c r="AF59" s="1">
        <f t="shared" si="20"/>
        <v>30</v>
      </c>
      <c r="AG59" s="1">
        <f t="shared" si="20"/>
        <v>0</v>
      </c>
      <c r="AH59" s="1">
        <f t="shared" si="20"/>
        <v>3</v>
      </c>
      <c r="AI59" s="1">
        <f t="shared" si="27"/>
        <v>14</v>
      </c>
      <c r="AJ59" s="9">
        <f t="shared" si="1"/>
        <v>2.9250457038391225E-2</v>
      </c>
      <c r="AK59" s="9">
        <f t="shared" si="2"/>
        <v>7.2933333333333336E-2</v>
      </c>
      <c r="AL59" s="9">
        <f t="shared" si="3"/>
        <v>5.3800000000000001E-2</v>
      </c>
      <c r="AM59" s="9">
        <f t="shared" si="4"/>
        <v>1.7000000000000001E-2</v>
      </c>
      <c r="AN59" s="9">
        <f t="shared" si="5"/>
        <v>2.1333333333333334E-3</v>
      </c>
      <c r="AO59" s="9">
        <f t="shared" si="6"/>
        <v>9.3333333333333332E-4</v>
      </c>
      <c r="AP59" s="1">
        <f t="shared" si="21"/>
        <v>-19</v>
      </c>
      <c r="AQ59" s="1">
        <f t="shared" si="21"/>
        <v>44</v>
      </c>
      <c r="AR59" s="1"/>
      <c r="AS59" s="1">
        <f t="shared" si="22"/>
        <v>0</v>
      </c>
      <c r="AT59" s="1">
        <f t="shared" si="28"/>
        <v>25</v>
      </c>
      <c r="AU59" s="1">
        <f t="shared" si="7"/>
        <v>1697</v>
      </c>
      <c r="AV59" s="9">
        <f t="shared" si="23"/>
        <v>0.11313333333333334</v>
      </c>
      <c r="AW59" s="9">
        <f t="shared" si="8"/>
        <v>1.4999999999999999E-2</v>
      </c>
      <c r="AX59" s="9">
        <f t="shared" si="9"/>
        <v>9.8133333333333336E-2</v>
      </c>
      <c r="AY59" s="9">
        <f t="shared" si="10"/>
        <v>0</v>
      </c>
      <c r="AZ59" s="9">
        <f t="shared" si="11"/>
        <v>1.6666666666666668E-3</v>
      </c>
      <c r="BJ59" s="7">
        <f t="shared" si="31"/>
        <v>61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100222.79417863861</v>
      </c>
      <c r="BS59" s="1">
        <f t="shared" si="16"/>
        <v>73930.342689361394</v>
      </c>
    </row>
    <row r="60" spans="2:71" x14ac:dyDescent="0.3">
      <c r="B60" s="1">
        <f t="shared" si="0"/>
        <v>1105</v>
      </c>
      <c r="C60" s="1">
        <v>47</v>
      </c>
      <c r="D60" s="1">
        <v>13893</v>
      </c>
      <c r="E60" s="1">
        <v>781</v>
      </c>
      <c r="F60" s="1">
        <v>0</v>
      </c>
      <c r="G60" s="1">
        <v>288</v>
      </c>
      <c r="H60" s="1">
        <v>0</v>
      </c>
      <c r="I60" s="1">
        <v>36</v>
      </c>
      <c r="J60" s="1">
        <v>46.47</v>
      </c>
      <c r="K60" s="1">
        <v>1.1299999999999999</v>
      </c>
      <c r="L60" s="1">
        <v>9.3000000000000007</v>
      </c>
      <c r="M60" s="1">
        <v>1.21</v>
      </c>
      <c r="N60" s="1">
        <v>829</v>
      </c>
      <c r="O60" s="1">
        <v>1990</v>
      </c>
      <c r="P60" s="1">
        <v>1214</v>
      </c>
      <c r="Q60" s="1">
        <v>774</v>
      </c>
      <c r="R60" s="1">
        <v>1</v>
      </c>
      <c r="S60" s="1">
        <v>705</v>
      </c>
      <c r="T60" s="1">
        <v>68</v>
      </c>
      <c r="U60" s="1">
        <v>33277</v>
      </c>
      <c r="V60" s="1">
        <v>207</v>
      </c>
      <c r="W60" s="1">
        <v>1514</v>
      </c>
      <c r="X60" s="1">
        <v>0</v>
      </c>
      <c r="Y60" s="1">
        <v>0</v>
      </c>
      <c r="Z60" s="1">
        <v>0</v>
      </c>
      <c r="AA60" s="1">
        <f t="shared" si="17"/>
        <v>47170</v>
      </c>
      <c r="AB60" s="1">
        <f t="shared" si="17"/>
        <v>988</v>
      </c>
      <c r="AC60" s="1">
        <f t="shared" si="18"/>
        <v>1802</v>
      </c>
      <c r="AD60" s="1">
        <f t="shared" si="19"/>
        <v>36</v>
      </c>
      <c r="AE60" s="1">
        <f t="shared" si="26"/>
        <v>-26</v>
      </c>
      <c r="AF60" s="1">
        <f t="shared" si="20"/>
        <v>33</v>
      </c>
      <c r="AG60" s="1">
        <f t="shared" si="20"/>
        <v>0</v>
      </c>
      <c r="AH60" s="1">
        <f t="shared" si="20"/>
        <v>4</v>
      </c>
      <c r="AI60" s="1">
        <f t="shared" si="27"/>
        <v>11</v>
      </c>
      <c r="AJ60" s="9">
        <f t="shared" si="1"/>
        <v>3.2579185520361993E-2</v>
      </c>
      <c r="AK60" s="9">
        <f t="shared" si="2"/>
        <v>7.3666666666666672E-2</v>
      </c>
      <c r="AL60" s="9">
        <f t="shared" si="3"/>
        <v>5.2066666666666664E-2</v>
      </c>
      <c r="AM60" s="9">
        <f t="shared" si="4"/>
        <v>1.9199999999999998E-2</v>
      </c>
      <c r="AN60" s="9">
        <f t="shared" si="5"/>
        <v>2.3999999999999998E-3</v>
      </c>
      <c r="AO60" s="9">
        <f t="shared" si="6"/>
        <v>7.3333333333333334E-4</v>
      </c>
      <c r="AP60" s="1">
        <f t="shared" si="21"/>
        <v>-18</v>
      </c>
      <c r="AQ60" s="1">
        <f t="shared" si="21"/>
        <v>42</v>
      </c>
      <c r="AR60" s="1"/>
      <c r="AS60" s="1">
        <f t="shared" si="22"/>
        <v>0</v>
      </c>
      <c r="AT60" s="1">
        <f t="shared" si="28"/>
        <v>24</v>
      </c>
      <c r="AU60" s="1">
        <f t="shared" si="7"/>
        <v>1721</v>
      </c>
      <c r="AV60" s="9">
        <f t="shared" si="23"/>
        <v>0.11473333333333334</v>
      </c>
      <c r="AW60" s="9">
        <f t="shared" si="8"/>
        <v>1.38E-2</v>
      </c>
      <c r="AX60" s="9">
        <f t="shared" si="9"/>
        <v>0.10093333333333333</v>
      </c>
      <c r="AY60" s="9">
        <f t="shared" si="10"/>
        <v>0</v>
      </c>
      <c r="AZ60" s="9">
        <f t="shared" si="11"/>
        <v>1.6000000000000001E-3</v>
      </c>
      <c r="BJ60" s="7">
        <f t="shared" si="31"/>
        <v>62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101230.51880017885</v>
      </c>
      <c r="BS60" s="1">
        <f t="shared" si="16"/>
        <v>71548.448129357188</v>
      </c>
    </row>
    <row r="61" spans="2:71" x14ac:dyDescent="0.3">
      <c r="B61" s="1">
        <f t="shared" si="0"/>
        <v>1116</v>
      </c>
      <c r="C61" s="1">
        <v>48</v>
      </c>
      <c r="D61" s="1">
        <v>13881</v>
      </c>
      <c r="E61" s="1">
        <v>756</v>
      </c>
      <c r="F61" s="1">
        <v>0</v>
      </c>
      <c r="G61" s="1">
        <v>320</v>
      </c>
      <c r="H61" s="1">
        <v>0</v>
      </c>
      <c r="I61" s="1">
        <v>40</v>
      </c>
      <c r="J61" s="1">
        <v>46.1</v>
      </c>
      <c r="K61" s="1">
        <v>1.1299999999999999</v>
      </c>
      <c r="L61" s="1">
        <v>9.6</v>
      </c>
      <c r="M61" s="1">
        <v>1.2</v>
      </c>
      <c r="N61" s="1">
        <v>844</v>
      </c>
      <c r="O61" s="1">
        <v>2007</v>
      </c>
      <c r="P61" s="1">
        <v>1198</v>
      </c>
      <c r="Q61" s="1">
        <v>807</v>
      </c>
      <c r="R61" s="1">
        <v>1</v>
      </c>
      <c r="S61" s="1">
        <v>680</v>
      </c>
      <c r="T61" s="1">
        <v>66</v>
      </c>
      <c r="U61" s="1">
        <v>33255</v>
      </c>
      <c r="V61" s="1">
        <v>190</v>
      </c>
      <c r="W61" s="1">
        <v>1554</v>
      </c>
      <c r="X61" s="1">
        <v>0</v>
      </c>
      <c r="Y61" s="1">
        <v>0</v>
      </c>
      <c r="Z61" s="1">
        <v>0</v>
      </c>
      <c r="AA61" s="1">
        <f t="shared" si="17"/>
        <v>47136</v>
      </c>
      <c r="AB61" s="1">
        <f t="shared" si="17"/>
        <v>946</v>
      </c>
      <c r="AC61" s="1">
        <f t="shared" si="18"/>
        <v>1874</v>
      </c>
      <c r="AD61" s="1">
        <f t="shared" si="19"/>
        <v>40</v>
      </c>
      <c r="AE61" s="1">
        <f t="shared" si="26"/>
        <v>-25</v>
      </c>
      <c r="AF61" s="1">
        <f t="shared" si="20"/>
        <v>32</v>
      </c>
      <c r="AG61" s="1">
        <f t="shared" si="20"/>
        <v>0</v>
      </c>
      <c r="AH61" s="1">
        <f t="shared" si="20"/>
        <v>4</v>
      </c>
      <c r="AI61" s="1">
        <f t="shared" si="27"/>
        <v>11</v>
      </c>
      <c r="AJ61" s="9">
        <f t="shared" si="1"/>
        <v>3.5842293906810034E-2</v>
      </c>
      <c r="AK61" s="9">
        <f t="shared" si="2"/>
        <v>7.4399999999999994E-2</v>
      </c>
      <c r="AL61" s="9">
        <f t="shared" si="3"/>
        <v>5.04E-2</v>
      </c>
      <c r="AM61" s="9">
        <f t="shared" si="4"/>
        <v>2.1333333333333333E-2</v>
      </c>
      <c r="AN61" s="9">
        <f t="shared" si="5"/>
        <v>2.6666666666666666E-3</v>
      </c>
      <c r="AO61" s="9">
        <f t="shared" si="6"/>
        <v>7.3333333333333334E-4</v>
      </c>
      <c r="AP61" s="1">
        <f t="shared" si="21"/>
        <v>-17</v>
      </c>
      <c r="AQ61" s="1">
        <f t="shared" si="21"/>
        <v>40</v>
      </c>
      <c r="AR61" s="1"/>
      <c r="AS61" s="1">
        <f t="shared" si="22"/>
        <v>0</v>
      </c>
      <c r="AT61" s="1">
        <f t="shared" si="28"/>
        <v>23</v>
      </c>
      <c r="AU61" s="1">
        <f t="shared" si="7"/>
        <v>1744</v>
      </c>
      <c r="AV61" s="9">
        <f t="shared" si="23"/>
        <v>0.11626666666666667</v>
      </c>
      <c r="AW61" s="9">
        <f t="shared" si="8"/>
        <v>1.2666666666666666E-2</v>
      </c>
      <c r="AX61" s="9">
        <f t="shared" si="9"/>
        <v>0.1036</v>
      </c>
      <c r="AY61" s="9">
        <f t="shared" si="10"/>
        <v>0</v>
      </c>
      <c r="AZ61" s="9">
        <f t="shared" si="11"/>
        <v>1.5333333333333334E-3</v>
      </c>
      <c r="BJ61" s="7">
        <f t="shared" si="31"/>
        <v>63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102238.2434217191</v>
      </c>
      <c r="BS61" s="1">
        <f t="shared" si="16"/>
        <v>69258.164898583898</v>
      </c>
    </row>
    <row r="62" spans="2:71" x14ac:dyDescent="0.3">
      <c r="B62" s="1">
        <f t="shared" si="0"/>
        <v>1128</v>
      </c>
      <c r="C62" s="1">
        <v>49</v>
      </c>
      <c r="D62" s="1">
        <v>13870</v>
      </c>
      <c r="E62" s="1">
        <v>728</v>
      </c>
      <c r="F62" s="1">
        <v>0</v>
      </c>
      <c r="G62" s="1">
        <v>355</v>
      </c>
      <c r="H62" s="1">
        <v>0</v>
      </c>
      <c r="I62" s="1">
        <v>45</v>
      </c>
      <c r="J62" s="1">
        <v>45.75</v>
      </c>
      <c r="K62" s="1">
        <v>1.1200000000000001</v>
      </c>
      <c r="L62" s="1">
        <v>9.8000000000000007</v>
      </c>
      <c r="M62" s="1">
        <v>1.19</v>
      </c>
      <c r="N62" s="1">
        <v>859</v>
      </c>
      <c r="O62" s="1">
        <v>2025</v>
      </c>
      <c r="P62" s="1">
        <v>1181</v>
      </c>
      <c r="Q62" s="1">
        <v>842</v>
      </c>
      <c r="R62" s="1">
        <v>1</v>
      </c>
      <c r="S62" s="1">
        <v>654</v>
      </c>
      <c r="T62" s="1">
        <v>64</v>
      </c>
      <c r="U62" s="1">
        <v>33234</v>
      </c>
      <c r="V62" s="1">
        <v>171</v>
      </c>
      <c r="W62" s="1">
        <v>1593</v>
      </c>
      <c r="X62" s="1">
        <v>0</v>
      </c>
      <c r="Y62" s="1">
        <v>0</v>
      </c>
      <c r="Z62" s="1">
        <v>0</v>
      </c>
      <c r="AA62" s="1">
        <f t="shared" si="17"/>
        <v>47104</v>
      </c>
      <c r="AB62" s="1">
        <f t="shared" si="17"/>
        <v>899</v>
      </c>
      <c r="AC62" s="1">
        <f t="shared" si="18"/>
        <v>1948</v>
      </c>
      <c r="AD62" s="1">
        <f t="shared" si="19"/>
        <v>45</v>
      </c>
      <c r="AE62" s="1">
        <f t="shared" si="26"/>
        <v>-28</v>
      </c>
      <c r="AF62" s="1">
        <f t="shared" si="20"/>
        <v>35</v>
      </c>
      <c r="AG62" s="1">
        <f t="shared" si="20"/>
        <v>0</v>
      </c>
      <c r="AH62" s="1">
        <f t="shared" si="20"/>
        <v>5</v>
      </c>
      <c r="AI62" s="1">
        <f t="shared" si="27"/>
        <v>12</v>
      </c>
      <c r="AJ62" s="9">
        <f t="shared" si="1"/>
        <v>3.9893617021276598E-2</v>
      </c>
      <c r="AK62" s="9">
        <f t="shared" si="2"/>
        <v>7.5200000000000003E-2</v>
      </c>
      <c r="AL62" s="9">
        <f t="shared" si="3"/>
        <v>4.8533333333333331E-2</v>
      </c>
      <c r="AM62" s="9">
        <f t="shared" si="4"/>
        <v>2.3666666666666666E-2</v>
      </c>
      <c r="AN62" s="9">
        <f t="shared" si="5"/>
        <v>3.0000000000000001E-3</v>
      </c>
      <c r="AO62" s="9">
        <f t="shared" si="6"/>
        <v>8.0000000000000004E-4</v>
      </c>
      <c r="AP62" s="1">
        <f t="shared" si="21"/>
        <v>-19</v>
      </c>
      <c r="AQ62" s="1">
        <f t="shared" si="21"/>
        <v>39</v>
      </c>
      <c r="AR62" s="1"/>
      <c r="AS62" s="1">
        <f t="shared" si="22"/>
        <v>0</v>
      </c>
      <c r="AT62" s="1">
        <f t="shared" si="28"/>
        <v>20</v>
      </c>
      <c r="AU62" s="1">
        <f t="shared" si="7"/>
        <v>1764</v>
      </c>
      <c r="AV62" s="9">
        <f t="shared" si="23"/>
        <v>0.1176</v>
      </c>
      <c r="AW62" s="9">
        <f t="shared" si="8"/>
        <v>1.14E-2</v>
      </c>
      <c r="AX62" s="9">
        <f t="shared" si="9"/>
        <v>0.1062</v>
      </c>
      <c r="AY62" s="9">
        <f t="shared" si="10"/>
        <v>0</v>
      </c>
      <c r="AZ62" s="9">
        <f t="shared" si="11"/>
        <v>1.3333333333333333E-3</v>
      </c>
      <c r="BJ62" s="7">
        <f t="shared" si="31"/>
        <v>64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103337.57937249028</v>
      </c>
      <c r="BS62" s="1">
        <f t="shared" si="16"/>
        <v>66693.04768011783</v>
      </c>
    </row>
    <row r="63" spans="2:71" x14ac:dyDescent="0.3">
      <c r="B63" s="1">
        <f t="shared" si="0"/>
        <v>1136</v>
      </c>
      <c r="C63" s="1">
        <v>50</v>
      </c>
      <c r="D63" s="1">
        <v>13861</v>
      </c>
      <c r="E63" s="1">
        <v>694</v>
      </c>
      <c r="F63" s="1">
        <v>0</v>
      </c>
      <c r="G63" s="1">
        <v>393</v>
      </c>
      <c r="H63" s="1">
        <v>0</v>
      </c>
      <c r="I63" s="1">
        <v>49</v>
      </c>
      <c r="J63" s="1">
        <v>45.41</v>
      </c>
      <c r="K63" s="1">
        <v>1.1200000000000001</v>
      </c>
      <c r="L63" s="1">
        <v>10.1</v>
      </c>
      <c r="M63" s="1">
        <v>1.19</v>
      </c>
      <c r="N63" s="1">
        <v>872</v>
      </c>
      <c r="O63" s="1">
        <v>2040</v>
      </c>
      <c r="P63" s="1">
        <v>1166</v>
      </c>
      <c r="Q63" s="1">
        <v>872</v>
      </c>
      <c r="R63" s="1">
        <v>1</v>
      </c>
      <c r="S63" s="1">
        <v>624</v>
      </c>
      <c r="T63" s="1">
        <v>61</v>
      </c>
      <c r="U63" s="1">
        <v>33215</v>
      </c>
      <c r="V63" s="1">
        <v>156</v>
      </c>
      <c r="W63" s="1">
        <v>1628</v>
      </c>
      <c r="X63" s="1">
        <v>0</v>
      </c>
      <c r="Y63" s="1">
        <v>0</v>
      </c>
      <c r="Z63" s="1">
        <v>0</v>
      </c>
      <c r="AA63" s="1">
        <f t="shared" si="17"/>
        <v>47076</v>
      </c>
      <c r="AB63" s="1">
        <f t="shared" si="17"/>
        <v>850</v>
      </c>
      <c r="AC63" s="1">
        <f t="shared" si="18"/>
        <v>2021</v>
      </c>
      <c r="AD63" s="1">
        <f t="shared" si="19"/>
        <v>49</v>
      </c>
      <c r="AE63" s="1">
        <f t="shared" si="26"/>
        <v>-34</v>
      </c>
      <c r="AF63" s="1">
        <f t="shared" si="20"/>
        <v>38</v>
      </c>
      <c r="AG63" s="1">
        <f t="shared" si="20"/>
        <v>0</v>
      </c>
      <c r="AH63" s="1">
        <f t="shared" si="20"/>
        <v>4</v>
      </c>
      <c r="AI63" s="1">
        <f t="shared" si="27"/>
        <v>8</v>
      </c>
      <c r="AJ63" s="9">
        <f t="shared" si="1"/>
        <v>4.3133802816901406E-2</v>
      </c>
      <c r="AK63" s="9">
        <f t="shared" si="2"/>
        <v>7.5733333333333333E-2</v>
      </c>
      <c r="AL63" s="9">
        <f t="shared" si="3"/>
        <v>4.6266666666666664E-2</v>
      </c>
      <c r="AM63" s="9">
        <f t="shared" si="4"/>
        <v>2.6200000000000001E-2</v>
      </c>
      <c r="AN63" s="9">
        <f t="shared" si="5"/>
        <v>3.2666666666666669E-3</v>
      </c>
      <c r="AO63" s="9">
        <f t="shared" si="6"/>
        <v>5.3333333333333336E-4</v>
      </c>
      <c r="AP63" s="1">
        <f t="shared" si="21"/>
        <v>-15</v>
      </c>
      <c r="AQ63" s="1">
        <f t="shared" si="21"/>
        <v>35</v>
      </c>
      <c r="AR63" s="1"/>
      <c r="AS63" s="1">
        <f t="shared" si="22"/>
        <v>0</v>
      </c>
      <c r="AT63" s="1">
        <f t="shared" si="28"/>
        <v>20</v>
      </c>
      <c r="AU63" s="1">
        <f t="shared" si="7"/>
        <v>1784</v>
      </c>
      <c r="AV63" s="9">
        <f t="shared" si="23"/>
        <v>0.11893333333333334</v>
      </c>
      <c r="AW63" s="9">
        <f t="shared" si="8"/>
        <v>1.04E-2</v>
      </c>
      <c r="AX63" s="9">
        <f t="shared" si="9"/>
        <v>0.10853333333333333</v>
      </c>
      <c r="AY63" s="9">
        <f t="shared" si="10"/>
        <v>0</v>
      </c>
      <c r="AZ63" s="9">
        <f t="shared" si="11"/>
        <v>1.3333333333333333E-3</v>
      </c>
      <c r="BJ63" s="7">
        <f t="shared" si="31"/>
        <v>65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104070.47000633772</v>
      </c>
      <c r="BS63" s="1">
        <f t="shared" si="16"/>
        <v>63578.262486266176</v>
      </c>
    </row>
    <row r="64" spans="2:71" x14ac:dyDescent="0.3">
      <c r="B64" s="1">
        <f t="shared" si="0"/>
        <v>1146</v>
      </c>
      <c r="C64" s="1">
        <v>51</v>
      </c>
      <c r="D64" s="1">
        <v>13853</v>
      </c>
      <c r="E64" s="1">
        <v>660</v>
      </c>
      <c r="F64" s="1">
        <v>0</v>
      </c>
      <c r="G64" s="1">
        <v>431</v>
      </c>
      <c r="H64" s="1">
        <v>0</v>
      </c>
      <c r="I64" s="1">
        <v>55</v>
      </c>
      <c r="J64" s="1">
        <v>45.08</v>
      </c>
      <c r="K64" s="1">
        <v>1.1200000000000001</v>
      </c>
      <c r="L64" s="1">
        <v>10.4</v>
      </c>
      <c r="M64" s="1">
        <v>1.17</v>
      </c>
      <c r="N64" s="1">
        <v>884</v>
      </c>
      <c r="O64" s="1">
        <v>2054</v>
      </c>
      <c r="P64" s="1">
        <v>1155</v>
      </c>
      <c r="Q64" s="1">
        <v>896</v>
      </c>
      <c r="R64" s="1">
        <v>2</v>
      </c>
      <c r="S64" s="1">
        <v>594</v>
      </c>
      <c r="T64" s="1">
        <v>59</v>
      </c>
      <c r="U64" s="1">
        <v>33198</v>
      </c>
      <c r="V64" s="1">
        <v>143</v>
      </c>
      <c r="W64" s="1">
        <v>1657</v>
      </c>
      <c r="X64" s="1">
        <v>0</v>
      </c>
      <c r="Y64" s="1">
        <v>0</v>
      </c>
      <c r="Z64" s="1">
        <v>0</v>
      </c>
      <c r="AA64" s="1">
        <f t="shared" si="17"/>
        <v>47051</v>
      </c>
      <c r="AB64" s="1">
        <f t="shared" si="17"/>
        <v>803</v>
      </c>
      <c r="AC64" s="1">
        <f t="shared" si="18"/>
        <v>2088</v>
      </c>
      <c r="AD64" s="1">
        <f t="shared" si="19"/>
        <v>55</v>
      </c>
      <c r="AE64" s="1">
        <f t="shared" si="26"/>
        <v>-34</v>
      </c>
      <c r="AF64" s="1">
        <f t="shared" si="20"/>
        <v>38</v>
      </c>
      <c r="AG64" s="1">
        <f t="shared" si="20"/>
        <v>0</v>
      </c>
      <c r="AH64" s="1">
        <f t="shared" si="20"/>
        <v>6</v>
      </c>
      <c r="AI64" s="1">
        <f t="shared" si="27"/>
        <v>10</v>
      </c>
      <c r="AJ64" s="9">
        <f t="shared" si="1"/>
        <v>4.7993019197207679E-2</v>
      </c>
      <c r="AK64" s="9">
        <f t="shared" si="2"/>
        <v>7.6399999999999996E-2</v>
      </c>
      <c r="AL64" s="9">
        <f t="shared" si="3"/>
        <v>4.3999999999999997E-2</v>
      </c>
      <c r="AM64" s="9">
        <f t="shared" si="4"/>
        <v>2.8733333333333333E-2</v>
      </c>
      <c r="AN64" s="9">
        <f t="shared" si="5"/>
        <v>3.6666666666666666E-3</v>
      </c>
      <c r="AO64" s="9">
        <f t="shared" si="6"/>
        <v>6.6666666666666664E-4</v>
      </c>
      <c r="AP64" s="1">
        <f t="shared" si="21"/>
        <v>-13</v>
      </c>
      <c r="AQ64" s="1">
        <f t="shared" si="21"/>
        <v>29</v>
      </c>
      <c r="AR64" s="1"/>
      <c r="AS64" s="1">
        <f t="shared" si="22"/>
        <v>0</v>
      </c>
      <c r="AT64" s="1">
        <f t="shared" si="28"/>
        <v>16</v>
      </c>
      <c r="AU64" s="1">
        <f t="shared" si="7"/>
        <v>1800</v>
      </c>
      <c r="AV64" s="9">
        <f t="shared" si="23"/>
        <v>0.12</v>
      </c>
      <c r="AW64" s="9">
        <f t="shared" si="8"/>
        <v>9.5333333333333329E-3</v>
      </c>
      <c r="AX64" s="9">
        <f t="shared" si="9"/>
        <v>0.11046666666666667</v>
      </c>
      <c r="AY64" s="9">
        <f t="shared" si="10"/>
        <v>0</v>
      </c>
      <c r="AZ64" s="9">
        <f t="shared" si="11"/>
        <v>1.0666666666666667E-3</v>
      </c>
      <c r="BJ64" s="7">
        <f t="shared" ref="BJ64:BK79" si="32">+BJ63+1</f>
        <v>66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104986.58329864703</v>
      </c>
      <c r="BS64" s="1">
        <f t="shared" si="16"/>
        <v>60463.477292414522</v>
      </c>
    </row>
    <row r="65" spans="2:71" x14ac:dyDescent="0.3">
      <c r="B65" s="1">
        <f t="shared" si="0"/>
        <v>1153</v>
      </c>
      <c r="C65" s="1">
        <v>52</v>
      </c>
      <c r="D65" s="1">
        <v>13845</v>
      </c>
      <c r="E65" s="1">
        <v>623</v>
      </c>
      <c r="F65" s="1">
        <v>0</v>
      </c>
      <c r="G65" s="1">
        <v>470</v>
      </c>
      <c r="H65" s="1">
        <v>0</v>
      </c>
      <c r="I65" s="1">
        <v>60</v>
      </c>
      <c r="J65" s="1">
        <v>44.76</v>
      </c>
      <c r="K65" s="1">
        <v>1.1200000000000001</v>
      </c>
      <c r="L65" s="1">
        <v>10.7</v>
      </c>
      <c r="M65" s="1">
        <v>1.1599999999999999</v>
      </c>
      <c r="N65" s="1">
        <v>895</v>
      </c>
      <c r="O65" s="1">
        <v>2066</v>
      </c>
      <c r="P65" s="1">
        <v>1143</v>
      </c>
      <c r="Q65" s="1">
        <v>920</v>
      </c>
      <c r="R65" s="1">
        <v>2</v>
      </c>
      <c r="S65" s="1">
        <v>564</v>
      </c>
      <c r="T65" s="1">
        <v>56</v>
      </c>
      <c r="U65" s="1">
        <v>33183</v>
      </c>
      <c r="V65" s="1">
        <v>130</v>
      </c>
      <c r="W65" s="1">
        <v>1686</v>
      </c>
      <c r="X65" s="1">
        <v>0</v>
      </c>
      <c r="Y65" s="1">
        <v>0</v>
      </c>
      <c r="Z65" s="1">
        <v>0</v>
      </c>
      <c r="AA65" s="1">
        <f t="shared" si="17"/>
        <v>47028</v>
      </c>
      <c r="AB65" s="1">
        <f t="shared" si="17"/>
        <v>753</v>
      </c>
      <c r="AC65" s="1">
        <f t="shared" si="18"/>
        <v>2156</v>
      </c>
      <c r="AD65" s="1">
        <f t="shared" si="19"/>
        <v>60</v>
      </c>
      <c r="AE65" s="1">
        <f t="shared" si="26"/>
        <v>-37</v>
      </c>
      <c r="AF65" s="1">
        <f t="shared" si="20"/>
        <v>39</v>
      </c>
      <c r="AG65" s="1">
        <f t="shared" si="20"/>
        <v>0</v>
      </c>
      <c r="AH65" s="1">
        <f t="shared" si="20"/>
        <v>5</v>
      </c>
      <c r="AI65" s="1">
        <f t="shared" si="27"/>
        <v>7</v>
      </c>
      <c r="AJ65" s="9">
        <f t="shared" si="1"/>
        <v>5.2038161318300087E-2</v>
      </c>
      <c r="AK65" s="9">
        <f t="shared" si="2"/>
        <v>7.6866666666666666E-2</v>
      </c>
      <c r="AL65" s="9">
        <f t="shared" si="3"/>
        <v>4.1533333333333332E-2</v>
      </c>
      <c r="AM65" s="9">
        <f t="shared" si="4"/>
        <v>3.1333333333333331E-2</v>
      </c>
      <c r="AN65" s="9">
        <f t="shared" si="5"/>
        <v>4.0000000000000001E-3</v>
      </c>
      <c r="AO65" s="9">
        <f t="shared" si="6"/>
        <v>4.6666666666666666E-4</v>
      </c>
      <c r="AP65" s="1">
        <f t="shared" si="21"/>
        <v>-13</v>
      </c>
      <c r="AQ65" s="1">
        <f t="shared" si="21"/>
        <v>29</v>
      </c>
      <c r="AR65" s="1"/>
      <c r="AS65" s="1">
        <f t="shared" si="22"/>
        <v>0</v>
      </c>
      <c r="AT65" s="1">
        <f t="shared" si="28"/>
        <v>16</v>
      </c>
      <c r="AU65" s="1">
        <f t="shared" si="7"/>
        <v>1816</v>
      </c>
      <c r="AV65" s="9">
        <f t="shared" si="23"/>
        <v>0.12106666666666667</v>
      </c>
      <c r="AW65" s="9">
        <f t="shared" si="8"/>
        <v>8.6666666666666663E-3</v>
      </c>
      <c r="AX65" s="9">
        <f t="shared" si="9"/>
        <v>0.1124</v>
      </c>
      <c r="AY65" s="9">
        <f t="shared" si="10"/>
        <v>0</v>
      </c>
      <c r="AZ65" s="9">
        <f t="shared" si="11"/>
        <v>1.0666666666666667E-3</v>
      </c>
      <c r="BJ65" s="7">
        <f t="shared" si="32"/>
        <v>67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105627.86260326355</v>
      </c>
      <c r="BS65" s="1">
        <f t="shared" si="16"/>
        <v>57073.858110870067</v>
      </c>
    </row>
    <row r="66" spans="2:71" x14ac:dyDescent="0.3">
      <c r="B66" s="1">
        <f t="shared" si="0"/>
        <v>1160</v>
      </c>
      <c r="C66" s="1">
        <v>53</v>
      </c>
      <c r="D66" s="1">
        <v>13838</v>
      </c>
      <c r="E66" s="1">
        <v>588</v>
      </c>
      <c r="F66" s="1">
        <v>0</v>
      </c>
      <c r="G66" s="1">
        <v>508</v>
      </c>
      <c r="H66" s="1">
        <v>0</v>
      </c>
      <c r="I66" s="1">
        <v>64</v>
      </c>
      <c r="J66" s="1">
        <v>44.46</v>
      </c>
      <c r="K66" s="1">
        <v>1.1200000000000001</v>
      </c>
      <c r="L66" s="1">
        <v>11</v>
      </c>
      <c r="M66" s="1">
        <v>1.17</v>
      </c>
      <c r="N66" s="1">
        <v>905</v>
      </c>
      <c r="O66" s="1">
        <v>2079</v>
      </c>
      <c r="P66" s="1">
        <v>1136</v>
      </c>
      <c r="Q66" s="1">
        <v>941</v>
      </c>
      <c r="R66" s="1">
        <v>2</v>
      </c>
      <c r="S66" s="1">
        <v>533</v>
      </c>
      <c r="T66" s="1">
        <v>53</v>
      </c>
      <c r="U66" s="1">
        <v>33165</v>
      </c>
      <c r="V66" s="1">
        <v>122</v>
      </c>
      <c r="W66" s="1">
        <v>1711</v>
      </c>
      <c r="X66" s="1">
        <v>0</v>
      </c>
      <c r="Y66" s="1">
        <v>0</v>
      </c>
      <c r="Z66" s="1">
        <v>0</v>
      </c>
      <c r="AA66" s="1">
        <f t="shared" si="17"/>
        <v>47003</v>
      </c>
      <c r="AB66" s="1">
        <f t="shared" si="17"/>
        <v>710</v>
      </c>
      <c r="AC66" s="1">
        <f t="shared" si="18"/>
        <v>2219</v>
      </c>
      <c r="AD66" s="1">
        <f t="shared" si="19"/>
        <v>64</v>
      </c>
      <c r="AE66" s="1">
        <f t="shared" si="26"/>
        <v>-35</v>
      </c>
      <c r="AF66" s="1">
        <f t="shared" si="20"/>
        <v>38</v>
      </c>
      <c r="AG66" s="1">
        <f t="shared" si="20"/>
        <v>0</v>
      </c>
      <c r="AH66" s="1">
        <f t="shared" si="20"/>
        <v>4</v>
      </c>
      <c r="AI66" s="1">
        <f t="shared" si="27"/>
        <v>7</v>
      </c>
      <c r="AJ66" s="9">
        <f t="shared" si="1"/>
        <v>5.5172413793103448E-2</v>
      </c>
      <c r="AK66" s="9">
        <f t="shared" si="2"/>
        <v>7.7333333333333337E-2</v>
      </c>
      <c r="AL66" s="9">
        <f t="shared" si="3"/>
        <v>3.9199999999999999E-2</v>
      </c>
      <c r="AM66" s="9">
        <f t="shared" si="4"/>
        <v>3.386666666666667E-2</v>
      </c>
      <c r="AN66" s="9">
        <f t="shared" si="5"/>
        <v>4.2666666666666669E-3</v>
      </c>
      <c r="AO66" s="9">
        <f t="shared" si="6"/>
        <v>4.6666666666666666E-4</v>
      </c>
      <c r="AP66" s="1">
        <f t="shared" si="21"/>
        <v>-8</v>
      </c>
      <c r="AQ66" s="1">
        <f t="shared" si="21"/>
        <v>25</v>
      </c>
      <c r="AR66" s="1"/>
      <c r="AS66" s="1">
        <f t="shared" si="22"/>
        <v>0</v>
      </c>
      <c r="AT66" s="1">
        <f t="shared" si="28"/>
        <v>17</v>
      </c>
      <c r="AU66" s="1">
        <f t="shared" si="7"/>
        <v>1833</v>
      </c>
      <c r="AV66" s="9">
        <f t="shared" si="23"/>
        <v>0.1222</v>
      </c>
      <c r="AW66" s="9">
        <f t="shared" si="8"/>
        <v>8.1333333333333327E-3</v>
      </c>
      <c r="AX66" s="9">
        <f t="shared" si="9"/>
        <v>0.11406666666666666</v>
      </c>
      <c r="AY66" s="9">
        <f t="shared" si="10"/>
        <v>0</v>
      </c>
      <c r="AZ66" s="9">
        <f t="shared" si="11"/>
        <v>1.1333333333333334E-3</v>
      </c>
      <c r="BJ66" s="7">
        <f t="shared" si="32"/>
        <v>68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106269.14190788007</v>
      </c>
      <c r="BS66" s="1">
        <f t="shared" si="16"/>
        <v>53867.461587787482</v>
      </c>
    </row>
    <row r="67" spans="2:71" x14ac:dyDescent="0.3">
      <c r="B67" s="1">
        <f t="shared" si="0"/>
        <v>1166</v>
      </c>
      <c r="C67" s="1">
        <v>54</v>
      </c>
      <c r="D67" s="1">
        <v>13832</v>
      </c>
      <c r="E67" s="1">
        <v>548</v>
      </c>
      <c r="F67" s="1">
        <v>0</v>
      </c>
      <c r="G67" s="1">
        <v>548</v>
      </c>
      <c r="H67" s="1">
        <v>0</v>
      </c>
      <c r="I67" s="1">
        <v>70</v>
      </c>
      <c r="J67" s="1">
        <v>44.17</v>
      </c>
      <c r="K67" s="1">
        <v>1.1200000000000001</v>
      </c>
      <c r="L67" s="1">
        <v>11.3</v>
      </c>
      <c r="M67" s="1">
        <v>1.1599999999999999</v>
      </c>
      <c r="N67" s="1">
        <v>915</v>
      </c>
      <c r="O67" s="1">
        <v>2092</v>
      </c>
      <c r="P67" s="1">
        <v>1129</v>
      </c>
      <c r="Q67" s="1">
        <v>960</v>
      </c>
      <c r="R67" s="1">
        <v>2</v>
      </c>
      <c r="S67" s="1">
        <v>499</v>
      </c>
      <c r="T67" s="1">
        <v>50</v>
      </c>
      <c r="U67" s="1">
        <v>33150</v>
      </c>
      <c r="V67" s="1">
        <v>115</v>
      </c>
      <c r="W67" s="1">
        <v>1734</v>
      </c>
      <c r="X67" s="1">
        <v>0</v>
      </c>
      <c r="Y67" s="1">
        <v>0</v>
      </c>
      <c r="Z67" s="1">
        <v>0</v>
      </c>
      <c r="AA67" s="1">
        <f t="shared" si="17"/>
        <v>46982</v>
      </c>
      <c r="AB67" s="1">
        <f t="shared" si="17"/>
        <v>663</v>
      </c>
      <c r="AC67" s="1">
        <f t="shared" si="18"/>
        <v>2282</v>
      </c>
      <c r="AD67" s="1">
        <f t="shared" si="19"/>
        <v>70</v>
      </c>
      <c r="AE67" s="1">
        <f t="shared" si="26"/>
        <v>-40</v>
      </c>
      <c r="AF67" s="1">
        <f t="shared" si="20"/>
        <v>40</v>
      </c>
      <c r="AG67" s="1">
        <f t="shared" si="20"/>
        <v>0</v>
      </c>
      <c r="AH67" s="1">
        <f t="shared" si="20"/>
        <v>6</v>
      </c>
      <c r="AI67" s="1">
        <f t="shared" si="27"/>
        <v>6</v>
      </c>
      <c r="AJ67" s="9">
        <f t="shared" si="1"/>
        <v>6.0034305317324184E-2</v>
      </c>
      <c r="AK67" s="9">
        <f t="shared" si="2"/>
        <v>7.7733333333333335E-2</v>
      </c>
      <c r="AL67" s="9">
        <f t="shared" si="3"/>
        <v>3.6533333333333334E-2</v>
      </c>
      <c r="AM67" s="9">
        <f t="shared" si="4"/>
        <v>3.6533333333333334E-2</v>
      </c>
      <c r="AN67" s="9">
        <f t="shared" si="5"/>
        <v>4.6666666666666671E-3</v>
      </c>
      <c r="AO67" s="9">
        <f t="shared" si="6"/>
        <v>4.0000000000000002E-4</v>
      </c>
      <c r="AP67" s="1">
        <f t="shared" si="21"/>
        <v>-7</v>
      </c>
      <c r="AQ67" s="1">
        <f t="shared" si="21"/>
        <v>23</v>
      </c>
      <c r="AR67" s="1"/>
      <c r="AS67" s="1">
        <f t="shared" si="22"/>
        <v>0</v>
      </c>
      <c r="AT67" s="1">
        <f t="shared" si="28"/>
        <v>16</v>
      </c>
      <c r="AU67" s="1">
        <f t="shared" si="7"/>
        <v>1849</v>
      </c>
      <c r="AV67" s="9">
        <f t="shared" si="23"/>
        <v>0.12326666666666666</v>
      </c>
      <c r="AW67" s="9">
        <f t="shared" si="8"/>
        <v>7.6666666666666662E-3</v>
      </c>
      <c r="AX67" s="9">
        <f t="shared" si="9"/>
        <v>0.11559999999999999</v>
      </c>
      <c r="AY67" s="9">
        <f t="shared" si="10"/>
        <v>0</v>
      </c>
      <c r="AZ67" s="9">
        <f t="shared" si="11"/>
        <v>1.0666666666666667E-3</v>
      </c>
      <c r="BJ67" s="7">
        <f t="shared" si="32"/>
        <v>69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106818.80988326565</v>
      </c>
      <c r="BS67" s="1">
        <f t="shared" si="16"/>
        <v>50203.008418550235</v>
      </c>
    </row>
    <row r="68" spans="2:71" x14ac:dyDescent="0.3">
      <c r="B68" s="1">
        <f t="shared" si="0"/>
        <v>1175</v>
      </c>
      <c r="C68" s="1">
        <v>55</v>
      </c>
      <c r="D68" s="1">
        <v>13824</v>
      </c>
      <c r="E68" s="1">
        <v>514</v>
      </c>
      <c r="F68" s="1">
        <v>0</v>
      </c>
      <c r="G68" s="1">
        <v>585</v>
      </c>
      <c r="H68" s="1">
        <v>0</v>
      </c>
      <c r="I68" s="1">
        <v>76</v>
      </c>
      <c r="J68" s="1">
        <v>43.89</v>
      </c>
      <c r="K68" s="1">
        <v>1.1200000000000001</v>
      </c>
      <c r="L68" s="1">
        <v>11.5</v>
      </c>
      <c r="M68" s="1">
        <v>1.1499999999999999</v>
      </c>
      <c r="N68" s="1">
        <v>925</v>
      </c>
      <c r="O68" s="1">
        <v>2105</v>
      </c>
      <c r="P68" s="1">
        <v>1123</v>
      </c>
      <c r="Q68" s="1">
        <v>979</v>
      </c>
      <c r="R68" s="1">
        <v>2</v>
      </c>
      <c r="S68" s="1">
        <v>468</v>
      </c>
      <c r="T68" s="1">
        <v>46</v>
      </c>
      <c r="U68" s="1">
        <v>33134</v>
      </c>
      <c r="V68" s="1">
        <v>109</v>
      </c>
      <c r="W68" s="1">
        <v>1756</v>
      </c>
      <c r="X68" s="1">
        <v>0</v>
      </c>
      <c r="Y68" s="1">
        <v>0</v>
      </c>
      <c r="Z68" s="1">
        <v>0</v>
      </c>
      <c r="AA68" s="1">
        <f t="shared" si="17"/>
        <v>46958</v>
      </c>
      <c r="AB68" s="1">
        <f t="shared" si="17"/>
        <v>623</v>
      </c>
      <c r="AC68" s="1">
        <f t="shared" si="18"/>
        <v>2341</v>
      </c>
      <c r="AD68" s="1">
        <f t="shared" si="19"/>
        <v>76</v>
      </c>
      <c r="AE68" s="1">
        <f t="shared" si="26"/>
        <v>-34</v>
      </c>
      <c r="AF68" s="1">
        <f t="shared" si="20"/>
        <v>37</v>
      </c>
      <c r="AG68" s="1">
        <f t="shared" si="20"/>
        <v>0</v>
      </c>
      <c r="AH68" s="1">
        <f t="shared" si="20"/>
        <v>6</v>
      </c>
      <c r="AI68" s="1">
        <f t="shared" si="27"/>
        <v>9</v>
      </c>
      <c r="AJ68" s="9">
        <f t="shared" si="1"/>
        <v>6.4680851063829786E-2</v>
      </c>
      <c r="AK68" s="9">
        <f t="shared" si="2"/>
        <v>7.8333333333333338E-2</v>
      </c>
      <c r="AL68" s="9">
        <f t="shared" si="3"/>
        <v>3.4266666666666667E-2</v>
      </c>
      <c r="AM68" s="9">
        <f t="shared" si="4"/>
        <v>3.9E-2</v>
      </c>
      <c r="AN68" s="9">
        <f t="shared" si="5"/>
        <v>5.0666666666666664E-3</v>
      </c>
      <c r="AO68" s="9">
        <f t="shared" si="6"/>
        <v>5.9999999999999995E-4</v>
      </c>
      <c r="AP68" s="1">
        <f t="shared" si="21"/>
        <v>-6</v>
      </c>
      <c r="AQ68" s="1">
        <f t="shared" si="21"/>
        <v>22</v>
      </c>
      <c r="AR68" s="1"/>
      <c r="AS68" s="1">
        <f t="shared" si="22"/>
        <v>0</v>
      </c>
      <c r="AT68" s="1">
        <f t="shared" si="28"/>
        <v>16</v>
      </c>
      <c r="AU68" s="1">
        <f t="shared" si="7"/>
        <v>1865</v>
      </c>
      <c r="AV68" s="9">
        <f t="shared" si="23"/>
        <v>0.12433333333333334</v>
      </c>
      <c r="AW68" s="9">
        <f t="shared" si="8"/>
        <v>7.2666666666666669E-3</v>
      </c>
      <c r="AX68" s="9">
        <f t="shared" si="9"/>
        <v>0.11706666666666667</v>
      </c>
      <c r="AY68" s="9">
        <f t="shared" si="10"/>
        <v>0</v>
      </c>
      <c r="AZ68" s="9">
        <f t="shared" si="11"/>
        <v>1.0666666666666667E-3</v>
      </c>
      <c r="BJ68" s="7">
        <f t="shared" si="32"/>
        <v>70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107643.31184634403</v>
      </c>
      <c r="BS68" s="1">
        <f t="shared" si="16"/>
        <v>47088.22322469858</v>
      </c>
    </row>
    <row r="69" spans="2:71" x14ac:dyDescent="0.3">
      <c r="B69" s="1">
        <f t="shared" si="0"/>
        <v>1180</v>
      </c>
      <c r="C69" s="1">
        <v>56</v>
      </c>
      <c r="D69" s="1">
        <v>13818</v>
      </c>
      <c r="E69" s="1">
        <v>478</v>
      </c>
      <c r="F69" s="1">
        <v>0</v>
      </c>
      <c r="G69" s="1">
        <v>622</v>
      </c>
      <c r="H69" s="1">
        <v>0</v>
      </c>
      <c r="I69" s="1">
        <v>80</v>
      </c>
      <c r="J69" s="1">
        <v>43.61</v>
      </c>
      <c r="K69" s="1">
        <v>1.1200000000000001</v>
      </c>
      <c r="L69" s="1">
        <v>11.8</v>
      </c>
      <c r="M69" s="1">
        <v>1.1399999999999999</v>
      </c>
      <c r="N69" s="1">
        <v>933</v>
      </c>
      <c r="O69" s="1">
        <v>2119</v>
      </c>
      <c r="P69" s="1">
        <v>1121</v>
      </c>
      <c r="Q69" s="1">
        <v>995</v>
      </c>
      <c r="R69" s="1">
        <v>2</v>
      </c>
      <c r="S69" s="1">
        <v>435</v>
      </c>
      <c r="T69" s="1">
        <v>44</v>
      </c>
      <c r="U69" s="1">
        <v>33118</v>
      </c>
      <c r="V69" s="1">
        <v>106</v>
      </c>
      <c r="W69" s="1">
        <v>1775</v>
      </c>
      <c r="X69" s="1">
        <v>0</v>
      </c>
      <c r="Y69" s="1">
        <v>0</v>
      </c>
      <c r="Z69" s="1">
        <v>0</v>
      </c>
      <c r="AA69" s="1">
        <f t="shared" si="17"/>
        <v>46936</v>
      </c>
      <c r="AB69" s="1">
        <f t="shared" si="17"/>
        <v>584</v>
      </c>
      <c r="AC69" s="1">
        <f t="shared" si="18"/>
        <v>2397</v>
      </c>
      <c r="AD69" s="1">
        <f t="shared" si="19"/>
        <v>80</v>
      </c>
      <c r="AE69" s="1">
        <f t="shared" si="26"/>
        <v>-36</v>
      </c>
      <c r="AF69" s="1">
        <f t="shared" si="20"/>
        <v>37</v>
      </c>
      <c r="AG69" s="1">
        <f t="shared" si="20"/>
        <v>0</v>
      </c>
      <c r="AH69" s="1">
        <f t="shared" si="20"/>
        <v>4</v>
      </c>
      <c r="AI69" s="1">
        <f t="shared" si="27"/>
        <v>5</v>
      </c>
      <c r="AJ69" s="9">
        <f t="shared" si="1"/>
        <v>6.7796610169491525E-2</v>
      </c>
      <c r="AK69" s="9">
        <f t="shared" si="2"/>
        <v>7.8666666666666663E-2</v>
      </c>
      <c r="AL69" s="9">
        <f t="shared" si="3"/>
        <v>3.1866666666666668E-2</v>
      </c>
      <c r="AM69" s="9">
        <f t="shared" si="4"/>
        <v>4.1466666666666666E-2</v>
      </c>
      <c r="AN69" s="9">
        <f t="shared" si="5"/>
        <v>5.3333333333333332E-3</v>
      </c>
      <c r="AO69" s="9">
        <f t="shared" si="6"/>
        <v>3.3333333333333332E-4</v>
      </c>
      <c r="AP69" s="1">
        <f t="shared" si="21"/>
        <v>-3</v>
      </c>
      <c r="AQ69" s="1">
        <f t="shared" si="21"/>
        <v>19</v>
      </c>
      <c r="AR69" s="1"/>
      <c r="AS69" s="1">
        <f t="shared" si="22"/>
        <v>0</v>
      </c>
      <c r="AT69" s="1">
        <f t="shared" si="28"/>
        <v>16</v>
      </c>
      <c r="AU69" s="1">
        <f t="shared" si="7"/>
        <v>1881</v>
      </c>
      <c r="AV69" s="9">
        <f t="shared" si="23"/>
        <v>0.12540000000000001</v>
      </c>
      <c r="AW69" s="9">
        <f t="shared" si="8"/>
        <v>7.0666666666666664E-3</v>
      </c>
      <c r="AX69" s="9">
        <f t="shared" si="9"/>
        <v>0.11833333333333333</v>
      </c>
      <c r="AY69" s="9">
        <f t="shared" si="10"/>
        <v>0</v>
      </c>
      <c r="AZ69" s="9">
        <f t="shared" si="11"/>
        <v>1.0666666666666667E-3</v>
      </c>
      <c r="BJ69" s="7">
        <f t="shared" si="32"/>
        <v>71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108101.36849249869</v>
      </c>
      <c r="BS69" s="1">
        <f t="shared" si="16"/>
        <v>43790.215372385064</v>
      </c>
    </row>
    <row r="70" spans="2:71" x14ac:dyDescent="0.3">
      <c r="B70" s="1">
        <f t="shared" si="0"/>
        <v>1186</v>
      </c>
      <c r="C70" s="1">
        <v>57</v>
      </c>
      <c r="D70" s="1">
        <v>13812</v>
      </c>
      <c r="E70" s="1">
        <v>441</v>
      </c>
      <c r="F70" s="1">
        <v>0</v>
      </c>
      <c r="G70" s="1">
        <v>660</v>
      </c>
      <c r="H70" s="1">
        <v>0</v>
      </c>
      <c r="I70" s="1">
        <v>85</v>
      </c>
      <c r="J70" s="1">
        <v>43.35</v>
      </c>
      <c r="K70" s="1">
        <v>1.1100000000000001</v>
      </c>
      <c r="L70" s="1">
        <v>12</v>
      </c>
      <c r="M70" s="1">
        <v>1.1299999999999999</v>
      </c>
      <c r="N70" s="1">
        <v>942</v>
      </c>
      <c r="O70" s="1">
        <v>2132</v>
      </c>
      <c r="P70" s="1">
        <v>1117</v>
      </c>
      <c r="Q70" s="1">
        <v>1011</v>
      </c>
      <c r="R70" s="1">
        <v>3</v>
      </c>
      <c r="S70" s="1">
        <v>400</v>
      </c>
      <c r="T70" s="1">
        <v>40</v>
      </c>
      <c r="U70" s="1">
        <v>33103</v>
      </c>
      <c r="V70" s="1">
        <v>102</v>
      </c>
      <c r="W70" s="1">
        <v>1794</v>
      </c>
      <c r="X70" s="1">
        <v>0</v>
      </c>
      <c r="Y70" s="1">
        <v>0</v>
      </c>
      <c r="Z70" s="1">
        <v>0</v>
      </c>
      <c r="AA70" s="1">
        <f t="shared" si="17"/>
        <v>46915</v>
      </c>
      <c r="AB70" s="1">
        <f t="shared" si="17"/>
        <v>543</v>
      </c>
      <c r="AC70" s="1">
        <f t="shared" si="18"/>
        <v>2454</v>
      </c>
      <c r="AD70" s="1">
        <f t="shared" si="19"/>
        <v>85</v>
      </c>
      <c r="AE70" s="1">
        <f t="shared" si="26"/>
        <v>-37</v>
      </c>
      <c r="AF70" s="1">
        <f t="shared" si="20"/>
        <v>38</v>
      </c>
      <c r="AG70" s="1">
        <f t="shared" si="20"/>
        <v>0</v>
      </c>
      <c r="AH70" s="1">
        <f t="shared" si="20"/>
        <v>5</v>
      </c>
      <c r="AI70" s="1">
        <f t="shared" si="27"/>
        <v>6</v>
      </c>
      <c r="AJ70" s="9">
        <f t="shared" si="1"/>
        <v>7.1669477234401355E-2</v>
      </c>
      <c r="AK70" s="9">
        <f t="shared" si="2"/>
        <v>7.906666666666666E-2</v>
      </c>
      <c r="AL70" s="9">
        <f t="shared" si="3"/>
        <v>2.9399999999999999E-2</v>
      </c>
      <c r="AM70" s="9">
        <f t="shared" si="4"/>
        <v>4.3999999999999997E-2</v>
      </c>
      <c r="AN70" s="9">
        <f t="shared" si="5"/>
        <v>5.6666666666666671E-3</v>
      </c>
      <c r="AO70" s="9">
        <f t="shared" si="6"/>
        <v>4.0000000000000002E-4</v>
      </c>
      <c r="AP70" s="1">
        <f t="shared" si="21"/>
        <v>-4</v>
      </c>
      <c r="AQ70" s="1">
        <f t="shared" si="21"/>
        <v>19</v>
      </c>
      <c r="AR70" s="1"/>
      <c r="AS70" s="1">
        <f t="shared" si="22"/>
        <v>0</v>
      </c>
      <c r="AT70" s="1">
        <f t="shared" si="28"/>
        <v>15</v>
      </c>
      <c r="AU70" s="1">
        <f t="shared" si="7"/>
        <v>1896</v>
      </c>
      <c r="AV70" s="9">
        <f t="shared" si="23"/>
        <v>0.12640000000000001</v>
      </c>
      <c r="AW70" s="9">
        <f t="shared" si="8"/>
        <v>6.7999999999999996E-3</v>
      </c>
      <c r="AX70" s="9">
        <f t="shared" si="9"/>
        <v>0.1196</v>
      </c>
      <c r="AY70" s="9">
        <f t="shared" si="10"/>
        <v>0</v>
      </c>
      <c r="AZ70" s="9">
        <f t="shared" si="11"/>
        <v>1E-3</v>
      </c>
      <c r="BJ70" s="7">
        <f t="shared" si="32"/>
        <v>72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108651.03646788427</v>
      </c>
      <c r="BS70" s="1">
        <f t="shared" si="16"/>
        <v>40400.59619084061</v>
      </c>
    </row>
    <row r="71" spans="2:71" x14ac:dyDescent="0.3">
      <c r="B71" s="1">
        <f t="shared" si="0"/>
        <v>1192</v>
      </c>
      <c r="C71" s="1">
        <v>58</v>
      </c>
      <c r="D71" s="1">
        <v>13807</v>
      </c>
      <c r="E71" s="1">
        <v>406</v>
      </c>
      <c r="F71" s="1">
        <v>0</v>
      </c>
      <c r="G71" s="1">
        <v>696</v>
      </c>
      <c r="H71" s="1">
        <v>0</v>
      </c>
      <c r="I71" s="1">
        <v>90</v>
      </c>
      <c r="J71" s="1">
        <v>43.1</v>
      </c>
      <c r="K71" s="1">
        <v>1.1100000000000001</v>
      </c>
      <c r="L71" s="1">
        <v>12.3</v>
      </c>
      <c r="M71" s="1">
        <v>1.1200000000000001</v>
      </c>
      <c r="N71" s="1">
        <v>949</v>
      </c>
      <c r="O71" s="1">
        <v>2146</v>
      </c>
      <c r="P71" s="1">
        <v>1116</v>
      </c>
      <c r="Q71" s="1">
        <v>1026</v>
      </c>
      <c r="R71" s="1">
        <v>3</v>
      </c>
      <c r="S71" s="1">
        <v>367</v>
      </c>
      <c r="T71" s="1">
        <v>37</v>
      </c>
      <c r="U71" s="1">
        <v>33086</v>
      </c>
      <c r="V71" s="1">
        <v>102</v>
      </c>
      <c r="W71" s="1">
        <v>1810</v>
      </c>
      <c r="X71" s="1">
        <v>0</v>
      </c>
      <c r="Y71" s="1">
        <v>0</v>
      </c>
      <c r="Z71" s="1">
        <v>0</v>
      </c>
      <c r="AA71" s="1">
        <f t="shared" si="17"/>
        <v>46893</v>
      </c>
      <c r="AB71" s="1">
        <f t="shared" si="17"/>
        <v>508</v>
      </c>
      <c r="AC71" s="1">
        <f t="shared" si="18"/>
        <v>2506</v>
      </c>
      <c r="AD71" s="1">
        <f t="shared" si="19"/>
        <v>90</v>
      </c>
      <c r="AE71" s="1">
        <f t="shared" si="26"/>
        <v>-35</v>
      </c>
      <c r="AF71" s="1">
        <f t="shared" si="20"/>
        <v>36</v>
      </c>
      <c r="AG71" s="1">
        <f t="shared" si="20"/>
        <v>0</v>
      </c>
      <c r="AH71" s="1">
        <f t="shared" si="20"/>
        <v>5</v>
      </c>
      <c r="AI71" s="1">
        <f t="shared" si="27"/>
        <v>6</v>
      </c>
      <c r="AJ71" s="9">
        <f t="shared" si="1"/>
        <v>7.5503355704697989E-2</v>
      </c>
      <c r="AK71" s="9">
        <f t="shared" si="2"/>
        <v>7.9466666666666672E-2</v>
      </c>
      <c r="AL71" s="9">
        <f t="shared" si="3"/>
        <v>2.7066666666666666E-2</v>
      </c>
      <c r="AM71" s="9">
        <f t="shared" si="4"/>
        <v>4.6399999999999997E-2</v>
      </c>
      <c r="AN71" s="9">
        <f t="shared" si="5"/>
        <v>6.0000000000000001E-3</v>
      </c>
      <c r="AO71" s="9">
        <f t="shared" si="6"/>
        <v>4.0000000000000002E-4</v>
      </c>
      <c r="AP71" s="1">
        <f t="shared" si="21"/>
        <v>0</v>
      </c>
      <c r="AQ71" s="1">
        <f t="shared" si="21"/>
        <v>16</v>
      </c>
      <c r="AR71" s="1"/>
      <c r="AS71" s="1">
        <f t="shared" si="22"/>
        <v>0</v>
      </c>
      <c r="AT71" s="1">
        <f t="shared" si="28"/>
        <v>16</v>
      </c>
      <c r="AU71" s="1">
        <f t="shared" si="7"/>
        <v>1912</v>
      </c>
      <c r="AV71" s="9">
        <f t="shared" si="23"/>
        <v>0.12746666666666667</v>
      </c>
      <c r="AW71" s="9">
        <f t="shared" si="8"/>
        <v>6.7999999999999996E-3</v>
      </c>
      <c r="AX71" s="9">
        <f t="shared" si="9"/>
        <v>0.12066666666666667</v>
      </c>
      <c r="AY71" s="9">
        <f t="shared" si="10"/>
        <v>0</v>
      </c>
      <c r="AZ71" s="9">
        <f t="shared" si="11"/>
        <v>1.0666666666666667E-3</v>
      </c>
      <c r="BJ71" s="7">
        <f t="shared" si="32"/>
        <v>73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109200.70444326986</v>
      </c>
      <c r="BS71" s="1">
        <f t="shared" si="16"/>
        <v>37194.199667758025</v>
      </c>
    </row>
    <row r="72" spans="2:71" x14ac:dyDescent="0.3">
      <c r="B72" s="1">
        <f t="shared" si="0"/>
        <v>1196</v>
      </c>
      <c r="C72" s="1">
        <v>59</v>
      </c>
      <c r="D72" s="1">
        <v>13802</v>
      </c>
      <c r="E72" s="1">
        <v>372</v>
      </c>
      <c r="F72" s="1">
        <v>0</v>
      </c>
      <c r="G72" s="1">
        <v>730</v>
      </c>
      <c r="H72" s="1">
        <v>0</v>
      </c>
      <c r="I72" s="1">
        <v>94</v>
      </c>
      <c r="J72" s="1">
        <v>42.86</v>
      </c>
      <c r="K72" s="1">
        <v>1.1100000000000001</v>
      </c>
      <c r="L72" s="1">
        <v>12.4</v>
      </c>
      <c r="M72" s="1">
        <v>1.1100000000000001</v>
      </c>
      <c r="N72" s="1">
        <v>957</v>
      </c>
      <c r="O72" s="1">
        <v>2157</v>
      </c>
      <c r="P72" s="1">
        <v>1112</v>
      </c>
      <c r="Q72" s="1">
        <v>1041</v>
      </c>
      <c r="R72" s="1">
        <v>3</v>
      </c>
      <c r="S72" s="1">
        <v>336</v>
      </c>
      <c r="T72" s="1">
        <v>34</v>
      </c>
      <c r="U72" s="1">
        <v>33072</v>
      </c>
      <c r="V72" s="1">
        <v>99</v>
      </c>
      <c r="W72" s="1">
        <v>1827</v>
      </c>
      <c r="X72" s="1">
        <v>0</v>
      </c>
      <c r="Y72" s="1">
        <v>0</v>
      </c>
      <c r="Z72" s="1">
        <v>0</v>
      </c>
      <c r="AA72" s="1">
        <f t="shared" si="17"/>
        <v>46874</v>
      </c>
      <c r="AB72" s="1">
        <f t="shared" si="17"/>
        <v>471</v>
      </c>
      <c r="AC72" s="1">
        <f t="shared" si="18"/>
        <v>2557</v>
      </c>
      <c r="AD72" s="1">
        <f t="shared" si="19"/>
        <v>94</v>
      </c>
      <c r="AE72" s="1">
        <f t="shared" si="26"/>
        <v>-34</v>
      </c>
      <c r="AF72" s="1">
        <f t="shared" si="20"/>
        <v>34</v>
      </c>
      <c r="AG72" s="1">
        <f t="shared" si="20"/>
        <v>0</v>
      </c>
      <c r="AH72" s="1">
        <f t="shared" si="20"/>
        <v>4</v>
      </c>
      <c r="AI72" s="1">
        <f t="shared" si="27"/>
        <v>4</v>
      </c>
      <c r="AJ72" s="9">
        <f t="shared" si="1"/>
        <v>7.8595317725752512E-2</v>
      </c>
      <c r="AK72" s="9">
        <f t="shared" si="2"/>
        <v>7.9733333333333337E-2</v>
      </c>
      <c r="AL72" s="9">
        <f t="shared" si="3"/>
        <v>2.4799999999999999E-2</v>
      </c>
      <c r="AM72" s="9">
        <f t="shared" si="4"/>
        <v>4.8666666666666664E-2</v>
      </c>
      <c r="AN72" s="9">
        <f t="shared" si="5"/>
        <v>6.2666666666666669E-3</v>
      </c>
      <c r="AO72" s="9">
        <f t="shared" si="6"/>
        <v>2.6666666666666668E-4</v>
      </c>
      <c r="AP72" s="1">
        <f t="shared" si="21"/>
        <v>-3</v>
      </c>
      <c r="AQ72" s="1">
        <f t="shared" si="21"/>
        <v>17</v>
      </c>
      <c r="AR72" s="1"/>
      <c r="AS72" s="1">
        <f t="shared" si="22"/>
        <v>0</v>
      </c>
      <c r="AT72" s="1">
        <f t="shared" si="28"/>
        <v>14</v>
      </c>
      <c r="AU72" s="1">
        <f t="shared" si="7"/>
        <v>1926</v>
      </c>
      <c r="AV72" s="9">
        <f t="shared" si="23"/>
        <v>0.12839999999999999</v>
      </c>
      <c r="AW72" s="9">
        <f t="shared" si="8"/>
        <v>6.6E-3</v>
      </c>
      <c r="AX72" s="9">
        <f t="shared" si="9"/>
        <v>0.12180000000000001</v>
      </c>
      <c r="AY72" s="9">
        <f t="shared" si="10"/>
        <v>0</v>
      </c>
      <c r="AZ72" s="9">
        <f t="shared" si="11"/>
        <v>9.3333333333333332E-4</v>
      </c>
      <c r="BJ72" s="7">
        <f t="shared" si="32"/>
        <v>74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109567.14976019358</v>
      </c>
      <c r="BS72" s="1">
        <f t="shared" si="16"/>
        <v>34079.414473906363</v>
      </c>
    </row>
    <row r="73" spans="2:71" x14ac:dyDescent="0.3">
      <c r="B73" s="1">
        <f t="shared" si="0"/>
        <v>1201</v>
      </c>
      <c r="C73" s="1">
        <v>60</v>
      </c>
      <c r="D73" s="1">
        <v>13797</v>
      </c>
      <c r="E73" s="1">
        <v>338</v>
      </c>
      <c r="F73" s="1">
        <v>0</v>
      </c>
      <c r="G73" s="1">
        <v>765</v>
      </c>
      <c r="H73" s="1">
        <v>0</v>
      </c>
      <c r="I73" s="1">
        <v>98</v>
      </c>
      <c r="J73" s="1">
        <v>42.62</v>
      </c>
      <c r="K73" s="1">
        <v>1.1100000000000001</v>
      </c>
      <c r="L73" s="1">
        <v>12.7</v>
      </c>
      <c r="M73" s="1">
        <v>1.1000000000000001</v>
      </c>
      <c r="N73" s="1">
        <v>964</v>
      </c>
      <c r="O73" s="1">
        <v>2169</v>
      </c>
      <c r="P73" s="1">
        <v>1109</v>
      </c>
      <c r="Q73" s="1">
        <v>1055</v>
      </c>
      <c r="R73" s="1">
        <v>4</v>
      </c>
      <c r="S73" s="1">
        <v>303</v>
      </c>
      <c r="T73" s="1">
        <v>30</v>
      </c>
      <c r="U73" s="1">
        <v>33058</v>
      </c>
      <c r="V73" s="1">
        <v>97</v>
      </c>
      <c r="W73" s="1">
        <v>1843</v>
      </c>
      <c r="X73" s="1">
        <v>0</v>
      </c>
      <c r="Y73" s="1">
        <v>0</v>
      </c>
      <c r="Z73" s="1">
        <v>0</v>
      </c>
      <c r="AA73" s="1">
        <f t="shared" si="17"/>
        <v>46855</v>
      </c>
      <c r="AB73" s="1">
        <f t="shared" si="17"/>
        <v>435</v>
      </c>
      <c r="AC73" s="1">
        <f t="shared" si="18"/>
        <v>2608</v>
      </c>
      <c r="AD73" s="1">
        <f t="shared" si="19"/>
        <v>98</v>
      </c>
      <c r="AE73" s="1">
        <f t="shared" si="26"/>
        <v>-34</v>
      </c>
      <c r="AF73" s="1">
        <f t="shared" si="20"/>
        <v>35</v>
      </c>
      <c r="AG73" s="1">
        <f t="shared" si="20"/>
        <v>0</v>
      </c>
      <c r="AH73" s="1">
        <f t="shared" si="20"/>
        <v>4</v>
      </c>
      <c r="AI73" s="1">
        <f t="shared" si="27"/>
        <v>5</v>
      </c>
      <c r="AJ73" s="9">
        <f t="shared" si="1"/>
        <v>8.1598667776852624E-2</v>
      </c>
      <c r="AK73" s="9">
        <f t="shared" si="2"/>
        <v>8.0066666666666661E-2</v>
      </c>
      <c r="AL73" s="9">
        <f t="shared" si="3"/>
        <v>2.2533333333333332E-2</v>
      </c>
      <c r="AM73" s="9">
        <f t="shared" si="4"/>
        <v>5.0999999999999997E-2</v>
      </c>
      <c r="AN73" s="9">
        <f t="shared" si="5"/>
        <v>6.5333333333333337E-3</v>
      </c>
      <c r="AO73" s="9">
        <f t="shared" si="6"/>
        <v>3.3333333333333332E-4</v>
      </c>
      <c r="AP73" s="1">
        <f t="shared" si="21"/>
        <v>-2</v>
      </c>
      <c r="AQ73" s="1">
        <f t="shared" si="21"/>
        <v>16</v>
      </c>
      <c r="AR73" s="1"/>
      <c r="AS73" s="1">
        <f t="shared" si="22"/>
        <v>0</v>
      </c>
      <c r="AT73" s="1">
        <f t="shared" si="28"/>
        <v>14</v>
      </c>
      <c r="AU73" s="1">
        <f t="shared" si="7"/>
        <v>1940</v>
      </c>
      <c r="AV73" s="9">
        <f t="shared" si="23"/>
        <v>0.12933333333333333</v>
      </c>
      <c r="AW73" s="9">
        <f t="shared" si="8"/>
        <v>6.4666666666666666E-3</v>
      </c>
      <c r="AX73" s="9">
        <f t="shared" si="9"/>
        <v>0.12286666666666667</v>
      </c>
      <c r="AY73" s="9">
        <f t="shared" si="10"/>
        <v>0</v>
      </c>
      <c r="AZ73" s="9">
        <f t="shared" si="11"/>
        <v>9.3333333333333332E-4</v>
      </c>
      <c r="BJ73" s="7">
        <f t="shared" si="32"/>
        <v>75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110025.20640634824</v>
      </c>
      <c r="BS73" s="1">
        <f t="shared" si="16"/>
        <v>30964.629280054709</v>
      </c>
    </row>
    <row r="74" spans="2:71" x14ac:dyDescent="0.3">
      <c r="B74" s="1">
        <f t="shared" si="0"/>
        <v>1205</v>
      </c>
      <c r="C74" s="1">
        <v>61</v>
      </c>
      <c r="D74" s="1">
        <v>13793</v>
      </c>
      <c r="E74" s="1">
        <v>304</v>
      </c>
      <c r="F74" s="1">
        <v>0</v>
      </c>
      <c r="G74" s="1">
        <v>798</v>
      </c>
      <c r="H74" s="1">
        <v>0</v>
      </c>
      <c r="I74" s="1">
        <v>103</v>
      </c>
      <c r="J74" s="1">
        <v>42.39</v>
      </c>
      <c r="K74" s="1">
        <v>1.1200000000000001</v>
      </c>
      <c r="L74" s="1">
        <v>12.9</v>
      </c>
      <c r="M74" s="1">
        <v>1.0900000000000001</v>
      </c>
      <c r="N74" s="1">
        <v>970</v>
      </c>
      <c r="O74" s="1">
        <v>2177</v>
      </c>
      <c r="P74" s="1">
        <v>1101</v>
      </c>
      <c r="Q74" s="1">
        <v>1071</v>
      </c>
      <c r="R74" s="1">
        <v>4</v>
      </c>
      <c r="S74" s="1">
        <v>273</v>
      </c>
      <c r="T74" s="1">
        <v>27</v>
      </c>
      <c r="U74" s="1">
        <v>33049</v>
      </c>
      <c r="V74" s="1">
        <v>91</v>
      </c>
      <c r="W74" s="1">
        <v>1859</v>
      </c>
      <c r="X74" s="1">
        <v>0</v>
      </c>
      <c r="Y74" s="1">
        <v>0</v>
      </c>
      <c r="Z74" s="1">
        <v>0</v>
      </c>
      <c r="AA74" s="1">
        <f t="shared" si="17"/>
        <v>46842</v>
      </c>
      <c r="AB74" s="1">
        <f t="shared" si="17"/>
        <v>395</v>
      </c>
      <c r="AC74" s="1">
        <f t="shared" si="18"/>
        <v>2657</v>
      </c>
      <c r="AD74" s="1">
        <f t="shared" si="19"/>
        <v>103</v>
      </c>
      <c r="AE74" s="1">
        <f t="shared" si="26"/>
        <v>-34</v>
      </c>
      <c r="AF74" s="1">
        <f t="shared" si="20"/>
        <v>33</v>
      </c>
      <c r="AG74" s="1">
        <f t="shared" si="20"/>
        <v>0</v>
      </c>
      <c r="AH74" s="1">
        <f t="shared" si="20"/>
        <v>5</v>
      </c>
      <c r="AI74" s="1">
        <f t="shared" si="27"/>
        <v>4</v>
      </c>
      <c r="AJ74" s="9">
        <f t="shared" si="1"/>
        <v>8.5477178423236516E-2</v>
      </c>
      <c r="AK74" s="9">
        <f t="shared" si="2"/>
        <v>8.033333333333334E-2</v>
      </c>
      <c r="AL74" s="9">
        <f t="shared" si="3"/>
        <v>2.0266666666666665E-2</v>
      </c>
      <c r="AM74" s="9">
        <f t="shared" si="4"/>
        <v>5.3199999999999997E-2</v>
      </c>
      <c r="AN74" s="9">
        <f t="shared" si="5"/>
        <v>6.8666666666666668E-3</v>
      </c>
      <c r="AO74" s="9">
        <f t="shared" si="6"/>
        <v>2.6666666666666668E-4</v>
      </c>
      <c r="AP74" s="1">
        <f t="shared" si="21"/>
        <v>-6</v>
      </c>
      <c r="AQ74" s="1">
        <f t="shared" si="21"/>
        <v>16</v>
      </c>
      <c r="AR74" s="1"/>
      <c r="AS74" s="1">
        <f t="shared" si="22"/>
        <v>0</v>
      </c>
      <c r="AT74" s="1">
        <f t="shared" si="28"/>
        <v>10</v>
      </c>
      <c r="AU74" s="1">
        <f t="shared" si="7"/>
        <v>1950</v>
      </c>
      <c r="AV74" s="9">
        <f t="shared" si="23"/>
        <v>0.13</v>
      </c>
      <c r="AW74" s="9">
        <f t="shared" si="8"/>
        <v>6.0666666666666664E-3</v>
      </c>
      <c r="AX74" s="9">
        <f t="shared" si="9"/>
        <v>0.12393333333333334</v>
      </c>
      <c r="AY74" s="9">
        <f t="shared" si="10"/>
        <v>0</v>
      </c>
      <c r="AZ74" s="9">
        <f t="shared" si="11"/>
        <v>6.6666666666666664E-4</v>
      </c>
      <c r="BJ74" s="7">
        <f t="shared" si="32"/>
        <v>76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110391.65172327196</v>
      </c>
      <c r="BS74" s="1">
        <f t="shared" si="16"/>
        <v>27849.844086203051</v>
      </c>
    </row>
    <row r="75" spans="2:71" x14ac:dyDescent="0.3">
      <c r="B75" s="1">
        <f t="shared" si="0"/>
        <v>1208</v>
      </c>
      <c r="C75" s="1">
        <v>62</v>
      </c>
      <c r="D75" s="1">
        <v>13790</v>
      </c>
      <c r="E75" s="1">
        <v>287</v>
      </c>
      <c r="F75" s="1">
        <v>0</v>
      </c>
      <c r="G75" s="1">
        <v>816</v>
      </c>
      <c r="H75" s="1">
        <v>0</v>
      </c>
      <c r="I75" s="1">
        <v>105</v>
      </c>
      <c r="J75" s="1">
        <v>42.18</v>
      </c>
      <c r="K75" s="1">
        <v>1.1100000000000001</v>
      </c>
      <c r="L75" s="1">
        <v>12.9</v>
      </c>
      <c r="M75" s="1">
        <v>1.08</v>
      </c>
      <c r="N75" s="1">
        <v>975</v>
      </c>
      <c r="O75" s="1">
        <v>2185</v>
      </c>
      <c r="P75" s="1">
        <v>1091</v>
      </c>
      <c r="Q75" s="1">
        <v>1088</v>
      </c>
      <c r="R75" s="1">
        <v>4</v>
      </c>
      <c r="S75" s="1">
        <v>259</v>
      </c>
      <c r="T75" s="1">
        <v>26</v>
      </c>
      <c r="U75" s="1">
        <v>33039</v>
      </c>
      <c r="V75" s="1">
        <v>85</v>
      </c>
      <c r="W75" s="1">
        <v>1875</v>
      </c>
      <c r="X75" s="1">
        <v>0</v>
      </c>
      <c r="Y75" s="1">
        <v>0</v>
      </c>
      <c r="Z75" s="1">
        <v>0</v>
      </c>
      <c r="AA75" s="1">
        <f t="shared" si="17"/>
        <v>46829</v>
      </c>
      <c r="AB75" s="1">
        <f t="shared" si="17"/>
        <v>372</v>
      </c>
      <c r="AC75" s="1">
        <f t="shared" si="18"/>
        <v>2691</v>
      </c>
      <c r="AD75" s="1">
        <f t="shared" si="19"/>
        <v>105</v>
      </c>
      <c r="AE75" s="1">
        <f t="shared" si="26"/>
        <v>-17</v>
      </c>
      <c r="AF75" s="1">
        <f t="shared" si="20"/>
        <v>18</v>
      </c>
      <c r="AG75" s="1">
        <f t="shared" si="20"/>
        <v>0</v>
      </c>
      <c r="AH75" s="1">
        <f t="shared" si="20"/>
        <v>2</v>
      </c>
      <c r="AI75" s="1">
        <f t="shared" si="27"/>
        <v>3</v>
      </c>
      <c r="AJ75" s="9">
        <f t="shared" si="1"/>
        <v>8.6920529801324503E-2</v>
      </c>
      <c r="AK75" s="9">
        <f t="shared" si="2"/>
        <v>8.0533333333333332E-2</v>
      </c>
      <c r="AL75" s="9">
        <f t="shared" si="3"/>
        <v>1.9133333333333332E-2</v>
      </c>
      <c r="AM75" s="9">
        <f t="shared" si="4"/>
        <v>5.4399999999999997E-2</v>
      </c>
      <c r="AN75" s="9">
        <f t="shared" si="5"/>
        <v>7.0000000000000001E-3</v>
      </c>
      <c r="AO75" s="9">
        <f t="shared" si="6"/>
        <v>2.0000000000000001E-4</v>
      </c>
      <c r="AP75" s="1">
        <f t="shared" si="21"/>
        <v>-6</v>
      </c>
      <c r="AQ75" s="1">
        <f t="shared" si="21"/>
        <v>16</v>
      </c>
      <c r="AR75" s="1"/>
      <c r="AS75" s="1">
        <f t="shared" si="22"/>
        <v>0</v>
      </c>
      <c r="AT75" s="1">
        <f t="shared" si="28"/>
        <v>10</v>
      </c>
      <c r="AU75" s="1">
        <f t="shared" si="7"/>
        <v>1960</v>
      </c>
      <c r="AV75" s="9">
        <f t="shared" si="23"/>
        <v>0.13066666666666665</v>
      </c>
      <c r="AW75" s="9">
        <f t="shared" si="8"/>
        <v>5.6666666666666671E-3</v>
      </c>
      <c r="AX75" s="9">
        <f t="shared" si="9"/>
        <v>0.125</v>
      </c>
      <c r="AY75" s="9">
        <f t="shared" si="10"/>
        <v>0</v>
      </c>
      <c r="AZ75" s="9">
        <f t="shared" si="11"/>
        <v>6.6666666666666664E-4</v>
      </c>
      <c r="BJ75" s="7">
        <f t="shared" si="32"/>
        <v>77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110666.48571096476</v>
      </c>
      <c r="BS75" s="1">
        <f t="shared" si="16"/>
        <v>26292.451489277224</v>
      </c>
    </row>
    <row r="76" spans="2:71" x14ac:dyDescent="0.3">
      <c r="B76" s="1">
        <f t="shared" si="0"/>
        <v>1212</v>
      </c>
      <c r="C76" s="1">
        <v>63</v>
      </c>
      <c r="D76" s="1">
        <v>13786</v>
      </c>
      <c r="E76" s="1">
        <v>266</v>
      </c>
      <c r="F76" s="1">
        <v>0</v>
      </c>
      <c r="G76" s="1">
        <v>838</v>
      </c>
      <c r="H76" s="1">
        <v>0</v>
      </c>
      <c r="I76" s="1">
        <v>108</v>
      </c>
      <c r="J76" s="1">
        <v>41.96</v>
      </c>
      <c r="K76" s="1">
        <v>1.1100000000000001</v>
      </c>
      <c r="L76" s="1">
        <v>13</v>
      </c>
      <c r="M76" s="1">
        <v>1.08</v>
      </c>
      <c r="N76" s="1">
        <v>980</v>
      </c>
      <c r="O76" s="1">
        <v>2192</v>
      </c>
      <c r="P76" s="1">
        <v>1083</v>
      </c>
      <c r="Q76" s="1">
        <v>1104</v>
      </c>
      <c r="R76" s="1">
        <v>5</v>
      </c>
      <c r="S76" s="1">
        <v>240</v>
      </c>
      <c r="T76" s="1">
        <v>24</v>
      </c>
      <c r="U76" s="1">
        <v>33030</v>
      </c>
      <c r="V76" s="1">
        <v>79</v>
      </c>
      <c r="W76" s="1">
        <v>1890</v>
      </c>
      <c r="X76" s="1">
        <v>0</v>
      </c>
      <c r="Y76" s="1">
        <v>0</v>
      </c>
      <c r="Z76" s="1">
        <v>0</v>
      </c>
      <c r="AA76" s="1">
        <f t="shared" si="17"/>
        <v>46816</v>
      </c>
      <c r="AB76" s="1">
        <f t="shared" si="17"/>
        <v>345</v>
      </c>
      <c r="AC76" s="1">
        <f t="shared" si="18"/>
        <v>2728</v>
      </c>
      <c r="AD76" s="1">
        <f t="shared" si="19"/>
        <v>108</v>
      </c>
      <c r="AE76" s="1">
        <f t="shared" si="26"/>
        <v>-21</v>
      </c>
      <c r="AF76" s="1">
        <f t="shared" si="20"/>
        <v>22</v>
      </c>
      <c r="AG76" s="1">
        <f t="shared" si="20"/>
        <v>0</v>
      </c>
      <c r="AH76" s="1">
        <f t="shared" si="20"/>
        <v>3</v>
      </c>
      <c r="AI76" s="1">
        <f t="shared" si="27"/>
        <v>4</v>
      </c>
      <c r="AJ76" s="9">
        <f t="shared" si="1"/>
        <v>8.9108910891089105E-2</v>
      </c>
      <c r="AK76" s="9">
        <f t="shared" si="2"/>
        <v>8.0799999999999997E-2</v>
      </c>
      <c r="AL76" s="9">
        <f t="shared" si="3"/>
        <v>1.7733333333333334E-2</v>
      </c>
      <c r="AM76" s="9">
        <f t="shared" si="4"/>
        <v>5.5866666666666669E-2</v>
      </c>
      <c r="AN76" s="9">
        <f t="shared" si="5"/>
        <v>7.1999999999999998E-3</v>
      </c>
      <c r="AO76" s="9">
        <f t="shared" si="6"/>
        <v>2.6666666666666668E-4</v>
      </c>
      <c r="AP76" s="1">
        <f t="shared" si="21"/>
        <v>-6</v>
      </c>
      <c r="AQ76" s="1">
        <f t="shared" si="21"/>
        <v>15</v>
      </c>
      <c r="AR76" s="1"/>
      <c r="AS76" s="1">
        <f t="shared" si="22"/>
        <v>0</v>
      </c>
      <c r="AT76" s="1">
        <f t="shared" si="28"/>
        <v>9</v>
      </c>
      <c r="AU76" s="1">
        <f t="shared" si="7"/>
        <v>1969</v>
      </c>
      <c r="AV76" s="9">
        <f t="shared" si="23"/>
        <v>0.13126666666666667</v>
      </c>
      <c r="AW76" s="9">
        <f t="shared" si="8"/>
        <v>5.2666666666666669E-3</v>
      </c>
      <c r="AX76" s="9">
        <f t="shared" si="9"/>
        <v>0.126</v>
      </c>
      <c r="AY76" s="9">
        <f t="shared" si="10"/>
        <v>0</v>
      </c>
      <c r="AZ76" s="9">
        <f t="shared" si="11"/>
        <v>5.9999999999999995E-4</v>
      </c>
      <c r="BJ76" s="7">
        <f t="shared" si="32"/>
        <v>78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111032.93102788848</v>
      </c>
      <c r="BS76" s="1">
        <f t="shared" si="16"/>
        <v>24368.613575427669</v>
      </c>
    </row>
    <row r="77" spans="2:71" x14ac:dyDescent="0.3">
      <c r="B77" s="1">
        <f t="shared" si="0"/>
        <v>1216</v>
      </c>
      <c r="C77" s="1">
        <v>64</v>
      </c>
      <c r="D77" s="1">
        <v>13782</v>
      </c>
      <c r="E77" s="1">
        <v>248</v>
      </c>
      <c r="F77" s="1">
        <v>0</v>
      </c>
      <c r="G77" s="1">
        <v>858</v>
      </c>
      <c r="H77" s="1">
        <v>0</v>
      </c>
      <c r="I77" s="1">
        <v>110</v>
      </c>
      <c r="J77" s="1">
        <v>41.75</v>
      </c>
      <c r="K77" s="1">
        <v>1.1100000000000001</v>
      </c>
      <c r="L77" s="1">
        <v>13.1</v>
      </c>
      <c r="M77" s="1">
        <v>1.07</v>
      </c>
      <c r="N77" s="1">
        <v>985</v>
      </c>
      <c r="O77" s="1">
        <v>2200</v>
      </c>
      <c r="P77" s="1">
        <v>1073</v>
      </c>
      <c r="Q77" s="1">
        <v>1121</v>
      </c>
      <c r="R77" s="1">
        <v>5</v>
      </c>
      <c r="S77" s="1">
        <v>223</v>
      </c>
      <c r="T77" s="1">
        <v>23</v>
      </c>
      <c r="U77" s="1">
        <v>33021</v>
      </c>
      <c r="V77" s="1">
        <v>73</v>
      </c>
      <c r="W77" s="1">
        <v>1905</v>
      </c>
      <c r="X77" s="1">
        <v>0</v>
      </c>
      <c r="Y77" s="1">
        <v>0</v>
      </c>
      <c r="Z77" s="1">
        <v>0</v>
      </c>
      <c r="AA77" s="1">
        <f t="shared" si="17"/>
        <v>46803</v>
      </c>
      <c r="AB77" s="1">
        <f t="shared" si="17"/>
        <v>321</v>
      </c>
      <c r="AC77" s="1">
        <f t="shared" si="18"/>
        <v>2763</v>
      </c>
      <c r="AD77" s="1">
        <f t="shared" si="19"/>
        <v>110</v>
      </c>
      <c r="AE77" s="1">
        <f t="shared" si="26"/>
        <v>-18</v>
      </c>
      <c r="AF77" s="1">
        <f t="shared" si="20"/>
        <v>20</v>
      </c>
      <c r="AG77" s="1">
        <f t="shared" si="20"/>
        <v>0</v>
      </c>
      <c r="AH77" s="1">
        <f t="shared" si="20"/>
        <v>2</v>
      </c>
      <c r="AI77" s="1">
        <f t="shared" si="27"/>
        <v>4</v>
      </c>
      <c r="AJ77" s="9">
        <f t="shared" si="1"/>
        <v>9.0460526315789477E-2</v>
      </c>
      <c r="AK77" s="9">
        <f t="shared" si="2"/>
        <v>8.1066666666666662E-2</v>
      </c>
      <c r="AL77" s="9">
        <f t="shared" si="3"/>
        <v>1.6533333333333334E-2</v>
      </c>
      <c r="AM77" s="9">
        <f t="shared" si="4"/>
        <v>5.7200000000000001E-2</v>
      </c>
      <c r="AN77" s="9">
        <f t="shared" si="5"/>
        <v>7.3333333333333332E-3</v>
      </c>
      <c r="AO77" s="9">
        <f t="shared" si="6"/>
        <v>2.6666666666666668E-4</v>
      </c>
      <c r="AP77" s="1">
        <f t="shared" si="21"/>
        <v>-6</v>
      </c>
      <c r="AQ77" s="1">
        <f t="shared" si="21"/>
        <v>15</v>
      </c>
      <c r="AR77" s="1"/>
      <c r="AS77" s="1">
        <f t="shared" si="22"/>
        <v>0</v>
      </c>
      <c r="AT77" s="1">
        <f t="shared" si="28"/>
        <v>9</v>
      </c>
      <c r="AU77" s="1">
        <f t="shared" si="7"/>
        <v>1978</v>
      </c>
      <c r="AV77" s="9">
        <f t="shared" si="23"/>
        <v>0.13186666666666666</v>
      </c>
      <c r="AW77" s="9">
        <f t="shared" si="8"/>
        <v>4.8666666666666667E-3</v>
      </c>
      <c r="AX77" s="9">
        <f t="shared" si="9"/>
        <v>0.127</v>
      </c>
      <c r="AY77" s="9">
        <f t="shared" si="10"/>
        <v>0</v>
      </c>
      <c r="AZ77" s="9">
        <f t="shared" si="11"/>
        <v>5.9999999999999995E-4</v>
      </c>
      <c r="BJ77" s="7">
        <f t="shared" si="32"/>
        <v>79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111399.3763448122</v>
      </c>
      <c r="BS77" s="1">
        <f t="shared" si="16"/>
        <v>22719.609649270911</v>
      </c>
    </row>
    <row r="78" spans="2:71" x14ac:dyDescent="0.3">
      <c r="B78" s="1">
        <f t="shared" ref="B78:B141" si="33">IF(C78="",NA(),E78+G78+H78+I78)</f>
        <v>1220</v>
      </c>
      <c r="C78" s="1">
        <v>65</v>
      </c>
      <c r="D78" s="1">
        <v>13778</v>
      </c>
      <c r="E78" s="1">
        <v>231</v>
      </c>
      <c r="F78" s="1">
        <v>0</v>
      </c>
      <c r="G78" s="1">
        <v>876</v>
      </c>
      <c r="H78" s="1">
        <v>0</v>
      </c>
      <c r="I78" s="1">
        <v>113</v>
      </c>
      <c r="J78" s="1">
        <v>41.56</v>
      </c>
      <c r="K78" s="1">
        <v>1.1100000000000001</v>
      </c>
      <c r="L78" s="1">
        <v>13.2</v>
      </c>
      <c r="M78" s="1">
        <v>1.07</v>
      </c>
      <c r="N78" s="1">
        <v>990</v>
      </c>
      <c r="O78" s="1">
        <v>2208</v>
      </c>
      <c r="P78" s="1">
        <v>1066</v>
      </c>
      <c r="Q78" s="1">
        <v>1135</v>
      </c>
      <c r="R78" s="1">
        <v>5</v>
      </c>
      <c r="S78" s="1">
        <v>208</v>
      </c>
      <c r="T78" s="1">
        <v>22</v>
      </c>
      <c r="U78" s="1">
        <v>33012</v>
      </c>
      <c r="V78" s="1">
        <v>68</v>
      </c>
      <c r="W78" s="1">
        <v>1919</v>
      </c>
      <c r="X78" s="1">
        <v>0</v>
      </c>
      <c r="Y78" s="1">
        <v>0</v>
      </c>
      <c r="Z78" s="1">
        <v>0</v>
      </c>
      <c r="AA78" s="1">
        <f t="shared" si="17"/>
        <v>46790</v>
      </c>
      <c r="AB78" s="1">
        <f t="shared" si="17"/>
        <v>299</v>
      </c>
      <c r="AC78" s="1">
        <f t="shared" si="18"/>
        <v>2795</v>
      </c>
      <c r="AD78" s="1">
        <f t="shared" si="19"/>
        <v>113</v>
      </c>
      <c r="AE78" s="1">
        <f t="shared" si="26"/>
        <v>-17</v>
      </c>
      <c r="AF78" s="1">
        <f t="shared" si="20"/>
        <v>18</v>
      </c>
      <c r="AG78" s="1">
        <f t="shared" si="20"/>
        <v>0</v>
      </c>
      <c r="AH78" s="1">
        <f t="shared" si="20"/>
        <v>3</v>
      </c>
      <c r="AI78" s="1">
        <f t="shared" si="27"/>
        <v>4</v>
      </c>
      <c r="AJ78" s="9">
        <f t="shared" ref="AJ78:AJ141" si="34">IF(OR(ISNA(B78),B78=0),NA(),I78/B78)</f>
        <v>9.2622950819672131E-2</v>
      </c>
      <c r="AK78" s="9">
        <f t="shared" ref="AK78:AK141" si="35">IF(OR(ISNA(B78),B78=0),NA(),B78/$AK$11)</f>
        <v>8.1333333333333327E-2</v>
      </c>
      <c r="AL78" s="9">
        <f t="shared" ref="AL78:AL141" si="36">IF(OR(ISNA(B78),B78=0),NA(),E78/$AK$11)</f>
        <v>1.54E-2</v>
      </c>
      <c r="AM78" s="9">
        <f t="shared" ref="AM78:AM141" si="37">IF(OR(ISNA(B78),B78=0),NA(),G78/$AK$11)</f>
        <v>5.8400000000000001E-2</v>
      </c>
      <c r="AN78" s="9">
        <f t="shared" ref="AN78:AN141" si="38">IF(OR(ISNA(B78),B78=0),NA(),I78/$AK$11)</f>
        <v>7.5333333333333337E-3</v>
      </c>
      <c r="AO78" s="9">
        <f t="shared" ref="AO78:AO141" si="39">+IF(OR(ISNA(B78),B78=0),NA(),AI78/$AK$11)</f>
        <v>2.6666666666666668E-4</v>
      </c>
      <c r="AP78" s="1">
        <f t="shared" si="21"/>
        <v>-5</v>
      </c>
      <c r="AQ78" s="1">
        <f t="shared" si="21"/>
        <v>14</v>
      </c>
      <c r="AR78" s="1"/>
      <c r="AS78" s="1">
        <f t="shared" si="22"/>
        <v>0</v>
      </c>
      <c r="AT78" s="1">
        <f t="shared" si="28"/>
        <v>9</v>
      </c>
      <c r="AU78" s="1">
        <f t="shared" ref="AU78:AU141" si="40">IF(C78="",NA(),V78+W78+X78)</f>
        <v>1987</v>
      </c>
      <c r="AV78" s="9">
        <f t="shared" si="23"/>
        <v>0.13246666666666668</v>
      </c>
      <c r="AW78" s="9">
        <f t="shared" ref="AW78:AW141" si="41">IF(OR(ISNA(B78),B78=0),NA(),V78/$AK$11)</f>
        <v>4.5333333333333337E-3</v>
      </c>
      <c r="AX78" s="9">
        <f t="shared" ref="AX78:AX141" si="42">IF(OR(ISNA(B78),B78=0),NA(),W78/$AK$11)</f>
        <v>0.12793333333333334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5.9999999999999995E-4</v>
      </c>
      <c r="BJ78" s="7">
        <f t="shared" si="32"/>
        <v>80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111765.82166173593</v>
      </c>
      <c r="BS78" s="1">
        <f t="shared" ref="BS78:BS88" si="49">+$BU$14*E78</f>
        <v>21162.21705234508</v>
      </c>
    </row>
    <row r="79" spans="2:71" x14ac:dyDescent="0.3">
      <c r="B79" s="1">
        <f t="shared" si="33"/>
        <v>1224</v>
      </c>
      <c r="C79" s="1">
        <v>66</v>
      </c>
      <c r="D79" s="1">
        <v>13775</v>
      </c>
      <c r="E79" s="1">
        <v>216</v>
      </c>
      <c r="F79" s="1">
        <v>0</v>
      </c>
      <c r="G79" s="1">
        <v>892</v>
      </c>
      <c r="H79" s="1">
        <v>0</v>
      </c>
      <c r="I79" s="1">
        <v>116</v>
      </c>
      <c r="J79" s="1">
        <v>41.36</v>
      </c>
      <c r="K79" s="1">
        <v>1.1100000000000001</v>
      </c>
      <c r="L79" s="1">
        <v>13.3</v>
      </c>
      <c r="M79" s="1">
        <v>1.06</v>
      </c>
      <c r="N79" s="1">
        <v>994</v>
      </c>
      <c r="O79" s="1">
        <v>2214</v>
      </c>
      <c r="P79" s="1">
        <v>1058</v>
      </c>
      <c r="Q79" s="1">
        <v>1149</v>
      </c>
      <c r="R79" s="1">
        <v>6</v>
      </c>
      <c r="S79" s="1">
        <v>194</v>
      </c>
      <c r="T79" s="1">
        <v>20</v>
      </c>
      <c r="U79" s="1">
        <v>33004</v>
      </c>
      <c r="V79" s="1">
        <v>61</v>
      </c>
      <c r="W79" s="1">
        <v>1934</v>
      </c>
      <c r="X79" s="1">
        <v>0</v>
      </c>
      <c r="Y79" s="1">
        <v>0</v>
      </c>
      <c r="Z79" s="1">
        <v>0</v>
      </c>
      <c r="AA79" s="1">
        <f t="shared" ref="AA79:AB142" si="50">+D79+U79</f>
        <v>46779</v>
      </c>
      <c r="AB79" s="1">
        <f t="shared" si="50"/>
        <v>277</v>
      </c>
      <c r="AC79" s="1">
        <f t="shared" ref="AC79:AC142" si="51">+G79+W79</f>
        <v>2826</v>
      </c>
      <c r="AD79" s="1">
        <f t="shared" ref="AD79:AD142" si="52">+I79+X79</f>
        <v>116</v>
      </c>
      <c r="AE79" s="1">
        <f t="shared" si="26"/>
        <v>-15</v>
      </c>
      <c r="AF79" s="1">
        <f t="shared" ref="AF79:AH142" si="53">IF($C79="","",G79-G78)</f>
        <v>16</v>
      </c>
      <c r="AG79" s="1">
        <f t="shared" si="53"/>
        <v>0</v>
      </c>
      <c r="AH79" s="1">
        <f t="shared" si="53"/>
        <v>3</v>
      </c>
      <c r="AI79" s="1">
        <f t="shared" si="27"/>
        <v>4</v>
      </c>
      <c r="AJ79" s="9">
        <f t="shared" si="34"/>
        <v>9.4771241830065356E-2</v>
      </c>
      <c r="AK79" s="9">
        <f t="shared" si="35"/>
        <v>8.1600000000000006E-2</v>
      </c>
      <c r="AL79" s="9">
        <f t="shared" si="36"/>
        <v>1.44E-2</v>
      </c>
      <c r="AM79" s="9">
        <f t="shared" si="37"/>
        <v>5.9466666666666668E-2</v>
      </c>
      <c r="AN79" s="9">
        <f t="shared" si="38"/>
        <v>7.7333333333333334E-3</v>
      </c>
      <c r="AO79" s="9">
        <f t="shared" si="39"/>
        <v>2.6666666666666668E-4</v>
      </c>
      <c r="AP79" s="1">
        <f t="shared" ref="AP79:AQ142" si="54">IF($C79="","",V79-V78)</f>
        <v>-7</v>
      </c>
      <c r="AQ79" s="1">
        <f t="shared" si="54"/>
        <v>15</v>
      </c>
      <c r="AR79" s="1"/>
      <c r="AS79" s="1">
        <f t="shared" ref="AS79:AS142" si="55">IF($C79="","",X79-X78)</f>
        <v>0</v>
      </c>
      <c r="AT79" s="1">
        <f t="shared" si="28"/>
        <v>8</v>
      </c>
      <c r="AU79" s="1">
        <f t="shared" si="40"/>
        <v>1995</v>
      </c>
      <c r="AV79" s="9">
        <f t="shared" ref="AV79:AV142" si="56">IF(OR(ISNA(B79),B79=0),NA(),AU79/$AK$11)</f>
        <v>0.13300000000000001</v>
      </c>
      <c r="AW79" s="9">
        <f t="shared" si="41"/>
        <v>4.0666666666666663E-3</v>
      </c>
      <c r="AX79" s="9">
        <f t="shared" si="42"/>
        <v>0.12893333333333334</v>
      </c>
      <c r="AY79" s="9">
        <f t="shared" si="43"/>
        <v>0</v>
      </c>
      <c r="AZ79" s="9">
        <f t="shared" si="44"/>
        <v>5.3333333333333336E-4</v>
      </c>
      <c r="BJ79" s="7">
        <f t="shared" si="32"/>
        <v>81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112132.26697865965</v>
      </c>
      <c r="BS79" s="1">
        <f t="shared" si="49"/>
        <v>19788.047113881115</v>
      </c>
    </row>
    <row r="80" spans="2:71" x14ac:dyDescent="0.3">
      <c r="B80" s="1">
        <f t="shared" si="33"/>
        <v>1226</v>
      </c>
      <c r="C80" s="1">
        <v>67</v>
      </c>
      <c r="D80" s="1">
        <v>13772</v>
      </c>
      <c r="E80" s="1">
        <v>204</v>
      </c>
      <c r="F80" s="1">
        <v>0</v>
      </c>
      <c r="G80" s="1">
        <v>905</v>
      </c>
      <c r="H80" s="1">
        <v>0</v>
      </c>
      <c r="I80" s="1">
        <v>117</v>
      </c>
      <c r="J80" s="1">
        <v>41.17</v>
      </c>
      <c r="K80" s="1">
        <v>1.1100000000000001</v>
      </c>
      <c r="L80" s="1">
        <v>13.3</v>
      </c>
      <c r="M80" s="1">
        <v>1.06</v>
      </c>
      <c r="N80" s="1">
        <v>999</v>
      </c>
      <c r="O80" s="1">
        <v>2221</v>
      </c>
      <c r="P80" s="1">
        <v>1052</v>
      </c>
      <c r="Q80" s="1">
        <v>1161</v>
      </c>
      <c r="R80" s="1">
        <v>6</v>
      </c>
      <c r="S80" s="1">
        <v>183</v>
      </c>
      <c r="T80" s="1">
        <v>19</v>
      </c>
      <c r="U80" s="1">
        <v>32997</v>
      </c>
      <c r="V80" s="1">
        <v>57</v>
      </c>
      <c r="W80" s="1">
        <v>1945</v>
      </c>
      <c r="X80" s="1">
        <v>0</v>
      </c>
      <c r="Y80" s="1">
        <v>0</v>
      </c>
      <c r="Z80" s="1">
        <v>0</v>
      </c>
      <c r="AA80" s="1">
        <f t="shared" si="50"/>
        <v>46769</v>
      </c>
      <c r="AB80" s="1">
        <f t="shared" si="50"/>
        <v>261</v>
      </c>
      <c r="AC80" s="1">
        <f t="shared" si="51"/>
        <v>2850</v>
      </c>
      <c r="AD80" s="1">
        <f t="shared" si="52"/>
        <v>117</v>
      </c>
      <c r="AE80" s="1">
        <f t="shared" ref="AE80:AE143" si="59">IF($C80="","",E80-E79)</f>
        <v>-12</v>
      </c>
      <c r="AF80" s="1">
        <f t="shared" si="53"/>
        <v>13</v>
      </c>
      <c r="AG80" s="1">
        <f t="shared" si="53"/>
        <v>0</v>
      </c>
      <c r="AH80" s="1">
        <f t="shared" si="53"/>
        <v>1</v>
      </c>
      <c r="AI80" s="1">
        <f t="shared" ref="AI80:AI143" si="60">IF(OR($C80="",ISNA($C80)),NA(),AE80+AF80+AG80+AH80)</f>
        <v>2</v>
      </c>
      <c r="AJ80" s="9">
        <f t="shared" si="34"/>
        <v>9.543230016313213E-2</v>
      </c>
      <c r="AK80" s="9">
        <f t="shared" si="35"/>
        <v>8.1733333333333338E-2</v>
      </c>
      <c r="AL80" s="9">
        <f t="shared" si="36"/>
        <v>1.3599999999999999E-2</v>
      </c>
      <c r="AM80" s="9">
        <f t="shared" si="37"/>
        <v>6.0333333333333336E-2</v>
      </c>
      <c r="AN80" s="9">
        <f t="shared" si="38"/>
        <v>7.7999999999999996E-3</v>
      </c>
      <c r="AO80" s="9">
        <f t="shared" si="39"/>
        <v>1.3333333333333334E-4</v>
      </c>
      <c r="AP80" s="1">
        <f t="shared" si="54"/>
        <v>-4</v>
      </c>
      <c r="AQ80" s="1">
        <f t="shared" si="54"/>
        <v>11</v>
      </c>
      <c r="AR80" s="1"/>
      <c r="AS80" s="1">
        <f t="shared" si="55"/>
        <v>0</v>
      </c>
      <c r="AT80" s="1">
        <f t="shared" ref="AT80:AT143" si="61">IF(OR($C80="",ISNA($C80)),NA(),AP80+AQ80+AR80+AS80)</f>
        <v>7</v>
      </c>
      <c r="AU80" s="1">
        <f t="shared" si="40"/>
        <v>2002</v>
      </c>
      <c r="AV80" s="9">
        <f t="shared" si="56"/>
        <v>0.13346666666666668</v>
      </c>
      <c r="AW80" s="9">
        <f t="shared" si="41"/>
        <v>3.8E-3</v>
      </c>
      <c r="AX80" s="9">
        <f t="shared" si="42"/>
        <v>0.12966666666666668</v>
      </c>
      <c r="AY80" s="9">
        <f t="shared" si="43"/>
        <v>0</v>
      </c>
      <c r="AZ80" s="9">
        <f t="shared" si="44"/>
        <v>4.6666666666666666E-4</v>
      </c>
      <c r="BJ80" s="7">
        <f t="shared" ref="BJ80:BK95" si="62">+BJ79+1</f>
        <v>82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112315.48963712151</v>
      </c>
      <c r="BS80" s="1">
        <f t="shared" si="49"/>
        <v>18688.711163109943</v>
      </c>
    </row>
    <row r="81" spans="1:85" x14ac:dyDescent="0.3">
      <c r="B81" s="1">
        <f t="shared" si="33"/>
        <v>1228</v>
      </c>
      <c r="C81" s="1">
        <v>68</v>
      </c>
      <c r="D81" s="1">
        <v>13770</v>
      </c>
      <c r="E81" s="1">
        <v>191</v>
      </c>
      <c r="F81" s="1">
        <v>0</v>
      </c>
      <c r="G81" s="1">
        <v>918</v>
      </c>
      <c r="H81" s="1">
        <v>0</v>
      </c>
      <c r="I81" s="1">
        <v>119</v>
      </c>
      <c r="J81" s="1">
        <v>40.99</v>
      </c>
      <c r="K81" s="1">
        <v>1.1100000000000001</v>
      </c>
      <c r="L81" s="1">
        <v>13.4</v>
      </c>
      <c r="M81" s="1">
        <v>1.05</v>
      </c>
      <c r="N81" s="1">
        <v>1002</v>
      </c>
      <c r="O81" s="1">
        <v>2226</v>
      </c>
      <c r="P81" s="1">
        <v>1046</v>
      </c>
      <c r="Q81" s="1">
        <v>1173</v>
      </c>
      <c r="R81" s="1">
        <v>7</v>
      </c>
      <c r="S81" s="1">
        <v>171</v>
      </c>
      <c r="T81" s="1">
        <v>17</v>
      </c>
      <c r="U81" s="1">
        <v>32991</v>
      </c>
      <c r="V81" s="1">
        <v>51</v>
      </c>
      <c r="W81" s="1">
        <v>1957</v>
      </c>
      <c r="X81" s="1">
        <v>0</v>
      </c>
      <c r="Y81" s="1">
        <v>0</v>
      </c>
      <c r="Z81" s="1">
        <v>0</v>
      </c>
      <c r="AA81" s="1">
        <f t="shared" si="50"/>
        <v>46761</v>
      </c>
      <c r="AB81" s="1">
        <f t="shared" si="50"/>
        <v>242</v>
      </c>
      <c r="AC81" s="1">
        <f t="shared" si="51"/>
        <v>2875</v>
      </c>
      <c r="AD81" s="1">
        <f t="shared" si="52"/>
        <v>119</v>
      </c>
      <c r="AE81" s="1">
        <f t="shared" si="59"/>
        <v>-13</v>
      </c>
      <c r="AF81" s="1">
        <f t="shared" si="53"/>
        <v>13</v>
      </c>
      <c r="AG81" s="1">
        <f t="shared" si="53"/>
        <v>0</v>
      </c>
      <c r="AH81" s="1">
        <f t="shared" si="53"/>
        <v>2</v>
      </c>
      <c r="AI81" s="1">
        <f t="shared" si="60"/>
        <v>2</v>
      </c>
      <c r="AJ81" s="9">
        <f t="shared" si="34"/>
        <v>9.6905537459283389E-2</v>
      </c>
      <c r="AK81" s="9">
        <f t="shared" si="35"/>
        <v>8.1866666666666671E-2</v>
      </c>
      <c r="AL81" s="9">
        <f t="shared" si="36"/>
        <v>1.2733333333333333E-2</v>
      </c>
      <c r="AM81" s="9">
        <f t="shared" si="37"/>
        <v>6.1199999999999997E-2</v>
      </c>
      <c r="AN81" s="9">
        <f t="shared" si="38"/>
        <v>7.9333333333333339E-3</v>
      </c>
      <c r="AO81" s="9">
        <f t="shared" si="39"/>
        <v>1.3333333333333334E-4</v>
      </c>
      <c r="AP81" s="1">
        <f t="shared" si="54"/>
        <v>-6</v>
      </c>
      <c r="AQ81" s="1">
        <f t="shared" si="54"/>
        <v>12</v>
      </c>
      <c r="AR81" s="1"/>
      <c r="AS81" s="1">
        <f t="shared" si="55"/>
        <v>0</v>
      </c>
      <c r="AT81" s="1">
        <f t="shared" si="61"/>
        <v>6</v>
      </c>
      <c r="AU81" s="1">
        <f t="shared" si="40"/>
        <v>2008</v>
      </c>
      <c r="AV81" s="9">
        <f t="shared" si="56"/>
        <v>0.13386666666666666</v>
      </c>
      <c r="AW81" s="9">
        <f t="shared" si="41"/>
        <v>3.3999999999999998E-3</v>
      </c>
      <c r="AX81" s="9">
        <f t="shared" si="42"/>
        <v>0.13046666666666668</v>
      </c>
      <c r="AY81" s="9">
        <f t="shared" si="43"/>
        <v>0</v>
      </c>
      <c r="AZ81" s="9">
        <f t="shared" si="44"/>
        <v>4.0000000000000002E-4</v>
      </c>
      <c r="BJ81" s="7">
        <f t="shared" si="62"/>
        <v>83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112498.71229558338</v>
      </c>
      <c r="BS81" s="1">
        <f t="shared" si="49"/>
        <v>17497.763883107837</v>
      </c>
    </row>
    <row r="82" spans="1:85" x14ac:dyDescent="0.3">
      <c r="B82" s="1">
        <f t="shared" si="33"/>
        <v>1231</v>
      </c>
      <c r="C82" s="1">
        <v>69</v>
      </c>
      <c r="D82" s="1">
        <v>13767</v>
      </c>
      <c r="E82" s="1">
        <v>179</v>
      </c>
      <c r="F82" s="1">
        <v>0</v>
      </c>
      <c r="G82" s="1">
        <v>930</v>
      </c>
      <c r="H82" s="1">
        <v>0</v>
      </c>
      <c r="I82" s="1">
        <v>122</v>
      </c>
      <c r="J82" s="1">
        <v>40.81</v>
      </c>
      <c r="K82" s="1">
        <v>1.1100000000000001</v>
      </c>
      <c r="L82" s="1">
        <v>13.4</v>
      </c>
      <c r="M82" s="1">
        <v>1.05</v>
      </c>
      <c r="N82" s="1">
        <v>1005</v>
      </c>
      <c r="O82" s="1">
        <v>2230</v>
      </c>
      <c r="P82" s="1">
        <v>1039</v>
      </c>
      <c r="Q82" s="1">
        <v>1183</v>
      </c>
      <c r="R82" s="1">
        <v>7</v>
      </c>
      <c r="S82" s="1">
        <v>160</v>
      </c>
      <c r="T82" s="1">
        <v>16</v>
      </c>
      <c r="U82" s="1">
        <v>32985</v>
      </c>
      <c r="V82" s="1">
        <v>47</v>
      </c>
      <c r="W82" s="1">
        <v>1966</v>
      </c>
      <c r="X82" s="1">
        <v>0</v>
      </c>
      <c r="Y82" s="1">
        <v>0</v>
      </c>
      <c r="Z82" s="1">
        <v>0</v>
      </c>
      <c r="AA82" s="1">
        <f t="shared" si="50"/>
        <v>46752</v>
      </c>
      <c r="AB82" s="1">
        <f t="shared" si="50"/>
        <v>226</v>
      </c>
      <c r="AC82" s="1">
        <f t="shared" si="51"/>
        <v>2896</v>
      </c>
      <c r="AD82" s="1">
        <f t="shared" si="52"/>
        <v>122</v>
      </c>
      <c r="AE82" s="1">
        <f t="shared" si="59"/>
        <v>-12</v>
      </c>
      <c r="AF82" s="1">
        <f t="shared" si="53"/>
        <v>12</v>
      </c>
      <c r="AG82" s="1">
        <f t="shared" si="53"/>
        <v>0</v>
      </c>
      <c r="AH82" s="1">
        <f t="shared" si="53"/>
        <v>3</v>
      </c>
      <c r="AI82" s="1">
        <f t="shared" si="60"/>
        <v>3</v>
      </c>
      <c r="AJ82" s="9">
        <f t="shared" si="34"/>
        <v>9.9106417546709985E-2</v>
      </c>
      <c r="AK82" s="9">
        <f t="shared" si="35"/>
        <v>8.2066666666666663E-2</v>
      </c>
      <c r="AL82" s="9">
        <f t="shared" si="36"/>
        <v>1.1933333333333334E-2</v>
      </c>
      <c r="AM82" s="9">
        <f t="shared" si="37"/>
        <v>6.2E-2</v>
      </c>
      <c r="AN82" s="9">
        <f t="shared" si="38"/>
        <v>8.1333333333333327E-3</v>
      </c>
      <c r="AO82" s="9">
        <f t="shared" si="39"/>
        <v>2.0000000000000001E-4</v>
      </c>
      <c r="AP82" s="1">
        <f t="shared" si="54"/>
        <v>-4</v>
      </c>
      <c r="AQ82" s="1">
        <f t="shared" si="54"/>
        <v>9</v>
      </c>
      <c r="AR82" s="1"/>
      <c r="AS82" s="1">
        <f t="shared" si="55"/>
        <v>0</v>
      </c>
      <c r="AT82" s="1">
        <f t="shared" si="61"/>
        <v>5</v>
      </c>
      <c r="AU82" s="1">
        <f t="shared" si="40"/>
        <v>2013</v>
      </c>
      <c r="AV82" s="9">
        <f t="shared" si="56"/>
        <v>0.13420000000000001</v>
      </c>
      <c r="AW82" s="9">
        <f t="shared" si="41"/>
        <v>3.1333333333333335E-3</v>
      </c>
      <c r="AX82" s="9">
        <f t="shared" si="42"/>
        <v>0.13106666666666666</v>
      </c>
      <c r="AY82" s="9">
        <f t="shared" si="43"/>
        <v>0</v>
      </c>
      <c r="AZ82" s="9">
        <f t="shared" si="44"/>
        <v>3.3333333333333332E-4</v>
      </c>
      <c r="BJ82" s="7">
        <f t="shared" si="62"/>
        <v>84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112773.54628327617</v>
      </c>
      <c r="BS82" s="1">
        <f t="shared" si="49"/>
        <v>16398.427932336665</v>
      </c>
    </row>
    <row r="83" spans="1:85" x14ac:dyDescent="0.3">
      <c r="B83" s="1">
        <f t="shared" si="33"/>
        <v>1232</v>
      </c>
      <c r="C83" s="1">
        <v>70</v>
      </c>
      <c r="D83" s="1">
        <v>13766</v>
      </c>
      <c r="E83" s="1">
        <v>168</v>
      </c>
      <c r="F83" s="1">
        <v>0</v>
      </c>
      <c r="G83" s="1">
        <v>941</v>
      </c>
      <c r="H83" s="1">
        <v>0</v>
      </c>
      <c r="I83" s="1">
        <v>123</v>
      </c>
      <c r="J83" s="1">
        <v>40.64</v>
      </c>
      <c r="K83" s="1">
        <v>1.1100000000000001</v>
      </c>
      <c r="L83" s="1">
        <v>13.4</v>
      </c>
      <c r="M83" s="1">
        <v>1.05</v>
      </c>
      <c r="N83" s="1">
        <v>1008</v>
      </c>
      <c r="O83" s="1">
        <v>2235</v>
      </c>
      <c r="P83" s="1">
        <v>1036</v>
      </c>
      <c r="Q83" s="1">
        <v>1191</v>
      </c>
      <c r="R83" s="1">
        <v>7</v>
      </c>
      <c r="S83" s="1">
        <v>152</v>
      </c>
      <c r="T83" s="1">
        <v>15</v>
      </c>
      <c r="U83" s="1">
        <v>32980</v>
      </c>
      <c r="V83" s="1">
        <v>44</v>
      </c>
      <c r="W83" s="1">
        <v>1975</v>
      </c>
      <c r="X83" s="1">
        <v>0</v>
      </c>
      <c r="Y83" s="1">
        <v>0</v>
      </c>
      <c r="Z83" s="1">
        <v>0</v>
      </c>
      <c r="AA83" s="1">
        <f t="shared" si="50"/>
        <v>46746</v>
      </c>
      <c r="AB83" s="1">
        <f t="shared" si="50"/>
        <v>212</v>
      </c>
      <c r="AC83" s="1">
        <f t="shared" si="51"/>
        <v>2916</v>
      </c>
      <c r="AD83" s="1">
        <f t="shared" si="52"/>
        <v>123</v>
      </c>
      <c r="AE83" s="1">
        <f t="shared" si="59"/>
        <v>-11</v>
      </c>
      <c r="AF83" s="1">
        <f t="shared" si="53"/>
        <v>11</v>
      </c>
      <c r="AG83" s="1">
        <f t="shared" si="53"/>
        <v>0</v>
      </c>
      <c r="AH83" s="1">
        <f t="shared" si="53"/>
        <v>1</v>
      </c>
      <c r="AI83" s="1">
        <f t="shared" si="60"/>
        <v>1</v>
      </c>
      <c r="AJ83" s="9">
        <f t="shared" si="34"/>
        <v>9.9837662337662336E-2</v>
      </c>
      <c r="AK83" s="9">
        <f t="shared" si="35"/>
        <v>8.2133333333333336E-2</v>
      </c>
      <c r="AL83" s="9">
        <f t="shared" si="36"/>
        <v>1.12E-2</v>
      </c>
      <c r="AM83" s="9">
        <f t="shared" si="37"/>
        <v>6.2733333333333335E-2</v>
      </c>
      <c r="AN83" s="9">
        <f t="shared" si="38"/>
        <v>8.2000000000000007E-3</v>
      </c>
      <c r="AO83" s="9">
        <f t="shared" si="39"/>
        <v>6.666666666666667E-5</v>
      </c>
      <c r="AP83" s="1">
        <f t="shared" si="54"/>
        <v>-3</v>
      </c>
      <c r="AQ83" s="1">
        <f t="shared" si="54"/>
        <v>9</v>
      </c>
      <c r="AR83" s="1"/>
      <c r="AS83" s="1">
        <f t="shared" si="55"/>
        <v>0</v>
      </c>
      <c r="AT83" s="1">
        <f t="shared" si="61"/>
        <v>6</v>
      </c>
      <c r="AU83" s="1">
        <f t="shared" si="40"/>
        <v>2019</v>
      </c>
      <c r="AV83" s="9">
        <f t="shared" si="56"/>
        <v>0.1346</v>
      </c>
      <c r="AW83" s="9">
        <f t="shared" si="41"/>
        <v>2.9333333333333334E-3</v>
      </c>
      <c r="AX83" s="9">
        <f t="shared" si="42"/>
        <v>0.13166666666666665</v>
      </c>
      <c r="AY83" s="9">
        <f t="shared" si="43"/>
        <v>0</v>
      </c>
      <c r="AZ83" s="9">
        <f t="shared" si="44"/>
        <v>4.0000000000000002E-4</v>
      </c>
      <c r="BJ83" s="7">
        <f t="shared" si="62"/>
        <v>85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112865.1576125071</v>
      </c>
      <c r="BS83" s="1">
        <f t="shared" si="49"/>
        <v>15390.703310796423</v>
      </c>
    </row>
    <row r="84" spans="1:85" x14ac:dyDescent="0.3">
      <c r="B84" s="1">
        <f t="shared" si="33"/>
        <v>1264</v>
      </c>
      <c r="C84" s="1">
        <v>71</v>
      </c>
      <c r="D84" s="1">
        <v>13734</v>
      </c>
      <c r="E84" s="1">
        <v>189</v>
      </c>
      <c r="F84" s="1">
        <v>0</v>
      </c>
      <c r="G84" s="1">
        <v>950</v>
      </c>
      <c r="H84" s="1">
        <v>0</v>
      </c>
      <c r="I84" s="1">
        <v>125</v>
      </c>
      <c r="J84" s="1">
        <v>40.86</v>
      </c>
      <c r="K84" s="1">
        <v>1.1100000000000001</v>
      </c>
      <c r="L84" s="1">
        <v>13.5</v>
      </c>
      <c r="M84" s="1">
        <v>1.04</v>
      </c>
      <c r="N84" s="1">
        <v>1014</v>
      </c>
      <c r="O84" s="1">
        <v>2267</v>
      </c>
      <c r="P84" s="1">
        <v>1068</v>
      </c>
      <c r="Q84" s="1">
        <v>1191</v>
      </c>
      <c r="R84" s="1">
        <v>7</v>
      </c>
      <c r="S84" s="1">
        <v>145</v>
      </c>
      <c r="T84" s="1">
        <v>14</v>
      </c>
      <c r="U84" s="1">
        <v>32973</v>
      </c>
      <c r="V84" s="1">
        <v>43</v>
      </c>
      <c r="W84" s="1">
        <v>1983</v>
      </c>
      <c r="X84" s="1">
        <v>0</v>
      </c>
      <c r="Y84" s="1">
        <v>0</v>
      </c>
      <c r="Z84" s="1">
        <v>0</v>
      </c>
      <c r="AA84" s="1">
        <f t="shared" si="50"/>
        <v>46707</v>
      </c>
      <c r="AB84" s="1">
        <f t="shared" si="50"/>
        <v>232</v>
      </c>
      <c r="AC84" s="1">
        <f t="shared" si="51"/>
        <v>2933</v>
      </c>
      <c r="AD84" s="1">
        <f t="shared" si="52"/>
        <v>125</v>
      </c>
      <c r="AE84" s="1">
        <f t="shared" si="59"/>
        <v>21</v>
      </c>
      <c r="AF84" s="1">
        <f t="shared" si="53"/>
        <v>9</v>
      </c>
      <c r="AG84" s="1">
        <f t="shared" si="53"/>
        <v>0</v>
      </c>
      <c r="AH84" s="1">
        <f t="shared" si="53"/>
        <v>2</v>
      </c>
      <c r="AI84" s="1">
        <f t="shared" si="60"/>
        <v>32</v>
      </c>
      <c r="AJ84" s="9">
        <f t="shared" si="34"/>
        <v>9.8892405063291139E-2</v>
      </c>
      <c r="AK84" s="9">
        <f t="shared" si="35"/>
        <v>8.426666666666667E-2</v>
      </c>
      <c r="AL84" s="9">
        <f t="shared" si="36"/>
        <v>1.26E-2</v>
      </c>
      <c r="AM84" s="9">
        <f t="shared" si="37"/>
        <v>6.3333333333333339E-2</v>
      </c>
      <c r="AN84" s="9">
        <f t="shared" si="38"/>
        <v>8.3333333333333332E-3</v>
      </c>
      <c r="AO84" s="9">
        <f t="shared" si="39"/>
        <v>2.1333333333333334E-3</v>
      </c>
      <c r="AP84" s="1">
        <f t="shared" si="54"/>
        <v>-1</v>
      </c>
      <c r="AQ84" s="1">
        <f t="shared" si="54"/>
        <v>8</v>
      </c>
      <c r="AR84" s="1"/>
      <c r="AS84" s="1">
        <f t="shared" si="55"/>
        <v>0</v>
      </c>
      <c r="AT84" s="1">
        <f t="shared" si="61"/>
        <v>7</v>
      </c>
      <c r="AU84" s="1">
        <f t="shared" si="40"/>
        <v>2026</v>
      </c>
      <c r="AV84" s="9">
        <f t="shared" si="56"/>
        <v>0.13506666666666667</v>
      </c>
      <c r="AW84" s="9">
        <f t="shared" si="41"/>
        <v>2.8666666666666667E-3</v>
      </c>
      <c r="AX84" s="9">
        <f t="shared" si="42"/>
        <v>0.13220000000000001</v>
      </c>
      <c r="AY84" s="9">
        <f t="shared" si="43"/>
        <v>0</v>
      </c>
      <c r="AZ84" s="9">
        <f t="shared" si="44"/>
        <v>4.6666666666666666E-4</v>
      </c>
      <c r="BJ84" s="7">
        <f t="shared" si="62"/>
        <v>86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115796.72014789689</v>
      </c>
      <c r="BS84" s="1">
        <f t="shared" si="49"/>
        <v>17314.541224645975</v>
      </c>
    </row>
    <row r="85" spans="1:85" x14ac:dyDescent="0.3">
      <c r="B85" s="1">
        <f t="shared" si="33"/>
        <v>1287</v>
      </c>
      <c r="C85" s="1">
        <v>72</v>
      </c>
      <c r="D85" s="1">
        <v>13711</v>
      </c>
      <c r="E85" s="1">
        <v>201</v>
      </c>
      <c r="F85" s="1">
        <v>0</v>
      </c>
      <c r="G85" s="1">
        <v>960</v>
      </c>
      <c r="H85" s="1">
        <v>0</v>
      </c>
      <c r="I85" s="1">
        <v>126</v>
      </c>
      <c r="J85" s="1">
        <v>41.07</v>
      </c>
      <c r="K85" s="1">
        <v>1.1200000000000001</v>
      </c>
      <c r="L85" s="1">
        <v>13.5</v>
      </c>
      <c r="M85" s="1">
        <v>1.04</v>
      </c>
      <c r="N85" s="1">
        <v>1019</v>
      </c>
      <c r="O85" s="1">
        <v>2293</v>
      </c>
      <c r="P85" s="1">
        <v>1094</v>
      </c>
      <c r="Q85" s="1">
        <v>1191</v>
      </c>
      <c r="R85" s="1">
        <v>7</v>
      </c>
      <c r="S85" s="1">
        <v>137</v>
      </c>
      <c r="T85" s="1">
        <v>13</v>
      </c>
      <c r="U85" s="1">
        <v>32964</v>
      </c>
      <c r="V85" s="1">
        <v>44</v>
      </c>
      <c r="W85" s="1">
        <v>1991</v>
      </c>
      <c r="X85" s="1">
        <v>0</v>
      </c>
      <c r="Y85" s="1">
        <v>0</v>
      </c>
      <c r="Z85" s="1">
        <v>0</v>
      </c>
      <c r="AA85" s="1">
        <f t="shared" si="50"/>
        <v>46675</v>
      </c>
      <c r="AB85" s="1">
        <f t="shared" si="50"/>
        <v>245</v>
      </c>
      <c r="AC85" s="1">
        <f t="shared" si="51"/>
        <v>2951</v>
      </c>
      <c r="AD85" s="1">
        <f t="shared" si="52"/>
        <v>126</v>
      </c>
      <c r="AE85" s="1">
        <f t="shared" si="59"/>
        <v>12</v>
      </c>
      <c r="AF85" s="1">
        <f t="shared" si="53"/>
        <v>10</v>
      </c>
      <c r="AG85" s="1">
        <f t="shared" si="53"/>
        <v>0</v>
      </c>
      <c r="AH85" s="1">
        <f t="shared" si="53"/>
        <v>1</v>
      </c>
      <c r="AI85" s="1">
        <f t="shared" si="60"/>
        <v>23</v>
      </c>
      <c r="AJ85" s="9">
        <f t="shared" si="34"/>
        <v>9.7902097902097904E-2</v>
      </c>
      <c r="AK85" s="9">
        <f t="shared" si="35"/>
        <v>8.5800000000000001E-2</v>
      </c>
      <c r="AL85" s="9">
        <f t="shared" si="36"/>
        <v>1.34E-2</v>
      </c>
      <c r="AM85" s="9">
        <f t="shared" si="37"/>
        <v>6.4000000000000001E-2</v>
      </c>
      <c r="AN85" s="9">
        <f t="shared" si="38"/>
        <v>8.3999999999999995E-3</v>
      </c>
      <c r="AO85" s="9">
        <f t="shared" si="39"/>
        <v>1.5333333333333334E-3</v>
      </c>
      <c r="AP85" s="1">
        <f t="shared" si="54"/>
        <v>1</v>
      </c>
      <c r="AQ85" s="1">
        <f t="shared" si="54"/>
        <v>8</v>
      </c>
      <c r="AR85" s="1"/>
      <c r="AS85" s="1">
        <f t="shared" si="55"/>
        <v>0</v>
      </c>
      <c r="AT85" s="1">
        <f t="shared" si="61"/>
        <v>9</v>
      </c>
      <c r="AU85" s="1">
        <f t="shared" si="40"/>
        <v>2035</v>
      </c>
      <c r="AV85" s="9">
        <f t="shared" si="56"/>
        <v>0.13566666666666666</v>
      </c>
      <c r="AW85" s="9">
        <f t="shared" si="41"/>
        <v>2.9333333333333334E-3</v>
      </c>
      <c r="AX85" s="9">
        <f t="shared" si="42"/>
        <v>0.13273333333333334</v>
      </c>
      <c r="AY85" s="9">
        <f t="shared" si="43"/>
        <v>0</v>
      </c>
      <c r="AZ85" s="9">
        <f t="shared" si="44"/>
        <v>5.9999999999999995E-4</v>
      </c>
      <c r="BJ85" s="7">
        <f t="shared" si="62"/>
        <v>87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117903.78072020832</v>
      </c>
      <c r="BS85" s="1">
        <f t="shared" si="49"/>
        <v>18413.87717541715</v>
      </c>
    </row>
    <row r="86" spans="1:85" x14ac:dyDescent="0.3">
      <c r="B86" s="1">
        <f t="shared" si="33"/>
        <v>1307</v>
      </c>
      <c r="C86" s="1">
        <v>73</v>
      </c>
      <c r="D86" s="1">
        <v>13692</v>
      </c>
      <c r="E86" s="1">
        <v>211</v>
      </c>
      <c r="F86" s="1">
        <v>0</v>
      </c>
      <c r="G86" s="1">
        <v>969</v>
      </c>
      <c r="H86" s="1">
        <v>0</v>
      </c>
      <c r="I86" s="1">
        <v>127</v>
      </c>
      <c r="J86" s="1">
        <v>41.28</v>
      </c>
      <c r="K86" s="1">
        <v>1.1200000000000001</v>
      </c>
      <c r="L86" s="1">
        <v>13.5</v>
      </c>
      <c r="M86" s="1">
        <v>1.04</v>
      </c>
      <c r="N86" s="1">
        <v>1025</v>
      </c>
      <c r="O86" s="1">
        <v>2316</v>
      </c>
      <c r="P86" s="1">
        <v>1117</v>
      </c>
      <c r="Q86" s="1">
        <v>1191</v>
      </c>
      <c r="R86" s="1">
        <v>7</v>
      </c>
      <c r="S86" s="1">
        <v>131</v>
      </c>
      <c r="T86" s="1">
        <v>13</v>
      </c>
      <c r="U86" s="1">
        <v>32956</v>
      </c>
      <c r="V86" s="1">
        <v>44</v>
      </c>
      <c r="W86" s="1">
        <v>1998</v>
      </c>
      <c r="X86" s="1">
        <v>0</v>
      </c>
      <c r="Y86" s="1">
        <v>0</v>
      </c>
      <c r="Z86" s="1">
        <v>0</v>
      </c>
      <c r="AA86" s="1">
        <f t="shared" si="50"/>
        <v>46648</v>
      </c>
      <c r="AB86" s="1">
        <f t="shared" si="50"/>
        <v>255</v>
      </c>
      <c r="AC86" s="1">
        <f t="shared" si="51"/>
        <v>2967</v>
      </c>
      <c r="AD86" s="1">
        <f t="shared" si="52"/>
        <v>127</v>
      </c>
      <c r="AE86" s="1">
        <f t="shared" si="59"/>
        <v>10</v>
      </c>
      <c r="AF86" s="1">
        <f t="shared" si="53"/>
        <v>9</v>
      </c>
      <c r="AG86" s="1">
        <f t="shared" si="53"/>
        <v>0</v>
      </c>
      <c r="AH86" s="1">
        <f t="shared" si="53"/>
        <v>1</v>
      </c>
      <c r="AI86" s="1">
        <f t="shared" si="60"/>
        <v>20</v>
      </c>
      <c r="AJ86" s="9">
        <f t="shared" si="34"/>
        <v>9.7169089517980103E-2</v>
      </c>
      <c r="AK86" s="9">
        <f t="shared" si="35"/>
        <v>8.7133333333333327E-2</v>
      </c>
      <c r="AL86" s="9">
        <f t="shared" si="36"/>
        <v>1.4066666666666667E-2</v>
      </c>
      <c r="AM86" s="9">
        <f t="shared" si="37"/>
        <v>6.4600000000000005E-2</v>
      </c>
      <c r="AN86" s="9">
        <f t="shared" si="38"/>
        <v>8.4666666666666675E-3</v>
      </c>
      <c r="AO86" s="9">
        <f t="shared" si="39"/>
        <v>1.3333333333333333E-3</v>
      </c>
      <c r="AP86" s="1">
        <f t="shared" si="54"/>
        <v>0</v>
      </c>
      <c r="AQ86" s="1">
        <f t="shared" si="54"/>
        <v>7</v>
      </c>
      <c r="AR86" s="1"/>
      <c r="AS86" s="1">
        <f t="shared" si="55"/>
        <v>0</v>
      </c>
      <c r="AT86" s="1">
        <f t="shared" si="61"/>
        <v>7</v>
      </c>
      <c r="AU86" s="1">
        <f t="shared" si="40"/>
        <v>2042</v>
      </c>
      <c r="AV86" s="9">
        <f t="shared" si="56"/>
        <v>0.13613333333333333</v>
      </c>
      <c r="AW86" s="9">
        <f t="shared" si="41"/>
        <v>2.9333333333333334E-3</v>
      </c>
      <c r="AX86" s="9">
        <f t="shared" si="42"/>
        <v>0.13320000000000001</v>
      </c>
      <c r="AY86" s="9">
        <f t="shared" si="43"/>
        <v>0</v>
      </c>
      <c r="AZ86" s="9">
        <f t="shared" si="44"/>
        <v>4.6666666666666666E-4</v>
      </c>
      <c r="BJ86" s="7">
        <f t="shared" si="62"/>
        <v>88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119736.00730482694</v>
      </c>
      <c r="BS86" s="1">
        <f t="shared" si="49"/>
        <v>19329.99046772646</v>
      </c>
    </row>
    <row r="87" spans="1:85" s="1" customFormat="1" x14ac:dyDescent="0.3">
      <c r="A87" s="7"/>
      <c r="B87" s="1">
        <f t="shared" si="33"/>
        <v>1383</v>
      </c>
      <c r="C87" s="1">
        <v>74</v>
      </c>
      <c r="D87" s="1">
        <v>13615</v>
      </c>
      <c r="E87" s="1">
        <v>276</v>
      </c>
      <c r="F87" s="1">
        <v>0</v>
      </c>
      <c r="G87" s="1">
        <v>979</v>
      </c>
      <c r="H87" s="1">
        <v>0</v>
      </c>
      <c r="I87" s="1">
        <v>128</v>
      </c>
      <c r="J87" s="1">
        <v>41.48</v>
      </c>
      <c r="K87" s="1">
        <v>1.1200000000000001</v>
      </c>
      <c r="L87" s="1">
        <v>13.6</v>
      </c>
      <c r="M87" s="1">
        <v>1.04</v>
      </c>
      <c r="N87" s="1">
        <v>1032</v>
      </c>
      <c r="O87" s="1">
        <v>2396</v>
      </c>
      <c r="P87" s="1">
        <v>1197</v>
      </c>
      <c r="Q87" s="1">
        <v>1191</v>
      </c>
      <c r="R87" s="1">
        <v>7</v>
      </c>
      <c r="S87" s="1">
        <v>121</v>
      </c>
      <c r="T87" s="1">
        <v>12</v>
      </c>
      <c r="U87" s="1">
        <v>32945</v>
      </c>
      <c r="V87" s="1">
        <v>48</v>
      </c>
      <c r="W87" s="1">
        <v>2005</v>
      </c>
      <c r="X87" s="1">
        <v>0</v>
      </c>
      <c r="Y87" s="1">
        <v>0</v>
      </c>
      <c r="Z87" s="1">
        <v>0</v>
      </c>
      <c r="AA87" s="1">
        <f t="shared" si="50"/>
        <v>46560</v>
      </c>
      <c r="AB87" s="1">
        <f t="shared" si="50"/>
        <v>324</v>
      </c>
      <c r="AC87" s="1">
        <f t="shared" si="51"/>
        <v>2984</v>
      </c>
      <c r="AD87" s="1">
        <f t="shared" si="52"/>
        <v>128</v>
      </c>
      <c r="AE87" s="1">
        <f t="shared" si="59"/>
        <v>65</v>
      </c>
      <c r="AF87" s="1">
        <f t="shared" si="53"/>
        <v>10</v>
      </c>
      <c r="AG87" s="1">
        <f t="shared" si="53"/>
        <v>0</v>
      </c>
      <c r="AH87" s="1">
        <f t="shared" si="53"/>
        <v>1</v>
      </c>
      <c r="AI87" s="1">
        <f t="shared" si="60"/>
        <v>76</v>
      </c>
      <c r="AJ87" s="9">
        <f t="shared" si="34"/>
        <v>9.2552422270426607E-2</v>
      </c>
      <c r="AK87" s="9">
        <f t="shared" si="35"/>
        <v>9.2200000000000004E-2</v>
      </c>
      <c r="AL87" s="9">
        <f t="shared" si="36"/>
        <v>1.84E-2</v>
      </c>
      <c r="AM87" s="9">
        <f t="shared" si="37"/>
        <v>6.5266666666666667E-2</v>
      </c>
      <c r="AN87" s="9">
        <f t="shared" si="38"/>
        <v>8.5333333333333337E-3</v>
      </c>
      <c r="AO87" s="9">
        <f t="shared" si="39"/>
        <v>5.0666666666666664E-3</v>
      </c>
      <c r="AP87" s="1">
        <f t="shared" si="54"/>
        <v>4</v>
      </c>
      <c r="AQ87" s="1">
        <f t="shared" si="54"/>
        <v>7</v>
      </c>
      <c r="AS87" s="1">
        <f t="shared" si="55"/>
        <v>0</v>
      </c>
      <c r="AT87" s="1">
        <f t="shared" si="61"/>
        <v>11</v>
      </c>
      <c r="AU87" s="1">
        <f t="shared" si="40"/>
        <v>2053</v>
      </c>
      <c r="AV87" s="9">
        <f t="shared" si="56"/>
        <v>0.13686666666666666</v>
      </c>
      <c r="AW87" s="9">
        <f t="shared" si="41"/>
        <v>3.2000000000000002E-3</v>
      </c>
      <c r="AX87" s="9">
        <f t="shared" si="42"/>
        <v>0.13366666666666666</v>
      </c>
      <c r="AY87" s="9">
        <f t="shared" si="43"/>
        <v>0</v>
      </c>
      <c r="AZ87" s="9">
        <f t="shared" si="44"/>
        <v>7.3333333333333334E-4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89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126698.4683263777</v>
      </c>
      <c r="BS87" s="1">
        <f t="shared" si="49"/>
        <v>25284.726867736979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1403</v>
      </c>
      <c r="C88" s="1">
        <v>75</v>
      </c>
      <c r="D88" s="1">
        <v>13595</v>
      </c>
      <c r="E88" s="1">
        <v>285</v>
      </c>
      <c r="F88" s="1">
        <v>0</v>
      </c>
      <c r="G88" s="1">
        <v>988</v>
      </c>
      <c r="H88" s="1">
        <v>0</v>
      </c>
      <c r="I88" s="1">
        <v>130</v>
      </c>
      <c r="J88" s="1">
        <v>41.68</v>
      </c>
      <c r="K88" s="1">
        <v>1.1200000000000001</v>
      </c>
      <c r="L88" s="1">
        <v>13.6</v>
      </c>
      <c r="M88" s="1">
        <v>1.04</v>
      </c>
      <c r="N88" s="1">
        <v>1041</v>
      </c>
      <c r="O88" s="1">
        <v>2420</v>
      </c>
      <c r="P88" s="1">
        <v>1220</v>
      </c>
      <c r="Q88" s="1">
        <v>1192</v>
      </c>
      <c r="R88" s="1">
        <v>7</v>
      </c>
      <c r="S88" s="1">
        <v>113</v>
      </c>
      <c r="T88" s="1">
        <v>11</v>
      </c>
      <c r="U88" s="1">
        <v>32932</v>
      </c>
      <c r="V88" s="1">
        <v>55</v>
      </c>
      <c r="W88" s="1">
        <v>2011</v>
      </c>
      <c r="X88" s="1">
        <v>0</v>
      </c>
      <c r="Y88" s="1">
        <v>0</v>
      </c>
      <c r="Z88" s="1">
        <v>0</v>
      </c>
      <c r="AA88" s="1">
        <f t="shared" si="50"/>
        <v>46527</v>
      </c>
      <c r="AB88" s="1">
        <f t="shared" si="50"/>
        <v>340</v>
      </c>
      <c r="AC88" s="1">
        <f t="shared" si="51"/>
        <v>2999</v>
      </c>
      <c r="AD88" s="1">
        <f t="shared" si="52"/>
        <v>130</v>
      </c>
      <c r="AE88" s="1">
        <f t="shared" si="59"/>
        <v>9</v>
      </c>
      <c r="AF88" s="1">
        <f t="shared" si="53"/>
        <v>9</v>
      </c>
      <c r="AG88" s="1">
        <f t="shared" si="53"/>
        <v>0</v>
      </c>
      <c r="AH88" s="1">
        <f t="shared" si="53"/>
        <v>2</v>
      </c>
      <c r="AI88" s="1">
        <f t="shared" si="60"/>
        <v>20</v>
      </c>
      <c r="AJ88" s="9">
        <f t="shared" si="34"/>
        <v>9.2658588738417674E-2</v>
      </c>
      <c r="AK88" s="9">
        <f t="shared" si="35"/>
        <v>9.3533333333333329E-2</v>
      </c>
      <c r="AL88" s="9">
        <f t="shared" si="36"/>
        <v>1.9E-2</v>
      </c>
      <c r="AM88" s="9">
        <f t="shared" si="37"/>
        <v>6.5866666666666671E-2</v>
      </c>
      <c r="AN88" s="9">
        <f t="shared" si="38"/>
        <v>8.6666666666666663E-3</v>
      </c>
      <c r="AO88" s="9">
        <f t="shared" si="39"/>
        <v>1.3333333333333333E-3</v>
      </c>
      <c r="AP88" s="1">
        <f t="shared" si="54"/>
        <v>7</v>
      </c>
      <c r="AQ88" s="1">
        <f t="shared" si="54"/>
        <v>6</v>
      </c>
      <c r="AS88" s="1">
        <f t="shared" si="55"/>
        <v>0</v>
      </c>
      <c r="AT88" s="1">
        <f t="shared" si="61"/>
        <v>13</v>
      </c>
      <c r="AU88" s="1">
        <f t="shared" si="40"/>
        <v>2066</v>
      </c>
      <c r="AV88" s="9">
        <f t="shared" si="56"/>
        <v>0.13773333333333335</v>
      </c>
      <c r="AW88" s="9">
        <f t="shared" si="41"/>
        <v>3.6666666666666666E-3</v>
      </c>
      <c r="AX88" s="9">
        <f t="shared" si="42"/>
        <v>0.13406666666666667</v>
      </c>
      <c r="AY88" s="9">
        <f t="shared" si="43"/>
        <v>0</v>
      </c>
      <c r="AZ88" s="9">
        <f t="shared" si="44"/>
        <v>8.6666666666666663E-4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90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128530.69491099632</v>
      </c>
      <c r="BS88" s="1">
        <f t="shared" si="49"/>
        <v>26109.228830815362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1416</v>
      </c>
      <c r="C89" s="1">
        <v>76</v>
      </c>
      <c r="D89" s="1">
        <v>13582</v>
      </c>
      <c r="E89" s="1">
        <v>286</v>
      </c>
      <c r="F89" s="1">
        <v>0</v>
      </c>
      <c r="G89" s="1">
        <v>998</v>
      </c>
      <c r="H89" s="1">
        <v>0</v>
      </c>
      <c r="I89" s="1">
        <v>132</v>
      </c>
      <c r="J89" s="1">
        <v>41.87</v>
      </c>
      <c r="K89" s="1">
        <v>1.1200000000000001</v>
      </c>
      <c r="L89" s="1">
        <v>13.7</v>
      </c>
      <c r="M89" s="1">
        <v>1.04</v>
      </c>
      <c r="N89" s="1">
        <v>1052</v>
      </c>
      <c r="O89" s="1">
        <v>2439</v>
      </c>
      <c r="P89" s="1">
        <v>1238</v>
      </c>
      <c r="Q89" s="1">
        <v>1193</v>
      </c>
      <c r="R89" s="1">
        <v>7</v>
      </c>
      <c r="S89" s="1">
        <v>103</v>
      </c>
      <c r="T89" s="1">
        <v>9</v>
      </c>
      <c r="U89" s="1">
        <v>32914</v>
      </c>
      <c r="V89" s="1">
        <v>66</v>
      </c>
      <c r="W89" s="1">
        <v>2018</v>
      </c>
      <c r="X89" s="1">
        <v>0</v>
      </c>
      <c r="Y89" s="1">
        <v>0</v>
      </c>
      <c r="Z89" s="1">
        <v>0</v>
      </c>
      <c r="AA89" s="1">
        <f t="shared" si="50"/>
        <v>46496</v>
      </c>
      <c r="AB89" s="1">
        <f t="shared" si="50"/>
        <v>352</v>
      </c>
      <c r="AC89" s="1">
        <f t="shared" si="51"/>
        <v>3016</v>
      </c>
      <c r="AD89" s="1">
        <f t="shared" si="52"/>
        <v>132</v>
      </c>
      <c r="AE89" s="1">
        <f t="shared" si="59"/>
        <v>1</v>
      </c>
      <c r="AF89" s="1">
        <f t="shared" si="53"/>
        <v>10</v>
      </c>
      <c r="AG89" s="1">
        <f t="shared" si="53"/>
        <v>0</v>
      </c>
      <c r="AH89" s="1">
        <f t="shared" si="53"/>
        <v>2</v>
      </c>
      <c r="AI89" s="1">
        <f t="shared" si="60"/>
        <v>13</v>
      </c>
      <c r="AJ89" s="9">
        <f t="shared" si="34"/>
        <v>9.3220338983050849E-2</v>
      </c>
      <c r="AK89" s="9">
        <f t="shared" si="35"/>
        <v>9.4399999999999998E-2</v>
      </c>
      <c r="AL89" s="9">
        <f t="shared" si="36"/>
        <v>1.9066666666666666E-2</v>
      </c>
      <c r="AM89" s="9">
        <f t="shared" si="37"/>
        <v>6.6533333333333333E-2</v>
      </c>
      <c r="AN89" s="9">
        <f t="shared" si="38"/>
        <v>8.8000000000000005E-3</v>
      </c>
      <c r="AO89" s="9">
        <f t="shared" si="39"/>
        <v>8.6666666666666663E-4</v>
      </c>
      <c r="AP89" s="1">
        <f t="shared" si="54"/>
        <v>11</v>
      </c>
      <c r="AQ89" s="1">
        <f t="shared" si="54"/>
        <v>7</v>
      </c>
      <c r="AS89" s="1">
        <f t="shared" si="55"/>
        <v>0</v>
      </c>
      <c r="AT89" s="1">
        <f t="shared" si="61"/>
        <v>18</v>
      </c>
      <c r="AU89" s="1">
        <f t="shared" si="40"/>
        <v>2084</v>
      </c>
      <c r="AV89" s="9">
        <f t="shared" si="56"/>
        <v>0.13893333333333333</v>
      </c>
      <c r="AW89" s="9">
        <f t="shared" si="41"/>
        <v>4.4000000000000003E-3</v>
      </c>
      <c r="AX89" s="9">
        <f t="shared" si="42"/>
        <v>0.13453333333333334</v>
      </c>
      <c r="AY89" s="9">
        <f t="shared" si="43"/>
        <v>0</v>
      </c>
      <c r="AZ89" s="9">
        <f t="shared" si="44"/>
        <v>1.1999999999999999E-3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91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1431</v>
      </c>
      <c r="C90" s="1">
        <v>77</v>
      </c>
      <c r="D90" s="1">
        <v>13568</v>
      </c>
      <c r="E90" s="1">
        <v>292</v>
      </c>
      <c r="F90" s="1">
        <v>0</v>
      </c>
      <c r="G90" s="1">
        <v>1006</v>
      </c>
      <c r="H90" s="1">
        <v>0</v>
      </c>
      <c r="I90" s="1">
        <v>133</v>
      </c>
      <c r="J90" s="1">
        <v>42.06</v>
      </c>
      <c r="K90" s="1">
        <v>1.1200000000000001</v>
      </c>
      <c r="L90" s="1">
        <v>13.7</v>
      </c>
      <c r="M90" s="1">
        <v>1.04</v>
      </c>
      <c r="N90" s="1">
        <v>1069</v>
      </c>
      <c r="O90" s="1">
        <v>2459</v>
      </c>
      <c r="P90" s="1">
        <v>1255</v>
      </c>
      <c r="Q90" s="1">
        <v>1197</v>
      </c>
      <c r="R90" s="1">
        <v>7</v>
      </c>
      <c r="S90" s="1">
        <v>125</v>
      </c>
      <c r="T90" s="1">
        <v>11</v>
      </c>
      <c r="U90" s="1">
        <v>32892</v>
      </c>
      <c r="V90" s="1">
        <v>82</v>
      </c>
      <c r="W90" s="1">
        <v>2025</v>
      </c>
      <c r="X90" s="1">
        <v>0</v>
      </c>
      <c r="Y90" s="1">
        <v>0</v>
      </c>
      <c r="Z90" s="1">
        <v>0</v>
      </c>
      <c r="AA90" s="1">
        <f t="shared" si="50"/>
        <v>46460</v>
      </c>
      <c r="AB90" s="1">
        <f t="shared" si="50"/>
        <v>374</v>
      </c>
      <c r="AC90" s="1">
        <f t="shared" si="51"/>
        <v>3031</v>
      </c>
      <c r="AD90" s="1">
        <f t="shared" si="52"/>
        <v>133</v>
      </c>
      <c r="AE90" s="1">
        <f t="shared" si="59"/>
        <v>6</v>
      </c>
      <c r="AF90" s="1">
        <f t="shared" si="53"/>
        <v>8</v>
      </c>
      <c r="AG90" s="1">
        <f t="shared" si="53"/>
        <v>0</v>
      </c>
      <c r="AH90" s="1">
        <f t="shared" si="53"/>
        <v>1</v>
      </c>
      <c r="AI90" s="1">
        <f t="shared" si="60"/>
        <v>15</v>
      </c>
      <c r="AJ90" s="9">
        <f t="shared" si="34"/>
        <v>9.2941998602375966E-2</v>
      </c>
      <c r="AK90" s="9">
        <f t="shared" si="35"/>
        <v>9.5399999999999999E-2</v>
      </c>
      <c r="AL90" s="9">
        <f t="shared" si="36"/>
        <v>1.9466666666666667E-2</v>
      </c>
      <c r="AM90" s="9">
        <f t="shared" si="37"/>
        <v>6.7066666666666663E-2</v>
      </c>
      <c r="AN90" s="9">
        <f t="shared" si="38"/>
        <v>8.8666666666666668E-3</v>
      </c>
      <c r="AO90" s="9">
        <f t="shared" si="39"/>
        <v>1E-3</v>
      </c>
      <c r="AP90" s="1">
        <f t="shared" si="54"/>
        <v>16</v>
      </c>
      <c r="AQ90" s="1">
        <f t="shared" si="54"/>
        <v>7</v>
      </c>
      <c r="AS90" s="1">
        <f t="shared" si="55"/>
        <v>0</v>
      </c>
      <c r="AT90" s="1">
        <f t="shared" si="61"/>
        <v>23</v>
      </c>
      <c r="AU90" s="1">
        <f t="shared" si="40"/>
        <v>2107</v>
      </c>
      <c r="AV90" s="9">
        <f t="shared" si="56"/>
        <v>0.14046666666666666</v>
      </c>
      <c r="AW90" s="9">
        <f t="shared" si="41"/>
        <v>5.4666666666666665E-3</v>
      </c>
      <c r="AX90" s="9">
        <f t="shared" si="42"/>
        <v>0.13500000000000001</v>
      </c>
      <c r="AY90" s="9">
        <f t="shared" si="43"/>
        <v>0</v>
      </c>
      <c r="AZ90" s="9">
        <f t="shared" si="44"/>
        <v>1.5333333333333334E-3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92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1445</v>
      </c>
      <c r="C91" s="1">
        <v>78</v>
      </c>
      <c r="D91" s="1">
        <v>13553</v>
      </c>
      <c r="E91" s="1">
        <v>297</v>
      </c>
      <c r="F91" s="1">
        <v>0</v>
      </c>
      <c r="G91" s="1">
        <v>1014</v>
      </c>
      <c r="H91" s="1">
        <v>0</v>
      </c>
      <c r="I91" s="1">
        <v>134</v>
      </c>
      <c r="J91" s="1">
        <v>42.24</v>
      </c>
      <c r="K91" s="1">
        <v>1.1299999999999999</v>
      </c>
      <c r="L91" s="1">
        <v>13.7</v>
      </c>
      <c r="M91" s="1">
        <v>1.04</v>
      </c>
      <c r="N91" s="1">
        <v>1084</v>
      </c>
      <c r="O91" s="1">
        <v>2485</v>
      </c>
      <c r="P91" s="1">
        <v>1276</v>
      </c>
      <c r="Q91" s="1">
        <v>1201</v>
      </c>
      <c r="R91" s="1">
        <v>7</v>
      </c>
      <c r="S91" s="1">
        <v>139</v>
      </c>
      <c r="T91" s="1">
        <v>13</v>
      </c>
      <c r="U91" s="1">
        <v>32865</v>
      </c>
      <c r="V91" s="1">
        <v>101</v>
      </c>
      <c r="W91" s="1">
        <v>2033</v>
      </c>
      <c r="X91" s="1">
        <v>0</v>
      </c>
      <c r="Y91" s="1">
        <v>0</v>
      </c>
      <c r="Z91" s="1">
        <v>0</v>
      </c>
      <c r="AA91" s="1">
        <f t="shared" si="50"/>
        <v>46418</v>
      </c>
      <c r="AB91" s="1">
        <f t="shared" si="50"/>
        <v>398</v>
      </c>
      <c r="AC91" s="1">
        <f t="shared" si="51"/>
        <v>3047</v>
      </c>
      <c r="AD91" s="1">
        <f t="shared" si="52"/>
        <v>134</v>
      </c>
      <c r="AE91" s="1">
        <f t="shared" si="59"/>
        <v>5</v>
      </c>
      <c r="AF91" s="1">
        <f t="shared" si="53"/>
        <v>8</v>
      </c>
      <c r="AG91" s="1">
        <f t="shared" si="53"/>
        <v>0</v>
      </c>
      <c r="AH91" s="1">
        <f t="shared" si="53"/>
        <v>1</v>
      </c>
      <c r="AI91" s="1">
        <f t="shared" si="60"/>
        <v>14</v>
      </c>
      <c r="AJ91" s="9">
        <f t="shared" si="34"/>
        <v>9.2733564013840836E-2</v>
      </c>
      <c r="AK91" s="9">
        <f t="shared" si="35"/>
        <v>9.633333333333334E-2</v>
      </c>
      <c r="AL91" s="9">
        <f t="shared" si="36"/>
        <v>1.9800000000000002E-2</v>
      </c>
      <c r="AM91" s="9">
        <f t="shared" si="37"/>
        <v>6.7599999999999993E-2</v>
      </c>
      <c r="AN91" s="9">
        <f t="shared" si="38"/>
        <v>8.9333333333333331E-3</v>
      </c>
      <c r="AO91" s="9">
        <f t="shared" si="39"/>
        <v>9.3333333333333332E-4</v>
      </c>
      <c r="AP91" s="1">
        <f t="shared" si="54"/>
        <v>19</v>
      </c>
      <c r="AQ91" s="1">
        <f t="shared" si="54"/>
        <v>8</v>
      </c>
      <c r="AS91" s="1">
        <f t="shared" si="55"/>
        <v>0</v>
      </c>
      <c r="AT91" s="1">
        <f t="shared" si="61"/>
        <v>27</v>
      </c>
      <c r="AU91" s="1">
        <f t="shared" si="40"/>
        <v>2134</v>
      </c>
      <c r="AV91" s="9">
        <f t="shared" si="56"/>
        <v>0.14226666666666668</v>
      </c>
      <c r="AW91" s="9">
        <f t="shared" si="41"/>
        <v>6.7333333333333334E-3</v>
      </c>
      <c r="AX91" s="9">
        <f t="shared" si="42"/>
        <v>0.13553333333333334</v>
      </c>
      <c r="AY91" s="9">
        <f t="shared" si="43"/>
        <v>0</v>
      </c>
      <c r="AZ91" s="9">
        <f t="shared" si="44"/>
        <v>1.8E-3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93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1464</v>
      </c>
      <c r="C92" s="1">
        <v>79</v>
      </c>
      <c r="D92" s="1">
        <v>13535</v>
      </c>
      <c r="E92" s="1">
        <v>307</v>
      </c>
      <c r="F92" s="1">
        <v>0</v>
      </c>
      <c r="G92" s="1">
        <v>1022</v>
      </c>
      <c r="H92" s="1">
        <v>0</v>
      </c>
      <c r="I92" s="1">
        <v>135</v>
      </c>
      <c r="J92" s="1">
        <v>42.42</v>
      </c>
      <c r="K92" s="1">
        <v>1.1299999999999999</v>
      </c>
      <c r="L92" s="1">
        <v>13.7</v>
      </c>
      <c r="M92" s="1">
        <v>1.04</v>
      </c>
      <c r="N92" s="1">
        <v>1101</v>
      </c>
      <c r="O92" s="1">
        <v>2519</v>
      </c>
      <c r="P92" s="1">
        <v>1303</v>
      </c>
      <c r="Q92" s="1">
        <v>1208</v>
      </c>
      <c r="R92" s="1">
        <v>7</v>
      </c>
      <c r="S92" s="1">
        <v>150</v>
      </c>
      <c r="T92" s="1">
        <v>14</v>
      </c>
      <c r="U92" s="1">
        <v>32833</v>
      </c>
      <c r="V92" s="1">
        <v>124</v>
      </c>
      <c r="W92" s="1">
        <v>2042</v>
      </c>
      <c r="X92" s="1">
        <v>0</v>
      </c>
      <c r="Y92" s="1">
        <v>0</v>
      </c>
      <c r="Z92" s="1">
        <v>0</v>
      </c>
      <c r="AA92" s="1">
        <f t="shared" si="50"/>
        <v>46368</v>
      </c>
      <c r="AB92" s="1">
        <f t="shared" si="50"/>
        <v>431</v>
      </c>
      <c r="AC92" s="1">
        <f t="shared" si="51"/>
        <v>3064</v>
      </c>
      <c r="AD92" s="1">
        <f t="shared" si="52"/>
        <v>135</v>
      </c>
      <c r="AE92" s="1">
        <f t="shared" si="59"/>
        <v>10</v>
      </c>
      <c r="AF92" s="1">
        <f t="shared" si="53"/>
        <v>8</v>
      </c>
      <c r="AG92" s="1">
        <f t="shared" si="53"/>
        <v>0</v>
      </c>
      <c r="AH92" s="1">
        <f t="shared" si="53"/>
        <v>1</v>
      </c>
      <c r="AI92" s="1">
        <f t="shared" si="60"/>
        <v>19</v>
      </c>
      <c r="AJ92" s="9">
        <f t="shared" si="34"/>
        <v>9.2213114754098366E-2</v>
      </c>
      <c r="AK92" s="9">
        <f t="shared" si="35"/>
        <v>9.7600000000000006E-2</v>
      </c>
      <c r="AL92" s="9">
        <f t="shared" si="36"/>
        <v>2.0466666666666668E-2</v>
      </c>
      <c r="AM92" s="9">
        <f t="shared" si="37"/>
        <v>6.8133333333333337E-2</v>
      </c>
      <c r="AN92" s="9">
        <f t="shared" si="38"/>
        <v>8.9999999999999993E-3</v>
      </c>
      <c r="AO92" s="9">
        <f t="shared" si="39"/>
        <v>1.2666666666666666E-3</v>
      </c>
      <c r="AP92" s="1">
        <f t="shared" si="54"/>
        <v>23</v>
      </c>
      <c r="AQ92" s="1">
        <f t="shared" si="54"/>
        <v>9</v>
      </c>
      <c r="AS92" s="1">
        <f t="shared" si="55"/>
        <v>0</v>
      </c>
      <c r="AT92" s="1">
        <f t="shared" si="61"/>
        <v>32</v>
      </c>
      <c r="AU92" s="1">
        <f t="shared" si="40"/>
        <v>2166</v>
      </c>
      <c r="AV92" s="9">
        <f t="shared" si="56"/>
        <v>0.1444</v>
      </c>
      <c r="AW92" s="9">
        <f t="shared" si="41"/>
        <v>8.266666666666667E-3</v>
      </c>
      <c r="AX92" s="9">
        <f t="shared" si="42"/>
        <v>0.13613333333333333</v>
      </c>
      <c r="AY92" s="9">
        <f t="shared" si="43"/>
        <v>0</v>
      </c>
      <c r="AZ92" s="9">
        <f t="shared" si="44"/>
        <v>2.1333333333333334E-3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94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1483</v>
      </c>
      <c r="C93" s="1">
        <v>80</v>
      </c>
      <c r="D93" s="1">
        <v>13515</v>
      </c>
      <c r="E93" s="1">
        <v>319</v>
      </c>
      <c r="F93" s="1">
        <v>0</v>
      </c>
      <c r="G93" s="1">
        <v>1028</v>
      </c>
      <c r="H93" s="1">
        <v>0</v>
      </c>
      <c r="I93" s="1">
        <v>136</v>
      </c>
      <c r="J93" s="1">
        <v>42.59</v>
      </c>
      <c r="K93" s="1">
        <v>1.1399999999999999</v>
      </c>
      <c r="L93" s="1">
        <v>13.7</v>
      </c>
      <c r="M93" s="1">
        <v>1.05</v>
      </c>
      <c r="N93" s="1">
        <v>1119</v>
      </c>
      <c r="O93" s="1">
        <v>2557</v>
      </c>
      <c r="P93" s="1">
        <v>1333</v>
      </c>
      <c r="Q93" s="1">
        <v>1216</v>
      </c>
      <c r="R93" s="1">
        <v>7</v>
      </c>
      <c r="S93" s="1">
        <v>219</v>
      </c>
      <c r="T93" s="1">
        <v>21</v>
      </c>
      <c r="U93" s="1">
        <v>32797</v>
      </c>
      <c r="V93" s="1">
        <v>149</v>
      </c>
      <c r="W93" s="1">
        <v>2052</v>
      </c>
      <c r="X93" s="1">
        <v>0</v>
      </c>
      <c r="Y93" s="1">
        <v>0</v>
      </c>
      <c r="Z93" s="1">
        <v>0</v>
      </c>
      <c r="AA93" s="1">
        <f t="shared" si="50"/>
        <v>46312</v>
      </c>
      <c r="AB93" s="1">
        <f t="shared" si="50"/>
        <v>468</v>
      </c>
      <c r="AC93" s="1">
        <f t="shared" si="51"/>
        <v>3080</v>
      </c>
      <c r="AD93" s="1">
        <f t="shared" si="52"/>
        <v>136</v>
      </c>
      <c r="AE93" s="1">
        <f t="shared" si="59"/>
        <v>12</v>
      </c>
      <c r="AF93" s="1">
        <f t="shared" si="53"/>
        <v>6</v>
      </c>
      <c r="AG93" s="1">
        <f t="shared" si="53"/>
        <v>0</v>
      </c>
      <c r="AH93" s="1">
        <f t="shared" si="53"/>
        <v>1</v>
      </c>
      <c r="AI93" s="1">
        <f t="shared" si="60"/>
        <v>19</v>
      </c>
      <c r="AJ93" s="9">
        <f t="shared" si="34"/>
        <v>9.1706001348617672E-2</v>
      </c>
      <c r="AK93" s="9">
        <f t="shared" si="35"/>
        <v>9.8866666666666672E-2</v>
      </c>
      <c r="AL93" s="9">
        <f t="shared" si="36"/>
        <v>2.1266666666666666E-2</v>
      </c>
      <c r="AM93" s="9">
        <f t="shared" si="37"/>
        <v>6.8533333333333335E-2</v>
      </c>
      <c r="AN93" s="9">
        <f t="shared" si="38"/>
        <v>9.0666666666666673E-3</v>
      </c>
      <c r="AO93" s="9">
        <f t="shared" si="39"/>
        <v>1.2666666666666666E-3</v>
      </c>
      <c r="AP93" s="1">
        <f t="shared" si="54"/>
        <v>25</v>
      </c>
      <c r="AQ93" s="1">
        <f t="shared" si="54"/>
        <v>10</v>
      </c>
      <c r="AS93" s="1">
        <f t="shared" si="55"/>
        <v>0</v>
      </c>
      <c r="AT93" s="1">
        <f t="shared" si="61"/>
        <v>35</v>
      </c>
      <c r="AU93" s="1">
        <f t="shared" si="40"/>
        <v>2201</v>
      </c>
      <c r="AV93" s="9">
        <f t="shared" si="56"/>
        <v>0.14673333333333333</v>
      </c>
      <c r="AW93" s="9">
        <f t="shared" si="41"/>
        <v>9.9333333333333339E-3</v>
      </c>
      <c r="AX93" s="9">
        <f t="shared" si="42"/>
        <v>0.1368</v>
      </c>
      <c r="AY93" s="9">
        <f t="shared" si="43"/>
        <v>0</v>
      </c>
      <c r="AZ93" s="9">
        <f t="shared" si="44"/>
        <v>2.3333333333333335E-3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95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1502</v>
      </c>
      <c r="C94" s="1">
        <v>81</v>
      </c>
      <c r="D94" s="1">
        <v>13496</v>
      </c>
      <c r="E94" s="1">
        <v>331</v>
      </c>
      <c r="F94" s="1">
        <v>0</v>
      </c>
      <c r="G94" s="1">
        <v>1034</v>
      </c>
      <c r="H94" s="1">
        <v>0</v>
      </c>
      <c r="I94" s="1">
        <v>137</v>
      </c>
      <c r="J94" s="1">
        <v>42.76</v>
      </c>
      <c r="K94" s="1">
        <v>1.1399999999999999</v>
      </c>
      <c r="L94" s="1">
        <v>13.7</v>
      </c>
      <c r="M94" s="1">
        <v>1.05</v>
      </c>
      <c r="N94" s="1">
        <v>1133</v>
      </c>
      <c r="O94" s="1">
        <v>2603</v>
      </c>
      <c r="P94" s="1">
        <v>1369</v>
      </c>
      <c r="Q94" s="1">
        <v>1226</v>
      </c>
      <c r="R94" s="1">
        <v>7</v>
      </c>
      <c r="S94" s="1">
        <v>232</v>
      </c>
      <c r="T94" s="1">
        <v>22</v>
      </c>
      <c r="U94" s="1">
        <v>32756</v>
      </c>
      <c r="V94" s="1">
        <v>179</v>
      </c>
      <c r="W94" s="1">
        <v>2064</v>
      </c>
      <c r="X94" s="1">
        <v>0</v>
      </c>
      <c r="Y94" s="1">
        <v>0</v>
      </c>
      <c r="Z94" s="1">
        <v>0</v>
      </c>
      <c r="AA94" s="1">
        <f t="shared" si="50"/>
        <v>46252</v>
      </c>
      <c r="AB94" s="1">
        <f t="shared" si="50"/>
        <v>510</v>
      </c>
      <c r="AC94" s="1">
        <f t="shared" si="51"/>
        <v>3098</v>
      </c>
      <c r="AD94" s="1">
        <f t="shared" si="52"/>
        <v>137</v>
      </c>
      <c r="AE94" s="1">
        <f t="shared" si="59"/>
        <v>12</v>
      </c>
      <c r="AF94" s="1">
        <f t="shared" si="53"/>
        <v>6</v>
      </c>
      <c r="AG94" s="1">
        <f t="shared" si="53"/>
        <v>0</v>
      </c>
      <c r="AH94" s="1">
        <f t="shared" si="53"/>
        <v>1</v>
      </c>
      <c r="AI94" s="1">
        <f t="shared" si="60"/>
        <v>19</v>
      </c>
      <c r="AJ94" s="9">
        <f t="shared" si="34"/>
        <v>9.1211717709720377E-2</v>
      </c>
      <c r="AK94" s="9">
        <f t="shared" si="35"/>
        <v>0.10013333333333334</v>
      </c>
      <c r="AL94" s="9">
        <f t="shared" si="36"/>
        <v>2.2066666666666665E-2</v>
      </c>
      <c r="AM94" s="9">
        <f t="shared" si="37"/>
        <v>6.8933333333333333E-2</v>
      </c>
      <c r="AN94" s="9">
        <f t="shared" si="38"/>
        <v>9.1333333333333336E-3</v>
      </c>
      <c r="AO94" s="9">
        <f t="shared" si="39"/>
        <v>1.2666666666666666E-3</v>
      </c>
      <c r="AP94" s="1">
        <f t="shared" si="54"/>
        <v>30</v>
      </c>
      <c r="AQ94" s="1">
        <f t="shared" si="54"/>
        <v>12</v>
      </c>
      <c r="AS94" s="1">
        <f t="shared" si="55"/>
        <v>0</v>
      </c>
      <c r="AT94" s="1">
        <f t="shared" si="61"/>
        <v>42</v>
      </c>
      <c r="AU94" s="1">
        <f t="shared" si="40"/>
        <v>2243</v>
      </c>
      <c r="AV94" s="9">
        <f t="shared" si="56"/>
        <v>0.14953333333333332</v>
      </c>
      <c r="AW94" s="9">
        <f t="shared" si="41"/>
        <v>1.1933333333333334E-2</v>
      </c>
      <c r="AX94" s="9">
        <f t="shared" si="42"/>
        <v>0.1376</v>
      </c>
      <c r="AY94" s="9">
        <f t="shared" si="43"/>
        <v>0</v>
      </c>
      <c r="AZ94" s="9">
        <f t="shared" si="44"/>
        <v>2.8E-3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96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1529</v>
      </c>
      <c r="C95" s="1">
        <v>82</v>
      </c>
      <c r="D95" s="1">
        <v>13469</v>
      </c>
      <c r="E95" s="1">
        <v>351</v>
      </c>
      <c r="F95" s="1">
        <v>0</v>
      </c>
      <c r="G95" s="1">
        <v>1040</v>
      </c>
      <c r="H95" s="1">
        <v>0</v>
      </c>
      <c r="I95" s="1">
        <v>138</v>
      </c>
      <c r="J95" s="1">
        <v>42.92</v>
      </c>
      <c r="K95" s="1">
        <v>1.1399999999999999</v>
      </c>
      <c r="L95" s="1">
        <v>13.7</v>
      </c>
      <c r="M95" s="1">
        <v>1.05</v>
      </c>
      <c r="N95" s="1">
        <v>1150</v>
      </c>
      <c r="O95" s="1">
        <v>2660</v>
      </c>
      <c r="P95" s="1">
        <v>1412</v>
      </c>
      <c r="Q95" s="1">
        <v>1239</v>
      </c>
      <c r="R95" s="1">
        <v>7</v>
      </c>
      <c r="S95" s="1">
        <v>238</v>
      </c>
      <c r="T95" s="1">
        <v>22</v>
      </c>
      <c r="U95" s="1">
        <v>32709</v>
      </c>
      <c r="V95" s="1">
        <v>209</v>
      </c>
      <c r="W95" s="1">
        <v>2081</v>
      </c>
      <c r="X95" s="1">
        <v>0</v>
      </c>
      <c r="Y95" s="1">
        <v>0</v>
      </c>
      <c r="Z95" s="1">
        <v>0</v>
      </c>
      <c r="AA95" s="1">
        <f t="shared" si="50"/>
        <v>46178</v>
      </c>
      <c r="AB95" s="1">
        <f t="shared" si="50"/>
        <v>560</v>
      </c>
      <c r="AC95" s="1">
        <f t="shared" si="51"/>
        <v>3121</v>
      </c>
      <c r="AD95" s="1">
        <f t="shared" si="52"/>
        <v>138</v>
      </c>
      <c r="AE95" s="1">
        <f t="shared" si="59"/>
        <v>20</v>
      </c>
      <c r="AF95" s="1">
        <f t="shared" si="53"/>
        <v>6</v>
      </c>
      <c r="AG95" s="1">
        <f t="shared" si="53"/>
        <v>0</v>
      </c>
      <c r="AH95" s="1">
        <f t="shared" si="53"/>
        <v>1</v>
      </c>
      <c r="AI95" s="1">
        <f t="shared" si="60"/>
        <v>27</v>
      </c>
      <c r="AJ95" s="9">
        <f t="shared" si="34"/>
        <v>9.0255068672334862E-2</v>
      </c>
      <c r="AK95" s="9">
        <f t="shared" si="35"/>
        <v>0.10193333333333333</v>
      </c>
      <c r="AL95" s="9">
        <f t="shared" si="36"/>
        <v>2.3400000000000001E-2</v>
      </c>
      <c r="AM95" s="9">
        <f t="shared" si="37"/>
        <v>6.933333333333333E-2</v>
      </c>
      <c r="AN95" s="9">
        <f t="shared" si="38"/>
        <v>9.1999999999999998E-3</v>
      </c>
      <c r="AO95" s="9">
        <f t="shared" si="39"/>
        <v>1.8E-3</v>
      </c>
      <c r="AP95" s="1">
        <f t="shared" si="54"/>
        <v>30</v>
      </c>
      <c r="AQ95" s="1">
        <f t="shared" si="54"/>
        <v>17</v>
      </c>
      <c r="AS95" s="1">
        <f t="shared" si="55"/>
        <v>0</v>
      </c>
      <c r="AT95" s="1">
        <f t="shared" si="61"/>
        <v>47</v>
      </c>
      <c r="AU95" s="1">
        <f t="shared" si="40"/>
        <v>2290</v>
      </c>
      <c r="AV95" s="9">
        <f t="shared" si="56"/>
        <v>0.15266666666666667</v>
      </c>
      <c r="AW95" s="9">
        <f t="shared" si="41"/>
        <v>1.3933333333333334E-2</v>
      </c>
      <c r="AX95" s="9">
        <f t="shared" si="42"/>
        <v>0.13873333333333332</v>
      </c>
      <c r="AY95" s="9">
        <f t="shared" si="43"/>
        <v>0</v>
      </c>
      <c r="AZ95" s="9">
        <f t="shared" si="44"/>
        <v>3.1333333333333335E-3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97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1554</v>
      </c>
      <c r="C96" s="1">
        <v>83</v>
      </c>
      <c r="D96" s="1">
        <v>13444</v>
      </c>
      <c r="E96" s="1">
        <v>370</v>
      </c>
      <c r="F96" s="1">
        <v>0</v>
      </c>
      <c r="G96" s="1">
        <v>1045</v>
      </c>
      <c r="H96" s="1">
        <v>0</v>
      </c>
      <c r="I96" s="1">
        <v>139</v>
      </c>
      <c r="J96" s="1">
        <v>43.09</v>
      </c>
      <c r="K96" s="1">
        <v>1.1499999999999999</v>
      </c>
      <c r="L96" s="1">
        <v>13.7</v>
      </c>
      <c r="M96" s="1">
        <v>1.06</v>
      </c>
      <c r="N96" s="1">
        <v>1170</v>
      </c>
      <c r="O96" s="1">
        <v>2719</v>
      </c>
      <c r="P96" s="1">
        <v>1456</v>
      </c>
      <c r="Q96" s="1">
        <v>1255</v>
      </c>
      <c r="R96" s="1">
        <v>8</v>
      </c>
      <c r="S96" s="1">
        <v>247</v>
      </c>
      <c r="T96" s="1">
        <v>23</v>
      </c>
      <c r="U96" s="1">
        <v>32654</v>
      </c>
      <c r="V96" s="1">
        <v>243</v>
      </c>
      <c r="W96" s="1">
        <v>2101</v>
      </c>
      <c r="X96" s="1">
        <v>0</v>
      </c>
      <c r="Y96" s="1">
        <v>0</v>
      </c>
      <c r="Z96" s="1">
        <v>0</v>
      </c>
      <c r="AA96" s="1">
        <f t="shared" si="50"/>
        <v>46098</v>
      </c>
      <c r="AB96" s="1">
        <f t="shared" si="50"/>
        <v>613</v>
      </c>
      <c r="AC96" s="1">
        <f t="shared" si="51"/>
        <v>3146</v>
      </c>
      <c r="AD96" s="1">
        <f t="shared" si="52"/>
        <v>139</v>
      </c>
      <c r="AE96" s="1">
        <f t="shared" si="59"/>
        <v>19</v>
      </c>
      <c r="AF96" s="1">
        <f t="shared" si="53"/>
        <v>5</v>
      </c>
      <c r="AG96" s="1">
        <f t="shared" si="53"/>
        <v>0</v>
      </c>
      <c r="AH96" s="1">
        <f t="shared" si="53"/>
        <v>1</v>
      </c>
      <c r="AI96" s="1">
        <f t="shared" si="60"/>
        <v>25</v>
      </c>
      <c r="AJ96" s="9">
        <f t="shared" si="34"/>
        <v>8.9446589446589453E-2</v>
      </c>
      <c r="AK96" s="9">
        <f t="shared" si="35"/>
        <v>0.1036</v>
      </c>
      <c r="AL96" s="9">
        <f t="shared" si="36"/>
        <v>2.4666666666666667E-2</v>
      </c>
      <c r="AM96" s="9">
        <f t="shared" si="37"/>
        <v>6.9666666666666668E-2</v>
      </c>
      <c r="AN96" s="9">
        <f t="shared" si="38"/>
        <v>9.2666666666666661E-3</v>
      </c>
      <c r="AO96" s="9">
        <f t="shared" si="39"/>
        <v>1.6666666666666668E-3</v>
      </c>
      <c r="AP96" s="1">
        <f t="shared" si="54"/>
        <v>34</v>
      </c>
      <c r="AQ96" s="1">
        <f t="shared" si="54"/>
        <v>20</v>
      </c>
      <c r="AS96" s="1">
        <f t="shared" si="55"/>
        <v>0</v>
      </c>
      <c r="AT96" s="1">
        <f t="shared" si="61"/>
        <v>54</v>
      </c>
      <c r="AU96" s="1">
        <f t="shared" si="40"/>
        <v>2344</v>
      </c>
      <c r="AV96" s="9">
        <f t="shared" si="56"/>
        <v>0.15626666666666666</v>
      </c>
      <c r="AW96" s="9">
        <f t="shared" si="41"/>
        <v>1.6199999999999999E-2</v>
      </c>
      <c r="AX96" s="9">
        <f t="shared" si="42"/>
        <v>0.14006666666666667</v>
      </c>
      <c r="AY96" s="9">
        <f t="shared" si="43"/>
        <v>0</v>
      </c>
      <c r="AZ96" s="9">
        <f t="shared" si="44"/>
        <v>3.5999999999999999E-3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98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1578</v>
      </c>
      <c r="C97" s="1">
        <v>84</v>
      </c>
      <c r="D97" s="1">
        <v>13420</v>
      </c>
      <c r="E97" s="1">
        <v>387</v>
      </c>
      <c r="F97" s="1">
        <v>0</v>
      </c>
      <c r="G97" s="1">
        <v>1051</v>
      </c>
      <c r="H97" s="1">
        <v>0</v>
      </c>
      <c r="I97" s="1">
        <v>140</v>
      </c>
      <c r="J97" s="1">
        <v>43.24</v>
      </c>
      <c r="K97" s="1">
        <v>1.1499999999999999</v>
      </c>
      <c r="L97" s="1">
        <v>13.7</v>
      </c>
      <c r="M97" s="1">
        <v>1.07</v>
      </c>
      <c r="N97" s="1">
        <v>1192</v>
      </c>
      <c r="O97" s="1">
        <v>2782</v>
      </c>
      <c r="P97" s="1">
        <v>1497</v>
      </c>
      <c r="Q97" s="1">
        <v>1276</v>
      </c>
      <c r="R97" s="1">
        <v>8</v>
      </c>
      <c r="S97" s="1">
        <v>255</v>
      </c>
      <c r="T97" s="1">
        <v>24</v>
      </c>
      <c r="U97" s="1">
        <v>32594</v>
      </c>
      <c r="V97" s="1">
        <v>278</v>
      </c>
      <c r="W97" s="1">
        <v>2127</v>
      </c>
      <c r="X97" s="1">
        <v>0</v>
      </c>
      <c r="Y97" s="1">
        <v>0</v>
      </c>
      <c r="Z97" s="1">
        <v>0</v>
      </c>
      <c r="AA97" s="1">
        <f t="shared" si="50"/>
        <v>46014</v>
      </c>
      <c r="AB97" s="1">
        <f t="shared" si="50"/>
        <v>665</v>
      </c>
      <c r="AC97" s="1">
        <f t="shared" si="51"/>
        <v>3178</v>
      </c>
      <c r="AD97" s="1">
        <f t="shared" si="52"/>
        <v>140</v>
      </c>
      <c r="AE97" s="1">
        <f t="shared" si="59"/>
        <v>17</v>
      </c>
      <c r="AF97" s="1">
        <f t="shared" si="53"/>
        <v>6</v>
      </c>
      <c r="AG97" s="1">
        <f t="shared" si="53"/>
        <v>0</v>
      </c>
      <c r="AH97" s="1">
        <f t="shared" si="53"/>
        <v>1</v>
      </c>
      <c r="AI97" s="1">
        <f t="shared" si="60"/>
        <v>24</v>
      </c>
      <c r="AJ97" s="9">
        <f t="shared" si="34"/>
        <v>8.8719898605830169E-2</v>
      </c>
      <c r="AK97" s="9">
        <f t="shared" si="35"/>
        <v>0.1052</v>
      </c>
      <c r="AL97" s="9">
        <f t="shared" si="36"/>
        <v>2.58E-2</v>
      </c>
      <c r="AM97" s="9">
        <f t="shared" si="37"/>
        <v>7.0066666666666666E-2</v>
      </c>
      <c r="AN97" s="9">
        <f t="shared" si="38"/>
        <v>9.3333333333333341E-3</v>
      </c>
      <c r="AO97" s="9">
        <f t="shared" si="39"/>
        <v>1.6000000000000001E-3</v>
      </c>
      <c r="AP97" s="1">
        <f t="shared" si="54"/>
        <v>35</v>
      </c>
      <c r="AQ97" s="1">
        <f t="shared" si="54"/>
        <v>26</v>
      </c>
      <c r="AS97" s="1">
        <f t="shared" si="55"/>
        <v>0</v>
      </c>
      <c r="AT97" s="1">
        <f t="shared" si="61"/>
        <v>61</v>
      </c>
      <c r="AU97" s="1">
        <f t="shared" si="40"/>
        <v>2405</v>
      </c>
      <c r="AV97" s="9">
        <f t="shared" si="56"/>
        <v>0.16033333333333333</v>
      </c>
      <c r="AW97" s="9">
        <f t="shared" si="41"/>
        <v>1.8533333333333332E-2</v>
      </c>
      <c r="AX97" s="9">
        <f t="shared" si="42"/>
        <v>0.14180000000000001</v>
      </c>
      <c r="AY97" s="9">
        <f t="shared" si="43"/>
        <v>0</v>
      </c>
      <c r="AZ97" s="9">
        <f t="shared" si="44"/>
        <v>4.0666666666666663E-3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99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1607</v>
      </c>
      <c r="C98" s="1">
        <v>85</v>
      </c>
      <c r="D98" s="1">
        <v>13392</v>
      </c>
      <c r="E98" s="1">
        <v>409</v>
      </c>
      <c r="F98" s="1">
        <v>0</v>
      </c>
      <c r="G98" s="1">
        <v>1057</v>
      </c>
      <c r="H98" s="1">
        <v>0</v>
      </c>
      <c r="I98" s="1">
        <v>141</v>
      </c>
      <c r="J98" s="1">
        <v>43.4</v>
      </c>
      <c r="K98" s="1">
        <v>1.1599999999999999</v>
      </c>
      <c r="L98" s="1">
        <v>13.6</v>
      </c>
      <c r="M98" s="1">
        <v>1.08</v>
      </c>
      <c r="N98" s="1">
        <v>1219</v>
      </c>
      <c r="O98" s="1">
        <v>2855</v>
      </c>
      <c r="P98" s="1">
        <v>1544</v>
      </c>
      <c r="Q98" s="1">
        <v>1302</v>
      </c>
      <c r="R98" s="1">
        <v>8</v>
      </c>
      <c r="S98" s="1">
        <v>266</v>
      </c>
      <c r="T98" s="1">
        <v>25</v>
      </c>
      <c r="U98" s="1">
        <v>32523</v>
      </c>
      <c r="V98" s="1">
        <v>318</v>
      </c>
      <c r="W98" s="1">
        <v>2158</v>
      </c>
      <c r="X98" s="1">
        <v>0</v>
      </c>
      <c r="Y98" s="1">
        <v>0</v>
      </c>
      <c r="Z98" s="1">
        <v>0</v>
      </c>
      <c r="AA98" s="1">
        <f t="shared" si="50"/>
        <v>45915</v>
      </c>
      <c r="AB98" s="1">
        <f t="shared" si="50"/>
        <v>727</v>
      </c>
      <c r="AC98" s="1">
        <f t="shared" si="51"/>
        <v>3215</v>
      </c>
      <c r="AD98" s="1">
        <f t="shared" si="52"/>
        <v>141</v>
      </c>
      <c r="AE98" s="1">
        <f t="shared" si="59"/>
        <v>22</v>
      </c>
      <c r="AF98" s="1">
        <f t="shared" si="53"/>
        <v>6</v>
      </c>
      <c r="AG98" s="1">
        <f t="shared" si="53"/>
        <v>0</v>
      </c>
      <c r="AH98" s="1">
        <f t="shared" si="53"/>
        <v>1</v>
      </c>
      <c r="AI98" s="1">
        <f t="shared" si="60"/>
        <v>29</v>
      </c>
      <c r="AJ98" s="9">
        <f t="shared" si="34"/>
        <v>8.7741132545115119E-2</v>
      </c>
      <c r="AK98" s="9">
        <f t="shared" si="35"/>
        <v>0.10713333333333333</v>
      </c>
      <c r="AL98" s="9">
        <f t="shared" si="36"/>
        <v>2.7266666666666668E-2</v>
      </c>
      <c r="AM98" s="9">
        <f t="shared" si="37"/>
        <v>7.0466666666666664E-2</v>
      </c>
      <c r="AN98" s="9">
        <f t="shared" si="38"/>
        <v>9.4000000000000004E-3</v>
      </c>
      <c r="AO98" s="9">
        <f t="shared" si="39"/>
        <v>1.9333333333333333E-3</v>
      </c>
      <c r="AP98" s="1">
        <f t="shared" si="54"/>
        <v>40</v>
      </c>
      <c r="AQ98" s="1">
        <f t="shared" si="54"/>
        <v>31</v>
      </c>
      <c r="AS98" s="1">
        <f t="shared" si="55"/>
        <v>0</v>
      </c>
      <c r="AT98" s="1">
        <f t="shared" si="61"/>
        <v>71</v>
      </c>
      <c r="AU98" s="1">
        <f t="shared" si="40"/>
        <v>2476</v>
      </c>
      <c r="AV98" s="9">
        <f t="shared" si="56"/>
        <v>0.16506666666666667</v>
      </c>
      <c r="AW98" s="9">
        <f t="shared" si="41"/>
        <v>2.12E-2</v>
      </c>
      <c r="AX98" s="9">
        <f t="shared" si="42"/>
        <v>0.14386666666666667</v>
      </c>
      <c r="AY98" s="9">
        <f t="shared" si="43"/>
        <v>0</v>
      </c>
      <c r="AZ98" s="9">
        <f t="shared" si="44"/>
        <v>4.7333333333333333E-3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100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1633</v>
      </c>
      <c r="C99" s="1">
        <v>86</v>
      </c>
      <c r="D99" s="1">
        <v>13364</v>
      </c>
      <c r="E99" s="1">
        <v>429</v>
      </c>
      <c r="F99" s="1">
        <v>0</v>
      </c>
      <c r="G99" s="1">
        <v>1063</v>
      </c>
      <c r="H99" s="1">
        <v>0</v>
      </c>
      <c r="I99" s="1">
        <v>141</v>
      </c>
      <c r="J99" s="1">
        <v>43.55</v>
      </c>
      <c r="K99" s="1">
        <v>1.1599999999999999</v>
      </c>
      <c r="L99" s="1">
        <v>13.6</v>
      </c>
      <c r="M99" s="1">
        <v>1.08</v>
      </c>
      <c r="N99" s="1">
        <v>1247</v>
      </c>
      <c r="O99" s="1">
        <v>2939</v>
      </c>
      <c r="P99" s="1">
        <v>1599</v>
      </c>
      <c r="Q99" s="1">
        <v>1331</v>
      </c>
      <c r="R99" s="1">
        <v>8</v>
      </c>
      <c r="S99" s="1">
        <v>279</v>
      </c>
      <c r="T99" s="1">
        <v>26</v>
      </c>
      <c r="U99" s="1">
        <v>32438</v>
      </c>
      <c r="V99" s="1">
        <v>370</v>
      </c>
      <c r="W99" s="1">
        <v>2191</v>
      </c>
      <c r="X99" s="1">
        <v>0</v>
      </c>
      <c r="Y99" s="1">
        <v>0</v>
      </c>
      <c r="Z99" s="1">
        <v>0</v>
      </c>
      <c r="AA99" s="1">
        <f t="shared" si="50"/>
        <v>45802</v>
      </c>
      <c r="AB99" s="1">
        <f t="shared" si="50"/>
        <v>799</v>
      </c>
      <c r="AC99" s="1">
        <f t="shared" si="51"/>
        <v>3254</v>
      </c>
      <c r="AD99" s="1">
        <f t="shared" si="52"/>
        <v>141</v>
      </c>
      <c r="AE99" s="1">
        <f t="shared" si="59"/>
        <v>20</v>
      </c>
      <c r="AF99" s="1">
        <f t="shared" si="53"/>
        <v>6</v>
      </c>
      <c r="AG99" s="1">
        <f t="shared" si="53"/>
        <v>0</v>
      </c>
      <c r="AH99" s="1">
        <f t="shared" si="53"/>
        <v>0</v>
      </c>
      <c r="AI99" s="1">
        <f t="shared" si="60"/>
        <v>26</v>
      </c>
      <c r="AJ99" s="9">
        <f t="shared" si="34"/>
        <v>8.6344151867728106E-2</v>
      </c>
      <c r="AK99" s="9">
        <f t="shared" si="35"/>
        <v>0.10886666666666667</v>
      </c>
      <c r="AL99" s="9">
        <f t="shared" si="36"/>
        <v>2.86E-2</v>
      </c>
      <c r="AM99" s="9">
        <f t="shared" si="37"/>
        <v>7.0866666666666661E-2</v>
      </c>
      <c r="AN99" s="9">
        <f t="shared" si="38"/>
        <v>9.4000000000000004E-3</v>
      </c>
      <c r="AO99" s="9">
        <f t="shared" si="39"/>
        <v>1.7333333333333333E-3</v>
      </c>
      <c r="AP99" s="1">
        <f t="shared" si="54"/>
        <v>52</v>
      </c>
      <c r="AQ99" s="1">
        <f t="shared" si="54"/>
        <v>33</v>
      </c>
      <c r="AS99" s="1">
        <f t="shared" si="55"/>
        <v>0</v>
      </c>
      <c r="AT99" s="1">
        <f t="shared" si="61"/>
        <v>85</v>
      </c>
      <c r="AU99" s="1">
        <f t="shared" si="40"/>
        <v>2561</v>
      </c>
      <c r="AV99" s="9">
        <f t="shared" si="56"/>
        <v>0.17073333333333332</v>
      </c>
      <c r="AW99" s="9">
        <f t="shared" si="41"/>
        <v>2.4666666666666667E-2</v>
      </c>
      <c r="AX99" s="9">
        <f t="shared" si="42"/>
        <v>0.14606666666666668</v>
      </c>
      <c r="AY99" s="9">
        <f t="shared" si="43"/>
        <v>0</v>
      </c>
      <c r="AZ99" s="9">
        <f t="shared" si="44"/>
        <v>5.6666666666666671E-3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101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1663</v>
      </c>
      <c r="C100" s="1">
        <v>87</v>
      </c>
      <c r="D100" s="1">
        <v>13335</v>
      </c>
      <c r="E100" s="1">
        <v>451</v>
      </c>
      <c r="F100" s="1">
        <v>0</v>
      </c>
      <c r="G100" s="1">
        <v>1070</v>
      </c>
      <c r="H100" s="1">
        <v>0</v>
      </c>
      <c r="I100" s="1">
        <v>142</v>
      </c>
      <c r="J100" s="1">
        <v>43.69</v>
      </c>
      <c r="K100" s="1">
        <v>1.17</v>
      </c>
      <c r="L100" s="1">
        <v>13.5</v>
      </c>
      <c r="M100" s="1">
        <v>1.0900000000000001</v>
      </c>
      <c r="N100" s="1">
        <v>1276</v>
      </c>
      <c r="O100" s="1">
        <v>3033</v>
      </c>
      <c r="P100" s="1">
        <v>1655</v>
      </c>
      <c r="Q100" s="1">
        <v>1369</v>
      </c>
      <c r="R100" s="1">
        <v>8</v>
      </c>
      <c r="S100" s="1">
        <v>291</v>
      </c>
      <c r="T100" s="1">
        <v>28</v>
      </c>
      <c r="U100" s="1">
        <v>32344</v>
      </c>
      <c r="V100" s="1">
        <v>422</v>
      </c>
      <c r="W100" s="1">
        <v>2233</v>
      </c>
      <c r="X100" s="1">
        <v>0</v>
      </c>
      <c r="Y100" s="1">
        <v>0</v>
      </c>
      <c r="Z100" s="1">
        <v>0</v>
      </c>
      <c r="AA100" s="1">
        <f t="shared" si="50"/>
        <v>45679</v>
      </c>
      <c r="AB100" s="1">
        <f t="shared" si="50"/>
        <v>873</v>
      </c>
      <c r="AC100" s="1">
        <f t="shared" si="51"/>
        <v>3303</v>
      </c>
      <c r="AD100" s="1">
        <f t="shared" si="52"/>
        <v>142</v>
      </c>
      <c r="AE100" s="1">
        <f t="shared" si="59"/>
        <v>22</v>
      </c>
      <c r="AF100" s="1">
        <f t="shared" si="53"/>
        <v>7</v>
      </c>
      <c r="AG100" s="1">
        <f t="shared" si="53"/>
        <v>0</v>
      </c>
      <c r="AH100" s="1">
        <f t="shared" si="53"/>
        <v>1</v>
      </c>
      <c r="AI100" s="1">
        <f t="shared" si="60"/>
        <v>30</v>
      </c>
      <c r="AJ100" s="9">
        <f t="shared" si="34"/>
        <v>8.5387853277209866E-2</v>
      </c>
      <c r="AK100" s="9">
        <f t="shared" si="35"/>
        <v>0.11086666666666667</v>
      </c>
      <c r="AL100" s="9">
        <f t="shared" si="36"/>
        <v>3.0066666666666665E-2</v>
      </c>
      <c r="AM100" s="9">
        <f t="shared" si="37"/>
        <v>7.1333333333333332E-2</v>
      </c>
      <c r="AN100" s="9">
        <f t="shared" si="38"/>
        <v>9.4666666666666666E-3</v>
      </c>
      <c r="AO100" s="9">
        <f t="shared" si="39"/>
        <v>2E-3</v>
      </c>
      <c r="AP100" s="1">
        <f t="shared" si="54"/>
        <v>52</v>
      </c>
      <c r="AQ100" s="1">
        <f t="shared" si="54"/>
        <v>42</v>
      </c>
      <c r="AS100" s="1">
        <f t="shared" si="55"/>
        <v>0</v>
      </c>
      <c r="AT100" s="1">
        <f t="shared" si="61"/>
        <v>94</v>
      </c>
      <c r="AU100" s="1">
        <f t="shared" si="40"/>
        <v>2655</v>
      </c>
      <c r="AV100" s="9">
        <f t="shared" si="56"/>
        <v>0.17699999999999999</v>
      </c>
      <c r="AW100" s="9">
        <f t="shared" si="41"/>
        <v>2.8133333333333333E-2</v>
      </c>
      <c r="AX100" s="9">
        <f t="shared" si="42"/>
        <v>0.14886666666666667</v>
      </c>
      <c r="AY100" s="9">
        <f t="shared" si="43"/>
        <v>0</v>
      </c>
      <c r="AZ100" s="9">
        <f t="shared" si="44"/>
        <v>6.2666666666666669E-3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102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1765</v>
      </c>
      <c r="C101" s="1">
        <v>88</v>
      </c>
      <c r="D101" s="1">
        <v>13233</v>
      </c>
      <c r="E101" s="1">
        <v>497</v>
      </c>
      <c r="F101" s="1">
        <v>0</v>
      </c>
      <c r="G101" s="1">
        <v>1119</v>
      </c>
      <c r="H101" s="1">
        <v>0</v>
      </c>
      <c r="I101" s="1">
        <v>149</v>
      </c>
      <c r="J101" s="1">
        <v>43.84</v>
      </c>
      <c r="K101" s="1">
        <v>1.17</v>
      </c>
      <c r="L101" s="1">
        <v>13</v>
      </c>
      <c r="M101" s="1">
        <v>1.1200000000000001</v>
      </c>
      <c r="N101" s="1">
        <v>1363</v>
      </c>
      <c r="O101" s="1">
        <v>3266</v>
      </c>
      <c r="P101" s="1">
        <v>1786</v>
      </c>
      <c r="Q101" s="1">
        <v>1469</v>
      </c>
      <c r="R101" s="1">
        <v>9</v>
      </c>
      <c r="S101" s="1">
        <v>323</v>
      </c>
      <c r="T101" s="1">
        <v>31</v>
      </c>
      <c r="U101" s="1">
        <v>32126</v>
      </c>
      <c r="V101" s="1">
        <v>501</v>
      </c>
      <c r="W101" s="1">
        <v>2372</v>
      </c>
      <c r="X101" s="1">
        <v>0</v>
      </c>
      <c r="Y101" s="1">
        <v>0</v>
      </c>
      <c r="Z101" s="1">
        <v>0</v>
      </c>
      <c r="AA101" s="1">
        <f t="shared" si="50"/>
        <v>45359</v>
      </c>
      <c r="AB101" s="1">
        <f t="shared" si="50"/>
        <v>998</v>
      </c>
      <c r="AC101" s="1">
        <f t="shared" si="51"/>
        <v>3491</v>
      </c>
      <c r="AD101" s="1">
        <f t="shared" si="52"/>
        <v>149</v>
      </c>
      <c r="AE101" s="1">
        <f t="shared" si="59"/>
        <v>46</v>
      </c>
      <c r="AF101" s="1">
        <f t="shared" si="53"/>
        <v>49</v>
      </c>
      <c r="AG101" s="1">
        <f t="shared" si="53"/>
        <v>0</v>
      </c>
      <c r="AH101" s="1">
        <f t="shared" si="53"/>
        <v>7</v>
      </c>
      <c r="AI101" s="1">
        <f t="shared" si="60"/>
        <v>102</v>
      </c>
      <c r="AJ101" s="9">
        <f t="shared" si="34"/>
        <v>8.4419263456090646E-2</v>
      </c>
      <c r="AK101" s="9">
        <f t="shared" si="35"/>
        <v>0.11766666666666667</v>
      </c>
      <c r="AL101" s="9">
        <f t="shared" si="36"/>
        <v>3.3133333333333334E-2</v>
      </c>
      <c r="AM101" s="9">
        <f t="shared" si="37"/>
        <v>7.46E-2</v>
      </c>
      <c r="AN101" s="9">
        <f t="shared" si="38"/>
        <v>9.9333333333333339E-3</v>
      </c>
      <c r="AO101" s="9">
        <f t="shared" si="39"/>
        <v>6.7999999999999996E-3</v>
      </c>
      <c r="AP101" s="1">
        <f t="shared" si="54"/>
        <v>79</v>
      </c>
      <c r="AQ101" s="1">
        <f t="shared" si="54"/>
        <v>139</v>
      </c>
      <c r="AS101" s="1">
        <f t="shared" si="55"/>
        <v>0</v>
      </c>
      <c r="AT101" s="1">
        <f t="shared" si="61"/>
        <v>218</v>
      </c>
      <c r="AU101" s="1">
        <f t="shared" si="40"/>
        <v>2873</v>
      </c>
      <c r="AV101" s="9">
        <f t="shared" si="56"/>
        <v>0.19153333333333333</v>
      </c>
      <c r="AW101" s="9">
        <f t="shared" si="41"/>
        <v>3.3399999999999999E-2</v>
      </c>
      <c r="AX101" s="9">
        <f t="shared" si="42"/>
        <v>0.15813333333333332</v>
      </c>
      <c r="AY101" s="9">
        <f t="shared" si="43"/>
        <v>0</v>
      </c>
      <c r="AZ101" s="9">
        <f t="shared" si="44"/>
        <v>1.4533333333333334E-2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103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1800</v>
      </c>
      <c r="C102" s="1">
        <v>89</v>
      </c>
      <c r="D102" s="1">
        <v>13198</v>
      </c>
      <c r="E102" s="1">
        <v>526</v>
      </c>
      <c r="F102" s="1">
        <v>0</v>
      </c>
      <c r="G102" s="1">
        <v>1124</v>
      </c>
      <c r="H102" s="1">
        <v>0</v>
      </c>
      <c r="I102" s="1">
        <v>150</v>
      </c>
      <c r="J102" s="1">
        <v>43.98</v>
      </c>
      <c r="K102" s="1">
        <v>1.17</v>
      </c>
      <c r="L102" s="1">
        <v>13</v>
      </c>
      <c r="M102" s="1">
        <v>1.1299999999999999</v>
      </c>
      <c r="N102" s="1">
        <v>1400</v>
      </c>
      <c r="O102" s="1">
        <v>3381</v>
      </c>
      <c r="P102" s="1">
        <v>1850</v>
      </c>
      <c r="Q102" s="1">
        <v>1521</v>
      </c>
      <c r="R102" s="1">
        <v>9</v>
      </c>
      <c r="S102" s="1">
        <v>342</v>
      </c>
      <c r="T102" s="1">
        <v>33</v>
      </c>
      <c r="U102" s="1">
        <v>32009</v>
      </c>
      <c r="V102" s="1">
        <v>562</v>
      </c>
      <c r="W102" s="1">
        <v>2427</v>
      </c>
      <c r="X102" s="1">
        <v>0</v>
      </c>
      <c r="Y102" s="1">
        <v>0</v>
      </c>
      <c r="Z102" s="1">
        <v>0</v>
      </c>
      <c r="AA102" s="1">
        <f t="shared" si="50"/>
        <v>45207</v>
      </c>
      <c r="AB102" s="1">
        <f t="shared" si="50"/>
        <v>1088</v>
      </c>
      <c r="AC102" s="1">
        <f t="shared" si="51"/>
        <v>3551</v>
      </c>
      <c r="AD102" s="1">
        <f t="shared" si="52"/>
        <v>150</v>
      </c>
      <c r="AE102" s="1">
        <f t="shared" si="59"/>
        <v>29</v>
      </c>
      <c r="AF102" s="1">
        <f t="shared" si="53"/>
        <v>5</v>
      </c>
      <c r="AG102" s="1">
        <f t="shared" si="53"/>
        <v>0</v>
      </c>
      <c r="AH102" s="1">
        <f t="shared" si="53"/>
        <v>1</v>
      </c>
      <c r="AI102" s="1">
        <f t="shared" si="60"/>
        <v>35</v>
      </c>
      <c r="AJ102" s="9">
        <f t="shared" si="34"/>
        <v>8.3333333333333329E-2</v>
      </c>
      <c r="AK102" s="9">
        <f t="shared" si="35"/>
        <v>0.12</v>
      </c>
      <c r="AL102" s="9">
        <f t="shared" si="36"/>
        <v>3.506666666666667E-2</v>
      </c>
      <c r="AM102" s="9">
        <f t="shared" si="37"/>
        <v>7.4933333333333338E-2</v>
      </c>
      <c r="AN102" s="9">
        <f t="shared" si="38"/>
        <v>0.01</v>
      </c>
      <c r="AO102" s="9">
        <f t="shared" si="39"/>
        <v>2.3333333333333335E-3</v>
      </c>
      <c r="AP102" s="1">
        <f t="shared" si="54"/>
        <v>61</v>
      </c>
      <c r="AQ102" s="1">
        <f t="shared" si="54"/>
        <v>55</v>
      </c>
      <c r="AS102" s="1">
        <f t="shared" si="55"/>
        <v>0</v>
      </c>
      <c r="AT102" s="1">
        <f t="shared" si="61"/>
        <v>116</v>
      </c>
      <c r="AU102" s="1">
        <f t="shared" si="40"/>
        <v>2989</v>
      </c>
      <c r="AV102" s="9">
        <f t="shared" si="56"/>
        <v>0.19926666666666668</v>
      </c>
      <c r="AW102" s="9">
        <f t="shared" si="41"/>
        <v>3.7466666666666669E-2</v>
      </c>
      <c r="AX102" s="9">
        <f t="shared" si="42"/>
        <v>0.1618</v>
      </c>
      <c r="AY102" s="9">
        <f t="shared" si="43"/>
        <v>0</v>
      </c>
      <c r="AZ102" s="9">
        <f t="shared" si="44"/>
        <v>7.7333333333333334E-3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104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1845</v>
      </c>
      <c r="C103" s="1">
        <v>90</v>
      </c>
      <c r="D103" s="1">
        <v>13153</v>
      </c>
      <c r="E103" s="1">
        <v>562</v>
      </c>
      <c r="F103" s="1">
        <v>0</v>
      </c>
      <c r="G103" s="1">
        <v>1132</v>
      </c>
      <c r="H103" s="1">
        <v>0</v>
      </c>
      <c r="I103" s="1">
        <v>151</v>
      </c>
      <c r="J103" s="1">
        <v>44.12</v>
      </c>
      <c r="K103" s="1">
        <v>1.18</v>
      </c>
      <c r="L103" s="1">
        <v>12.8</v>
      </c>
      <c r="M103" s="1">
        <v>1.1399999999999999</v>
      </c>
      <c r="N103" s="1">
        <v>1443</v>
      </c>
      <c r="O103" s="1">
        <v>3500</v>
      </c>
      <c r="P103" s="1">
        <v>1909</v>
      </c>
      <c r="Q103" s="1">
        <v>1580</v>
      </c>
      <c r="R103" s="1">
        <v>10</v>
      </c>
      <c r="S103" s="1">
        <v>358</v>
      </c>
      <c r="T103" s="1">
        <v>34</v>
      </c>
      <c r="U103" s="1">
        <v>31891</v>
      </c>
      <c r="V103" s="1">
        <v>616</v>
      </c>
      <c r="W103" s="1">
        <v>2491</v>
      </c>
      <c r="X103" s="1">
        <v>0</v>
      </c>
      <c r="Y103" s="1">
        <v>0</v>
      </c>
      <c r="Z103" s="1">
        <v>0</v>
      </c>
      <c r="AA103" s="1">
        <f t="shared" si="50"/>
        <v>45044</v>
      </c>
      <c r="AB103" s="1">
        <f t="shared" si="50"/>
        <v>1178</v>
      </c>
      <c r="AC103" s="1">
        <f t="shared" si="51"/>
        <v>3623</v>
      </c>
      <c r="AD103" s="1">
        <f t="shared" si="52"/>
        <v>151</v>
      </c>
      <c r="AE103" s="1">
        <f t="shared" si="59"/>
        <v>36</v>
      </c>
      <c r="AF103" s="1">
        <f t="shared" si="53"/>
        <v>8</v>
      </c>
      <c r="AG103" s="1">
        <f t="shared" si="53"/>
        <v>0</v>
      </c>
      <c r="AH103" s="1">
        <f t="shared" si="53"/>
        <v>1</v>
      </c>
      <c r="AI103" s="1">
        <f t="shared" si="60"/>
        <v>45</v>
      </c>
      <c r="AJ103" s="9">
        <f t="shared" si="34"/>
        <v>8.1842818428184277E-2</v>
      </c>
      <c r="AK103" s="9">
        <f t="shared" si="35"/>
        <v>0.123</v>
      </c>
      <c r="AL103" s="9">
        <f t="shared" si="36"/>
        <v>3.7466666666666669E-2</v>
      </c>
      <c r="AM103" s="9">
        <f t="shared" si="37"/>
        <v>7.5466666666666668E-2</v>
      </c>
      <c r="AN103" s="9">
        <f t="shared" si="38"/>
        <v>1.0066666666666666E-2</v>
      </c>
      <c r="AO103" s="9">
        <f t="shared" si="39"/>
        <v>3.0000000000000001E-3</v>
      </c>
      <c r="AP103" s="1">
        <f t="shared" si="54"/>
        <v>54</v>
      </c>
      <c r="AQ103" s="1">
        <f t="shared" si="54"/>
        <v>64</v>
      </c>
      <c r="AS103" s="1">
        <f t="shared" si="55"/>
        <v>0</v>
      </c>
      <c r="AT103" s="1">
        <f t="shared" si="61"/>
        <v>118</v>
      </c>
      <c r="AU103" s="1">
        <f t="shared" si="40"/>
        <v>3107</v>
      </c>
      <c r="AV103" s="9">
        <f t="shared" si="56"/>
        <v>0.20713333333333334</v>
      </c>
      <c r="AW103" s="9">
        <f t="shared" si="41"/>
        <v>4.1066666666666668E-2</v>
      </c>
      <c r="AX103" s="9">
        <f t="shared" si="42"/>
        <v>0.16606666666666667</v>
      </c>
      <c r="AY103" s="9">
        <f t="shared" si="43"/>
        <v>0</v>
      </c>
      <c r="AZ103" s="9">
        <f t="shared" si="44"/>
        <v>7.8666666666666659E-3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105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1888</v>
      </c>
      <c r="C104" s="1">
        <v>91</v>
      </c>
      <c r="D104" s="1">
        <v>13110</v>
      </c>
      <c r="E104" s="1">
        <v>597</v>
      </c>
      <c r="F104" s="1">
        <v>0</v>
      </c>
      <c r="G104" s="1">
        <v>1139</v>
      </c>
      <c r="H104" s="1">
        <v>0</v>
      </c>
      <c r="I104" s="1">
        <v>152</v>
      </c>
      <c r="J104" s="1">
        <v>44.25</v>
      </c>
      <c r="K104" s="1">
        <v>1.18</v>
      </c>
      <c r="L104" s="1">
        <v>12.7</v>
      </c>
      <c r="M104" s="1">
        <v>1.1499999999999999</v>
      </c>
      <c r="N104" s="1">
        <v>1491</v>
      </c>
      <c r="O104" s="1">
        <v>3619</v>
      </c>
      <c r="P104" s="1">
        <v>1962</v>
      </c>
      <c r="Q104" s="1">
        <v>1647</v>
      </c>
      <c r="R104" s="1">
        <v>10</v>
      </c>
      <c r="S104" s="1">
        <v>380</v>
      </c>
      <c r="T104" s="1">
        <v>36</v>
      </c>
      <c r="U104" s="1">
        <v>31768</v>
      </c>
      <c r="V104" s="1">
        <v>669</v>
      </c>
      <c r="W104" s="1">
        <v>2562</v>
      </c>
      <c r="X104" s="1">
        <v>0</v>
      </c>
      <c r="Y104" s="1">
        <v>0</v>
      </c>
      <c r="Z104" s="1">
        <v>0</v>
      </c>
      <c r="AA104" s="1">
        <f t="shared" si="50"/>
        <v>44878</v>
      </c>
      <c r="AB104" s="1">
        <f t="shared" si="50"/>
        <v>1266</v>
      </c>
      <c r="AC104" s="1">
        <f t="shared" si="51"/>
        <v>3701</v>
      </c>
      <c r="AD104" s="1">
        <f t="shared" si="52"/>
        <v>152</v>
      </c>
      <c r="AE104" s="1">
        <f t="shared" si="59"/>
        <v>35</v>
      </c>
      <c r="AF104" s="1">
        <f t="shared" si="53"/>
        <v>7</v>
      </c>
      <c r="AG104" s="1">
        <f t="shared" si="53"/>
        <v>0</v>
      </c>
      <c r="AH104" s="1">
        <f t="shared" si="53"/>
        <v>1</v>
      </c>
      <c r="AI104" s="1">
        <f t="shared" si="60"/>
        <v>43</v>
      </c>
      <c r="AJ104" s="9">
        <f t="shared" si="34"/>
        <v>8.050847457627118E-2</v>
      </c>
      <c r="AK104" s="9">
        <f t="shared" si="35"/>
        <v>0.12586666666666665</v>
      </c>
      <c r="AL104" s="9">
        <f t="shared" si="36"/>
        <v>3.9800000000000002E-2</v>
      </c>
      <c r="AM104" s="9">
        <f t="shared" si="37"/>
        <v>7.5933333333333339E-2</v>
      </c>
      <c r="AN104" s="9">
        <f t="shared" si="38"/>
        <v>1.0133333333333333E-2</v>
      </c>
      <c r="AO104" s="9">
        <f t="shared" si="39"/>
        <v>2.8666666666666667E-3</v>
      </c>
      <c r="AP104" s="1">
        <f t="shared" si="54"/>
        <v>53</v>
      </c>
      <c r="AQ104" s="1">
        <f t="shared" si="54"/>
        <v>71</v>
      </c>
      <c r="AS104" s="1">
        <f t="shared" si="55"/>
        <v>0</v>
      </c>
      <c r="AT104" s="1">
        <f t="shared" si="61"/>
        <v>124</v>
      </c>
      <c r="AU104" s="1">
        <f t="shared" si="40"/>
        <v>3231</v>
      </c>
      <c r="AV104" s="9">
        <f t="shared" si="56"/>
        <v>0.21540000000000001</v>
      </c>
      <c r="AW104" s="9">
        <f t="shared" si="41"/>
        <v>4.4600000000000001E-2</v>
      </c>
      <c r="AX104" s="9">
        <f t="shared" si="42"/>
        <v>0.17080000000000001</v>
      </c>
      <c r="AY104" s="9">
        <f t="shared" si="43"/>
        <v>0</v>
      </c>
      <c r="AZ104" s="9">
        <f t="shared" si="44"/>
        <v>8.266666666666667E-3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106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1934</v>
      </c>
      <c r="C105" s="1">
        <v>92</v>
      </c>
      <c r="D105" s="1">
        <v>13065</v>
      </c>
      <c r="E105" s="1">
        <v>634</v>
      </c>
      <c r="F105" s="1">
        <v>0</v>
      </c>
      <c r="G105" s="1">
        <v>1147</v>
      </c>
      <c r="H105" s="1">
        <v>0</v>
      </c>
      <c r="I105" s="1">
        <v>153</v>
      </c>
      <c r="J105" s="1">
        <v>44.38</v>
      </c>
      <c r="K105" s="1">
        <v>1.19</v>
      </c>
      <c r="L105" s="1">
        <v>12.6</v>
      </c>
      <c r="M105" s="1">
        <v>1.1599999999999999</v>
      </c>
      <c r="N105" s="1">
        <v>1540</v>
      </c>
      <c r="O105" s="1">
        <v>3748</v>
      </c>
      <c r="P105" s="1">
        <v>2014</v>
      </c>
      <c r="Q105" s="1">
        <v>1723</v>
      </c>
      <c r="R105" s="1">
        <v>10</v>
      </c>
      <c r="S105" s="1">
        <v>400</v>
      </c>
      <c r="T105" s="1">
        <v>38</v>
      </c>
      <c r="U105" s="1">
        <v>31636</v>
      </c>
      <c r="V105" s="1">
        <v>721</v>
      </c>
      <c r="W105" s="1">
        <v>2642</v>
      </c>
      <c r="X105" s="1">
        <v>0</v>
      </c>
      <c r="Y105" s="1">
        <v>0</v>
      </c>
      <c r="Z105" s="1">
        <v>0</v>
      </c>
      <c r="AA105" s="1">
        <f t="shared" si="50"/>
        <v>44701</v>
      </c>
      <c r="AB105" s="1">
        <f t="shared" si="50"/>
        <v>1355</v>
      </c>
      <c r="AC105" s="1">
        <f t="shared" si="51"/>
        <v>3789</v>
      </c>
      <c r="AD105" s="1">
        <f t="shared" si="52"/>
        <v>153</v>
      </c>
      <c r="AE105" s="1">
        <f t="shared" si="59"/>
        <v>37</v>
      </c>
      <c r="AF105" s="1">
        <f t="shared" si="53"/>
        <v>8</v>
      </c>
      <c r="AG105" s="1">
        <f t="shared" si="53"/>
        <v>0</v>
      </c>
      <c r="AH105" s="1">
        <f t="shared" si="53"/>
        <v>1</v>
      </c>
      <c r="AI105" s="1">
        <f t="shared" si="60"/>
        <v>46</v>
      </c>
      <c r="AJ105" s="9">
        <f t="shared" si="34"/>
        <v>7.9110651499482931E-2</v>
      </c>
      <c r="AK105" s="9">
        <f t="shared" si="35"/>
        <v>0.12893333333333334</v>
      </c>
      <c r="AL105" s="9">
        <f t="shared" si="36"/>
        <v>4.2266666666666668E-2</v>
      </c>
      <c r="AM105" s="9">
        <f t="shared" si="37"/>
        <v>7.6466666666666669E-2</v>
      </c>
      <c r="AN105" s="9">
        <f t="shared" si="38"/>
        <v>1.0200000000000001E-2</v>
      </c>
      <c r="AO105" s="9">
        <f t="shared" si="39"/>
        <v>3.0666666666666668E-3</v>
      </c>
      <c r="AP105" s="1">
        <f t="shared" si="54"/>
        <v>52</v>
      </c>
      <c r="AQ105" s="1">
        <f t="shared" si="54"/>
        <v>80</v>
      </c>
      <c r="AS105" s="1">
        <f t="shared" si="55"/>
        <v>0</v>
      </c>
      <c r="AT105" s="1">
        <f t="shared" si="61"/>
        <v>132</v>
      </c>
      <c r="AU105" s="1">
        <f t="shared" si="40"/>
        <v>3363</v>
      </c>
      <c r="AV105" s="9">
        <f t="shared" si="56"/>
        <v>0.22420000000000001</v>
      </c>
      <c r="AW105" s="9">
        <f t="shared" si="41"/>
        <v>4.8066666666666667E-2</v>
      </c>
      <c r="AX105" s="9">
        <f t="shared" si="42"/>
        <v>0.17613333333333334</v>
      </c>
      <c r="AY105" s="9">
        <f t="shared" si="43"/>
        <v>0</v>
      </c>
      <c r="AZ105" s="9">
        <f t="shared" si="44"/>
        <v>8.8000000000000005E-3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107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1985</v>
      </c>
      <c r="C106" s="1">
        <v>93</v>
      </c>
      <c r="D106" s="1">
        <v>13013</v>
      </c>
      <c r="E106" s="1">
        <v>676</v>
      </c>
      <c r="F106" s="1">
        <v>0</v>
      </c>
      <c r="G106" s="1">
        <v>1155</v>
      </c>
      <c r="H106" s="1">
        <v>0</v>
      </c>
      <c r="I106" s="1">
        <v>154</v>
      </c>
      <c r="J106" s="1">
        <v>44.51</v>
      </c>
      <c r="K106" s="1">
        <v>1.2</v>
      </c>
      <c r="L106" s="1">
        <v>12.5</v>
      </c>
      <c r="M106" s="1">
        <v>1.1599999999999999</v>
      </c>
      <c r="N106" s="1">
        <v>1595</v>
      </c>
      <c r="O106" s="1">
        <v>3877</v>
      </c>
      <c r="P106" s="1">
        <v>2054</v>
      </c>
      <c r="Q106" s="1">
        <v>1811</v>
      </c>
      <c r="R106" s="1">
        <v>11</v>
      </c>
      <c r="S106" s="1">
        <v>421</v>
      </c>
      <c r="T106" s="1">
        <v>40</v>
      </c>
      <c r="U106" s="1">
        <v>31503</v>
      </c>
      <c r="V106" s="1">
        <v>760</v>
      </c>
      <c r="W106" s="1">
        <v>2735</v>
      </c>
      <c r="X106" s="1">
        <v>0</v>
      </c>
      <c r="Y106" s="1">
        <v>0</v>
      </c>
      <c r="Z106" s="1">
        <v>0</v>
      </c>
      <c r="AA106" s="1">
        <f t="shared" si="50"/>
        <v>44516</v>
      </c>
      <c r="AB106" s="1">
        <f t="shared" si="50"/>
        <v>1436</v>
      </c>
      <c r="AC106" s="1">
        <f t="shared" si="51"/>
        <v>3890</v>
      </c>
      <c r="AD106" s="1">
        <f t="shared" si="52"/>
        <v>154</v>
      </c>
      <c r="AE106" s="1">
        <f t="shared" si="59"/>
        <v>42</v>
      </c>
      <c r="AF106" s="1">
        <f t="shared" si="53"/>
        <v>8</v>
      </c>
      <c r="AG106" s="1">
        <f t="shared" si="53"/>
        <v>0</v>
      </c>
      <c r="AH106" s="1">
        <f t="shared" si="53"/>
        <v>1</v>
      </c>
      <c r="AI106" s="1">
        <f t="shared" si="60"/>
        <v>51</v>
      </c>
      <c r="AJ106" s="9">
        <f t="shared" si="34"/>
        <v>7.758186397984887E-2</v>
      </c>
      <c r="AK106" s="9">
        <f t="shared" si="35"/>
        <v>0.13233333333333333</v>
      </c>
      <c r="AL106" s="9">
        <f t="shared" si="36"/>
        <v>4.5066666666666665E-2</v>
      </c>
      <c r="AM106" s="9">
        <f t="shared" si="37"/>
        <v>7.6999999999999999E-2</v>
      </c>
      <c r="AN106" s="9">
        <f t="shared" si="38"/>
        <v>1.0266666666666667E-2</v>
      </c>
      <c r="AO106" s="9">
        <f t="shared" si="39"/>
        <v>3.3999999999999998E-3</v>
      </c>
      <c r="AP106" s="1">
        <f t="shared" si="54"/>
        <v>39</v>
      </c>
      <c r="AQ106" s="1">
        <f t="shared" si="54"/>
        <v>93</v>
      </c>
      <c r="AS106" s="1">
        <f t="shared" si="55"/>
        <v>0</v>
      </c>
      <c r="AT106" s="1">
        <f t="shared" si="61"/>
        <v>132</v>
      </c>
      <c r="AU106" s="1">
        <f t="shared" si="40"/>
        <v>3495</v>
      </c>
      <c r="AV106" s="9">
        <f t="shared" si="56"/>
        <v>0.23300000000000001</v>
      </c>
      <c r="AW106" s="9">
        <f t="shared" si="41"/>
        <v>5.0666666666666665E-2</v>
      </c>
      <c r="AX106" s="9">
        <f t="shared" si="42"/>
        <v>0.18233333333333332</v>
      </c>
      <c r="AY106" s="9">
        <f t="shared" si="43"/>
        <v>0</v>
      </c>
      <c r="AZ106" s="9">
        <f t="shared" si="44"/>
        <v>8.8000000000000005E-3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108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2038</v>
      </c>
      <c r="C107" s="1">
        <v>94</v>
      </c>
      <c r="D107" s="1">
        <v>12960</v>
      </c>
      <c r="E107" s="1">
        <v>719</v>
      </c>
      <c r="F107" s="1">
        <v>0</v>
      </c>
      <c r="G107" s="1">
        <v>1164</v>
      </c>
      <c r="H107" s="1">
        <v>0</v>
      </c>
      <c r="I107" s="1">
        <v>155</v>
      </c>
      <c r="J107" s="1">
        <v>44.63</v>
      </c>
      <c r="K107" s="1">
        <v>1.2</v>
      </c>
      <c r="L107" s="1">
        <v>12.3</v>
      </c>
      <c r="M107" s="1">
        <v>1.17</v>
      </c>
      <c r="N107" s="1">
        <v>1653</v>
      </c>
      <c r="O107" s="1">
        <v>4010</v>
      </c>
      <c r="P107" s="1">
        <v>2086</v>
      </c>
      <c r="Q107" s="1">
        <v>1911</v>
      </c>
      <c r="R107" s="1">
        <v>12</v>
      </c>
      <c r="S107" s="1">
        <v>445</v>
      </c>
      <c r="T107" s="1">
        <v>42</v>
      </c>
      <c r="U107" s="1">
        <v>31366</v>
      </c>
      <c r="V107" s="1">
        <v>792</v>
      </c>
      <c r="W107" s="1">
        <v>2841</v>
      </c>
      <c r="X107" s="1">
        <v>0</v>
      </c>
      <c r="Y107" s="1">
        <v>0</v>
      </c>
      <c r="Z107" s="1">
        <v>0</v>
      </c>
      <c r="AA107" s="1">
        <f t="shared" si="50"/>
        <v>44326</v>
      </c>
      <c r="AB107" s="1">
        <f t="shared" si="50"/>
        <v>1511</v>
      </c>
      <c r="AC107" s="1">
        <f t="shared" si="51"/>
        <v>4005</v>
      </c>
      <c r="AD107" s="1">
        <f t="shared" si="52"/>
        <v>155</v>
      </c>
      <c r="AE107" s="1">
        <f t="shared" si="59"/>
        <v>43</v>
      </c>
      <c r="AF107" s="1">
        <f t="shared" si="53"/>
        <v>9</v>
      </c>
      <c r="AG107" s="1">
        <f t="shared" si="53"/>
        <v>0</v>
      </c>
      <c r="AH107" s="1">
        <f t="shared" si="53"/>
        <v>1</v>
      </c>
      <c r="AI107" s="1">
        <f t="shared" si="60"/>
        <v>53</v>
      </c>
      <c r="AJ107" s="9">
        <f t="shared" si="34"/>
        <v>7.60549558390579E-2</v>
      </c>
      <c r="AK107" s="9">
        <f t="shared" si="35"/>
        <v>0.13586666666666666</v>
      </c>
      <c r="AL107" s="9">
        <f t="shared" si="36"/>
        <v>4.7933333333333335E-2</v>
      </c>
      <c r="AM107" s="9">
        <f t="shared" si="37"/>
        <v>7.7600000000000002E-2</v>
      </c>
      <c r="AN107" s="9">
        <f t="shared" si="38"/>
        <v>1.0333333333333333E-2</v>
      </c>
      <c r="AO107" s="9">
        <f t="shared" si="39"/>
        <v>3.5333333333333332E-3</v>
      </c>
      <c r="AP107" s="1">
        <f t="shared" si="54"/>
        <v>32</v>
      </c>
      <c r="AQ107" s="1">
        <f t="shared" si="54"/>
        <v>106</v>
      </c>
      <c r="AS107" s="1">
        <f t="shared" si="55"/>
        <v>0</v>
      </c>
      <c r="AT107" s="1">
        <f t="shared" si="61"/>
        <v>138</v>
      </c>
      <c r="AU107" s="1">
        <f t="shared" si="40"/>
        <v>3633</v>
      </c>
      <c r="AV107" s="9">
        <f t="shared" si="56"/>
        <v>0.2422</v>
      </c>
      <c r="AW107" s="9">
        <f t="shared" si="41"/>
        <v>5.28E-2</v>
      </c>
      <c r="AX107" s="9">
        <f t="shared" si="42"/>
        <v>0.18940000000000001</v>
      </c>
      <c r="AY107" s="9">
        <f t="shared" si="43"/>
        <v>0</v>
      </c>
      <c r="AZ107" s="9">
        <f t="shared" si="44"/>
        <v>9.1999999999999998E-3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109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2095</v>
      </c>
      <c r="C108" s="1">
        <v>95</v>
      </c>
      <c r="D108" s="1">
        <v>12903</v>
      </c>
      <c r="E108" s="1">
        <v>763</v>
      </c>
      <c r="F108" s="1">
        <v>0</v>
      </c>
      <c r="G108" s="1">
        <v>1175</v>
      </c>
      <c r="H108" s="1">
        <v>0</v>
      </c>
      <c r="I108" s="1">
        <v>157</v>
      </c>
      <c r="J108" s="1">
        <v>44.76</v>
      </c>
      <c r="K108" s="1">
        <v>1.21</v>
      </c>
      <c r="L108" s="1">
        <v>12.2</v>
      </c>
      <c r="M108" s="1">
        <v>1.18</v>
      </c>
      <c r="N108" s="1">
        <v>1713</v>
      </c>
      <c r="O108" s="1">
        <v>4154</v>
      </c>
      <c r="P108" s="1">
        <v>2121</v>
      </c>
      <c r="Q108" s="1">
        <v>2019</v>
      </c>
      <c r="R108" s="1">
        <v>13</v>
      </c>
      <c r="S108" s="1">
        <v>468</v>
      </c>
      <c r="T108" s="1">
        <v>44</v>
      </c>
      <c r="U108" s="1">
        <v>31218</v>
      </c>
      <c r="V108" s="1">
        <v>827</v>
      </c>
      <c r="W108" s="1">
        <v>2953</v>
      </c>
      <c r="X108" s="1">
        <v>0</v>
      </c>
      <c r="Y108" s="1">
        <v>0</v>
      </c>
      <c r="Z108" s="1">
        <v>0</v>
      </c>
      <c r="AA108" s="1">
        <f t="shared" si="50"/>
        <v>44121</v>
      </c>
      <c r="AB108" s="1">
        <f t="shared" si="50"/>
        <v>1590</v>
      </c>
      <c r="AC108" s="1">
        <f t="shared" si="51"/>
        <v>4128</v>
      </c>
      <c r="AD108" s="1">
        <f t="shared" si="52"/>
        <v>157</v>
      </c>
      <c r="AE108" s="1">
        <f t="shared" si="59"/>
        <v>44</v>
      </c>
      <c r="AF108" s="1">
        <f t="shared" si="53"/>
        <v>11</v>
      </c>
      <c r="AG108" s="1">
        <f t="shared" si="53"/>
        <v>0</v>
      </c>
      <c r="AH108" s="1">
        <f t="shared" si="53"/>
        <v>2</v>
      </c>
      <c r="AI108" s="1">
        <f t="shared" si="60"/>
        <v>57</v>
      </c>
      <c r="AJ108" s="9">
        <f t="shared" si="34"/>
        <v>7.494033412887828E-2</v>
      </c>
      <c r="AK108" s="9">
        <f t="shared" si="35"/>
        <v>0.13966666666666666</v>
      </c>
      <c r="AL108" s="9">
        <f t="shared" si="36"/>
        <v>5.0866666666666664E-2</v>
      </c>
      <c r="AM108" s="9">
        <f t="shared" si="37"/>
        <v>7.8333333333333338E-2</v>
      </c>
      <c r="AN108" s="9">
        <f t="shared" si="38"/>
        <v>1.0466666666666668E-2</v>
      </c>
      <c r="AO108" s="9">
        <f t="shared" si="39"/>
        <v>3.8E-3</v>
      </c>
      <c r="AP108" s="1">
        <f t="shared" si="54"/>
        <v>35</v>
      </c>
      <c r="AQ108" s="1">
        <f t="shared" si="54"/>
        <v>112</v>
      </c>
      <c r="AS108" s="1">
        <f t="shared" si="55"/>
        <v>0</v>
      </c>
      <c r="AT108" s="1">
        <f t="shared" si="61"/>
        <v>147</v>
      </c>
      <c r="AU108" s="1">
        <f t="shared" si="40"/>
        <v>3780</v>
      </c>
      <c r="AV108" s="9">
        <f t="shared" si="56"/>
        <v>0.252</v>
      </c>
      <c r="AW108" s="9">
        <f t="shared" si="41"/>
        <v>5.5133333333333333E-2</v>
      </c>
      <c r="AX108" s="9">
        <f t="shared" si="42"/>
        <v>0.19686666666666666</v>
      </c>
      <c r="AY108" s="9">
        <f t="shared" si="43"/>
        <v>0</v>
      </c>
      <c r="AZ108" s="9">
        <f t="shared" si="44"/>
        <v>9.7999999999999997E-3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110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2154</v>
      </c>
      <c r="C109" s="1">
        <v>96</v>
      </c>
      <c r="D109" s="1">
        <v>12844</v>
      </c>
      <c r="E109" s="1">
        <v>809</v>
      </c>
      <c r="F109" s="1">
        <v>0</v>
      </c>
      <c r="G109" s="1">
        <v>1186</v>
      </c>
      <c r="H109" s="1">
        <v>0</v>
      </c>
      <c r="I109" s="1">
        <v>159</v>
      </c>
      <c r="J109" s="1">
        <v>44.88</v>
      </c>
      <c r="K109" s="1">
        <v>1.21</v>
      </c>
      <c r="L109" s="1">
        <v>12.1</v>
      </c>
      <c r="M109" s="1">
        <v>1.18</v>
      </c>
      <c r="N109" s="1">
        <v>1776</v>
      </c>
      <c r="O109" s="1">
        <v>4306</v>
      </c>
      <c r="P109" s="1">
        <v>2164</v>
      </c>
      <c r="Q109" s="1">
        <v>2127</v>
      </c>
      <c r="R109" s="1">
        <v>14</v>
      </c>
      <c r="S109" s="1">
        <v>500</v>
      </c>
      <c r="T109" s="1">
        <v>47</v>
      </c>
      <c r="U109" s="1">
        <v>31063</v>
      </c>
      <c r="V109" s="1">
        <v>869</v>
      </c>
      <c r="W109" s="1">
        <v>3067</v>
      </c>
      <c r="X109" s="1">
        <v>0</v>
      </c>
      <c r="Y109" s="1">
        <v>0</v>
      </c>
      <c r="Z109" s="1">
        <v>0</v>
      </c>
      <c r="AA109" s="1">
        <f t="shared" si="50"/>
        <v>43907</v>
      </c>
      <c r="AB109" s="1">
        <f t="shared" si="50"/>
        <v>1678</v>
      </c>
      <c r="AC109" s="1">
        <f t="shared" si="51"/>
        <v>4253</v>
      </c>
      <c r="AD109" s="1">
        <f t="shared" si="52"/>
        <v>159</v>
      </c>
      <c r="AE109" s="1">
        <f t="shared" si="59"/>
        <v>46</v>
      </c>
      <c r="AF109" s="1">
        <f t="shared" si="53"/>
        <v>11</v>
      </c>
      <c r="AG109" s="1">
        <f t="shared" si="53"/>
        <v>0</v>
      </c>
      <c r="AH109" s="1">
        <f t="shared" si="53"/>
        <v>2</v>
      </c>
      <c r="AI109" s="1">
        <f t="shared" si="60"/>
        <v>59</v>
      </c>
      <c r="AJ109" s="9">
        <f t="shared" si="34"/>
        <v>7.3816155988857934E-2</v>
      </c>
      <c r="AK109" s="9">
        <f t="shared" si="35"/>
        <v>0.14360000000000001</v>
      </c>
      <c r="AL109" s="9">
        <f t="shared" si="36"/>
        <v>5.3933333333333333E-2</v>
      </c>
      <c r="AM109" s="9">
        <f t="shared" si="37"/>
        <v>7.906666666666666E-2</v>
      </c>
      <c r="AN109" s="9">
        <f t="shared" si="38"/>
        <v>1.06E-2</v>
      </c>
      <c r="AO109" s="9">
        <f t="shared" si="39"/>
        <v>3.933333333333333E-3</v>
      </c>
      <c r="AP109" s="1">
        <f t="shared" si="54"/>
        <v>42</v>
      </c>
      <c r="AQ109" s="1">
        <f t="shared" si="54"/>
        <v>114</v>
      </c>
      <c r="AS109" s="1">
        <f t="shared" si="55"/>
        <v>0</v>
      </c>
      <c r="AT109" s="1">
        <f t="shared" si="61"/>
        <v>156</v>
      </c>
      <c r="AU109" s="1">
        <f t="shared" si="40"/>
        <v>3936</v>
      </c>
      <c r="AV109" s="9">
        <f t="shared" si="56"/>
        <v>0.26240000000000002</v>
      </c>
      <c r="AW109" s="9">
        <f t="shared" si="41"/>
        <v>5.7933333333333337E-2</v>
      </c>
      <c r="AX109" s="9">
        <f t="shared" si="42"/>
        <v>0.20446666666666666</v>
      </c>
      <c r="AY109" s="9">
        <f t="shared" si="43"/>
        <v>0</v>
      </c>
      <c r="AZ109" s="9">
        <f t="shared" si="44"/>
        <v>1.04E-2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111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2211</v>
      </c>
      <c r="C110" s="1">
        <v>97</v>
      </c>
      <c r="D110" s="1">
        <v>12788</v>
      </c>
      <c r="E110" s="1">
        <v>851</v>
      </c>
      <c r="F110" s="1">
        <v>0</v>
      </c>
      <c r="G110" s="1">
        <v>1200</v>
      </c>
      <c r="H110" s="1">
        <v>0</v>
      </c>
      <c r="I110" s="1">
        <v>160</v>
      </c>
      <c r="J110" s="1">
        <v>44.99</v>
      </c>
      <c r="K110" s="1">
        <v>1.22</v>
      </c>
      <c r="L110" s="1">
        <v>11.9</v>
      </c>
      <c r="M110" s="1">
        <v>1.19</v>
      </c>
      <c r="N110" s="1">
        <v>1840</v>
      </c>
      <c r="O110" s="1">
        <v>4465</v>
      </c>
      <c r="P110" s="1">
        <v>2206</v>
      </c>
      <c r="Q110" s="1">
        <v>2243</v>
      </c>
      <c r="R110" s="1">
        <v>15</v>
      </c>
      <c r="S110" s="1">
        <v>528</v>
      </c>
      <c r="T110" s="1">
        <v>50</v>
      </c>
      <c r="U110" s="1">
        <v>30896</v>
      </c>
      <c r="V110" s="1">
        <v>915</v>
      </c>
      <c r="W110" s="1">
        <v>3188</v>
      </c>
      <c r="X110" s="1">
        <v>0</v>
      </c>
      <c r="Y110" s="1">
        <v>0</v>
      </c>
      <c r="Z110" s="1">
        <v>0</v>
      </c>
      <c r="AA110" s="1">
        <f t="shared" si="50"/>
        <v>43684</v>
      </c>
      <c r="AB110" s="1">
        <f t="shared" si="50"/>
        <v>1766</v>
      </c>
      <c r="AC110" s="1">
        <f t="shared" si="51"/>
        <v>4388</v>
      </c>
      <c r="AD110" s="1">
        <f t="shared" si="52"/>
        <v>160</v>
      </c>
      <c r="AE110" s="1">
        <f t="shared" si="59"/>
        <v>42</v>
      </c>
      <c r="AF110" s="1">
        <f t="shared" si="53"/>
        <v>14</v>
      </c>
      <c r="AG110" s="1">
        <f t="shared" si="53"/>
        <v>0</v>
      </c>
      <c r="AH110" s="1">
        <f t="shared" si="53"/>
        <v>1</v>
      </c>
      <c r="AI110" s="1">
        <f t="shared" si="60"/>
        <v>57</v>
      </c>
      <c r="AJ110" s="9">
        <f t="shared" si="34"/>
        <v>7.2365445499773862E-2</v>
      </c>
      <c r="AK110" s="9">
        <f t="shared" si="35"/>
        <v>0.1474</v>
      </c>
      <c r="AL110" s="9">
        <f t="shared" si="36"/>
        <v>5.673333333333333E-2</v>
      </c>
      <c r="AM110" s="9">
        <f t="shared" si="37"/>
        <v>0.08</v>
      </c>
      <c r="AN110" s="9">
        <f t="shared" si="38"/>
        <v>1.0666666666666666E-2</v>
      </c>
      <c r="AO110" s="9">
        <f t="shared" si="39"/>
        <v>3.8E-3</v>
      </c>
      <c r="AP110" s="1">
        <f t="shared" si="54"/>
        <v>46</v>
      </c>
      <c r="AQ110" s="1">
        <f t="shared" si="54"/>
        <v>121</v>
      </c>
      <c r="AS110" s="1">
        <f t="shared" si="55"/>
        <v>0</v>
      </c>
      <c r="AT110" s="1">
        <f t="shared" si="61"/>
        <v>167</v>
      </c>
      <c r="AU110" s="1">
        <f t="shared" si="40"/>
        <v>4103</v>
      </c>
      <c r="AV110" s="9">
        <f t="shared" si="56"/>
        <v>0.27353333333333335</v>
      </c>
      <c r="AW110" s="9">
        <f t="shared" si="41"/>
        <v>6.0999999999999999E-2</v>
      </c>
      <c r="AX110" s="9">
        <f t="shared" si="42"/>
        <v>0.21253333333333332</v>
      </c>
      <c r="AY110" s="9">
        <f t="shared" si="43"/>
        <v>0</v>
      </c>
      <c r="AZ110" s="9">
        <f t="shared" si="44"/>
        <v>1.1133333333333334E-2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112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2273</v>
      </c>
      <c r="C111" s="1">
        <v>98</v>
      </c>
      <c r="D111" s="1">
        <v>12725</v>
      </c>
      <c r="E111" s="1">
        <v>899</v>
      </c>
      <c r="F111" s="1">
        <v>0</v>
      </c>
      <c r="G111" s="1">
        <v>1212</v>
      </c>
      <c r="H111" s="1">
        <v>0</v>
      </c>
      <c r="I111" s="1">
        <v>162</v>
      </c>
      <c r="J111" s="1">
        <v>45.1</v>
      </c>
      <c r="K111" s="1">
        <v>1.22</v>
      </c>
      <c r="L111" s="1">
        <v>11.8</v>
      </c>
      <c r="M111" s="1">
        <v>1.19</v>
      </c>
      <c r="N111" s="1">
        <v>1908</v>
      </c>
      <c r="O111" s="1">
        <v>4633</v>
      </c>
      <c r="P111" s="1">
        <v>2254</v>
      </c>
      <c r="Q111" s="1">
        <v>2363</v>
      </c>
      <c r="R111" s="1">
        <v>16</v>
      </c>
      <c r="S111" s="1">
        <v>559</v>
      </c>
      <c r="T111" s="1">
        <v>53</v>
      </c>
      <c r="U111" s="1">
        <v>30722</v>
      </c>
      <c r="V111" s="1">
        <v>962</v>
      </c>
      <c r="W111" s="1">
        <v>3315</v>
      </c>
      <c r="X111" s="1">
        <v>0</v>
      </c>
      <c r="Y111" s="1">
        <v>0</v>
      </c>
      <c r="Z111" s="1">
        <v>0</v>
      </c>
      <c r="AA111" s="1">
        <f t="shared" si="50"/>
        <v>43447</v>
      </c>
      <c r="AB111" s="1">
        <f t="shared" si="50"/>
        <v>1861</v>
      </c>
      <c r="AC111" s="1">
        <f t="shared" si="51"/>
        <v>4527</v>
      </c>
      <c r="AD111" s="1">
        <f t="shared" si="52"/>
        <v>162</v>
      </c>
      <c r="AE111" s="1">
        <f t="shared" si="59"/>
        <v>48</v>
      </c>
      <c r="AF111" s="1">
        <f t="shared" si="53"/>
        <v>12</v>
      </c>
      <c r="AG111" s="1">
        <f t="shared" si="53"/>
        <v>0</v>
      </c>
      <c r="AH111" s="1">
        <f t="shared" si="53"/>
        <v>2</v>
      </c>
      <c r="AI111" s="1">
        <f t="shared" si="60"/>
        <v>62</v>
      </c>
      <c r="AJ111" s="9">
        <f t="shared" si="34"/>
        <v>7.1271447426308837E-2</v>
      </c>
      <c r="AK111" s="9">
        <f t="shared" si="35"/>
        <v>0.15153333333333333</v>
      </c>
      <c r="AL111" s="9">
        <f t="shared" si="36"/>
        <v>5.9933333333333332E-2</v>
      </c>
      <c r="AM111" s="9">
        <f t="shared" si="37"/>
        <v>8.0799999999999997E-2</v>
      </c>
      <c r="AN111" s="9">
        <f t="shared" si="38"/>
        <v>1.0800000000000001E-2</v>
      </c>
      <c r="AO111" s="9">
        <f t="shared" si="39"/>
        <v>4.1333333333333335E-3</v>
      </c>
      <c r="AP111" s="1">
        <f t="shared" si="54"/>
        <v>47</v>
      </c>
      <c r="AQ111" s="1">
        <f t="shared" si="54"/>
        <v>127</v>
      </c>
      <c r="AS111" s="1">
        <f t="shared" si="55"/>
        <v>0</v>
      </c>
      <c r="AT111" s="1">
        <f t="shared" si="61"/>
        <v>174</v>
      </c>
      <c r="AU111" s="1">
        <f t="shared" si="40"/>
        <v>4277</v>
      </c>
      <c r="AV111" s="9">
        <f t="shared" si="56"/>
        <v>0.28513333333333335</v>
      </c>
      <c r="AW111" s="9">
        <f t="shared" si="41"/>
        <v>6.4133333333333334E-2</v>
      </c>
      <c r="AX111" s="9">
        <f t="shared" si="42"/>
        <v>0.221</v>
      </c>
      <c r="AY111" s="9">
        <f t="shared" si="43"/>
        <v>0</v>
      </c>
      <c r="AZ111" s="9">
        <f t="shared" si="44"/>
        <v>1.1599999999999999E-2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113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2338</v>
      </c>
      <c r="C112" s="1">
        <v>99</v>
      </c>
      <c r="D112" s="1">
        <v>12661</v>
      </c>
      <c r="E112" s="1">
        <v>947</v>
      </c>
      <c r="F112" s="1">
        <v>0</v>
      </c>
      <c r="G112" s="1">
        <v>1227</v>
      </c>
      <c r="H112" s="1">
        <v>0</v>
      </c>
      <c r="I112" s="1">
        <v>164</v>
      </c>
      <c r="J112" s="1">
        <v>45.21</v>
      </c>
      <c r="K112" s="1">
        <v>1.23</v>
      </c>
      <c r="L112" s="1">
        <v>11.7</v>
      </c>
      <c r="M112" s="1">
        <v>1.2</v>
      </c>
      <c r="N112" s="1">
        <v>1977</v>
      </c>
      <c r="O112" s="1">
        <v>4811</v>
      </c>
      <c r="P112" s="1">
        <v>2307</v>
      </c>
      <c r="Q112" s="1">
        <v>2486</v>
      </c>
      <c r="R112" s="1">
        <v>17</v>
      </c>
      <c r="S112" s="1">
        <v>594</v>
      </c>
      <c r="T112" s="1">
        <v>57</v>
      </c>
      <c r="U112" s="1">
        <v>30540</v>
      </c>
      <c r="V112" s="1">
        <v>1013</v>
      </c>
      <c r="W112" s="1">
        <v>3446</v>
      </c>
      <c r="X112" s="1">
        <v>0</v>
      </c>
      <c r="Y112" s="1">
        <v>0</v>
      </c>
      <c r="Z112" s="1">
        <v>0</v>
      </c>
      <c r="AA112" s="1">
        <f t="shared" si="50"/>
        <v>43201</v>
      </c>
      <c r="AB112" s="1">
        <f t="shared" si="50"/>
        <v>1960</v>
      </c>
      <c r="AC112" s="1">
        <f t="shared" si="51"/>
        <v>4673</v>
      </c>
      <c r="AD112" s="1">
        <f t="shared" si="52"/>
        <v>164</v>
      </c>
      <c r="AE112" s="1">
        <f t="shared" si="59"/>
        <v>48</v>
      </c>
      <c r="AF112" s="1">
        <f t="shared" si="53"/>
        <v>15</v>
      </c>
      <c r="AG112" s="1">
        <f t="shared" si="53"/>
        <v>0</v>
      </c>
      <c r="AH112" s="1">
        <f t="shared" si="53"/>
        <v>2</v>
      </c>
      <c r="AI112" s="1">
        <f t="shared" si="60"/>
        <v>65</v>
      </c>
      <c r="AJ112" s="9">
        <f t="shared" si="34"/>
        <v>7.0145423438836618E-2</v>
      </c>
      <c r="AK112" s="9">
        <f t="shared" si="35"/>
        <v>0.15586666666666665</v>
      </c>
      <c r="AL112" s="9">
        <f t="shared" si="36"/>
        <v>6.3133333333333333E-2</v>
      </c>
      <c r="AM112" s="9">
        <f t="shared" si="37"/>
        <v>8.1799999999999998E-2</v>
      </c>
      <c r="AN112" s="9">
        <f t="shared" si="38"/>
        <v>1.0933333333333333E-2</v>
      </c>
      <c r="AO112" s="9">
        <f t="shared" si="39"/>
        <v>4.3333333333333331E-3</v>
      </c>
      <c r="AP112" s="1">
        <f t="shared" si="54"/>
        <v>51</v>
      </c>
      <c r="AQ112" s="1">
        <f t="shared" si="54"/>
        <v>131</v>
      </c>
      <c r="AS112" s="1">
        <f t="shared" si="55"/>
        <v>0</v>
      </c>
      <c r="AT112" s="1">
        <f t="shared" si="61"/>
        <v>182</v>
      </c>
      <c r="AU112" s="1">
        <f t="shared" si="40"/>
        <v>4459</v>
      </c>
      <c r="AV112" s="9">
        <f t="shared" si="56"/>
        <v>0.29726666666666668</v>
      </c>
      <c r="AW112" s="9">
        <f t="shared" si="41"/>
        <v>6.7533333333333334E-2</v>
      </c>
      <c r="AX112" s="9">
        <f t="shared" si="42"/>
        <v>0.22973333333333334</v>
      </c>
      <c r="AY112" s="9">
        <f t="shared" si="43"/>
        <v>0</v>
      </c>
      <c r="AZ112" s="9">
        <f t="shared" si="44"/>
        <v>1.2133333333333333E-2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114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2405</v>
      </c>
      <c r="C113" s="1">
        <v>100</v>
      </c>
      <c r="D113" s="1">
        <v>12592</v>
      </c>
      <c r="E113" s="1">
        <v>998</v>
      </c>
      <c r="F113" s="1">
        <v>0</v>
      </c>
      <c r="G113" s="1">
        <v>1242</v>
      </c>
      <c r="H113" s="1">
        <v>0</v>
      </c>
      <c r="I113" s="1">
        <v>165</v>
      </c>
      <c r="J113" s="1">
        <v>45.32</v>
      </c>
      <c r="K113" s="1">
        <v>1.23</v>
      </c>
      <c r="L113" s="1">
        <v>11.6</v>
      </c>
      <c r="M113" s="1">
        <v>1.2</v>
      </c>
      <c r="N113" s="1">
        <v>2052</v>
      </c>
      <c r="O113" s="1">
        <v>4993</v>
      </c>
      <c r="P113" s="1">
        <v>2355</v>
      </c>
      <c r="Q113" s="1">
        <v>2620</v>
      </c>
      <c r="R113" s="1">
        <v>17</v>
      </c>
      <c r="S113" s="1">
        <v>631</v>
      </c>
      <c r="T113" s="1">
        <v>61</v>
      </c>
      <c r="U113" s="1">
        <v>30351</v>
      </c>
      <c r="V113" s="1">
        <v>1060</v>
      </c>
      <c r="W113" s="1">
        <v>3587</v>
      </c>
      <c r="X113" s="1">
        <v>0</v>
      </c>
      <c r="Y113" s="1">
        <v>0</v>
      </c>
      <c r="Z113" s="1">
        <v>0</v>
      </c>
      <c r="AA113" s="1">
        <f t="shared" si="50"/>
        <v>42943</v>
      </c>
      <c r="AB113" s="1">
        <f t="shared" si="50"/>
        <v>2058</v>
      </c>
      <c r="AC113" s="1">
        <f t="shared" si="51"/>
        <v>4829</v>
      </c>
      <c r="AD113" s="1">
        <f t="shared" si="52"/>
        <v>165</v>
      </c>
      <c r="AE113" s="1">
        <f t="shared" si="59"/>
        <v>51</v>
      </c>
      <c r="AF113" s="1">
        <f t="shared" si="53"/>
        <v>15</v>
      </c>
      <c r="AG113" s="1">
        <f t="shared" si="53"/>
        <v>0</v>
      </c>
      <c r="AH113" s="1">
        <f t="shared" si="53"/>
        <v>1</v>
      </c>
      <c r="AI113" s="1">
        <f t="shared" si="60"/>
        <v>67</v>
      </c>
      <c r="AJ113" s="9">
        <f t="shared" si="34"/>
        <v>6.8607068607068611E-2</v>
      </c>
      <c r="AK113" s="9">
        <f t="shared" si="35"/>
        <v>0.16033333333333333</v>
      </c>
      <c r="AL113" s="9">
        <f t="shared" si="36"/>
        <v>6.6533333333333333E-2</v>
      </c>
      <c r="AM113" s="9">
        <f t="shared" si="37"/>
        <v>8.2799999999999999E-2</v>
      </c>
      <c r="AN113" s="9">
        <f t="shared" si="38"/>
        <v>1.0999999999999999E-2</v>
      </c>
      <c r="AO113" s="9">
        <f t="shared" si="39"/>
        <v>4.4666666666666665E-3</v>
      </c>
      <c r="AP113" s="1">
        <f t="shared" si="54"/>
        <v>47</v>
      </c>
      <c r="AQ113" s="1">
        <f t="shared" si="54"/>
        <v>141</v>
      </c>
      <c r="AS113" s="1">
        <f t="shared" si="55"/>
        <v>0</v>
      </c>
      <c r="AT113" s="1">
        <f t="shared" si="61"/>
        <v>188</v>
      </c>
      <c r="AU113" s="1">
        <f t="shared" si="40"/>
        <v>4647</v>
      </c>
      <c r="AV113" s="9">
        <f t="shared" si="56"/>
        <v>0.30980000000000002</v>
      </c>
      <c r="AW113" s="9">
        <f t="shared" si="41"/>
        <v>7.0666666666666669E-2</v>
      </c>
      <c r="AX113" s="9">
        <f t="shared" si="42"/>
        <v>0.23913333333333334</v>
      </c>
      <c r="AY113" s="9">
        <f t="shared" si="43"/>
        <v>0</v>
      </c>
      <c r="AZ113" s="9">
        <f t="shared" si="44"/>
        <v>1.2533333333333334E-2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115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2472</v>
      </c>
      <c r="C114" s="1">
        <v>101</v>
      </c>
      <c r="D114" s="1">
        <v>12527</v>
      </c>
      <c r="E114" s="1">
        <v>1046</v>
      </c>
      <c r="F114" s="1">
        <v>0</v>
      </c>
      <c r="G114" s="1">
        <v>1259</v>
      </c>
      <c r="H114" s="1">
        <v>0</v>
      </c>
      <c r="I114" s="1">
        <v>167</v>
      </c>
      <c r="J114" s="1">
        <v>45.43</v>
      </c>
      <c r="K114" s="1">
        <v>1.24</v>
      </c>
      <c r="L114" s="1">
        <v>11.5</v>
      </c>
      <c r="M114" s="1">
        <v>1.21</v>
      </c>
      <c r="N114" s="1">
        <v>2127</v>
      </c>
      <c r="O114" s="1">
        <v>5181</v>
      </c>
      <c r="P114" s="1">
        <v>2405</v>
      </c>
      <c r="Q114" s="1">
        <v>2757</v>
      </c>
      <c r="R114" s="1">
        <v>18</v>
      </c>
      <c r="S114" s="1">
        <v>669</v>
      </c>
      <c r="T114" s="1">
        <v>64</v>
      </c>
      <c r="U114" s="1">
        <v>30154</v>
      </c>
      <c r="V114" s="1">
        <v>1113</v>
      </c>
      <c r="W114" s="1">
        <v>3732</v>
      </c>
      <c r="X114" s="1">
        <v>0</v>
      </c>
      <c r="Y114" s="1">
        <v>0</v>
      </c>
      <c r="Z114" s="1">
        <v>0</v>
      </c>
      <c r="AA114" s="1">
        <f t="shared" si="50"/>
        <v>42681</v>
      </c>
      <c r="AB114" s="1">
        <f t="shared" si="50"/>
        <v>2159</v>
      </c>
      <c r="AC114" s="1">
        <f t="shared" si="51"/>
        <v>4991</v>
      </c>
      <c r="AD114" s="1">
        <f t="shared" si="52"/>
        <v>167</v>
      </c>
      <c r="AE114" s="1">
        <f t="shared" si="59"/>
        <v>48</v>
      </c>
      <c r="AF114" s="1">
        <f t="shared" si="53"/>
        <v>17</v>
      </c>
      <c r="AG114" s="1">
        <f t="shared" si="53"/>
        <v>0</v>
      </c>
      <c r="AH114" s="1">
        <f t="shared" si="53"/>
        <v>2</v>
      </c>
      <c r="AI114" s="1">
        <f t="shared" si="60"/>
        <v>67</v>
      </c>
      <c r="AJ114" s="9">
        <f t="shared" si="34"/>
        <v>6.7556634304207122E-2</v>
      </c>
      <c r="AK114" s="9">
        <f t="shared" si="35"/>
        <v>0.1648</v>
      </c>
      <c r="AL114" s="9">
        <f t="shared" si="36"/>
        <v>6.9733333333333328E-2</v>
      </c>
      <c r="AM114" s="9">
        <f t="shared" si="37"/>
        <v>8.3933333333333332E-2</v>
      </c>
      <c r="AN114" s="9">
        <f t="shared" si="38"/>
        <v>1.1133333333333334E-2</v>
      </c>
      <c r="AO114" s="9">
        <f t="shared" si="39"/>
        <v>4.4666666666666665E-3</v>
      </c>
      <c r="AP114" s="1">
        <f t="shared" si="54"/>
        <v>53</v>
      </c>
      <c r="AQ114" s="1">
        <f t="shared" si="54"/>
        <v>145</v>
      </c>
      <c r="AS114" s="1">
        <f t="shared" si="55"/>
        <v>0</v>
      </c>
      <c r="AT114" s="1">
        <f t="shared" si="61"/>
        <v>198</v>
      </c>
      <c r="AU114" s="1">
        <f t="shared" si="40"/>
        <v>4845</v>
      </c>
      <c r="AV114" s="9">
        <f t="shared" si="56"/>
        <v>0.32300000000000001</v>
      </c>
      <c r="AW114" s="9">
        <f t="shared" si="41"/>
        <v>7.4200000000000002E-2</v>
      </c>
      <c r="AX114" s="9">
        <f t="shared" si="42"/>
        <v>0.24879999999999999</v>
      </c>
      <c r="AY114" s="9">
        <f t="shared" si="43"/>
        <v>0</v>
      </c>
      <c r="AZ114" s="9">
        <f t="shared" si="44"/>
        <v>1.32E-2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116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2539</v>
      </c>
      <c r="C115" s="1">
        <v>102</v>
      </c>
      <c r="D115" s="1">
        <v>12460</v>
      </c>
      <c r="E115" s="1">
        <v>1084</v>
      </c>
      <c r="F115" s="1">
        <v>0</v>
      </c>
      <c r="G115" s="1">
        <v>1285</v>
      </c>
      <c r="H115" s="1">
        <v>0</v>
      </c>
      <c r="I115" s="1">
        <v>170</v>
      </c>
      <c r="J115" s="1">
        <v>45.53</v>
      </c>
      <c r="K115" s="1">
        <v>1.24</v>
      </c>
      <c r="L115" s="1">
        <v>11.4</v>
      </c>
      <c r="M115" s="1">
        <v>1.22</v>
      </c>
      <c r="N115" s="1">
        <v>2209</v>
      </c>
      <c r="O115" s="1">
        <v>5374</v>
      </c>
      <c r="P115" s="1">
        <v>2443</v>
      </c>
      <c r="Q115" s="1">
        <v>2910</v>
      </c>
      <c r="R115" s="1">
        <v>21</v>
      </c>
      <c r="S115" s="1">
        <v>699</v>
      </c>
      <c r="T115" s="1">
        <v>67</v>
      </c>
      <c r="U115" s="1">
        <v>29945</v>
      </c>
      <c r="V115" s="1">
        <v>1167</v>
      </c>
      <c r="W115" s="1">
        <v>3886</v>
      </c>
      <c r="X115" s="1">
        <v>0</v>
      </c>
      <c r="Y115" s="1">
        <v>0</v>
      </c>
      <c r="Z115" s="1">
        <v>0</v>
      </c>
      <c r="AA115" s="1">
        <f t="shared" si="50"/>
        <v>42405</v>
      </c>
      <c r="AB115" s="1">
        <f t="shared" si="50"/>
        <v>2251</v>
      </c>
      <c r="AC115" s="1">
        <f t="shared" si="51"/>
        <v>5171</v>
      </c>
      <c r="AD115" s="1">
        <f t="shared" si="52"/>
        <v>170</v>
      </c>
      <c r="AE115" s="1">
        <f t="shared" si="59"/>
        <v>38</v>
      </c>
      <c r="AF115" s="1">
        <f t="shared" si="53"/>
        <v>26</v>
      </c>
      <c r="AG115" s="1">
        <f t="shared" si="53"/>
        <v>0</v>
      </c>
      <c r="AH115" s="1">
        <f t="shared" si="53"/>
        <v>3</v>
      </c>
      <c r="AI115" s="1">
        <f t="shared" si="60"/>
        <v>67</v>
      </c>
      <c r="AJ115" s="9">
        <f t="shared" si="34"/>
        <v>6.6955494289090187E-2</v>
      </c>
      <c r="AK115" s="9">
        <f t="shared" si="35"/>
        <v>0.16926666666666668</v>
      </c>
      <c r="AL115" s="9">
        <f t="shared" si="36"/>
        <v>7.2266666666666673E-2</v>
      </c>
      <c r="AM115" s="9">
        <f t="shared" si="37"/>
        <v>8.5666666666666669E-2</v>
      </c>
      <c r="AN115" s="9">
        <f t="shared" si="38"/>
        <v>1.1333333333333334E-2</v>
      </c>
      <c r="AO115" s="9">
        <f t="shared" si="39"/>
        <v>4.4666666666666665E-3</v>
      </c>
      <c r="AP115" s="1">
        <f t="shared" si="54"/>
        <v>54</v>
      </c>
      <c r="AQ115" s="1">
        <f t="shared" si="54"/>
        <v>154</v>
      </c>
      <c r="AS115" s="1">
        <f t="shared" si="55"/>
        <v>0</v>
      </c>
      <c r="AT115" s="1">
        <f t="shared" si="61"/>
        <v>208</v>
      </c>
      <c r="AU115" s="1">
        <f t="shared" si="40"/>
        <v>5053</v>
      </c>
      <c r="AV115" s="9">
        <f t="shared" si="56"/>
        <v>0.33686666666666665</v>
      </c>
      <c r="AW115" s="9">
        <f t="shared" si="41"/>
        <v>7.7799999999999994E-2</v>
      </c>
      <c r="AX115" s="9">
        <f t="shared" si="42"/>
        <v>0.25906666666666667</v>
      </c>
      <c r="AY115" s="9">
        <f t="shared" si="43"/>
        <v>0</v>
      </c>
      <c r="AZ115" s="9">
        <f t="shared" si="44"/>
        <v>1.3866666666666666E-2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117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2602</v>
      </c>
      <c r="C116" s="1">
        <v>103</v>
      </c>
      <c r="D116" s="1">
        <v>12396</v>
      </c>
      <c r="E116" s="1">
        <v>1122</v>
      </c>
      <c r="F116" s="1">
        <v>0</v>
      </c>
      <c r="G116" s="1">
        <v>1307</v>
      </c>
      <c r="H116" s="1">
        <v>0</v>
      </c>
      <c r="I116" s="1">
        <v>173</v>
      </c>
      <c r="J116" s="1">
        <v>45.64</v>
      </c>
      <c r="K116" s="1">
        <v>1.24</v>
      </c>
      <c r="L116" s="1">
        <v>11.4</v>
      </c>
      <c r="M116" s="1">
        <v>1.22</v>
      </c>
      <c r="N116" s="1">
        <v>2292</v>
      </c>
      <c r="O116" s="1">
        <v>5559</v>
      </c>
      <c r="P116" s="1">
        <v>2472</v>
      </c>
      <c r="Q116" s="1">
        <v>3063</v>
      </c>
      <c r="R116" s="1">
        <v>23</v>
      </c>
      <c r="S116" s="1">
        <v>730</v>
      </c>
      <c r="T116" s="1">
        <v>69</v>
      </c>
      <c r="U116" s="1">
        <v>29742</v>
      </c>
      <c r="V116" s="1">
        <v>1213</v>
      </c>
      <c r="W116" s="1">
        <v>4043</v>
      </c>
      <c r="X116" s="1">
        <v>0</v>
      </c>
      <c r="Y116" s="1">
        <v>0</v>
      </c>
      <c r="Z116" s="1">
        <v>0</v>
      </c>
      <c r="AA116" s="1">
        <f t="shared" si="50"/>
        <v>42138</v>
      </c>
      <c r="AB116" s="1">
        <f t="shared" si="50"/>
        <v>2335</v>
      </c>
      <c r="AC116" s="1">
        <f t="shared" si="51"/>
        <v>5350</v>
      </c>
      <c r="AD116" s="1">
        <f t="shared" si="52"/>
        <v>173</v>
      </c>
      <c r="AE116" s="1">
        <f t="shared" si="59"/>
        <v>38</v>
      </c>
      <c r="AF116" s="1">
        <f t="shared" si="53"/>
        <v>22</v>
      </c>
      <c r="AG116" s="1">
        <f t="shared" si="53"/>
        <v>0</v>
      </c>
      <c r="AH116" s="1">
        <f t="shared" si="53"/>
        <v>3</v>
      </c>
      <c r="AI116" s="1">
        <f t="shared" si="60"/>
        <v>63</v>
      </c>
      <c r="AJ116" s="9">
        <f t="shared" si="34"/>
        <v>6.6487317448116839E-2</v>
      </c>
      <c r="AK116" s="9">
        <f t="shared" si="35"/>
        <v>0.17346666666666666</v>
      </c>
      <c r="AL116" s="9">
        <f t="shared" si="36"/>
        <v>7.4800000000000005E-2</v>
      </c>
      <c r="AM116" s="9">
        <f t="shared" si="37"/>
        <v>8.7133333333333327E-2</v>
      </c>
      <c r="AN116" s="9">
        <f t="shared" si="38"/>
        <v>1.1533333333333333E-2</v>
      </c>
      <c r="AO116" s="9">
        <f t="shared" si="39"/>
        <v>4.1999999999999997E-3</v>
      </c>
      <c r="AP116" s="1">
        <f t="shared" si="54"/>
        <v>46</v>
      </c>
      <c r="AQ116" s="1">
        <f t="shared" si="54"/>
        <v>157</v>
      </c>
      <c r="AS116" s="1">
        <f t="shared" si="55"/>
        <v>0</v>
      </c>
      <c r="AT116" s="1">
        <f t="shared" si="61"/>
        <v>203</v>
      </c>
      <c r="AU116" s="1">
        <f t="shared" si="40"/>
        <v>5256</v>
      </c>
      <c r="AV116" s="9">
        <f t="shared" si="56"/>
        <v>0.35039999999999999</v>
      </c>
      <c r="AW116" s="9">
        <f t="shared" si="41"/>
        <v>8.086666666666667E-2</v>
      </c>
      <c r="AX116" s="9">
        <f t="shared" si="42"/>
        <v>0.26953333333333335</v>
      </c>
      <c r="AY116" s="9">
        <f t="shared" si="43"/>
        <v>0</v>
      </c>
      <c r="AZ116" s="9">
        <f t="shared" si="44"/>
        <v>1.3533333333333333E-2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118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2667</v>
      </c>
      <c r="C117" s="1">
        <v>104</v>
      </c>
      <c r="D117" s="1">
        <v>12331</v>
      </c>
      <c r="E117" s="1">
        <v>1162</v>
      </c>
      <c r="F117" s="1">
        <v>0</v>
      </c>
      <c r="G117" s="1">
        <v>1329</v>
      </c>
      <c r="H117" s="1">
        <v>0</v>
      </c>
      <c r="I117" s="1">
        <v>176</v>
      </c>
      <c r="J117" s="1">
        <v>45.73</v>
      </c>
      <c r="K117" s="1">
        <v>1.25</v>
      </c>
      <c r="L117" s="1">
        <v>11.3</v>
      </c>
      <c r="M117" s="1">
        <v>1.22</v>
      </c>
      <c r="N117" s="1">
        <v>2376</v>
      </c>
      <c r="O117" s="1">
        <v>5746</v>
      </c>
      <c r="P117" s="1">
        <v>2496</v>
      </c>
      <c r="Q117" s="1">
        <v>3224</v>
      </c>
      <c r="R117" s="1">
        <v>24</v>
      </c>
      <c r="S117" s="1">
        <v>768</v>
      </c>
      <c r="T117" s="1">
        <v>74</v>
      </c>
      <c r="U117" s="1">
        <v>29535</v>
      </c>
      <c r="V117" s="1">
        <v>1249</v>
      </c>
      <c r="W117" s="1">
        <v>4214</v>
      </c>
      <c r="X117" s="1">
        <v>0</v>
      </c>
      <c r="Y117" s="1">
        <v>0</v>
      </c>
      <c r="Z117" s="1">
        <v>0</v>
      </c>
      <c r="AA117" s="1">
        <f t="shared" si="50"/>
        <v>41866</v>
      </c>
      <c r="AB117" s="1">
        <f t="shared" si="50"/>
        <v>2411</v>
      </c>
      <c r="AC117" s="1">
        <f t="shared" si="51"/>
        <v>5543</v>
      </c>
      <c r="AD117" s="1">
        <f t="shared" si="52"/>
        <v>176</v>
      </c>
      <c r="AE117" s="1">
        <f t="shared" si="59"/>
        <v>40</v>
      </c>
      <c r="AF117" s="1">
        <f t="shared" si="53"/>
        <v>22</v>
      </c>
      <c r="AG117" s="1">
        <f t="shared" si="53"/>
        <v>0</v>
      </c>
      <c r="AH117" s="1">
        <f t="shared" si="53"/>
        <v>3</v>
      </c>
      <c r="AI117" s="1">
        <f t="shared" si="60"/>
        <v>65</v>
      </c>
      <c r="AJ117" s="9">
        <f t="shared" si="34"/>
        <v>6.5991751031121107E-2</v>
      </c>
      <c r="AK117" s="9">
        <f t="shared" si="35"/>
        <v>0.17780000000000001</v>
      </c>
      <c r="AL117" s="9">
        <f t="shared" si="36"/>
        <v>7.746666666666667E-2</v>
      </c>
      <c r="AM117" s="9">
        <f t="shared" si="37"/>
        <v>8.8599999999999998E-2</v>
      </c>
      <c r="AN117" s="9">
        <f t="shared" si="38"/>
        <v>1.1733333333333333E-2</v>
      </c>
      <c r="AO117" s="9">
        <f t="shared" si="39"/>
        <v>4.3333333333333331E-3</v>
      </c>
      <c r="AP117" s="1">
        <f t="shared" si="54"/>
        <v>36</v>
      </c>
      <c r="AQ117" s="1">
        <f t="shared" si="54"/>
        <v>171</v>
      </c>
      <c r="AS117" s="1">
        <f t="shared" si="55"/>
        <v>0</v>
      </c>
      <c r="AT117" s="1">
        <f t="shared" si="61"/>
        <v>207</v>
      </c>
      <c r="AU117" s="1">
        <f t="shared" si="40"/>
        <v>5463</v>
      </c>
      <c r="AV117" s="9">
        <f t="shared" si="56"/>
        <v>0.36420000000000002</v>
      </c>
      <c r="AW117" s="9">
        <f t="shared" si="41"/>
        <v>8.3266666666666669E-2</v>
      </c>
      <c r="AX117" s="9">
        <f t="shared" si="42"/>
        <v>0.28093333333333331</v>
      </c>
      <c r="AY117" s="9">
        <f t="shared" si="43"/>
        <v>0</v>
      </c>
      <c r="AZ117" s="9">
        <f t="shared" si="44"/>
        <v>1.38E-2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119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2732</v>
      </c>
      <c r="C118" s="1">
        <v>105</v>
      </c>
      <c r="D118" s="1">
        <v>12266</v>
      </c>
      <c r="E118" s="1">
        <v>1184</v>
      </c>
      <c r="F118" s="1">
        <v>0</v>
      </c>
      <c r="G118" s="1">
        <v>1367</v>
      </c>
      <c r="H118" s="1">
        <v>0</v>
      </c>
      <c r="I118" s="1">
        <v>181</v>
      </c>
      <c r="J118" s="1">
        <v>45.83</v>
      </c>
      <c r="K118" s="1">
        <v>1.25</v>
      </c>
      <c r="L118" s="1">
        <v>11.2</v>
      </c>
      <c r="M118" s="1">
        <v>1.22</v>
      </c>
      <c r="N118" s="1">
        <v>2464</v>
      </c>
      <c r="O118" s="1">
        <v>5933</v>
      </c>
      <c r="P118" s="1">
        <v>2493</v>
      </c>
      <c r="Q118" s="1">
        <v>3411</v>
      </c>
      <c r="R118" s="1">
        <v>28</v>
      </c>
      <c r="S118" s="1">
        <v>789</v>
      </c>
      <c r="T118" s="1">
        <v>77</v>
      </c>
      <c r="U118" s="1">
        <v>29326</v>
      </c>
      <c r="V118" s="1">
        <v>1277</v>
      </c>
      <c r="W118" s="1">
        <v>4395</v>
      </c>
      <c r="X118" s="1">
        <v>0</v>
      </c>
      <c r="Y118" s="1">
        <v>0</v>
      </c>
      <c r="Z118" s="1">
        <v>0</v>
      </c>
      <c r="AA118" s="1">
        <f t="shared" si="50"/>
        <v>41592</v>
      </c>
      <c r="AB118" s="1">
        <f t="shared" si="50"/>
        <v>2461</v>
      </c>
      <c r="AC118" s="1">
        <f t="shared" si="51"/>
        <v>5762</v>
      </c>
      <c r="AD118" s="1">
        <f t="shared" si="52"/>
        <v>181</v>
      </c>
      <c r="AE118" s="1">
        <f t="shared" si="59"/>
        <v>22</v>
      </c>
      <c r="AF118" s="1">
        <f t="shared" si="53"/>
        <v>38</v>
      </c>
      <c r="AG118" s="1">
        <f t="shared" si="53"/>
        <v>0</v>
      </c>
      <c r="AH118" s="1">
        <f t="shared" si="53"/>
        <v>5</v>
      </c>
      <c r="AI118" s="1">
        <f t="shared" si="60"/>
        <v>65</v>
      </c>
      <c r="AJ118" s="9">
        <f t="shared" si="34"/>
        <v>6.6251830161054168E-2</v>
      </c>
      <c r="AK118" s="9">
        <f t="shared" si="35"/>
        <v>0.18213333333333334</v>
      </c>
      <c r="AL118" s="9">
        <f t="shared" si="36"/>
        <v>7.8933333333333328E-2</v>
      </c>
      <c r="AM118" s="9">
        <f t="shared" si="37"/>
        <v>9.113333333333333E-2</v>
      </c>
      <c r="AN118" s="9">
        <f t="shared" si="38"/>
        <v>1.2066666666666667E-2</v>
      </c>
      <c r="AO118" s="9">
        <f t="shared" si="39"/>
        <v>4.3333333333333331E-3</v>
      </c>
      <c r="AP118" s="1">
        <f t="shared" si="54"/>
        <v>28</v>
      </c>
      <c r="AQ118" s="1">
        <f t="shared" si="54"/>
        <v>181</v>
      </c>
      <c r="AS118" s="1">
        <f t="shared" si="55"/>
        <v>0</v>
      </c>
      <c r="AT118" s="1">
        <f t="shared" si="61"/>
        <v>209</v>
      </c>
      <c r="AU118" s="1">
        <f t="shared" si="40"/>
        <v>5672</v>
      </c>
      <c r="AV118" s="9">
        <f t="shared" si="56"/>
        <v>0.37813333333333332</v>
      </c>
      <c r="AW118" s="9">
        <f t="shared" si="41"/>
        <v>8.5133333333333339E-2</v>
      </c>
      <c r="AX118" s="9">
        <f t="shared" si="42"/>
        <v>0.29299999999999998</v>
      </c>
      <c r="AY118" s="9">
        <f t="shared" si="43"/>
        <v>0</v>
      </c>
      <c r="AZ118" s="9">
        <f t="shared" si="44"/>
        <v>1.3933333333333334E-2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120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2795</v>
      </c>
      <c r="C119" s="1">
        <v>106</v>
      </c>
      <c r="D119" s="1">
        <v>12203</v>
      </c>
      <c r="E119" s="1">
        <v>1222</v>
      </c>
      <c r="F119" s="1">
        <v>0</v>
      </c>
      <c r="G119" s="1">
        <v>1389</v>
      </c>
      <c r="H119" s="1">
        <v>0</v>
      </c>
      <c r="I119" s="1">
        <v>184</v>
      </c>
      <c r="J119" s="1">
        <v>45.93</v>
      </c>
      <c r="K119" s="1">
        <v>1.26</v>
      </c>
      <c r="L119" s="1">
        <v>11.1</v>
      </c>
      <c r="M119" s="1">
        <v>1.22</v>
      </c>
      <c r="N119" s="1">
        <v>2548</v>
      </c>
      <c r="O119" s="1">
        <v>6117</v>
      </c>
      <c r="P119" s="1">
        <v>2497</v>
      </c>
      <c r="Q119" s="1">
        <v>3589</v>
      </c>
      <c r="R119" s="1">
        <v>29</v>
      </c>
      <c r="S119" s="1">
        <v>833</v>
      </c>
      <c r="T119" s="1">
        <v>81</v>
      </c>
      <c r="U119" s="1">
        <v>29120</v>
      </c>
      <c r="V119" s="1">
        <v>1292</v>
      </c>
      <c r="W119" s="1">
        <v>4586</v>
      </c>
      <c r="X119" s="1">
        <v>0</v>
      </c>
      <c r="Y119" s="1">
        <v>0</v>
      </c>
      <c r="Z119" s="1">
        <v>0</v>
      </c>
      <c r="AA119" s="1">
        <f t="shared" si="50"/>
        <v>41323</v>
      </c>
      <c r="AB119" s="1">
        <f t="shared" si="50"/>
        <v>2514</v>
      </c>
      <c r="AC119" s="1">
        <f t="shared" si="51"/>
        <v>5975</v>
      </c>
      <c r="AD119" s="1">
        <f t="shared" si="52"/>
        <v>184</v>
      </c>
      <c r="AE119" s="1">
        <f t="shared" si="59"/>
        <v>38</v>
      </c>
      <c r="AF119" s="1">
        <f t="shared" si="53"/>
        <v>22</v>
      </c>
      <c r="AG119" s="1">
        <f t="shared" si="53"/>
        <v>0</v>
      </c>
      <c r="AH119" s="1">
        <f t="shared" si="53"/>
        <v>3</v>
      </c>
      <c r="AI119" s="1">
        <f t="shared" si="60"/>
        <v>63</v>
      </c>
      <c r="AJ119" s="9">
        <f t="shared" si="34"/>
        <v>6.5831842576028629E-2</v>
      </c>
      <c r="AK119" s="9">
        <f t="shared" si="35"/>
        <v>0.18633333333333332</v>
      </c>
      <c r="AL119" s="9">
        <f t="shared" si="36"/>
        <v>8.1466666666666673E-2</v>
      </c>
      <c r="AM119" s="9">
        <f t="shared" si="37"/>
        <v>9.2600000000000002E-2</v>
      </c>
      <c r="AN119" s="9">
        <f t="shared" si="38"/>
        <v>1.2266666666666667E-2</v>
      </c>
      <c r="AO119" s="9">
        <f t="shared" si="39"/>
        <v>4.1999999999999997E-3</v>
      </c>
      <c r="AP119" s="1">
        <f t="shared" si="54"/>
        <v>15</v>
      </c>
      <c r="AQ119" s="1">
        <f t="shared" si="54"/>
        <v>191</v>
      </c>
      <c r="AS119" s="1">
        <f t="shared" si="55"/>
        <v>0</v>
      </c>
      <c r="AT119" s="1">
        <f t="shared" si="61"/>
        <v>206</v>
      </c>
      <c r="AU119" s="1">
        <f t="shared" si="40"/>
        <v>5878</v>
      </c>
      <c r="AV119" s="9">
        <f t="shared" si="56"/>
        <v>0.39186666666666664</v>
      </c>
      <c r="AW119" s="9">
        <f t="shared" si="41"/>
        <v>8.613333333333334E-2</v>
      </c>
      <c r="AX119" s="9">
        <f t="shared" si="42"/>
        <v>0.30573333333333336</v>
      </c>
      <c r="AY119" s="9">
        <f t="shared" si="43"/>
        <v>0</v>
      </c>
      <c r="AZ119" s="9">
        <f t="shared" si="44"/>
        <v>1.3733333333333334E-2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121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2859</v>
      </c>
      <c r="C120" s="1">
        <v>107</v>
      </c>
      <c r="D120" s="1">
        <v>12140</v>
      </c>
      <c r="E120" s="1">
        <v>1264</v>
      </c>
      <c r="F120" s="1">
        <v>0</v>
      </c>
      <c r="G120" s="1">
        <v>1408</v>
      </c>
      <c r="H120" s="1">
        <v>0</v>
      </c>
      <c r="I120" s="1">
        <v>187</v>
      </c>
      <c r="J120" s="1">
        <v>46.02</v>
      </c>
      <c r="K120" s="1">
        <v>1.26</v>
      </c>
      <c r="L120" s="1">
        <v>11.1</v>
      </c>
      <c r="M120" s="1">
        <v>1.22</v>
      </c>
      <c r="N120" s="1">
        <v>2634</v>
      </c>
      <c r="O120" s="1">
        <v>6306</v>
      </c>
      <c r="P120" s="1">
        <v>2511</v>
      </c>
      <c r="Q120" s="1">
        <v>3764</v>
      </c>
      <c r="R120" s="1">
        <v>30</v>
      </c>
      <c r="S120" s="1">
        <v>877</v>
      </c>
      <c r="T120" s="1">
        <v>85</v>
      </c>
      <c r="U120" s="1">
        <v>28908</v>
      </c>
      <c r="V120" s="1">
        <v>1315</v>
      </c>
      <c r="W120" s="1">
        <v>4776</v>
      </c>
      <c r="X120" s="1">
        <v>0</v>
      </c>
      <c r="Y120" s="1">
        <v>0</v>
      </c>
      <c r="Z120" s="1">
        <v>0</v>
      </c>
      <c r="AA120" s="1">
        <f t="shared" si="50"/>
        <v>41048</v>
      </c>
      <c r="AB120" s="1">
        <f t="shared" si="50"/>
        <v>2579</v>
      </c>
      <c r="AC120" s="1">
        <f t="shared" si="51"/>
        <v>6184</v>
      </c>
      <c r="AD120" s="1">
        <f t="shared" si="52"/>
        <v>187</v>
      </c>
      <c r="AE120" s="1">
        <f t="shared" si="59"/>
        <v>42</v>
      </c>
      <c r="AF120" s="1">
        <f t="shared" si="53"/>
        <v>19</v>
      </c>
      <c r="AG120" s="1">
        <f t="shared" si="53"/>
        <v>0</v>
      </c>
      <c r="AH120" s="1">
        <f t="shared" si="53"/>
        <v>3</v>
      </c>
      <c r="AI120" s="1">
        <f t="shared" si="60"/>
        <v>64</v>
      </c>
      <c r="AJ120" s="9">
        <f t="shared" si="34"/>
        <v>6.5407485134662463E-2</v>
      </c>
      <c r="AK120" s="9">
        <f t="shared" si="35"/>
        <v>0.19059999999999999</v>
      </c>
      <c r="AL120" s="9">
        <f t="shared" si="36"/>
        <v>8.426666666666667E-2</v>
      </c>
      <c r="AM120" s="9">
        <f t="shared" si="37"/>
        <v>9.3866666666666668E-2</v>
      </c>
      <c r="AN120" s="9">
        <f t="shared" si="38"/>
        <v>1.2466666666666666E-2</v>
      </c>
      <c r="AO120" s="9">
        <f t="shared" si="39"/>
        <v>4.2666666666666669E-3</v>
      </c>
      <c r="AP120" s="1">
        <f t="shared" si="54"/>
        <v>23</v>
      </c>
      <c r="AQ120" s="1">
        <f t="shared" si="54"/>
        <v>190</v>
      </c>
      <c r="AS120" s="1">
        <f t="shared" si="55"/>
        <v>0</v>
      </c>
      <c r="AT120" s="1">
        <f t="shared" si="61"/>
        <v>213</v>
      </c>
      <c r="AU120" s="1">
        <f t="shared" si="40"/>
        <v>6091</v>
      </c>
      <c r="AV120" s="9">
        <f t="shared" si="56"/>
        <v>0.40606666666666669</v>
      </c>
      <c r="AW120" s="9">
        <f t="shared" si="41"/>
        <v>8.7666666666666671E-2</v>
      </c>
      <c r="AX120" s="9">
        <f t="shared" si="42"/>
        <v>0.31840000000000002</v>
      </c>
      <c r="AY120" s="9">
        <f t="shared" si="43"/>
        <v>0</v>
      </c>
      <c r="AZ120" s="9">
        <f t="shared" si="44"/>
        <v>1.4200000000000001E-2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122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2926</v>
      </c>
      <c r="C121" s="1">
        <v>108</v>
      </c>
      <c r="D121" s="1">
        <v>12073</v>
      </c>
      <c r="E121" s="1">
        <v>1306</v>
      </c>
      <c r="F121" s="1">
        <v>0</v>
      </c>
      <c r="G121" s="1">
        <v>1430</v>
      </c>
      <c r="H121" s="1">
        <v>0</v>
      </c>
      <c r="I121" s="1">
        <v>190</v>
      </c>
      <c r="J121" s="1">
        <v>46.11</v>
      </c>
      <c r="K121" s="1">
        <v>1.26</v>
      </c>
      <c r="L121" s="1">
        <v>11</v>
      </c>
      <c r="M121" s="1">
        <v>1.22</v>
      </c>
      <c r="N121" s="1">
        <v>2727</v>
      </c>
      <c r="O121" s="1">
        <v>6494</v>
      </c>
      <c r="P121" s="1">
        <v>2517</v>
      </c>
      <c r="Q121" s="1">
        <v>3946</v>
      </c>
      <c r="R121" s="1">
        <v>31</v>
      </c>
      <c r="S121" s="1">
        <v>919</v>
      </c>
      <c r="T121" s="1">
        <v>89</v>
      </c>
      <c r="U121" s="1">
        <v>28694</v>
      </c>
      <c r="V121" s="1">
        <v>1331</v>
      </c>
      <c r="W121" s="1">
        <v>4973</v>
      </c>
      <c r="X121" s="1">
        <v>0</v>
      </c>
      <c r="Y121" s="1">
        <v>0</v>
      </c>
      <c r="Z121" s="1">
        <v>0</v>
      </c>
      <c r="AA121" s="1">
        <f t="shared" si="50"/>
        <v>40767</v>
      </c>
      <c r="AB121" s="1">
        <f t="shared" si="50"/>
        <v>2637</v>
      </c>
      <c r="AC121" s="1">
        <f t="shared" si="51"/>
        <v>6403</v>
      </c>
      <c r="AD121" s="1">
        <f t="shared" si="52"/>
        <v>190</v>
      </c>
      <c r="AE121" s="1">
        <f t="shared" si="59"/>
        <v>42</v>
      </c>
      <c r="AF121" s="1">
        <f t="shared" si="53"/>
        <v>22</v>
      </c>
      <c r="AG121" s="1">
        <f t="shared" si="53"/>
        <v>0</v>
      </c>
      <c r="AH121" s="1">
        <f t="shared" si="53"/>
        <v>3</v>
      </c>
      <c r="AI121" s="1">
        <f t="shared" si="60"/>
        <v>67</v>
      </c>
      <c r="AJ121" s="9">
        <f t="shared" si="34"/>
        <v>6.4935064935064929E-2</v>
      </c>
      <c r="AK121" s="9">
        <f t="shared" si="35"/>
        <v>0.19506666666666667</v>
      </c>
      <c r="AL121" s="9">
        <f t="shared" si="36"/>
        <v>8.7066666666666667E-2</v>
      </c>
      <c r="AM121" s="9">
        <f t="shared" si="37"/>
        <v>9.5333333333333339E-2</v>
      </c>
      <c r="AN121" s="9">
        <f t="shared" si="38"/>
        <v>1.2666666666666666E-2</v>
      </c>
      <c r="AO121" s="9">
        <f t="shared" si="39"/>
        <v>4.4666666666666665E-3</v>
      </c>
      <c r="AP121" s="1">
        <f t="shared" si="54"/>
        <v>16</v>
      </c>
      <c r="AQ121" s="1">
        <f t="shared" si="54"/>
        <v>197</v>
      </c>
      <c r="AS121" s="1">
        <f t="shared" si="55"/>
        <v>0</v>
      </c>
      <c r="AT121" s="1">
        <f t="shared" si="61"/>
        <v>213</v>
      </c>
      <c r="AU121" s="1">
        <f t="shared" si="40"/>
        <v>6304</v>
      </c>
      <c r="AV121" s="9">
        <f t="shared" si="56"/>
        <v>0.42026666666666668</v>
      </c>
      <c r="AW121" s="9">
        <f t="shared" si="41"/>
        <v>8.8733333333333331E-2</v>
      </c>
      <c r="AX121" s="9">
        <f t="shared" si="42"/>
        <v>0.33153333333333335</v>
      </c>
      <c r="AY121" s="9">
        <f t="shared" si="43"/>
        <v>0</v>
      </c>
      <c r="AZ121" s="9">
        <f t="shared" si="44"/>
        <v>1.4200000000000001E-2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123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2994</v>
      </c>
      <c r="C122" s="1">
        <v>109</v>
      </c>
      <c r="D122" s="1">
        <v>12004</v>
      </c>
      <c r="E122" s="1">
        <v>1347</v>
      </c>
      <c r="F122" s="1">
        <v>0</v>
      </c>
      <c r="G122" s="1">
        <v>1454</v>
      </c>
      <c r="H122" s="1">
        <v>0</v>
      </c>
      <c r="I122" s="1">
        <v>193</v>
      </c>
      <c r="J122" s="1">
        <v>46.2</v>
      </c>
      <c r="K122" s="1">
        <v>1.27</v>
      </c>
      <c r="L122" s="1">
        <v>10.9</v>
      </c>
      <c r="M122" s="1">
        <v>1.22</v>
      </c>
      <c r="N122" s="1">
        <v>2820</v>
      </c>
      <c r="O122" s="1">
        <v>6670</v>
      </c>
      <c r="P122" s="1">
        <v>2506</v>
      </c>
      <c r="Q122" s="1">
        <v>4130</v>
      </c>
      <c r="R122" s="1">
        <v>32</v>
      </c>
      <c r="S122" s="1">
        <v>956</v>
      </c>
      <c r="T122" s="1">
        <v>93</v>
      </c>
      <c r="U122" s="1">
        <v>28494</v>
      </c>
      <c r="V122" s="1">
        <v>1329</v>
      </c>
      <c r="W122" s="1">
        <v>5176</v>
      </c>
      <c r="X122" s="1">
        <v>0</v>
      </c>
      <c r="Y122" s="1">
        <v>0</v>
      </c>
      <c r="Z122" s="1">
        <v>0</v>
      </c>
      <c r="AA122" s="1">
        <f t="shared" si="50"/>
        <v>40498</v>
      </c>
      <c r="AB122" s="1">
        <f t="shared" si="50"/>
        <v>2676</v>
      </c>
      <c r="AC122" s="1">
        <f t="shared" si="51"/>
        <v>6630</v>
      </c>
      <c r="AD122" s="1">
        <f t="shared" si="52"/>
        <v>193</v>
      </c>
      <c r="AE122" s="1">
        <f t="shared" si="59"/>
        <v>41</v>
      </c>
      <c r="AF122" s="1">
        <f t="shared" si="53"/>
        <v>24</v>
      </c>
      <c r="AG122" s="1">
        <f t="shared" si="53"/>
        <v>0</v>
      </c>
      <c r="AH122" s="1">
        <f t="shared" si="53"/>
        <v>3</v>
      </c>
      <c r="AI122" s="1">
        <f t="shared" si="60"/>
        <v>68</v>
      </c>
      <c r="AJ122" s="9">
        <f t="shared" si="34"/>
        <v>6.4462257849031396E-2</v>
      </c>
      <c r="AK122" s="9">
        <f t="shared" si="35"/>
        <v>0.1996</v>
      </c>
      <c r="AL122" s="9">
        <f t="shared" si="36"/>
        <v>8.9800000000000005E-2</v>
      </c>
      <c r="AM122" s="9">
        <f t="shared" si="37"/>
        <v>9.693333333333333E-2</v>
      </c>
      <c r="AN122" s="9">
        <f t="shared" si="38"/>
        <v>1.2866666666666667E-2</v>
      </c>
      <c r="AO122" s="9">
        <f t="shared" si="39"/>
        <v>4.5333333333333337E-3</v>
      </c>
      <c r="AP122" s="1">
        <f t="shared" si="54"/>
        <v>-2</v>
      </c>
      <c r="AQ122" s="1">
        <f t="shared" si="54"/>
        <v>203</v>
      </c>
      <c r="AS122" s="1">
        <f t="shared" si="55"/>
        <v>0</v>
      </c>
      <c r="AT122" s="1">
        <f t="shared" si="61"/>
        <v>201</v>
      </c>
      <c r="AU122" s="1">
        <f t="shared" si="40"/>
        <v>6505</v>
      </c>
      <c r="AV122" s="9">
        <f t="shared" si="56"/>
        <v>0.43366666666666664</v>
      </c>
      <c r="AW122" s="9">
        <f t="shared" si="41"/>
        <v>8.8599999999999998E-2</v>
      </c>
      <c r="AX122" s="9">
        <f t="shared" si="42"/>
        <v>0.34506666666666669</v>
      </c>
      <c r="AY122" s="9">
        <f t="shared" si="43"/>
        <v>0</v>
      </c>
      <c r="AZ122" s="9">
        <f t="shared" si="44"/>
        <v>1.34E-2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124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3062</v>
      </c>
      <c r="C123" s="1">
        <v>110</v>
      </c>
      <c r="D123" s="1">
        <v>11936</v>
      </c>
      <c r="E123" s="1">
        <v>1387</v>
      </c>
      <c r="F123" s="1">
        <v>0</v>
      </c>
      <c r="G123" s="1">
        <v>1478</v>
      </c>
      <c r="H123" s="1">
        <v>0</v>
      </c>
      <c r="I123" s="1">
        <v>197</v>
      </c>
      <c r="J123" s="1">
        <v>46.28</v>
      </c>
      <c r="K123" s="1">
        <v>1.27</v>
      </c>
      <c r="L123" s="1">
        <v>10.8</v>
      </c>
      <c r="M123" s="1">
        <v>1.22</v>
      </c>
      <c r="N123" s="1">
        <v>2911</v>
      </c>
      <c r="O123" s="1">
        <v>6845</v>
      </c>
      <c r="P123" s="1">
        <v>2486</v>
      </c>
      <c r="Q123" s="1">
        <v>4325</v>
      </c>
      <c r="R123" s="1">
        <v>33</v>
      </c>
      <c r="S123" s="1">
        <v>992</v>
      </c>
      <c r="T123" s="1">
        <v>96</v>
      </c>
      <c r="U123" s="1">
        <v>28296</v>
      </c>
      <c r="V123" s="1">
        <v>1315</v>
      </c>
      <c r="W123" s="1">
        <v>5387</v>
      </c>
      <c r="X123" s="1">
        <v>0</v>
      </c>
      <c r="Y123" s="1">
        <v>0</v>
      </c>
      <c r="Z123" s="1">
        <v>0</v>
      </c>
      <c r="AA123" s="1">
        <f t="shared" si="50"/>
        <v>40232</v>
      </c>
      <c r="AB123" s="1">
        <f t="shared" si="50"/>
        <v>2702</v>
      </c>
      <c r="AC123" s="1">
        <f t="shared" si="51"/>
        <v>6865</v>
      </c>
      <c r="AD123" s="1">
        <f t="shared" si="52"/>
        <v>197</v>
      </c>
      <c r="AE123" s="1">
        <f t="shared" si="59"/>
        <v>40</v>
      </c>
      <c r="AF123" s="1">
        <f t="shared" si="53"/>
        <v>24</v>
      </c>
      <c r="AG123" s="1">
        <f t="shared" si="53"/>
        <v>0</v>
      </c>
      <c r="AH123" s="1">
        <f t="shared" si="53"/>
        <v>4</v>
      </c>
      <c r="AI123" s="1">
        <f t="shared" si="60"/>
        <v>68</v>
      </c>
      <c r="AJ123" s="9">
        <f t="shared" si="34"/>
        <v>6.4337034617896804E-2</v>
      </c>
      <c r="AK123" s="9">
        <f t="shared" si="35"/>
        <v>0.20413333333333333</v>
      </c>
      <c r="AL123" s="9">
        <f t="shared" si="36"/>
        <v>9.2466666666666669E-2</v>
      </c>
      <c r="AM123" s="9">
        <f t="shared" si="37"/>
        <v>9.8533333333333334E-2</v>
      </c>
      <c r="AN123" s="9">
        <f t="shared" si="38"/>
        <v>1.3133333333333334E-2</v>
      </c>
      <c r="AO123" s="9">
        <f t="shared" si="39"/>
        <v>4.5333333333333337E-3</v>
      </c>
      <c r="AP123" s="1">
        <f t="shared" si="54"/>
        <v>-14</v>
      </c>
      <c r="AQ123" s="1">
        <f t="shared" si="54"/>
        <v>211</v>
      </c>
      <c r="AS123" s="1">
        <f t="shared" si="55"/>
        <v>0</v>
      </c>
      <c r="AT123" s="1">
        <f t="shared" si="61"/>
        <v>197</v>
      </c>
      <c r="AU123" s="1">
        <f t="shared" si="40"/>
        <v>6702</v>
      </c>
      <c r="AV123" s="9">
        <f t="shared" si="56"/>
        <v>0.44679999999999997</v>
      </c>
      <c r="AW123" s="9">
        <f t="shared" si="41"/>
        <v>8.7666666666666671E-2</v>
      </c>
      <c r="AX123" s="9">
        <f t="shared" si="42"/>
        <v>0.35913333333333336</v>
      </c>
      <c r="AY123" s="9">
        <f t="shared" si="43"/>
        <v>0</v>
      </c>
      <c r="AZ123" s="9">
        <f t="shared" si="44"/>
        <v>1.3133333333333334E-2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125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3131</v>
      </c>
      <c r="C124" s="1">
        <v>111</v>
      </c>
      <c r="D124" s="1">
        <v>11867</v>
      </c>
      <c r="E124" s="1">
        <v>1425</v>
      </c>
      <c r="F124" s="1">
        <v>0</v>
      </c>
      <c r="G124" s="1">
        <v>1506</v>
      </c>
      <c r="H124" s="1">
        <v>0</v>
      </c>
      <c r="I124" s="1">
        <v>200</v>
      </c>
      <c r="J124" s="1">
        <v>46.37</v>
      </c>
      <c r="K124" s="1">
        <v>1.28</v>
      </c>
      <c r="L124" s="1">
        <v>10.7</v>
      </c>
      <c r="M124" s="1">
        <v>1.21</v>
      </c>
      <c r="N124" s="1">
        <v>3004</v>
      </c>
      <c r="O124" s="1">
        <v>7020</v>
      </c>
      <c r="P124" s="1">
        <v>2468</v>
      </c>
      <c r="Q124" s="1">
        <v>4517</v>
      </c>
      <c r="R124" s="1">
        <v>34</v>
      </c>
      <c r="S124" s="1">
        <v>1026</v>
      </c>
      <c r="T124" s="1">
        <v>100</v>
      </c>
      <c r="U124" s="1">
        <v>28098</v>
      </c>
      <c r="V124" s="1">
        <v>1305</v>
      </c>
      <c r="W124" s="1">
        <v>5596</v>
      </c>
      <c r="X124" s="1">
        <v>0</v>
      </c>
      <c r="Y124" s="1">
        <v>0</v>
      </c>
      <c r="Z124" s="1">
        <v>0</v>
      </c>
      <c r="AA124" s="1">
        <f t="shared" si="50"/>
        <v>39965</v>
      </c>
      <c r="AB124" s="1">
        <f t="shared" si="50"/>
        <v>2730</v>
      </c>
      <c r="AC124" s="1">
        <f t="shared" si="51"/>
        <v>7102</v>
      </c>
      <c r="AD124" s="1">
        <f t="shared" si="52"/>
        <v>200</v>
      </c>
      <c r="AE124" s="1">
        <f t="shared" si="59"/>
        <v>38</v>
      </c>
      <c r="AF124" s="1">
        <f t="shared" si="53"/>
        <v>28</v>
      </c>
      <c r="AG124" s="1">
        <f t="shared" si="53"/>
        <v>0</v>
      </c>
      <c r="AH124" s="1">
        <f t="shared" si="53"/>
        <v>3</v>
      </c>
      <c r="AI124" s="1">
        <f t="shared" si="60"/>
        <v>69</v>
      </c>
      <c r="AJ124" s="9">
        <f t="shared" si="34"/>
        <v>6.387735547748323E-2</v>
      </c>
      <c r="AK124" s="9">
        <f t="shared" si="35"/>
        <v>0.20873333333333333</v>
      </c>
      <c r="AL124" s="9">
        <f t="shared" si="36"/>
        <v>9.5000000000000001E-2</v>
      </c>
      <c r="AM124" s="9">
        <f t="shared" si="37"/>
        <v>0.1004</v>
      </c>
      <c r="AN124" s="9">
        <f t="shared" si="38"/>
        <v>1.3333333333333334E-2</v>
      </c>
      <c r="AO124" s="9">
        <f t="shared" si="39"/>
        <v>4.5999999999999999E-3</v>
      </c>
      <c r="AP124" s="1">
        <f t="shared" si="54"/>
        <v>-10</v>
      </c>
      <c r="AQ124" s="1">
        <f t="shared" si="54"/>
        <v>209</v>
      </c>
      <c r="AS124" s="1">
        <f t="shared" si="55"/>
        <v>0</v>
      </c>
      <c r="AT124" s="1">
        <f t="shared" si="61"/>
        <v>199</v>
      </c>
      <c r="AU124" s="1">
        <f t="shared" si="40"/>
        <v>6901</v>
      </c>
      <c r="AV124" s="9">
        <f t="shared" si="56"/>
        <v>0.46006666666666668</v>
      </c>
      <c r="AW124" s="9">
        <f t="shared" si="41"/>
        <v>8.6999999999999994E-2</v>
      </c>
      <c r="AX124" s="9">
        <f t="shared" si="42"/>
        <v>0.37306666666666666</v>
      </c>
      <c r="AY124" s="9">
        <f t="shared" si="43"/>
        <v>0</v>
      </c>
      <c r="AZ124" s="9">
        <f t="shared" si="44"/>
        <v>1.3266666666666666E-2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126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3200</v>
      </c>
      <c r="C125" s="1">
        <v>112</v>
      </c>
      <c r="D125" s="1">
        <v>11799</v>
      </c>
      <c r="E125" s="1">
        <v>1459</v>
      </c>
      <c r="F125" s="1">
        <v>0</v>
      </c>
      <c r="G125" s="1">
        <v>1537</v>
      </c>
      <c r="H125" s="1">
        <v>0</v>
      </c>
      <c r="I125" s="1">
        <v>204</v>
      </c>
      <c r="J125" s="1">
        <v>46.45</v>
      </c>
      <c r="K125" s="1">
        <v>1.28</v>
      </c>
      <c r="L125" s="1">
        <v>10.7</v>
      </c>
      <c r="M125" s="1">
        <v>1.21</v>
      </c>
      <c r="N125" s="1">
        <v>3096</v>
      </c>
      <c r="O125" s="1">
        <v>7187</v>
      </c>
      <c r="P125" s="1">
        <v>2445</v>
      </c>
      <c r="Q125" s="1">
        <v>4705</v>
      </c>
      <c r="R125" s="1">
        <v>35</v>
      </c>
      <c r="S125" s="1">
        <v>1055</v>
      </c>
      <c r="T125" s="1">
        <v>102</v>
      </c>
      <c r="U125" s="1">
        <v>27907</v>
      </c>
      <c r="V125" s="1">
        <v>1293</v>
      </c>
      <c r="W125" s="1">
        <v>5799</v>
      </c>
      <c r="X125" s="1">
        <v>0</v>
      </c>
      <c r="Y125" s="1">
        <v>0</v>
      </c>
      <c r="Z125" s="1">
        <v>0</v>
      </c>
      <c r="AA125" s="1">
        <f t="shared" si="50"/>
        <v>39706</v>
      </c>
      <c r="AB125" s="1">
        <f t="shared" si="50"/>
        <v>2752</v>
      </c>
      <c r="AC125" s="1">
        <f t="shared" si="51"/>
        <v>7336</v>
      </c>
      <c r="AD125" s="1">
        <f t="shared" si="52"/>
        <v>204</v>
      </c>
      <c r="AE125" s="1">
        <f t="shared" si="59"/>
        <v>34</v>
      </c>
      <c r="AF125" s="1">
        <f t="shared" si="53"/>
        <v>31</v>
      </c>
      <c r="AG125" s="1">
        <f t="shared" si="53"/>
        <v>0</v>
      </c>
      <c r="AH125" s="1">
        <f t="shared" si="53"/>
        <v>4</v>
      </c>
      <c r="AI125" s="1">
        <f t="shared" si="60"/>
        <v>69</v>
      </c>
      <c r="AJ125" s="9">
        <f t="shared" si="34"/>
        <v>6.3750000000000001E-2</v>
      </c>
      <c r="AK125" s="9">
        <f t="shared" si="35"/>
        <v>0.21333333333333335</v>
      </c>
      <c r="AL125" s="9">
        <f t="shared" si="36"/>
        <v>9.7266666666666668E-2</v>
      </c>
      <c r="AM125" s="9">
        <f t="shared" si="37"/>
        <v>0.10246666666666666</v>
      </c>
      <c r="AN125" s="9">
        <f t="shared" si="38"/>
        <v>1.3599999999999999E-2</v>
      </c>
      <c r="AO125" s="9">
        <f t="shared" si="39"/>
        <v>4.5999999999999999E-3</v>
      </c>
      <c r="AP125" s="1">
        <f t="shared" si="54"/>
        <v>-12</v>
      </c>
      <c r="AQ125" s="1">
        <f t="shared" si="54"/>
        <v>203</v>
      </c>
      <c r="AS125" s="1">
        <f t="shared" si="55"/>
        <v>0</v>
      </c>
      <c r="AT125" s="1">
        <f t="shared" si="61"/>
        <v>191</v>
      </c>
      <c r="AU125" s="1">
        <f t="shared" si="40"/>
        <v>7092</v>
      </c>
      <c r="AV125" s="9">
        <f t="shared" si="56"/>
        <v>0.4728</v>
      </c>
      <c r="AW125" s="9">
        <f t="shared" si="41"/>
        <v>8.6199999999999999E-2</v>
      </c>
      <c r="AX125" s="9">
        <f t="shared" si="42"/>
        <v>0.3866</v>
      </c>
      <c r="AY125" s="9">
        <f t="shared" si="43"/>
        <v>0</v>
      </c>
      <c r="AZ125" s="9">
        <f t="shared" si="44"/>
        <v>1.2733333333333333E-2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127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3266</v>
      </c>
      <c r="C126" s="1">
        <v>113</v>
      </c>
      <c r="D126" s="1">
        <v>11732</v>
      </c>
      <c r="E126" s="1">
        <v>1490</v>
      </c>
      <c r="F126" s="1">
        <v>0</v>
      </c>
      <c r="G126" s="1">
        <v>1568</v>
      </c>
      <c r="H126" s="1">
        <v>0</v>
      </c>
      <c r="I126" s="1">
        <v>208</v>
      </c>
      <c r="J126" s="1">
        <v>46.53</v>
      </c>
      <c r="K126" s="1">
        <v>1.29</v>
      </c>
      <c r="L126" s="1">
        <v>10.6</v>
      </c>
      <c r="M126" s="1">
        <v>1.2</v>
      </c>
      <c r="N126" s="1">
        <v>3185</v>
      </c>
      <c r="O126" s="1">
        <v>7353</v>
      </c>
      <c r="P126" s="1">
        <v>2416</v>
      </c>
      <c r="Q126" s="1">
        <v>4900</v>
      </c>
      <c r="R126" s="1">
        <v>37</v>
      </c>
      <c r="S126" s="1">
        <v>1082</v>
      </c>
      <c r="T126" s="1">
        <v>105</v>
      </c>
      <c r="U126" s="1">
        <v>27719</v>
      </c>
      <c r="V126" s="1">
        <v>1268</v>
      </c>
      <c r="W126" s="1">
        <v>6012</v>
      </c>
      <c r="X126" s="1">
        <v>0</v>
      </c>
      <c r="Y126" s="1">
        <v>0</v>
      </c>
      <c r="Z126" s="1">
        <v>0</v>
      </c>
      <c r="AA126" s="1">
        <f t="shared" si="50"/>
        <v>39451</v>
      </c>
      <c r="AB126" s="1">
        <f t="shared" si="50"/>
        <v>2758</v>
      </c>
      <c r="AC126" s="1">
        <f t="shared" si="51"/>
        <v>7580</v>
      </c>
      <c r="AD126" s="1">
        <f t="shared" si="52"/>
        <v>208</v>
      </c>
      <c r="AE126" s="1">
        <f t="shared" si="59"/>
        <v>31</v>
      </c>
      <c r="AF126" s="1">
        <f t="shared" si="53"/>
        <v>31</v>
      </c>
      <c r="AG126" s="1">
        <f t="shared" si="53"/>
        <v>0</v>
      </c>
      <c r="AH126" s="1">
        <f t="shared" si="53"/>
        <v>4</v>
      </c>
      <c r="AI126" s="1">
        <f t="shared" si="60"/>
        <v>66</v>
      </c>
      <c r="AJ126" s="9">
        <f t="shared" si="34"/>
        <v>6.3686466625842014E-2</v>
      </c>
      <c r="AK126" s="9">
        <f t="shared" si="35"/>
        <v>0.21773333333333333</v>
      </c>
      <c r="AL126" s="9">
        <f t="shared" si="36"/>
        <v>9.9333333333333329E-2</v>
      </c>
      <c r="AM126" s="9">
        <f t="shared" si="37"/>
        <v>0.10453333333333334</v>
      </c>
      <c r="AN126" s="9">
        <f t="shared" si="38"/>
        <v>1.3866666666666666E-2</v>
      </c>
      <c r="AO126" s="9">
        <f t="shared" si="39"/>
        <v>4.4000000000000003E-3</v>
      </c>
      <c r="AP126" s="1">
        <f t="shared" si="54"/>
        <v>-25</v>
      </c>
      <c r="AQ126" s="1">
        <f t="shared" si="54"/>
        <v>213</v>
      </c>
      <c r="AS126" s="1">
        <f t="shared" si="55"/>
        <v>0</v>
      </c>
      <c r="AT126" s="1">
        <f t="shared" si="61"/>
        <v>188</v>
      </c>
      <c r="AU126" s="1">
        <f t="shared" si="40"/>
        <v>7280</v>
      </c>
      <c r="AV126" s="9">
        <f t="shared" si="56"/>
        <v>0.48533333333333334</v>
      </c>
      <c r="AW126" s="9">
        <f t="shared" si="41"/>
        <v>8.4533333333333335E-2</v>
      </c>
      <c r="AX126" s="9">
        <f t="shared" si="42"/>
        <v>0.40079999999999999</v>
      </c>
      <c r="AY126" s="9">
        <f t="shared" si="43"/>
        <v>0</v>
      </c>
      <c r="AZ126" s="9">
        <f t="shared" si="44"/>
        <v>1.2533333333333334E-2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128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3333</v>
      </c>
      <c r="C127" s="1">
        <v>114</v>
      </c>
      <c r="D127" s="1">
        <v>11665</v>
      </c>
      <c r="E127" s="1">
        <v>1519</v>
      </c>
      <c r="F127" s="1">
        <v>0</v>
      </c>
      <c r="G127" s="1">
        <v>1601</v>
      </c>
      <c r="H127" s="1">
        <v>0</v>
      </c>
      <c r="I127" s="1">
        <v>213</v>
      </c>
      <c r="J127" s="1">
        <v>46.61</v>
      </c>
      <c r="K127" s="1">
        <v>1.29</v>
      </c>
      <c r="L127" s="1">
        <v>10.6</v>
      </c>
      <c r="M127" s="1">
        <v>1.2</v>
      </c>
      <c r="N127" s="1">
        <v>3272</v>
      </c>
      <c r="O127" s="1">
        <v>7515</v>
      </c>
      <c r="P127" s="1">
        <v>2388</v>
      </c>
      <c r="Q127" s="1">
        <v>5088</v>
      </c>
      <c r="R127" s="1">
        <v>38</v>
      </c>
      <c r="S127" s="1">
        <v>1111</v>
      </c>
      <c r="T127" s="1">
        <v>107</v>
      </c>
      <c r="U127" s="1">
        <v>27536</v>
      </c>
      <c r="V127" s="1">
        <v>1247</v>
      </c>
      <c r="W127" s="1">
        <v>6216</v>
      </c>
      <c r="X127" s="1">
        <v>0</v>
      </c>
      <c r="Y127" s="1">
        <v>0</v>
      </c>
      <c r="Z127" s="1">
        <v>0</v>
      </c>
      <c r="AA127" s="1">
        <f t="shared" si="50"/>
        <v>39201</v>
      </c>
      <c r="AB127" s="1">
        <f t="shared" si="50"/>
        <v>2766</v>
      </c>
      <c r="AC127" s="1">
        <f t="shared" si="51"/>
        <v>7817</v>
      </c>
      <c r="AD127" s="1">
        <f t="shared" si="52"/>
        <v>213</v>
      </c>
      <c r="AE127" s="1">
        <f t="shared" si="59"/>
        <v>29</v>
      </c>
      <c r="AF127" s="1">
        <f t="shared" si="53"/>
        <v>33</v>
      </c>
      <c r="AG127" s="1">
        <f t="shared" si="53"/>
        <v>0</v>
      </c>
      <c r="AH127" s="1">
        <f t="shared" si="53"/>
        <v>5</v>
      </c>
      <c r="AI127" s="1">
        <f t="shared" si="60"/>
        <v>67</v>
      </c>
      <c r="AJ127" s="9">
        <f t="shared" si="34"/>
        <v>6.3906390639063906E-2</v>
      </c>
      <c r="AK127" s="9">
        <f t="shared" si="35"/>
        <v>0.22220000000000001</v>
      </c>
      <c r="AL127" s="9">
        <f t="shared" si="36"/>
        <v>0.10126666666666667</v>
      </c>
      <c r="AM127" s="9">
        <f t="shared" si="37"/>
        <v>0.10673333333333333</v>
      </c>
      <c r="AN127" s="9">
        <f t="shared" si="38"/>
        <v>1.4200000000000001E-2</v>
      </c>
      <c r="AO127" s="9">
        <f t="shared" si="39"/>
        <v>4.4666666666666665E-3</v>
      </c>
      <c r="AP127" s="1">
        <f t="shared" si="54"/>
        <v>-21</v>
      </c>
      <c r="AQ127" s="1">
        <f t="shared" si="54"/>
        <v>204</v>
      </c>
      <c r="AS127" s="1">
        <f t="shared" si="55"/>
        <v>0</v>
      </c>
      <c r="AT127" s="1">
        <f t="shared" si="61"/>
        <v>183</v>
      </c>
      <c r="AU127" s="1">
        <f t="shared" si="40"/>
        <v>7463</v>
      </c>
      <c r="AV127" s="9">
        <f t="shared" si="56"/>
        <v>0.49753333333333333</v>
      </c>
      <c r="AW127" s="9">
        <f t="shared" si="41"/>
        <v>8.3133333333333337E-2</v>
      </c>
      <c r="AX127" s="9">
        <f t="shared" si="42"/>
        <v>0.41439999999999999</v>
      </c>
      <c r="AY127" s="9">
        <f t="shared" si="43"/>
        <v>0</v>
      </c>
      <c r="AZ127" s="9">
        <f t="shared" si="44"/>
        <v>1.2200000000000001E-2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129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3396</v>
      </c>
      <c r="C128" s="1">
        <v>115</v>
      </c>
      <c r="D128" s="1">
        <v>11602</v>
      </c>
      <c r="E128" s="1">
        <v>1544</v>
      </c>
      <c r="F128" s="1">
        <v>0</v>
      </c>
      <c r="G128" s="1">
        <v>1635</v>
      </c>
      <c r="H128" s="1">
        <v>0</v>
      </c>
      <c r="I128" s="1">
        <v>217</v>
      </c>
      <c r="J128" s="1">
        <v>46.68</v>
      </c>
      <c r="K128" s="1">
        <v>1.29</v>
      </c>
      <c r="L128" s="1">
        <v>10.5</v>
      </c>
      <c r="M128" s="1">
        <v>1.19</v>
      </c>
      <c r="N128" s="1">
        <v>3359</v>
      </c>
      <c r="O128" s="1">
        <v>7668</v>
      </c>
      <c r="P128" s="1">
        <v>2352</v>
      </c>
      <c r="Q128" s="1">
        <v>5276</v>
      </c>
      <c r="R128" s="1">
        <v>39</v>
      </c>
      <c r="S128" s="1">
        <v>1142</v>
      </c>
      <c r="T128" s="1">
        <v>111</v>
      </c>
      <c r="U128" s="1">
        <v>27360</v>
      </c>
      <c r="V128" s="1">
        <v>1215</v>
      </c>
      <c r="W128" s="1">
        <v>6423</v>
      </c>
      <c r="X128" s="1">
        <v>0</v>
      </c>
      <c r="Y128" s="1">
        <v>0</v>
      </c>
      <c r="Z128" s="1">
        <v>0</v>
      </c>
      <c r="AA128" s="1">
        <f t="shared" si="50"/>
        <v>38962</v>
      </c>
      <c r="AB128" s="1">
        <f t="shared" si="50"/>
        <v>2759</v>
      </c>
      <c r="AC128" s="1">
        <f t="shared" si="51"/>
        <v>8058</v>
      </c>
      <c r="AD128" s="1">
        <f t="shared" si="52"/>
        <v>217</v>
      </c>
      <c r="AE128" s="1">
        <f t="shared" si="59"/>
        <v>25</v>
      </c>
      <c r="AF128" s="1">
        <f t="shared" si="53"/>
        <v>34</v>
      </c>
      <c r="AG128" s="1">
        <f t="shared" si="53"/>
        <v>0</v>
      </c>
      <c r="AH128" s="1">
        <f t="shared" si="53"/>
        <v>4</v>
      </c>
      <c r="AI128" s="1">
        <f t="shared" si="60"/>
        <v>63</v>
      </c>
      <c r="AJ128" s="9">
        <f t="shared" si="34"/>
        <v>6.3898704358068312E-2</v>
      </c>
      <c r="AK128" s="9">
        <f t="shared" si="35"/>
        <v>0.22639999999999999</v>
      </c>
      <c r="AL128" s="9">
        <f t="shared" si="36"/>
        <v>0.10293333333333334</v>
      </c>
      <c r="AM128" s="9">
        <f t="shared" si="37"/>
        <v>0.109</v>
      </c>
      <c r="AN128" s="9">
        <f t="shared" si="38"/>
        <v>1.4466666666666666E-2</v>
      </c>
      <c r="AO128" s="9">
        <f t="shared" si="39"/>
        <v>4.1999999999999997E-3</v>
      </c>
      <c r="AP128" s="1">
        <f t="shared" si="54"/>
        <v>-32</v>
      </c>
      <c r="AQ128" s="1">
        <f t="shared" si="54"/>
        <v>207</v>
      </c>
      <c r="AS128" s="1">
        <f t="shared" si="55"/>
        <v>0</v>
      </c>
      <c r="AT128" s="1">
        <f t="shared" si="61"/>
        <v>175</v>
      </c>
      <c r="AU128" s="1">
        <f t="shared" si="40"/>
        <v>7638</v>
      </c>
      <c r="AV128" s="9">
        <f t="shared" si="56"/>
        <v>0.50919999999999999</v>
      </c>
      <c r="AW128" s="9">
        <f t="shared" si="41"/>
        <v>8.1000000000000003E-2</v>
      </c>
      <c r="AX128" s="9">
        <f t="shared" si="42"/>
        <v>0.42820000000000003</v>
      </c>
      <c r="AY128" s="9">
        <f t="shared" si="43"/>
        <v>0</v>
      </c>
      <c r="AZ128" s="9">
        <f t="shared" si="44"/>
        <v>1.1666666666666667E-2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130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3462</v>
      </c>
      <c r="C129" s="1">
        <v>116</v>
      </c>
      <c r="D129" s="1">
        <v>11536</v>
      </c>
      <c r="E129" s="1">
        <v>1570</v>
      </c>
      <c r="F129" s="1">
        <v>0</v>
      </c>
      <c r="G129" s="1">
        <v>1670</v>
      </c>
      <c r="H129" s="1">
        <v>0</v>
      </c>
      <c r="I129" s="1">
        <v>222</v>
      </c>
      <c r="J129" s="1">
        <v>46.76</v>
      </c>
      <c r="K129" s="1">
        <v>1.29</v>
      </c>
      <c r="L129" s="1">
        <v>10.5</v>
      </c>
      <c r="M129" s="1">
        <v>1.19</v>
      </c>
      <c r="N129" s="1">
        <v>3447</v>
      </c>
      <c r="O129" s="1">
        <v>7818</v>
      </c>
      <c r="P129" s="1">
        <v>2321</v>
      </c>
      <c r="Q129" s="1">
        <v>5455</v>
      </c>
      <c r="R129" s="1">
        <v>41</v>
      </c>
      <c r="S129" s="1">
        <v>1171</v>
      </c>
      <c r="T129" s="1">
        <v>114</v>
      </c>
      <c r="U129" s="1">
        <v>27187</v>
      </c>
      <c r="V129" s="1">
        <v>1187</v>
      </c>
      <c r="W129" s="1">
        <v>6624</v>
      </c>
      <c r="X129" s="1">
        <v>0</v>
      </c>
      <c r="Y129" s="1">
        <v>0</v>
      </c>
      <c r="Z129" s="1">
        <v>0</v>
      </c>
      <c r="AA129" s="1">
        <f t="shared" si="50"/>
        <v>38723</v>
      </c>
      <c r="AB129" s="1">
        <f t="shared" si="50"/>
        <v>2757</v>
      </c>
      <c r="AC129" s="1">
        <f t="shared" si="51"/>
        <v>8294</v>
      </c>
      <c r="AD129" s="1">
        <f t="shared" si="52"/>
        <v>222</v>
      </c>
      <c r="AE129" s="1">
        <f t="shared" si="59"/>
        <v>26</v>
      </c>
      <c r="AF129" s="1">
        <f t="shared" si="53"/>
        <v>35</v>
      </c>
      <c r="AG129" s="1">
        <f t="shared" si="53"/>
        <v>0</v>
      </c>
      <c r="AH129" s="1">
        <f t="shared" si="53"/>
        <v>5</v>
      </c>
      <c r="AI129" s="1">
        <f t="shared" si="60"/>
        <v>66</v>
      </c>
      <c r="AJ129" s="9">
        <f t="shared" si="34"/>
        <v>6.4124783362218371E-2</v>
      </c>
      <c r="AK129" s="9">
        <f t="shared" si="35"/>
        <v>0.23080000000000001</v>
      </c>
      <c r="AL129" s="9">
        <f t="shared" si="36"/>
        <v>0.10466666666666667</v>
      </c>
      <c r="AM129" s="9">
        <f t="shared" si="37"/>
        <v>0.11133333333333334</v>
      </c>
      <c r="AN129" s="9">
        <f t="shared" si="38"/>
        <v>1.4800000000000001E-2</v>
      </c>
      <c r="AO129" s="9">
        <f t="shared" si="39"/>
        <v>4.4000000000000003E-3</v>
      </c>
      <c r="AP129" s="1">
        <f t="shared" si="54"/>
        <v>-28</v>
      </c>
      <c r="AQ129" s="1">
        <f t="shared" si="54"/>
        <v>201</v>
      </c>
      <c r="AS129" s="1">
        <f t="shared" si="55"/>
        <v>0</v>
      </c>
      <c r="AT129" s="1">
        <f t="shared" si="61"/>
        <v>173</v>
      </c>
      <c r="AU129" s="1">
        <f t="shared" si="40"/>
        <v>7811</v>
      </c>
      <c r="AV129" s="9">
        <f t="shared" si="56"/>
        <v>0.52073333333333338</v>
      </c>
      <c r="AW129" s="9">
        <f t="shared" si="41"/>
        <v>7.9133333333333333E-2</v>
      </c>
      <c r="AX129" s="9">
        <f t="shared" si="42"/>
        <v>0.44159999999999999</v>
      </c>
      <c r="AY129" s="9">
        <f t="shared" si="43"/>
        <v>0</v>
      </c>
      <c r="AZ129" s="9">
        <f t="shared" si="44"/>
        <v>1.1533333333333333E-2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131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3519</v>
      </c>
      <c r="C130" s="1">
        <v>117</v>
      </c>
      <c r="D130" s="1">
        <v>11479</v>
      </c>
      <c r="E130" s="1">
        <v>1585</v>
      </c>
      <c r="F130" s="1">
        <v>0</v>
      </c>
      <c r="G130" s="1">
        <v>1707</v>
      </c>
      <c r="H130" s="1">
        <v>0</v>
      </c>
      <c r="I130" s="1">
        <v>227</v>
      </c>
      <c r="J130" s="1">
        <v>46.83</v>
      </c>
      <c r="K130" s="1">
        <v>1.3</v>
      </c>
      <c r="L130" s="1">
        <v>10.5</v>
      </c>
      <c r="M130" s="1">
        <v>1.18</v>
      </c>
      <c r="N130" s="1">
        <v>3528</v>
      </c>
      <c r="O130" s="1">
        <v>7954</v>
      </c>
      <c r="P130" s="1">
        <v>2278</v>
      </c>
      <c r="Q130" s="1">
        <v>5633</v>
      </c>
      <c r="R130" s="1">
        <v>42</v>
      </c>
      <c r="S130" s="1">
        <v>1197</v>
      </c>
      <c r="T130" s="1">
        <v>116</v>
      </c>
      <c r="U130" s="1">
        <v>27027</v>
      </c>
      <c r="V130" s="1">
        <v>1149</v>
      </c>
      <c r="W130" s="1">
        <v>6822</v>
      </c>
      <c r="X130" s="1">
        <v>0</v>
      </c>
      <c r="Y130" s="1">
        <v>0</v>
      </c>
      <c r="Z130" s="1">
        <v>0</v>
      </c>
      <c r="AA130" s="1">
        <f t="shared" si="50"/>
        <v>38506</v>
      </c>
      <c r="AB130" s="1">
        <f t="shared" si="50"/>
        <v>2734</v>
      </c>
      <c r="AC130" s="1">
        <f t="shared" si="51"/>
        <v>8529</v>
      </c>
      <c r="AD130" s="1">
        <f t="shared" si="52"/>
        <v>227</v>
      </c>
      <c r="AE130" s="1">
        <f t="shared" si="59"/>
        <v>15</v>
      </c>
      <c r="AF130" s="1">
        <f t="shared" si="53"/>
        <v>37</v>
      </c>
      <c r="AG130" s="1">
        <f t="shared" si="53"/>
        <v>0</v>
      </c>
      <c r="AH130" s="1">
        <f t="shared" si="53"/>
        <v>5</v>
      </c>
      <c r="AI130" s="1">
        <f t="shared" si="60"/>
        <v>57</v>
      </c>
      <c r="AJ130" s="9">
        <f t="shared" si="34"/>
        <v>6.4506962205171922E-2</v>
      </c>
      <c r="AK130" s="9">
        <f t="shared" si="35"/>
        <v>0.2346</v>
      </c>
      <c r="AL130" s="9">
        <f t="shared" si="36"/>
        <v>0.10566666666666667</v>
      </c>
      <c r="AM130" s="9">
        <f t="shared" si="37"/>
        <v>0.1138</v>
      </c>
      <c r="AN130" s="9">
        <f t="shared" si="38"/>
        <v>1.5133333333333334E-2</v>
      </c>
      <c r="AO130" s="9">
        <f t="shared" si="39"/>
        <v>3.8E-3</v>
      </c>
      <c r="AP130" s="1">
        <f t="shared" si="54"/>
        <v>-38</v>
      </c>
      <c r="AQ130" s="1">
        <f t="shared" si="54"/>
        <v>198</v>
      </c>
      <c r="AS130" s="1">
        <f t="shared" si="55"/>
        <v>0</v>
      </c>
      <c r="AT130" s="1">
        <f t="shared" si="61"/>
        <v>160</v>
      </c>
      <c r="AU130" s="1">
        <f t="shared" si="40"/>
        <v>7971</v>
      </c>
      <c r="AV130" s="9">
        <f t="shared" si="56"/>
        <v>0.53139999999999998</v>
      </c>
      <c r="AW130" s="9">
        <f t="shared" si="41"/>
        <v>7.6600000000000001E-2</v>
      </c>
      <c r="AX130" s="9">
        <f t="shared" si="42"/>
        <v>0.45479999999999998</v>
      </c>
      <c r="AY130" s="9">
        <f t="shared" si="43"/>
        <v>0</v>
      </c>
      <c r="AZ130" s="9">
        <f t="shared" si="44"/>
        <v>1.0666666666666666E-2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132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3576</v>
      </c>
      <c r="C131" s="1">
        <v>118</v>
      </c>
      <c r="D131" s="1">
        <v>11422</v>
      </c>
      <c r="E131" s="1">
        <v>1595</v>
      </c>
      <c r="F131" s="1">
        <v>0</v>
      </c>
      <c r="G131" s="1">
        <v>1749</v>
      </c>
      <c r="H131" s="1">
        <v>0</v>
      </c>
      <c r="I131" s="1">
        <v>232</v>
      </c>
      <c r="J131" s="1">
        <v>46.91</v>
      </c>
      <c r="K131" s="1">
        <v>1.3</v>
      </c>
      <c r="L131" s="1">
        <v>10.5</v>
      </c>
      <c r="M131" s="1">
        <v>1.18</v>
      </c>
      <c r="N131" s="1">
        <v>3606</v>
      </c>
      <c r="O131" s="1">
        <v>8089</v>
      </c>
      <c r="P131" s="1">
        <v>2235</v>
      </c>
      <c r="Q131" s="1">
        <v>5810</v>
      </c>
      <c r="R131" s="1">
        <v>43</v>
      </c>
      <c r="S131" s="1">
        <v>1218</v>
      </c>
      <c r="T131" s="1">
        <v>117</v>
      </c>
      <c r="U131" s="1">
        <v>26871</v>
      </c>
      <c r="V131" s="1">
        <v>1112</v>
      </c>
      <c r="W131" s="1">
        <v>7016</v>
      </c>
      <c r="X131" s="1">
        <v>0</v>
      </c>
      <c r="Y131" s="1">
        <v>0</v>
      </c>
      <c r="Z131" s="1">
        <v>0</v>
      </c>
      <c r="AA131" s="1">
        <f t="shared" si="50"/>
        <v>38293</v>
      </c>
      <c r="AB131" s="1">
        <f t="shared" si="50"/>
        <v>2707</v>
      </c>
      <c r="AC131" s="1">
        <f t="shared" si="51"/>
        <v>8765</v>
      </c>
      <c r="AD131" s="1">
        <f t="shared" si="52"/>
        <v>232</v>
      </c>
      <c r="AE131" s="1">
        <f t="shared" si="59"/>
        <v>10</v>
      </c>
      <c r="AF131" s="1">
        <f t="shared" si="53"/>
        <v>42</v>
      </c>
      <c r="AG131" s="1">
        <f t="shared" si="53"/>
        <v>0</v>
      </c>
      <c r="AH131" s="1">
        <f t="shared" si="53"/>
        <v>5</v>
      </c>
      <c r="AI131" s="1">
        <f t="shared" si="60"/>
        <v>57</v>
      </c>
      <c r="AJ131" s="9">
        <f t="shared" si="34"/>
        <v>6.4876957494407153E-2</v>
      </c>
      <c r="AK131" s="9">
        <f t="shared" si="35"/>
        <v>0.2384</v>
      </c>
      <c r="AL131" s="9">
        <f t="shared" si="36"/>
        <v>0.10633333333333334</v>
      </c>
      <c r="AM131" s="9">
        <f t="shared" si="37"/>
        <v>0.1166</v>
      </c>
      <c r="AN131" s="9">
        <f t="shared" si="38"/>
        <v>1.5466666666666667E-2</v>
      </c>
      <c r="AO131" s="9">
        <f t="shared" si="39"/>
        <v>3.8E-3</v>
      </c>
      <c r="AP131" s="1">
        <f t="shared" si="54"/>
        <v>-37</v>
      </c>
      <c r="AQ131" s="1">
        <f t="shared" si="54"/>
        <v>194</v>
      </c>
      <c r="AS131" s="1">
        <f t="shared" si="55"/>
        <v>0</v>
      </c>
      <c r="AT131" s="1">
        <f t="shared" si="61"/>
        <v>157</v>
      </c>
      <c r="AU131" s="1">
        <f t="shared" si="40"/>
        <v>8128</v>
      </c>
      <c r="AV131" s="9">
        <f t="shared" si="56"/>
        <v>0.54186666666666672</v>
      </c>
      <c r="AW131" s="9">
        <f t="shared" si="41"/>
        <v>7.4133333333333329E-2</v>
      </c>
      <c r="AX131" s="9">
        <f t="shared" si="42"/>
        <v>0.46773333333333333</v>
      </c>
      <c r="AY131" s="9">
        <f t="shared" si="43"/>
        <v>0</v>
      </c>
      <c r="AZ131" s="9">
        <f t="shared" si="44"/>
        <v>1.0466666666666668E-2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133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3633</v>
      </c>
      <c r="C132" s="1">
        <v>119</v>
      </c>
      <c r="D132" s="1">
        <v>11365</v>
      </c>
      <c r="E132" s="1">
        <v>1604</v>
      </c>
      <c r="F132" s="1">
        <v>0</v>
      </c>
      <c r="G132" s="1">
        <v>1791</v>
      </c>
      <c r="H132" s="1">
        <v>0</v>
      </c>
      <c r="I132" s="1">
        <v>238</v>
      </c>
      <c r="J132" s="1">
        <v>46.98</v>
      </c>
      <c r="K132" s="1">
        <v>1.3</v>
      </c>
      <c r="L132" s="1">
        <v>10.4</v>
      </c>
      <c r="M132" s="1">
        <v>1.17</v>
      </c>
      <c r="N132" s="1">
        <v>3689</v>
      </c>
      <c r="O132" s="1">
        <v>8211</v>
      </c>
      <c r="P132" s="1">
        <v>2185</v>
      </c>
      <c r="Q132" s="1">
        <v>5981</v>
      </c>
      <c r="R132" s="1">
        <v>45</v>
      </c>
      <c r="S132" s="1">
        <v>1237</v>
      </c>
      <c r="T132" s="1">
        <v>120</v>
      </c>
      <c r="U132" s="1">
        <v>26723</v>
      </c>
      <c r="V132" s="1">
        <v>1072</v>
      </c>
      <c r="W132" s="1">
        <v>7204</v>
      </c>
      <c r="X132" s="1">
        <v>0</v>
      </c>
      <c r="Y132" s="1">
        <v>0</v>
      </c>
      <c r="Z132" s="1">
        <v>0</v>
      </c>
      <c r="AA132" s="1">
        <f t="shared" si="50"/>
        <v>38088</v>
      </c>
      <c r="AB132" s="1">
        <f t="shared" si="50"/>
        <v>2676</v>
      </c>
      <c r="AC132" s="1">
        <f t="shared" si="51"/>
        <v>8995</v>
      </c>
      <c r="AD132" s="1">
        <f t="shared" si="52"/>
        <v>238</v>
      </c>
      <c r="AE132" s="1">
        <f t="shared" si="59"/>
        <v>9</v>
      </c>
      <c r="AF132" s="1">
        <f t="shared" si="53"/>
        <v>42</v>
      </c>
      <c r="AG132" s="1">
        <f t="shared" si="53"/>
        <v>0</v>
      </c>
      <c r="AH132" s="1">
        <f t="shared" si="53"/>
        <v>6</v>
      </c>
      <c r="AI132" s="1">
        <f t="shared" si="60"/>
        <v>57</v>
      </c>
      <c r="AJ132" s="9">
        <f t="shared" si="34"/>
        <v>6.5510597302504817E-2</v>
      </c>
      <c r="AK132" s="9">
        <f t="shared" si="35"/>
        <v>0.2422</v>
      </c>
      <c r="AL132" s="9">
        <f t="shared" si="36"/>
        <v>0.10693333333333334</v>
      </c>
      <c r="AM132" s="9">
        <f t="shared" si="37"/>
        <v>0.11940000000000001</v>
      </c>
      <c r="AN132" s="9">
        <f t="shared" si="38"/>
        <v>1.5866666666666668E-2</v>
      </c>
      <c r="AO132" s="9">
        <f t="shared" si="39"/>
        <v>3.8E-3</v>
      </c>
      <c r="AP132" s="1">
        <f t="shared" si="54"/>
        <v>-40</v>
      </c>
      <c r="AQ132" s="1">
        <f t="shared" si="54"/>
        <v>188</v>
      </c>
      <c r="AS132" s="1">
        <f t="shared" si="55"/>
        <v>0</v>
      </c>
      <c r="AT132" s="1">
        <f t="shared" si="61"/>
        <v>148</v>
      </c>
      <c r="AU132" s="1">
        <f t="shared" si="40"/>
        <v>8276</v>
      </c>
      <c r="AV132" s="9">
        <f t="shared" si="56"/>
        <v>0.5517333333333333</v>
      </c>
      <c r="AW132" s="9">
        <f t="shared" si="41"/>
        <v>7.1466666666666664E-2</v>
      </c>
      <c r="AX132" s="9">
        <f t="shared" si="42"/>
        <v>0.48026666666666668</v>
      </c>
      <c r="AY132" s="9">
        <f t="shared" si="43"/>
        <v>0</v>
      </c>
      <c r="AZ132" s="9">
        <f t="shared" si="44"/>
        <v>9.8666666666666659E-3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134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3688</v>
      </c>
      <c r="C133" s="1">
        <v>120</v>
      </c>
      <c r="D133" s="1">
        <v>11310</v>
      </c>
      <c r="E133" s="1">
        <v>1608</v>
      </c>
      <c r="F133" s="1">
        <v>0</v>
      </c>
      <c r="G133" s="1">
        <v>1836</v>
      </c>
      <c r="H133" s="1">
        <v>0</v>
      </c>
      <c r="I133" s="1">
        <v>244</v>
      </c>
      <c r="J133" s="1">
        <v>47.04</v>
      </c>
      <c r="K133" s="1">
        <v>1.3</v>
      </c>
      <c r="L133" s="1">
        <v>10.4</v>
      </c>
      <c r="M133" s="1">
        <v>1.17</v>
      </c>
      <c r="N133" s="1">
        <v>3768</v>
      </c>
      <c r="O133" s="1">
        <v>8322</v>
      </c>
      <c r="P133" s="1">
        <v>2130</v>
      </c>
      <c r="Q133" s="1">
        <v>6145</v>
      </c>
      <c r="R133" s="1">
        <v>46</v>
      </c>
      <c r="S133" s="1">
        <v>1252</v>
      </c>
      <c r="T133" s="1">
        <v>122</v>
      </c>
      <c r="U133" s="1">
        <v>26588</v>
      </c>
      <c r="V133" s="1">
        <v>1025</v>
      </c>
      <c r="W133" s="1">
        <v>7385</v>
      </c>
      <c r="X133" s="1">
        <v>0</v>
      </c>
      <c r="Y133" s="1">
        <v>0</v>
      </c>
      <c r="Z133" s="1">
        <v>0</v>
      </c>
      <c r="AA133" s="1">
        <f t="shared" si="50"/>
        <v>37898</v>
      </c>
      <c r="AB133" s="1">
        <f t="shared" si="50"/>
        <v>2633</v>
      </c>
      <c r="AC133" s="1">
        <f t="shared" si="51"/>
        <v>9221</v>
      </c>
      <c r="AD133" s="1">
        <f t="shared" si="52"/>
        <v>244</v>
      </c>
      <c r="AE133" s="1">
        <f t="shared" si="59"/>
        <v>4</v>
      </c>
      <c r="AF133" s="1">
        <f t="shared" si="53"/>
        <v>45</v>
      </c>
      <c r="AG133" s="1">
        <f t="shared" si="53"/>
        <v>0</v>
      </c>
      <c r="AH133" s="1">
        <f t="shared" si="53"/>
        <v>6</v>
      </c>
      <c r="AI133" s="1">
        <f t="shared" si="60"/>
        <v>55</v>
      </c>
      <c r="AJ133" s="9">
        <f t="shared" si="34"/>
        <v>6.6160520607375276E-2</v>
      </c>
      <c r="AK133" s="9">
        <f t="shared" si="35"/>
        <v>0.24586666666666668</v>
      </c>
      <c r="AL133" s="9">
        <f t="shared" si="36"/>
        <v>0.1072</v>
      </c>
      <c r="AM133" s="9">
        <f t="shared" si="37"/>
        <v>0.12239999999999999</v>
      </c>
      <c r="AN133" s="9">
        <f t="shared" si="38"/>
        <v>1.6266666666666665E-2</v>
      </c>
      <c r="AO133" s="9">
        <f t="shared" si="39"/>
        <v>3.6666666666666666E-3</v>
      </c>
      <c r="AP133" s="1">
        <f t="shared" si="54"/>
        <v>-47</v>
      </c>
      <c r="AQ133" s="1">
        <f t="shared" si="54"/>
        <v>181</v>
      </c>
      <c r="AS133" s="1">
        <f t="shared" si="55"/>
        <v>0</v>
      </c>
      <c r="AT133" s="1">
        <f t="shared" si="61"/>
        <v>134</v>
      </c>
      <c r="AU133" s="1">
        <f t="shared" si="40"/>
        <v>8410</v>
      </c>
      <c r="AV133" s="9">
        <f t="shared" si="56"/>
        <v>0.56066666666666665</v>
      </c>
      <c r="AW133" s="9">
        <f t="shared" si="41"/>
        <v>6.8333333333333329E-2</v>
      </c>
      <c r="AX133" s="9">
        <f t="shared" si="42"/>
        <v>0.49233333333333335</v>
      </c>
      <c r="AY133" s="9">
        <f t="shared" si="43"/>
        <v>0</v>
      </c>
      <c r="AZ133" s="9">
        <f t="shared" si="44"/>
        <v>8.9333333333333331E-3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135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3745</v>
      </c>
      <c r="C134" s="1">
        <v>121</v>
      </c>
      <c r="D134" s="1">
        <v>11253</v>
      </c>
      <c r="E134" s="1">
        <v>1612</v>
      </c>
      <c r="F134" s="1">
        <v>0</v>
      </c>
      <c r="G134" s="1">
        <v>1883</v>
      </c>
      <c r="H134" s="1">
        <v>0</v>
      </c>
      <c r="I134" s="1">
        <v>250</v>
      </c>
      <c r="J134" s="1">
        <v>47.11</v>
      </c>
      <c r="K134" s="1">
        <v>1.31</v>
      </c>
      <c r="L134" s="1">
        <v>10.5</v>
      </c>
      <c r="M134" s="1">
        <v>1.1599999999999999</v>
      </c>
      <c r="N134" s="1">
        <v>3845</v>
      </c>
      <c r="O134" s="1">
        <v>8422</v>
      </c>
      <c r="P134" s="1">
        <v>2065</v>
      </c>
      <c r="Q134" s="1">
        <v>6308</v>
      </c>
      <c r="R134" s="1">
        <v>47</v>
      </c>
      <c r="S134" s="1">
        <v>1264</v>
      </c>
      <c r="T134" s="1">
        <v>124</v>
      </c>
      <c r="U134" s="1">
        <v>26468</v>
      </c>
      <c r="V134" s="1">
        <v>967</v>
      </c>
      <c r="W134" s="1">
        <v>7564</v>
      </c>
      <c r="X134" s="1">
        <v>0</v>
      </c>
      <c r="Y134" s="1">
        <v>0</v>
      </c>
      <c r="Z134" s="1">
        <v>0</v>
      </c>
      <c r="AA134" s="1">
        <f t="shared" si="50"/>
        <v>37721</v>
      </c>
      <c r="AB134" s="1">
        <f t="shared" si="50"/>
        <v>2579</v>
      </c>
      <c r="AC134" s="1">
        <f t="shared" si="51"/>
        <v>9447</v>
      </c>
      <c r="AD134" s="1">
        <f t="shared" si="52"/>
        <v>250</v>
      </c>
      <c r="AE134" s="1">
        <f t="shared" si="59"/>
        <v>4</v>
      </c>
      <c r="AF134" s="1">
        <f t="shared" si="53"/>
        <v>47</v>
      </c>
      <c r="AG134" s="1">
        <f t="shared" si="53"/>
        <v>0</v>
      </c>
      <c r="AH134" s="1">
        <f t="shared" si="53"/>
        <v>6</v>
      </c>
      <c r="AI134" s="1">
        <f t="shared" si="60"/>
        <v>57</v>
      </c>
      <c r="AJ134" s="9">
        <f t="shared" si="34"/>
        <v>6.6755674232309742E-2</v>
      </c>
      <c r="AK134" s="9">
        <f t="shared" si="35"/>
        <v>0.24966666666666668</v>
      </c>
      <c r="AL134" s="9">
        <f t="shared" si="36"/>
        <v>0.10746666666666667</v>
      </c>
      <c r="AM134" s="9">
        <f t="shared" si="37"/>
        <v>0.12553333333333333</v>
      </c>
      <c r="AN134" s="9">
        <f t="shared" si="38"/>
        <v>1.6666666666666666E-2</v>
      </c>
      <c r="AO134" s="9">
        <f t="shared" si="39"/>
        <v>3.8E-3</v>
      </c>
      <c r="AP134" s="1">
        <f t="shared" si="54"/>
        <v>-58</v>
      </c>
      <c r="AQ134" s="1">
        <f t="shared" si="54"/>
        <v>179</v>
      </c>
      <c r="AS134" s="1">
        <f t="shared" si="55"/>
        <v>0</v>
      </c>
      <c r="AT134" s="1">
        <f t="shared" si="61"/>
        <v>121</v>
      </c>
      <c r="AU134" s="1">
        <f t="shared" si="40"/>
        <v>8531</v>
      </c>
      <c r="AV134" s="9">
        <f t="shared" si="56"/>
        <v>0.56873333333333331</v>
      </c>
      <c r="AW134" s="9">
        <f t="shared" si="41"/>
        <v>6.4466666666666672E-2</v>
      </c>
      <c r="AX134" s="9">
        <f t="shared" si="42"/>
        <v>0.50426666666666664</v>
      </c>
      <c r="AY134" s="9">
        <f t="shared" si="43"/>
        <v>0</v>
      </c>
      <c r="AZ134" s="9">
        <f t="shared" si="44"/>
        <v>8.0666666666666664E-3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136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3795</v>
      </c>
      <c r="C135" s="1">
        <v>122</v>
      </c>
      <c r="D135" s="1">
        <v>11203</v>
      </c>
      <c r="E135" s="1">
        <v>1607</v>
      </c>
      <c r="F135" s="1">
        <v>0</v>
      </c>
      <c r="G135" s="1">
        <v>1931</v>
      </c>
      <c r="H135" s="1">
        <v>0</v>
      </c>
      <c r="I135" s="1">
        <v>257</v>
      </c>
      <c r="J135" s="1">
        <v>47.18</v>
      </c>
      <c r="K135" s="1">
        <v>1.31</v>
      </c>
      <c r="L135" s="1">
        <v>10.5</v>
      </c>
      <c r="M135" s="1">
        <v>1.1499999999999999</v>
      </c>
      <c r="N135" s="1">
        <v>3918</v>
      </c>
      <c r="O135" s="1">
        <v>8513</v>
      </c>
      <c r="P135" s="1">
        <v>1996</v>
      </c>
      <c r="Q135" s="1">
        <v>6467</v>
      </c>
      <c r="R135" s="1">
        <v>49</v>
      </c>
      <c r="S135" s="1">
        <v>1274</v>
      </c>
      <c r="T135" s="1">
        <v>124</v>
      </c>
      <c r="U135" s="1">
        <v>26354</v>
      </c>
      <c r="V135" s="1">
        <v>906</v>
      </c>
      <c r="W135" s="1">
        <v>7738</v>
      </c>
      <c r="X135" s="1">
        <v>0</v>
      </c>
      <c r="Y135" s="1">
        <v>0</v>
      </c>
      <c r="Z135" s="1">
        <v>0</v>
      </c>
      <c r="AA135" s="1">
        <f t="shared" si="50"/>
        <v>37557</v>
      </c>
      <c r="AB135" s="1">
        <f t="shared" si="50"/>
        <v>2513</v>
      </c>
      <c r="AC135" s="1">
        <f t="shared" si="51"/>
        <v>9669</v>
      </c>
      <c r="AD135" s="1">
        <f t="shared" si="52"/>
        <v>257</v>
      </c>
      <c r="AE135" s="1">
        <f t="shared" si="59"/>
        <v>-5</v>
      </c>
      <c r="AF135" s="1">
        <f t="shared" si="53"/>
        <v>48</v>
      </c>
      <c r="AG135" s="1">
        <f t="shared" si="53"/>
        <v>0</v>
      </c>
      <c r="AH135" s="1">
        <f t="shared" si="53"/>
        <v>7</v>
      </c>
      <c r="AI135" s="1">
        <f t="shared" si="60"/>
        <v>50</v>
      </c>
      <c r="AJ135" s="9">
        <f t="shared" si="34"/>
        <v>6.7720685111989462E-2</v>
      </c>
      <c r="AK135" s="9">
        <f t="shared" si="35"/>
        <v>0.253</v>
      </c>
      <c r="AL135" s="9">
        <f t="shared" si="36"/>
        <v>0.10713333333333333</v>
      </c>
      <c r="AM135" s="9">
        <f t="shared" si="37"/>
        <v>0.12873333333333334</v>
      </c>
      <c r="AN135" s="9">
        <f t="shared" si="38"/>
        <v>1.7133333333333334E-2</v>
      </c>
      <c r="AO135" s="9">
        <f t="shared" si="39"/>
        <v>3.3333333333333335E-3</v>
      </c>
      <c r="AP135" s="1">
        <f t="shared" si="54"/>
        <v>-61</v>
      </c>
      <c r="AQ135" s="1">
        <f t="shared" si="54"/>
        <v>174</v>
      </c>
      <c r="AS135" s="1">
        <f t="shared" si="55"/>
        <v>0</v>
      </c>
      <c r="AT135" s="1">
        <f t="shared" si="61"/>
        <v>113</v>
      </c>
      <c r="AU135" s="1">
        <f t="shared" si="40"/>
        <v>8644</v>
      </c>
      <c r="AV135" s="9">
        <f t="shared" si="56"/>
        <v>0.5762666666666667</v>
      </c>
      <c r="AW135" s="9">
        <f t="shared" si="41"/>
        <v>6.0400000000000002E-2</v>
      </c>
      <c r="AX135" s="9">
        <f t="shared" si="42"/>
        <v>0.5158666666666667</v>
      </c>
      <c r="AY135" s="9">
        <f t="shared" si="43"/>
        <v>0</v>
      </c>
      <c r="AZ135" s="9">
        <f t="shared" si="44"/>
        <v>7.5333333333333337E-3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137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3846</v>
      </c>
      <c r="C136" s="1">
        <v>123</v>
      </c>
      <c r="D136" s="1">
        <v>11152</v>
      </c>
      <c r="E136" s="1">
        <v>1602</v>
      </c>
      <c r="F136" s="1">
        <v>0</v>
      </c>
      <c r="G136" s="1">
        <v>1980</v>
      </c>
      <c r="H136" s="1">
        <v>0</v>
      </c>
      <c r="I136" s="1">
        <v>264</v>
      </c>
      <c r="J136" s="1">
        <v>47.25</v>
      </c>
      <c r="K136" s="1">
        <v>1.31</v>
      </c>
      <c r="L136" s="1">
        <v>10.5</v>
      </c>
      <c r="M136" s="1">
        <v>1.1499999999999999</v>
      </c>
      <c r="N136" s="1">
        <v>3987</v>
      </c>
      <c r="O136" s="1">
        <v>8599</v>
      </c>
      <c r="P136" s="1">
        <v>1936</v>
      </c>
      <c r="Q136" s="1">
        <v>6612</v>
      </c>
      <c r="R136" s="1">
        <v>50</v>
      </c>
      <c r="S136" s="1">
        <v>1275</v>
      </c>
      <c r="T136" s="1">
        <v>124</v>
      </c>
      <c r="U136" s="1">
        <v>26249</v>
      </c>
      <c r="V136" s="1">
        <v>850</v>
      </c>
      <c r="W136" s="1">
        <v>7900</v>
      </c>
      <c r="X136" s="1">
        <v>0</v>
      </c>
      <c r="Y136" s="1">
        <v>0</v>
      </c>
      <c r="Z136" s="1">
        <v>0</v>
      </c>
      <c r="AA136" s="1">
        <f t="shared" si="50"/>
        <v>37401</v>
      </c>
      <c r="AB136" s="1">
        <f t="shared" si="50"/>
        <v>2452</v>
      </c>
      <c r="AC136" s="1">
        <f t="shared" si="51"/>
        <v>9880</v>
      </c>
      <c r="AD136" s="1">
        <f t="shared" si="52"/>
        <v>264</v>
      </c>
      <c r="AE136" s="1">
        <f t="shared" si="59"/>
        <v>-5</v>
      </c>
      <c r="AF136" s="1">
        <f t="shared" si="53"/>
        <v>49</v>
      </c>
      <c r="AG136" s="1">
        <f t="shared" si="53"/>
        <v>0</v>
      </c>
      <c r="AH136" s="1">
        <f t="shared" si="53"/>
        <v>7</v>
      </c>
      <c r="AI136" s="1">
        <f t="shared" si="60"/>
        <v>51</v>
      </c>
      <c r="AJ136" s="9">
        <f t="shared" si="34"/>
        <v>6.8642745709828396E-2</v>
      </c>
      <c r="AK136" s="9">
        <f t="shared" si="35"/>
        <v>0.25640000000000002</v>
      </c>
      <c r="AL136" s="9">
        <f t="shared" si="36"/>
        <v>0.10680000000000001</v>
      </c>
      <c r="AM136" s="9">
        <f t="shared" si="37"/>
        <v>0.13200000000000001</v>
      </c>
      <c r="AN136" s="9">
        <f t="shared" si="38"/>
        <v>1.7600000000000001E-2</v>
      </c>
      <c r="AO136" s="9">
        <f t="shared" si="39"/>
        <v>3.3999999999999998E-3</v>
      </c>
      <c r="AP136" s="1">
        <f t="shared" si="54"/>
        <v>-56</v>
      </c>
      <c r="AQ136" s="1">
        <f t="shared" si="54"/>
        <v>162</v>
      </c>
      <c r="AS136" s="1">
        <f t="shared" si="55"/>
        <v>0</v>
      </c>
      <c r="AT136" s="1">
        <f t="shared" si="61"/>
        <v>106</v>
      </c>
      <c r="AU136" s="1">
        <f t="shared" si="40"/>
        <v>8750</v>
      </c>
      <c r="AV136" s="9">
        <f t="shared" si="56"/>
        <v>0.58333333333333337</v>
      </c>
      <c r="AW136" s="9">
        <f t="shared" si="41"/>
        <v>5.6666666666666664E-2</v>
      </c>
      <c r="AX136" s="9">
        <f t="shared" si="42"/>
        <v>0.52666666666666662</v>
      </c>
      <c r="AY136" s="9">
        <f t="shared" si="43"/>
        <v>0</v>
      </c>
      <c r="AZ136" s="9">
        <f t="shared" si="44"/>
        <v>7.0666666666666664E-3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138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3895</v>
      </c>
      <c r="C137" s="1">
        <v>124</v>
      </c>
      <c r="D137" s="1">
        <v>11104</v>
      </c>
      <c r="E137" s="1">
        <v>1593</v>
      </c>
      <c r="F137" s="1">
        <v>0</v>
      </c>
      <c r="G137" s="1">
        <v>2031</v>
      </c>
      <c r="H137" s="1">
        <v>0</v>
      </c>
      <c r="I137" s="1">
        <v>271</v>
      </c>
      <c r="J137" s="1">
        <v>47.31</v>
      </c>
      <c r="K137" s="1">
        <v>1.32</v>
      </c>
      <c r="L137" s="1">
        <v>10.5</v>
      </c>
      <c r="M137" s="1">
        <v>1.1399999999999999</v>
      </c>
      <c r="N137" s="1">
        <v>4055</v>
      </c>
      <c r="O137" s="1">
        <v>8681</v>
      </c>
      <c r="P137" s="1">
        <v>1873</v>
      </c>
      <c r="Q137" s="1">
        <v>6755</v>
      </c>
      <c r="R137" s="1">
        <v>51</v>
      </c>
      <c r="S137" s="1">
        <v>1274</v>
      </c>
      <c r="T137" s="1">
        <v>124</v>
      </c>
      <c r="U137" s="1">
        <v>26149</v>
      </c>
      <c r="V137" s="1">
        <v>790</v>
      </c>
      <c r="W137" s="1">
        <v>8060</v>
      </c>
      <c r="X137" s="1">
        <v>0</v>
      </c>
      <c r="Y137" s="1">
        <v>0</v>
      </c>
      <c r="Z137" s="1">
        <v>0</v>
      </c>
      <c r="AA137" s="1">
        <f t="shared" si="50"/>
        <v>37253</v>
      </c>
      <c r="AB137" s="1">
        <f t="shared" si="50"/>
        <v>2383</v>
      </c>
      <c r="AC137" s="1">
        <f t="shared" si="51"/>
        <v>10091</v>
      </c>
      <c r="AD137" s="1">
        <f t="shared" si="52"/>
        <v>271</v>
      </c>
      <c r="AE137" s="1">
        <f t="shared" si="59"/>
        <v>-9</v>
      </c>
      <c r="AF137" s="1">
        <f t="shared" si="53"/>
        <v>51</v>
      </c>
      <c r="AG137" s="1">
        <f t="shared" si="53"/>
        <v>0</v>
      </c>
      <c r="AH137" s="1">
        <f t="shared" si="53"/>
        <v>7</v>
      </c>
      <c r="AI137" s="1">
        <f t="shared" si="60"/>
        <v>49</v>
      </c>
      <c r="AJ137" s="9">
        <f t="shared" si="34"/>
        <v>6.9576379974326058E-2</v>
      </c>
      <c r="AK137" s="9">
        <f t="shared" si="35"/>
        <v>0.25966666666666666</v>
      </c>
      <c r="AL137" s="9">
        <f t="shared" si="36"/>
        <v>0.1062</v>
      </c>
      <c r="AM137" s="9">
        <f t="shared" si="37"/>
        <v>0.13539999999999999</v>
      </c>
      <c r="AN137" s="9">
        <f t="shared" si="38"/>
        <v>1.8066666666666668E-2</v>
      </c>
      <c r="AO137" s="9">
        <f t="shared" si="39"/>
        <v>3.2666666666666669E-3</v>
      </c>
      <c r="AP137" s="1">
        <f t="shared" si="54"/>
        <v>-60</v>
      </c>
      <c r="AQ137" s="1">
        <f t="shared" si="54"/>
        <v>160</v>
      </c>
      <c r="AS137" s="1">
        <f t="shared" si="55"/>
        <v>0</v>
      </c>
      <c r="AT137" s="1">
        <f t="shared" si="61"/>
        <v>100</v>
      </c>
      <c r="AU137" s="1">
        <f t="shared" si="40"/>
        <v>8850</v>
      </c>
      <c r="AV137" s="9">
        <f t="shared" si="56"/>
        <v>0.59</v>
      </c>
      <c r="AW137" s="9">
        <f t="shared" si="41"/>
        <v>5.2666666666666667E-2</v>
      </c>
      <c r="AX137" s="9">
        <f t="shared" si="42"/>
        <v>0.53733333333333333</v>
      </c>
      <c r="AY137" s="9">
        <f t="shared" si="43"/>
        <v>0</v>
      </c>
      <c r="AZ137" s="9">
        <f t="shared" si="44"/>
        <v>6.6666666666666671E-3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139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3936</v>
      </c>
      <c r="C138" s="1">
        <v>125</v>
      </c>
      <c r="D138" s="1">
        <v>11061</v>
      </c>
      <c r="E138" s="1">
        <v>1574</v>
      </c>
      <c r="F138" s="1">
        <v>0</v>
      </c>
      <c r="G138" s="1">
        <v>2084</v>
      </c>
      <c r="H138" s="1">
        <v>0</v>
      </c>
      <c r="I138" s="1">
        <v>278</v>
      </c>
      <c r="J138" s="1">
        <v>47.37</v>
      </c>
      <c r="K138" s="1">
        <v>1.32</v>
      </c>
      <c r="L138" s="1">
        <v>10.5</v>
      </c>
      <c r="M138" s="1">
        <v>1.1399999999999999</v>
      </c>
      <c r="N138" s="1">
        <v>4116</v>
      </c>
      <c r="O138" s="1">
        <v>8753</v>
      </c>
      <c r="P138" s="1">
        <v>1810</v>
      </c>
      <c r="Q138" s="1">
        <v>6890</v>
      </c>
      <c r="R138" s="1">
        <v>52</v>
      </c>
      <c r="S138" s="1">
        <v>1271</v>
      </c>
      <c r="T138" s="1">
        <v>124</v>
      </c>
      <c r="U138" s="1">
        <v>26058</v>
      </c>
      <c r="V138" s="1">
        <v>730</v>
      </c>
      <c r="W138" s="1">
        <v>8210</v>
      </c>
      <c r="X138" s="1">
        <v>0</v>
      </c>
      <c r="Y138" s="1">
        <v>0</v>
      </c>
      <c r="Z138" s="1">
        <v>0</v>
      </c>
      <c r="AA138" s="1">
        <f t="shared" si="50"/>
        <v>37119</v>
      </c>
      <c r="AB138" s="1">
        <f t="shared" si="50"/>
        <v>2304</v>
      </c>
      <c r="AC138" s="1">
        <f t="shared" si="51"/>
        <v>10294</v>
      </c>
      <c r="AD138" s="1">
        <f t="shared" si="52"/>
        <v>278</v>
      </c>
      <c r="AE138" s="1">
        <f t="shared" si="59"/>
        <v>-19</v>
      </c>
      <c r="AF138" s="1">
        <f t="shared" si="53"/>
        <v>53</v>
      </c>
      <c r="AG138" s="1">
        <f t="shared" si="53"/>
        <v>0</v>
      </c>
      <c r="AH138" s="1">
        <f t="shared" si="53"/>
        <v>7</v>
      </c>
      <c r="AI138" s="1">
        <f t="shared" si="60"/>
        <v>41</v>
      </c>
      <c r="AJ138" s="9">
        <f t="shared" si="34"/>
        <v>7.0630081300813011E-2</v>
      </c>
      <c r="AK138" s="9">
        <f t="shared" si="35"/>
        <v>0.26240000000000002</v>
      </c>
      <c r="AL138" s="9">
        <f t="shared" si="36"/>
        <v>0.10493333333333334</v>
      </c>
      <c r="AM138" s="9">
        <f t="shared" si="37"/>
        <v>0.13893333333333333</v>
      </c>
      <c r="AN138" s="9">
        <f t="shared" si="38"/>
        <v>1.8533333333333332E-2</v>
      </c>
      <c r="AO138" s="9">
        <f t="shared" si="39"/>
        <v>2.7333333333333333E-3</v>
      </c>
      <c r="AP138" s="1">
        <f t="shared" si="54"/>
        <v>-60</v>
      </c>
      <c r="AQ138" s="1">
        <f t="shared" si="54"/>
        <v>150</v>
      </c>
      <c r="AS138" s="1">
        <f t="shared" si="55"/>
        <v>0</v>
      </c>
      <c r="AT138" s="1">
        <f t="shared" si="61"/>
        <v>90</v>
      </c>
      <c r="AU138" s="1">
        <f t="shared" si="40"/>
        <v>8940</v>
      </c>
      <c r="AV138" s="9">
        <f t="shared" si="56"/>
        <v>0.59599999999999997</v>
      </c>
      <c r="AW138" s="9">
        <f t="shared" si="41"/>
        <v>4.8666666666666664E-2</v>
      </c>
      <c r="AX138" s="9">
        <f t="shared" si="42"/>
        <v>0.54733333333333334</v>
      </c>
      <c r="AY138" s="9">
        <f t="shared" si="43"/>
        <v>0</v>
      </c>
      <c r="AZ138" s="9">
        <f t="shared" si="44"/>
        <v>6.0000000000000001E-3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140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3980</v>
      </c>
      <c r="C139" s="1">
        <v>126</v>
      </c>
      <c r="D139" s="1">
        <v>11018</v>
      </c>
      <c r="E139" s="1">
        <v>1557</v>
      </c>
      <c r="F139" s="1">
        <v>0</v>
      </c>
      <c r="G139" s="1">
        <v>2138</v>
      </c>
      <c r="H139" s="1">
        <v>0</v>
      </c>
      <c r="I139" s="1">
        <v>285</v>
      </c>
      <c r="J139" s="1">
        <v>47.43</v>
      </c>
      <c r="K139" s="1">
        <v>1.32</v>
      </c>
      <c r="L139" s="1">
        <v>10.6</v>
      </c>
      <c r="M139" s="1">
        <v>1.1299999999999999</v>
      </c>
      <c r="N139" s="1">
        <v>4177</v>
      </c>
      <c r="O139" s="1">
        <v>8824</v>
      </c>
      <c r="P139" s="1">
        <v>1756</v>
      </c>
      <c r="Q139" s="1">
        <v>7013</v>
      </c>
      <c r="R139" s="1">
        <v>53</v>
      </c>
      <c r="S139" s="1">
        <v>1265</v>
      </c>
      <c r="T139" s="1">
        <v>123</v>
      </c>
      <c r="U139" s="1">
        <v>25969</v>
      </c>
      <c r="V139" s="1">
        <v>684</v>
      </c>
      <c r="W139" s="1">
        <v>8346</v>
      </c>
      <c r="X139" s="1">
        <v>0</v>
      </c>
      <c r="Y139" s="1">
        <v>0</v>
      </c>
      <c r="Z139" s="1">
        <v>0</v>
      </c>
      <c r="AA139" s="1">
        <f t="shared" si="50"/>
        <v>36987</v>
      </c>
      <c r="AB139" s="1">
        <f t="shared" si="50"/>
        <v>2241</v>
      </c>
      <c r="AC139" s="1">
        <f t="shared" si="51"/>
        <v>10484</v>
      </c>
      <c r="AD139" s="1">
        <f t="shared" si="52"/>
        <v>285</v>
      </c>
      <c r="AE139" s="1">
        <f t="shared" si="59"/>
        <v>-17</v>
      </c>
      <c r="AF139" s="1">
        <f t="shared" si="53"/>
        <v>54</v>
      </c>
      <c r="AG139" s="1">
        <f t="shared" si="53"/>
        <v>0</v>
      </c>
      <c r="AH139" s="1">
        <f t="shared" si="53"/>
        <v>7</v>
      </c>
      <c r="AI139" s="1">
        <f t="shared" si="60"/>
        <v>44</v>
      </c>
      <c r="AJ139" s="9">
        <f t="shared" si="34"/>
        <v>7.160804020100503E-2</v>
      </c>
      <c r="AK139" s="9">
        <f t="shared" si="35"/>
        <v>0.26533333333333331</v>
      </c>
      <c r="AL139" s="9">
        <f t="shared" si="36"/>
        <v>0.1038</v>
      </c>
      <c r="AM139" s="9">
        <f t="shared" si="37"/>
        <v>0.14253333333333335</v>
      </c>
      <c r="AN139" s="9">
        <f t="shared" si="38"/>
        <v>1.9E-2</v>
      </c>
      <c r="AO139" s="9">
        <f t="shared" si="39"/>
        <v>2.9333333333333334E-3</v>
      </c>
      <c r="AP139" s="1">
        <f t="shared" si="54"/>
        <v>-46</v>
      </c>
      <c r="AQ139" s="1">
        <f t="shared" si="54"/>
        <v>136</v>
      </c>
      <c r="AS139" s="1">
        <f t="shared" si="55"/>
        <v>0</v>
      </c>
      <c r="AT139" s="1">
        <f t="shared" si="61"/>
        <v>90</v>
      </c>
      <c r="AU139" s="1">
        <f t="shared" si="40"/>
        <v>9030</v>
      </c>
      <c r="AV139" s="9">
        <f t="shared" si="56"/>
        <v>0.60199999999999998</v>
      </c>
      <c r="AW139" s="9">
        <f t="shared" si="41"/>
        <v>4.5600000000000002E-2</v>
      </c>
      <c r="AX139" s="9">
        <f t="shared" si="42"/>
        <v>0.55640000000000001</v>
      </c>
      <c r="AY139" s="9">
        <f t="shared" si="43"/>
        <v>0</v>
      </c>
      <c r="AZ139" s="9">
        <f t="shared" si="44"/>
        <v>6.0000000000000001E-3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141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4021</v>
      </c>
      <c r="C140" s="1">
        <v>127</v>
      </c>
      <c r="D140" s="1">
        <v>10976</v>
      </c>
      <c r="E140" s="1">
        <v>1536</v>
      </c>
      <c r="F140" s="1">
        <v>0</v>
      </c>
      <c r="G140" s="1">
        <v>2193</v>
      </c>
      <c r="H140" s="1">
        <v>0</v>
      </c>
      <c r="I140" s="1">
        <v>292</v>
      </c>
      <c r="J140" s="1">
        <v>47.49</v>
      </c>
      <c r="K140" s="1">
        <v>1.32</v>
      </c>
      <c r="L140" s="1">
        <v>10.6</v>
      </c>
      <c r="M140" s="1">
        <v>1.1200000000000001</v>
      </c>
      <c r="N140" s="1">
        <v>4235</v>
      </c>
      <c r="O140" s="1">
        <v>8888</v>
      </c>
      <c r="P140" s="1">
        <v>1705</v>
      </c>
      <c r="Q140" s="1">
        <v>7128</v>
      </c>
      <c r="R140" s="1">
        <v>54</v>
      </c>
      <c r="S140" s="1">
        <v>1259</v>
      </c>
      <c r="T140" s="1">
        <v>122</v>
      </c>
      <c r="U140" s="1">
        <v>25889</v>
      </c>
      <c r="V140" s="1">
        <v>633</v>
      </c>
      <c r="W140" s="1">
        <v>8477</v>
      </c>
      <c r="X140" s="1">
        <v>0</v>
      </c>
      <c r="Y140" s="1">
        <v>0</v>
      </c>
      <c r="Z140" s="1">
        <v>0</v>
      </c>
      <c r="AA140" s="1">
        <f t="shared" si="50"/>
        <v>36865</v>
      </c>
      <c r="AB140" s="1">
        <f t="shared" si="50"/>
        <v>2169</v>
      </c>
      <c r="AC140" s="1">
        <f t="shared" si="51"/>
        <v>10670</v>
      </c>
      <c r="AD140" s="1">
        <f t="shared" si="52"/>
        <v>292</v>
      </c>
      <c r="AE140" s="1">
        <f t="shared" si="59"/>
        <v>-21</v>
      </c>
      <c r="AF140" s="1">
        <f t="shared" si="53"/>
        <v>55</v>
      </c>
      <c r="AG140" s="1">
        <f t="shared" si="53"/>
        <v>0</v>
      </c>
      <c r="AH140" s="1">
        <f t="shared" si="53"/>
        <v>7</v>
      </c>
      <c r="AI140" s="1">
        <f t="shared" si="60"/>
        <v>41</v>
      </c>
      <c r="AJ140" s="9">
        <f t="shared" si="34"/>
        <v>7.2618751554339722E-2</v>
      </c>
      <c r="AK140" s="9">
        <f t="shared" si="35"/>
        <v>0.26806666666666668</v>
      </c>
      <c r="AL140" s="9">
        <f t="shared" si="36"/>
        <v>0.1024</v>
      </c>
      <c r="AM140" s="9">
        <f t="shared" si="37"/>
        <v>0.1462</v>
      </c>
      <c r="AN140" s="9">
        <f t="shared" si="38"/>
        <v>1.9466666666666667E-2</v>
      </c>
      <c r="AO140" s="9">
        <f t="shared" si="39"/>
        <v>2.7333333333333333E-3</v>
      </c>
      <c r="AP140" s="1">
        <f t="shared" si="54"/>
        <v>-51</v>
      </c>
      <c r="AQ140" s="1">
        <f t="shared" si="54"/>
        <v>131</v>
      </c>
      <c r="AS140" s="1">
        <f t="shared" si="55"/>
        <v>0</v>
      </c>
      <c r="AT140" s="1">
        <f t="shared" si="61"/>
        <v>80</v>
      </c>
      <c r="AU140" s="1">
        <f t="shared" si="40"/>
        <v>9110</v>
      </c>
      <c r="AV140" s="9">
        <f t="shared" si="56"/>
        <v>0.60733333333333328</v>
      </c>
      <c r="AW140" s="9">
        <f t="shared" si="41"/>
        <v>4.2200000000000001E-2</v>
      </c>
      <c r="AX140" s="9">
        <f t="shared" si="42"/>
        <v>0.56513333333333338</v>
      </c>
      <c r="AY140" s="9">
        <f t="shared" si="43"/>
        <v>0</v>
      </c>
      <c r="AZ140" s="9">
        <f t="shared" si="44"/>
        <v>5.3333333333333332E-3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142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4059</v>
      </c>
      <c r="C141" s="1">
        <v>128</v>
      </c>
      <c r="D141" s="1">
        <v>10939</v>
      </c>
      <c r="E141" s="1">
        <v>1512</v>
      </c>
      <c r="F141" s="1">
        <v>0</v>
      </c>
      <c r="G141" s="1">
        <v>2248</v>
      </c>
      <c r="H141" s="1">
        <v>0</v>
      </c>
      <c r="I141" s="1">
        <v>299</v>
      </c>
      <c r="J141" s="1">
        <v>47.55</v>
      </c>
      <c r="K141" s="1">
        <v>1.33</v>
      </c>
      <c r="L141" s="1">
        <v>10.6</v>
      </c>
      <c r="M141" s="1">
        <v>1.1200000000000001</v>
      </c>
      <c r="N141" s="1">
        <v>4290</v>
      </c>
      <c r="O141" s="1">
        <v>8945</v>
      </c>
      <c r="P141" s="1">
        <v>1658</v>
      </c>
      <c r="Q141" s="1">
        <v>7231</v>
      </c>
      <c r="R141" s="1">
        <v>55</v>
      </c>
      <c r="S141" s="1">
        <v>1247</v>
      </c>
      <c r="T141" s="1">
        <v>120</v>
      </c>
      <c r="U141" s="1">
        <v>25815</v>
      </c>
      <c r="V141" s="1">
        <v>589</v>
      </c>
      <c r="W141" s="1">
        <v>8594</v>
      </c>
      <c r="X141" s="1">
        <v>0</v>
      </c>
      <c r="Y141" s="1">
        <v>0</v>
      </c>
      <c r="Z141" s="1">
        <v>0</v>
      </c>
      <c r="AA141" s="1">
        <f t="shared" si="50"/>
        <v>36754</v>
      </c>
      <c r="AB141" s="1">
        <f t="shared" si="50"/>
        <v>2101</v>
      </c>
      <c r="AC141" s="1">
        <f t="shared" si="51"/>
        <v>10842</v>
      </c>
      <c r="AD141" s="1">
        <f t="shared" si="52"/>
        <v>299</v>
      </c>
      <c r="AE141" s="1">
        <f t="shared" si="59"/>
        <v>-24</v>
      </c>
      <c r="AF141" s="1">
        <f t="shared" si="53"/>
        <v>55</v>
      </c>
      <c r="AG141" s="1">
        <f t="shared" si="53"/>
        <v>0</v>
      </c>
      <c r="AH141" s="1">
        <f t="shared" si="53"/>
        <v>7</v>
      </c>
      <c r="AI141" s="1">
        <f t="shared" si="60"/>
        <v>38</v>
      </c>
      <c r="AJ141" s="9">
        <f t="shared" si="34"/>
        <v>7.3663463907366347E-2</v>
      </c>
      <c r="AK141" s="9">
        <f t="shared" si="35"/>
        <v>0.27060000000000001</v>
      </c>
      <c r="AL141" s="9">
        <f t="shared" si="36"/>
        <v>0.1008</v>
      </c>
      <c r="AM141" s="9">
        <f t="shared" si="37"/>
        <v>0.14986666666666668</v>
      </c>
      <c r="AN141" s="9">
        <f t="shared" si="38"/>
        <v>1.9933333333333334E-2</v>
      </c>
      <c r="AO141" s="9">
        <f t="shared" si="39"/>
        <v>2.5333333333333332E-3</v>
      </c>
      <c r="AP141" s="1">
        <f t="shared" si="54"/>
        <v>-44</v>
      </c>
      <c r="AQ141" s="1">
        <f t="shared" si="54"/>
        <v>117</v>
      </c>
      <c r="AS141" s="1">
        <f t="shared" si="55"/>
        <v>0</v>
      </c>
      <c r="AT141" s="1">
        <f t="shared" si="61"/>
        <v>73</v>
      </c>
      <c r="AU141" s="1">
        <f t="shared" si="40"/>
        <v>9183</v>
      </c>
      <c r="AV141" s="9">
        <f t="shared" si="56"/>
        <v>0.61219999999999997</v>
      </c>
      <c r="AW141" s="9">
        <f t="shared" si="41"/>
        <v>3.9266666666666665E-2</v>
      </c>
      <c r="AX141" s="9">
        <f t="shared" si="42"/>
        <v>0.57293333333333329</v>
      </c>
      <c r="AY141" s="9">
        <f t="shared" si="43"/>
        <v>0</v>
      </c>
      <c r="AZ141" s="9">
        <f t="shared" si="44"/>
        <v>4.8666666666666667E-3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143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4093</v>
      </c>
      <c r="C142" s="1">
        <v>129</v>
      </c>
      <c r="D142" s="1">
        <v>10905</v>
      </c>
      <c r="E142" s="1">
        <v>1481</v>
      </c>
      <c r="F142" s="1">
        <v>0</v>
      </c>
      <c r="G142" s="1">
        <v>2306</v>
      </c>
      <c r="H142" s="1">
        <v>0</v>
      </c>
      <c r="I142" s="1">
        <v>306</v>
      </c>
      <c r="J142" s="1">
        <v>47.61</v>
      </c>
      <c r="K142" s="1">
        <v>1.33</v>
      </c>
      <c r="L142" s="1">
        <v>10.7</v>
      </c>
      <c r="M142" s="1">
        <v>1.1100000000000001</v>
      </c>
      <c r="N142" s="1">
        <v>4339</v>
      </c>
      <c r="O142" s="1">
        <v>8998</v>
      </c>
      <c r="P142" s="1">
        <v>1616</v>
      </c>
      <c r="Q142" s="1">
        <v>7325</v>
      </c>
      <c r="R142" s="1">
        <v>56</v>
      </c>
      <c r="S142" s="1">
        <v>1234</v>
      </c>
      <c r="T142" s="1">
        <v>119</v>
      </c>
      <c r="U142" s="1">
        <v>25746</v>
      </c>
      <c r="V142" s="1">
        <v>550</v>
      </c>
      <c r="W142" s="1">
        <v>8702</v>
      </c>
      <c r="X142" s="1">
        <v>0</v>
      </c>
      <c r="Y142" s="1">
        <v>0</v>
      </c>
      <c r="Z142" s="1">
        <v>0</v>
      </c>
      <c r="AA142" s="1">
        <f t="shared" si="50"/>
        <v>36651</v>
      </c>
      <c r="AB142" s="1">
        <f t="shared" si="50"/>
        <v>2031</v>
      </c>
      <c r="AC142" s="1">
        <f t="shared" si="51"/>
        <v>11008</v>
      </c>
      <c r="AD142" s="1">
        <f t="shared" si="52"/>
        <v>306</v>
      </c>
      <c r="AE142" s="1">
        <f t="shared" si="59"/>
        <v>-31</v>
      </c>
      <c r="AF142" s="1">
        <f t="shared" si="53"/>
        <v>58</v>
      </c>
      <c r="AG142" s="1">
        <f t="shared" si="53"/>
        <v>0</v>
      </c>
      <c r="AH142" s="1">
        <f t="shared" si="53"/>
        <v>7</v>
      </c>
      <c r="AI142" s="1">
        <f t="shared" si="60"/>
        <v>34</v>
      </c>
      <c r="AJ142" s="9">
        <f t="shared" ref="AJ142:AJ205" si="67">IF(OR(ISNA(B142),B142=0),NA(),I142/B142)</f>
        <v>7.4761788419252379E-2</v>
      </c>
      <c r="AK142" s="9">
        <f t="shared" ref="AK142:AK205" si="68">IF(OR(ISNA(B142),B142=0),NA(),B142/$AK$11)</f>
        <v>0.27286666666666665</v>
      </c>
      <c r="AL142" s="9">
        <f t="shared" ref="AL142:AL205" si="69">IF(OR(ISNA(B142),B142=0),NA(),E142/$AK$11)</f>
        <v>9.873333333333334E-2</v>
      </c>
      <c r="AM142" s="9">
        <f t="shared" ref="AM142:AM205" si="70">IF(OR(ISNA(B142),B142=0),NA(),G142/$AK$11)</f>
        <v>0.15373333333333333</v>
      </c>
      <c r="AN142" s="9">
        <f t="shared" ref="AN142:AN205" si="71">IF(OR(ISNA(B142),B142=0),NA(),I142/$AK$11)</f>
        <v>2.0400000000000001E-2</v>
      </c>
      <c r="AO142" s="9">
        <f t="shared" ref="AO142:AO205" si="72">+IF(OR(ISNA(B142),B142=0),NA(),AI142/$AK$11)</f>
        <v>2.2666666666666668E-3</v>
      </c>
      <c r="AP142" s="1">
        <f t="shared" si="54"/>
        <v>-39</v>
      </c>
      <c r="AQ142" s="1">
        <f t="shared" si="54"/>
        <v>108</v>
      </c>
      <c r="AS142" s="1">
        <f t="shared" si="55"/>
        <v>0</v>
      </c>
      <c r="AT142" s="1">
        <f t="shared" si="61"/>
        <v>69</v>
      </c>
      <c r="AU142" s="1">
        <f t="shared" ref="AU142:AU205" si="73">IF(C142="",NA(),V142+W142+X142)</f>
        <v>9252</v>
      </c>
      <c r="AV142" s="9">
        <f t="shared" si="56"/>
        <v>0.61680000000000001</v>
      </c>
      <c r="AW142" s="9">
        <f t="shared" ref="AW142:AW205" si="74">IF(OR(ISNA(B142),B142=0),NA(),V142/$AK$11)</f>
        <v>3.6666666666666667E-2</v>
      </c>
      <c r="AX142" s="9">
        <f t="shared" ref="AX142:AX205" si="75">IF(OR(ISNA(B142),B142=0),NA(),W142/$AK$11)</f>
        <v>0.58013333333333328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4.5999999999999999E-3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144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4127</v>
      </c>
      <c r="C143" s="1">
        <v>130</v>
      </c>
      <c r="D143" s="1">
        <v>10871</v>
      </c>
      <c r="E143" s="1">
        <v>1449</v>
      </c>
      <c r="F143" s="1">
        <v>0</v>
      </c>
      <c r="G143" s="1">
        <v>2365</v>
      </c>
      <c r="H143" s="1">
        <v>0</v>
      </c>
      <c r="I143" s="1">
        <v>313</v>
      </c>
      <c r="J143" s="1">
        <v>47.67</v>
      </c>
      <c r="K143" s="1">
        <v>1.33</v>
      </c>
      <c r="L143" s="1">
        <v>10.7</v>
      </c>
      <c r="M143" s="1">
        <v>1.1100000000000001</v>
      </c>
      <c r="N143" s="1">
        <v>4386</v>
      </c>
      <c r="O143" s="1">
        <v>9049</v>
      </c>
      <c r="P143" s="1">
        <v>1577</v>
      </c>
      <c r="Q143" s="1">
        <v>7415</v>
      </c>
      <c r="R143" s="1">
        <v>56</v>
      </c>
      <c r="S143" s="1">
        <v>1216</v>
      </c>
      <c r="T143" s="1">
        <v>117</v>
      </c>
      <c r="U143" s="1">
        <v>25682</v>
      </c>
      <c r="V143" s="1">
        <v>512</v>
      </c>
      <c r="W143" s="1">
        <v>8805</v>
      </c>
      <c r="X143" s="1">
        <v>0</v>
      </c>
      <c r="Y143" s="1">
        <v>0</v>
      </c>
      <c r="Z143" s="1">
        <v>0</v>
      </c>
      <c r="AA143" s="1">
        <f t="shared" ref="AA143:AB206" si="78">+D143+U143</f>
        <v>36553</v>
      </c>
      <c r="AB143" s="1">
        <f t="shared" si="78"/>
        <v>1961</v>
      </c>
      <c r="AC143" s="1">
        <f t="shared" ref="AC143:AC206" si="79">+G143+W143</f>
        <v>11170</v>
      </c>
      <c r="AD143" s="1">
        <f t="shared" ref="AD143:AD206" si="80">+I143+X143</f>
        <v>313</v>
      </c>
      <c r="AE143" s="1">
        <f t="shared" si="59"/>
        <v>-32</v>
      </c>
      <c r="AF143" s="1">
        <f t="shared" ref="AF143:AH206" si="81">IF($C143="","",G143-G142)</f>
        <v>59</v>
      </c>
      <c r="AG143" s="1">
        <f t="shared" si="81"/>
        <v>0</v>
      </c>
      <c r="AH143" s="1">
        <f t="shared" si="81"/>
        <v>7</v>
      </c>
      <c r="AI143" s="1">
        <f t="shared" si="60"/>
        <v>34</v>
      </c>
      <c r="AJ143" s="9">
        <f t="shared" si="67"/>
        <v>7.5842015992246187E-2</v>
      </c>
      <c r="AK143" s="9">
        <f t="shared" si="68"/>
        <v>0.27513333333333334</v>
      </c>
      <c r="AL143" s="9">
        <f t="shared" si="69"/>
        <v>9.6600000000000005E-2</v>
      </c>
      <c r="AM143" s="9">
        <f t="shared" si="70"/>
        <v>0.15766666666666668</v>
      </c>
      <c r="AN143" s="9">
        <f t="shared" si="71"/>
        <v>2.0866666666666665E-2</v>
      </c>
      <c r="AO143" s="9">
        <f t="shared" si="72"/>
        <v>2.2666666666666668E-3</v>
      </c>
      <c r="AP143" s="1">
        <f t="shared" ref="AP143:AQ206" si="82">IF($C143="","",V143-V142)</f>
        <v>-38</v>
      </c>
      <c r="AQ143" s="1">
        <f t="shared" si="82"/>
        <v>103</v>
      </c>
      <c r="AS143" s="1">
        <f t="shared" ref="AS143:AS206" si="83">IF($C143="","",X143-X142)</f>
        <v>0</v>
      </c>
      <c r="AT143" s="1">
        <f t="shared" si="61"/>
        <v>65</v>
      </c>
      <c r="AU143" s="1">
        <f t="shared" si="73"/>
        <v>9317</v>
      </c>
      <c r="AV143" s="9">
        <f t="shared" ref="AV143:AV206" si="84">IF(OR(ISNA(B143),B143=0),NA(),AU143/$AK$11)</f>
        <v>0.62113333333333332</v>
      </c>
      <c r="AW143" s="9">
        <f t="shared" si="74"/>
        <v>3.4133333333333335E-2</v>
      </c>
      <c r="AX143" s="9">
        <f t="shared" si="75"/>
        <v>0.58699999999999997</v>
      </c>
      <c r="AY143" s="9">
        <f t="shared" si="76"/>
        <v>0</v>
      </c>
      <c r="AZ143" s="9">
        <f t="shared" si="77"/>
        <v>4.3333333333333331E-3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145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4157</v>
      </c>
      <c r="C144" s="1">
        <v>131</v>
      </c>
      <c r="D144" s="1">
        <v>10840</v>
      </c>
      <c r="E144" s="1">
        <v>1414</v>
      </c>
      <c r="F144" s="1">
        <v>0</v>
      </c>
      <c r="G144" s="1">
        <v>2422</v>
      </c>
      <c r="H144" s="1">
        <v>0</v>
      </c>
      <c r="I144" s="1">
        <v>321</v>
      </c>
      <c r="J144" s="1">
        <v>47.72</v>
      </c>
      <c r="K144" s="1">
        <v>1.33</v>
      </c>
      <c r="L144" s="1">
        <v>10.8</v>
      </c>
      <c r="M144" s="1">
        <v>1.1000000000000001</v>
      </c>
      <c r="N144" s="1">
        <v>4432</v>
      </c>
      <c r="O144" s="1">
        <v>9093</v>
      </c>
      <c r="P144" s="1">
        <v>1539</v>
      </c>
      <c r="Q144" s="1">
        <v>7496</v>
      </c>
      <c r="R144" s="1">
        <v>57</v>
      </c>
      <c r="S144" s="1">
        <v>1194</v>
      </c>
      <c r="T144" s="1">
        <v>115</v>
      </c>
      <c r="U144" s="1">
        <v>25623</v>
      </c>
      <c r="V144" s="1">
        <v>477</v>
      </c>
      <c r="W144" s="1">
        <v>8899</v>
      </c>
      <c r="X144" s="1">
        <v>0</v>
      </c>
      <c r="Y144" s="1">
        <v>0</v>
      </c>
      <c r="Z144" s="1">
        <v>0</v>
      </c>
      <c r="AA144" s="1">
        <f t="shared" si="78"/>
        <v>36463</v>
      </c>
      <c r="AB144" s="1">
        <f t="shared" si="78"/>
        <v>1891</v>
      </c>
      <c r="AC144" s="1">
        <f t="shared" si="79"/>
        <v>11321</v>
      </c>
      <c r="AD144" s="1">
        <f t="shared" si="80"/>
        <v>321</v>
      </c>
      <c r="AE144" s="1">
        <f t="shared" ref="AE144:AE207" si="85">IF($C144="","",E144-E143)</f>
        <v>-35</v>
      </c>
      <c r="AF144" s="1">
        <f t="shared" si="81"/>
        <v>57</v>
      </c>
      <c r="AG144" s="1">
        <f t="shared" si="81"/>
        <v>0</v>
      </c>
      <c r="AH144" s="1">
        <f t="shared" si="81"/>
        <v>8</v>
      </c>
      <c r="AI144" s="1">
        <f t="shared" ref="AI144:AI207" si="86">IF(OR($C144="",ISNA($C144)),NA(),AE144+AF144+AG144+AH144)</f>
        <v>30</v>
      </c>
      <c r="AJ144" s="9">
        <f t="shared" si="67"/>
        <v>7.7219148424344478E-2</v>
      </c>
      <c r="AK144" s="9">
        <f t="shared" si="68"/>
        <v>0.27713333333333334</v>
      </c>
      <c r="AL144" s="9">
        <f t="shared" si="69"/>
        <v>9.4266666666666665E-2</v>
      </c>
      <c r="AM144" s="9">
        <f t="shared" si="70"/>
        <v>0.16146666666666668</v>
      </c>
      <c r="AN144" s="9">
        <f t="shared" si="71"/>
        <v>2.1399999999999999E-2</v>
      </c>
      <c r="AO144" s="9">
        <f t="shared" si="72"/>
        <v>2E-3</v>
      </c>
      <c r="AP144" s="1">
        <f t="shared" si="82"/>
        <v>-35</v>
      </c>
      <c r="AQ144" s="1">
        <f t="shared" si="82"/>
        <v>94</v>
      </c>
      <c r="AS144" s="1">
        <f t="shared" si="83"/>
        <v>0</v>
      </c>
      <c r="AT144" s="1">
        <f t="shared" ref="AT144:AT207" si="87">IF(OR($C144="",ISNA($C144)),NA(),AP144+AQ144+AR144+AS144)</f>
        <v>59</v>
      </c>
      <c r="AU144" s="1">
        <f t="shared" si="73"/>
        <v>9376</v>
      </c>
      <c r="AV144" s="9">
        <f t="shared" si="84"/>
        <v>0.62506666666666666</v>
      </c>
      <c r="AW144" s="9">
        <f t="shared" si="74"/>
        <v>3.1800000000000002E-2</v>
      </c>
      <c r="AX144" s="9">
        <f t="shared" si="75"/>
        <v>0.59326666666666672</v>
      </c>
      <c r="AY144" s="9">
        <f t="shared" si="76"/>
        <v>0</v>
      </c>
      <c r="AZ144" s="9">
        <f t="shared" si="77"/>
        <v>3.933333333333333E-3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146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4187</v>
      </c>
      <c r="C145" s="1">
        <v>132</v>
      </c>
      <c r="D145" s="1">
        <v>10811</v>
      </c>
      <c r="E145" s="1">
        <v>1379</v>
      </c>
      <c r="F145" s="1">
        <v>0</v>
      </c>
      <c r="G145" s="1">
        <v>2480</v>
      </c>
      <c r="H145" s="1">
        <v>0</v>
      </c>
      <c r="I145" s="1">
        <v>328</v>
      </c>
      <c r="J145" s="1">
        <v>47.78</v>
      </c>
      <c r="K145" s="1">
        <v>1.34</v>
      </c>
      <c r="L145" s="1">
        <v>10.8</v>
      </c>
      <c r="M145" s="1">
        <v>1.1000000000000001</v>
      </c>
      <c r="N145" s="1">
        <v>4475</v>
      </c>
      <c r="O145" s="1">
        <v>9133</v>
      </c>
      <c r="P145" s="1">
        <v>1500</v>
      </c>
      <c r="Q145" s="1">
        <v>7574</v>
      </c>
      <c r="R145" s="1">
        <v>57</v>
      </c>
      <c r="S145" s="1">
        <v>1173</v>
      </c>
      <c r="T145" s="1">
        <v>114</v>
      </c>
      <c r="U145" s="1">
        <v>25569</v>
      </c>
      <c r="V145" s="1">
        <v>441</v>
      </c>
      <c r="W145" s="1">
        <v>8988</v>
      </c>
      <c r="X145" s="1">
        <v>0</v>
      </c>
      <c r="Y145" s="1">
        <v>0</v>
      </c>
      <c r="Z145" s="1">
        <v>0</v>
      </c>
      <c r="AA145" s="1">
        <f t="shared" si="78"/>
        <v>36380</v>
      </c>
      <c r="AB145" s="1">
        <f t="shared" si="78"/>
        <v>1820</v>
      </c>
      <c r="AC145" s="1">
        <f t="shared" si="79"/>
        <v>11468</v>
      </c>
      <c r="AD145" s="1">
        <f t="shared" si="80"/>
        <v>328</v>
      </c>
      <c r="AE145" s="1">
        <f t="shared" si="85"/>
        <v>-35</v>
      </c>
      <c r="AF145" s="1">
        <f t="shared" si="81"/>
        <v>58</v>
      </c>
      <c r="AG145" s="1">
        <f t="shared" si="81"/>
        <v>0</v>
      </c>
      <c r="AH145" s="1">
        <f t="shared" si="81"/>
        <v>7</v>
      </c>
      <c r="AI145" s="1">
        <f t="shared" si="86"/>
        <v>30</v>
      </c>
      <c r="AJ145" s="9">
        <f t="shared" si="67"/>
        <v>7.8337711965607834E-2</v>
      </c>
      <c r="AK145" s="9">
        <f t="shared" si="68"/>
        <v>0.27913333333333334</v>
      </c>
      <c r="AL145" s="9">
        <f t="shared" si="69"/>
        <v>9.1933333333333339E-2</v>
      </c>
      <c r="AM145" s="9">
        <f t="shared" si="70"/>
        <v>0.16533333333333333</v>
      </c>
      <c r="AN145" s="9">
        <f t="shared" si="71"/>
        <v>2.1866666666666666E-2</v>
      </c>
      <c r="AO145" s="9">
        <f t="shared" si="72"/>
        <v>2E-3</v>
      </c>
      <c r="AP145" s="1">
        <f t="shared" si="82"/>
        <v>-36</v>
      </c>
      <c r="AQ145" s="1">
        <f t="shared" si="82"/>
        <v>89</v>
      </c>
      <c r="AS145" s="1">
        <f t="shared" si="83"/>
        <v>0</v>
      </c>
      <c r="AT145" s="1">
        <f t="shared" si="87"/>
        <v>53</v>
      </c>
      <c r="AU145" s="1">
        <f t="shared" si="73"/>
        <v>9429</v>
      </c>
      <c r="AV145" s="9">
        <f t="shared" si="84"/>
        <v>0.62860000000000005</v>
      </c>
      <c r="AW145" s="9">
        <f t="shared" si="74"/>
        <v>2.9399999999999999E-2</v>
      </c>
      <c r="AX145" s="9">
        <f t="shared" si="75"/>
        <v>0.59919999999999995</v>
      </c>
      <c r="AY145" s="9">
        <f t="shared" si="76"/>
        <v>0</v>
      </c>
      <c r="AZ145" s="9">
        <f t="shared" si="77"/>
        <v>3.5333333333333332E-3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147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4215</v>
      </c>
      <c r="C146" s="1">
        <v>133</v>
      </c>
      <c r="D146" s="1">
        <v>10782</v>
      </c>
      <c r="E146" s="1">
        <v>1345</v>
      </c>
      <c r="F146" s="1">
        <v>0</v>
      </c>
      <c r="G146" s="1">
        <v>2536</v>
      </c>
      <c r="H146" s="1">
        <v>0</v>
      </c>
      <c r="I146" s="1">
        <v>334</v>
      </c>
      <c r="J146" s="1">
        <v>47.83</v>
      </c>
      <c r="K146" s="1">
        <v>1.34</v>
      </c>
      <c r="L146" s="1">
        <v>10.9</v>
      </c>
      <c r="M146" s="1">
        <v>1.0900000000000001</v>
      </c>
      <c r="N146" s="1">
        <v>4517</v>
      </c>
      <c r="O146" s="1">
        <v>9170</v>
      </c>
      <c r="P146" s="1">
        <v>1469</v>
      </c>
      <c r="Q146" s="1">
        <v>7643</v>
      </c>
      <c r="R146" s="1">
        <v>58</v>
      </c>
      <c r="S146" s="1">
        <v>1152</v>
      </c>
      <c r="T146" s="1">
        <v>112</v>
      </c>
      <c r="U146" s="1">
        <v>25519</v>
      </c>
      <c r="V146" s="1">
        <v>409</v>
      </c>
      <c r="W146" s="1">
        <v>9071</v>
      </c>
      <c r="X146" s="1">
        <v>0</v>
      </c>
      <c r="Y146" s="1">
        <v>0</v>
      </c>
      <c r="Z146" s="1">
        <v>0</v>
      </c>
      <c r="AA146" s="1">
        <f t="shared" si="78"/>
        <v>36301</v>
      </c>
      <c r="AB146" s="1">
        <f t="shared" si="78"/>
        <v>1754</v>
      </c>
      <c r="AC146" s="1">
        <f t="shared" si="79"/>
        <v>11607</v>
      </c>
      <c r="AD146" s="1">
        <f t="shared" si="80"/>
        <v>334</v>
      </c>
      <c r="AE146" s="1">
        <f t="shared" si="85"/>
        <v>-34</v>
      </c>
      <c r="AF146" s="1">
        <f t="shared" si="81"/>
        <v>56</v>
      </c>
      <c r="AG146" s="1">
        <f t="shared" si="81"/>
        <v>0</v>
      </c>
      <c r="AH146" s="1">
        <f t="shared" si="81"/>
        <v>6</v>
      </c>
      <c r="AI146" s="1">
        <f t="shared" si="86"/>
        <v>28</v>
      </c>
      <c r="AJ146" s="9">
        <f t="shared" si="67"/>
        <v>7.9240806642941877E-2</v>
      </c>
      <c r="AK146" s="9">
        <f t="shared" si="68"/>
        <v>0.28100000000000003</v>
      </c>
      <c r="AL146" s="9">
        <f t="shared" si="69"/>
        <v>8.9666666666666672E-2</v>
      </c>
      <c r="AM146" s="9">
        <f t="shared" si="70"/>
        <v>0.16906666666666667</v>
      </c>
      <c r="AN146" s="9">
        <f t="shared" si="71"/>
        <v>2.2266666666666667E-2</v>
      </c>
      <c r="AO146" s="9">
        <f t="shared" si="72"/>
        <v>1.8666666666666666E-3</v>
      </c>
      <c r="AP146" s="1">
        <f t="shared" si="82"/>
        <v>-32</v>
      </c>
      <c r="AQ146" s="1">
        <f t="shared" si="82"/>
        <v>83</v>
      </c>
      <c r="AS146" s="1">
        <f t="shared" si="83"/>
        <v>0</v>
      </c>
      <c r="AT146" s="1">
        <f t="shared" si="87"/>
        <v>51</v>
      </c>
      <c r="AU146" s="1">
        <f t="shared" si="73"/>
        <v>9480</v>
      </c>
      <c r="AV146" s="9">
        <f t="shared" si="84"/>
        <v>0.63200000000000001</v>
      </c>
      <c r="AW146" s="9">
        <f t="shared" si="74"/>
        <v>2.7266666666666668E-2</v>
      </c>
      <c r="AX146" s="9">
        <f t="shared" si="75"/>
        <v>0.60473333333333334</v>
      </c>
      <c r="AY146" s="9">
        <f t="shared" si="76"/>
        <v>0</v>
      </c>
      <c r="AZ146" s="9">
        <f t="shared" si="77"/>
        <v>3.3999999999999998E-3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148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4244</v>
      </c>
      <c r="C147" s="1">
        <v>134</v>
      </c>
      <c r="D147" s="1">
        <v>10754</v>
      </c>
      <c r="E147" s="1">
        <v>1311</v>
      </c>
      <c r="F147" s="1">
        <v>0</v>
      </c>
      <c r="G147" s="1">
        <v>2592</v>
      </c>
      <c r="H147" s="1">
        <v>0</v>
      </c>
      <c r="I147" s="1">
        <v>341</v>
      </c>
      <c r="J147" s="1">
        <v>47.89</v>
      </c>
      <c r="K147" s="1">
        <v>1.34</v>
      </c>
      <c r="L147" s="1">
        <v>10.9</v>
      </c>
      <c r="M147" s="1">
        <v>1.0900000000000001</v>
      </c>
      <c r="N147" s="1">
        <v>4556</v>
      </c>
      <c r="O147" s="1">
        <v>9205</v>
      </c>
      <c r="P147" s="1">
        <v>1438</v>
      </c>
      <c r="Q147" s="1">
        <v>7708</v>
      </c>
      <c r="R147" s="1">
        <v>58</v>
      </c>
      <c r="S147" s="1">
        <v>1126</v>
      </c>
      <c r="T147" s="1">
        <v>109</v>
      </c>
      <c r="U147" s="1">
        <v>25473</v>
      </c>
      <c r="V147" s="1">
        <v>376</v>
      </c>
      <c r="W147" s="1">
        <v>9149</v>
      </c>
      <c r="X147" s="1">
        <v>0</v>
      </c>
      <c r="Y147" s="1">
        <v>0</v>
      </c>
      <c r="Z147" s="1">
        <v>0</v>
      </c>
      <c r="AA147" s="1">
        <f t="shared" si="78"/>
        <v>36227</v>
      </c>
      <c r="AB147" s="1">
        <f t="shared" si="78"/>
        <v>1687</v>
      </c>
      <c r="AC147" s="1">
        <f t="shared" si="79"/>
        <v>11741</v>
      </c>
      <c r="AD147" s="1">
        <f t="shared" si="80"/>
        <v>341</v>
      </c>
      <c r="AE147" s="1">
        <f t="shared" si="85"/>
        <v>-34</v>
      </c>
      <c r="AF147" s="1">
        <f t="shared" si="81"/>
        <v>56</v>
      </c>
      <c r="AG147" s="1">
        <f t="shared" si="81"/>
        <v>0</v>
      </c>
      <c r="AH147" s="1">
        <f t="shared" si="81"/>
        <v>7</v>
      </c>
      <c r="AI147" s="1">
        <f t="shared" si="86"/>
        <v>29</v>
      </c>
      <c r="AJ147" s="9">
        <f t="shared" si="67"/>
        <v>8.0348727615457111E-2</v>
      </c>
      <c r="AK147" s="9">
        <f t="shared" si="68"/>
        <v>0.28293333333333331</v>
      </c>
      <c r="AL147" s="9">
        <f t="shared" si="69"/>
        <v>8.7400000000000005E-2</v>
      </c>
      <c r="AM147" s="9">
        <f t="shared" si="70"/>
        <v>0.17280000000000001</v>
      </c>
      <c r="AN147" s="9">
        <f t="shared" si="71"/>
        <v>2.2733333333333335E-2</v>
      </c>
      <c r="AO147" s="9">
        <f t="shared" si="72"/>
        <v>1.9333333333333333E-3</v>
      </c>
      <c r="AP147" s="1">
        <f t="shared" si="82"/>
        <v>-33</v>
      </c>
      <c r="AQ147" s="1">
        <f t="shared" si="82"/>
        <v>78</v>
      </c>
      <c r="AS147" s="1">
        <f t="shared" si="83"/>
        <v>0</v>
      </c>
      <c r="AT147" s="1">
        <f t="shared" si="87"/>
        <v>45</v>
      </c>
      <c r="AU147" s="1">
        <f t="shared" si="73"/>
        <v>9525</v>
      </c>
      <c r="AV147" s="9">
        <f t="shared" si="84"/>
        <v>0.63500000000000001</v>
      </c>
      <c r="AW147" s="9">
        <f t="shared" si="74"/>
        <v>2.5066666666666668E-2</v>
      </c>
      <c r="AX147" s="9">
        <f t="shared" si="75"/>
        <v>0.60993333333333333</v>
      </c>
      <c r="AY147" s="9">
        <f t="shared" si="76"/>
        <v>0</v>
      </c>
      <c r="AZ147" s="9">
        <f t="shared" si="77"/>
        <v>3.0000000000000001E-3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149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4271</v>
      </c>
      <c r="C148" s="1">
        <v>135</v>
      </c>
      <c r="D148" s="1">
        <v>10728</v>
      </c>
      <c r="E148" s="1">
        <v>1272</v>
      </c>
      <c r="F148" s="1">
        <v>0</v>
      </c>
      <c r="G148" s="1">
        <v>2650</v>
      </c>
      <c r="H148" s="1">
        <v>0</v>
      </c>
      <c r="I148" s="1">
        <v>349</v>
      </c>
      <c r="J148" s="1">
        <v>47.94</v>
      </c>
      <c r="K148" s="1">
        <v>1.34</v>
      </c>
      <c r="L148" s="1">
        <v>11</v>
      </c>
      <c r="M148" s="1">
        <v>1.08</v>
      </c>
      <c r="N148" s="1">
        <v>4591</v>
      </c>
      <c r="O148" s="1">
        <v>9233</v>
      </c>
      <c r="P148" s="1">
        <v>1407</v>
      </c>
      <c r="Q148" s="1">
        <v>7767</v>
      </c>
      <c r="R148" s="1">
        <v>58</v>
      </c>
      <c r="S148" s="1">
        <v>1094</v>
      </c>
      <c r="T148" s="1">
        <v>106</v>
      </c>
      <c r="U148" s="1">
        <v>25437</v>
      </c>
      <c r="V148" s="1">
        <v>342</v>
      </c>
      <c r="W148" s="1">
        <v>9219</v>
      </c>
      <c r="X148" s="1">
        <v>0</v>
      </c>
      <c r="Y148" s="1">
        <v>0</v>
      </c>
      <c r="Z148" s="1">
        <v>0</v>
      </c>
      <c r="AA148" s="1">
        <f t="shared" si="78"/>
        <v>36165</v>
      </c>
      <c r="AB148" s="1">
        <f t="shared" si="78"/>
        <v>1614</v>
      </c>
      <c r="AC148" s="1">
        <f t="shared" si="79"/>
        <v>11869</v>
      </c>
      <c r="AD148" s="1">
        <f t="shared" si="80"/>
        <v>349</v>
      </c>
      <c r="AE148" s="1">
        <f t="shared" si="85"/>
        <v>-39</v>
      </c>
      <c r="AF148" s="1">
        <f t="shared" si="81"/>
        <v>58</v>
      </c>
      <c r="AG148" s="1">
        <f t="shared" si="81"/>
        <v>0</v>
      </c>
      <c r="AH148" s="1">
        <f t="shared" si="81"/>
        <v>8</v>
      </c>
      <c r="AI148" s="1">
        <f t="shared" si="86"/>
        <v>27</v>
      </c>
      <c r="AJ148" s="9">
        <f t="shared" si="67"/>
        <v>8.1713884336221024E-2</v>
      </c>
      <c r="AK148" s="9">
        <f t="shared" si="68"/>
        <v>0.28473333333333334</v>
      </c>
      <c r="AL148" s="9">
        <f t="shared" si="69"/>
        <v>8.48E-2</v>
      </c>
      <c r="AM148" s="9">
        <f t="shared" si="70"/>
        <v>0.17666666666666667</v>
      </c>
      <c r="AN148" s="9">
        <f t="shared" si="71"/>
        <v>2.3266666666666668E-2</v>
      </c>
      <c r="AO148" s="9">
        <f t="shared" si="72"/>
        <v>1.8E-3</v>
      </c>
      <c r="AP148" s="1">
        <f t="shared" si="82"/>
        <v>-34</v>
      </c>
      <c r="AQ148" s="1">
        <f t="shared" si="82"/>
        <v>70</v>
      </c>
      <c r="AS148" s="1">
        <f t="shared" si="83"/>
        <v>0</v>
      </c>
      <c r="AT148" s="1">
        <f t="shared" si="87"/>
        <v>36</v>
      </c>
      <c r="AU148" s="1">
        <f t="shared" si="73"/>
        <v>9561</v>
      </c>
      <c r="AV148" s="9">
        <f t="shared" si="84"/>
        <v>0.63739999999999997</v>
      </c>
      <c r="AW148" s="9">
        <f t="shared" si="74"/>
        <v>2.2800000000000001E-2</v>
      </c>
      <c r="AX148" s="9">
        <f t="shared" si="75"/>
        <v>0.61460000000000004</v>
      </c>
      <c r="AY148" s="9">
        <f t="shared" si="76"/>
        <v>0</v>
      </c>
      <c r="AZ148" s="9">
        <f t="shared" si="77"/>
        <v>2.3999999999999998E-3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150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4295</v>
      </c>
      <c r="C149" s="1">
        <v>136</v>
      </c>
      <c r="D149" s="1">
        <v>10703</v>
      </c>
      <c r="E149" s="1">
        <v>1236</v>
      </c>
      <c r="F149" s="1">
        <v>0</v>
      </c>
      <c r="G149" s="1">
        <v>2704</v>
      </c>
      <c r="H149" s="1">
        <v>0</v>
      </c>
      <c r="I149" s="1">
        <v>355</v>
      </c>
      <c r="J149" s="1">
        <v>47.99</v>
      </c>
      <c r="K149" s="1">
        <v>1.34</v>
      </c>
      <c r="L149" s="1">
        <v>11</v>
      </c>
      <c r="M149" s="1">
        <v>1.08</v>
      </c>
      <c r="N149" s="1">
        <v>4626</v>
      </c>
      <c r="O149" s="1">
        <v>9260</v>
      </c>
      <c r="P149" s="1">
        <v>1379</v>
      </c>
      <c r="Q149" s="1">
        <v>7821</v>
      </c>
      <c r="R149" s="1">
        <v>58</v>
      </c>
      <c r="S149" s="1">
        <v>1068</v>
      </c>
      <c r="T149" s="1">
        <v>104</v>
      </c>
      <c r="U149" s="1">
        <v>25399</v>
      </c>
      <c r="V149" s="1">
        <v>312</v>
      </c>
      <c r="W149" s="1">
        <v>9288</v>
      </c>
      <c r="X149" s="1">
        <v>0</v>
      </c>
      <c r="Y149" s="1">
        <v>0</v>
      </c>
      <c r="Z149" s="1">
        <v>0</v>
      </c>
      <c r="AA149" s="1">
        <f t="shared" si="78"/>
        <v>36102</v>
      </c>
      <c r="AB149" s="1">
        <f t="shared" si="78"/>
        <v>1548</v>
      </c>
      <c r="AC149" s="1">
        <f t="shared" si="79"/>
        <v>11992</v>
      </c>
      <c r="AD149" s="1">
        <f t="shared" si="80"/>
        <v>355</v>
      </c>
      <c r="AE149" s="1">
        <f t="shared" si="85"/>
        <v>-36</v>
      </c>
      <c r="AF149" s="1">
        <f t="shared" si="81"/>
        <v>54</v>
      </c>
      <c r="AG149" s="1">
        <f t="shared" si="81"/>
        <v>0</v>
      </c>
      <c r="AH149" s="1">
        <f t="shared" si="81"/>
        <v>6</v>
      </c>
      <c r="AI149" s="1">
        <f t="shared" si="86"/>
        <v>24</v>
      </c>
      <c r="AJ149" s="9">
        <f t="shared" si="67"/>
        <v>8.2654249126891732E-2</v>
      </c>
      <c r="AK149" s="9">
        <f t="shared" si="68"/>
        <v>0.28633333333333333</v>
      </c>
      <c r="AL149" s="9">
        <f t="shared" si="69"/>
        <v>8.2400000000000001E-2</v>
      </c>
      <c r="AM149" s="9">
        <f t="shared" si="70"/>
        <v>0.18026666666666666</v>
      </c>
      <c r="AN149" s="9">
        <f t="shared" si="71"/>
        <v>2.3666666666666666E-2</v>
      </c>
      <c r="AO149" s="9">
        <f t="shared" si="72"/>
        <v>1.6000000000000001E-3</v>
      </c>
      <c r="AP149" s="1">
        <f t="shared" si="82"/>
        <v>-30</v>
      </c>
      <c r="AQ149" s="1">
        <f t="shared" si="82"/>
        <v>69</v>
      </c>
      <c r="AS149" s="1">
        <f t="shared" si="83"/>
        <v>0</v>
      </c>
      <c r="AT149" s="1">
        <f t="shared" si="87"/>
        <v>39</v>
      </c>
      <c r="AU149" s="1">
        <f t="shared" si="73"/>
        <v>9600</v>
      </c>
      <c r="AV149" s="9">
        <f t="shared" si="84"/>
        <v>0.64</v>
      </c>
      <c r="AW149" s="9">
        <f t="shared" si="74"/>
        <v>2.0799999999999999E-2</v>
      </c>
      <c r="AX149" s="9">
        <f t="shared" si="75"/>
        <v>0.61919999999999997</v>
      </c>
      <c r="AY149" s="9">
        <f t="shared" si="76"/>
        <v>0</v>
      </c>
      <c r="AZ149" s="9">
        <f t="shared" si="77"/>
        <v>2.5999999999999999E-3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151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4318</v>
      </c>
      <c r="C150" s="1">
        <v>137</v>
      </c>
      <c r="D150" s="1">
        <v>10680</v>
      </c>
      <c r="E150" s="1">
        <v>1195</v>
      </c>
      <c r="F150" s="1">
        <v>0</v>
      </c>
      <c r="G150" s="1">
        <v>2760</v>
      </c>
      <c r="H150" s="1">
        <v>0</v>
      </c>
      <c r="I150" s="1">
        <v>363</v>
      </c>
      <c r="J150" s="1">
        <v>48.05</v>
      </c>
      <c r="K150" s="1">
        <v>1.35</v>
      </c>
      <c r="L150" s="1">
        <v>11.1</v>
      </c>
      <c r="M150" s="1">
        <v>1.07</v>
      </c>
      <c r="N150" s="1">
        <v>4659</v>
      </c>
      <c r="O150" s="1">
        <v>9284</v>
      </c>
      <c r="P150" s="1">
        <v>1353</v>
      </c>
      <c r="Q150" s="1">
        <v>7871</v>
      </c>
      <c r="R150" s="1">
        <v>59</v>
      </c>
      <c r="S150" s="1">
        <v>1034</v>
      </c>
      <c r="T150" s="1">
        <v>101</v>
      </c>
      <c r="U150" s="1">
        <v>25365</v>
      </c>
      <c r="V150" s="1">
        <v>285</v>
      </c>
      <c r="W150" s="1">
        <v>9349</v>
      </c>
      <c r="X150" s="1">
        <v>0</v>
      </c>
      <c r="Y150" s="1">
        <v>0</v>
      </c>
      <c r="Z150" s="1">
        <v>0</v>
      </c>
      <c r="AA150" s="1">
        <f t="shared" si="78"/>
        <v>36045</v>
      </c>
      <c r="AB150" s="1">
        <f t="shared" si="78"/>
        <v>1480</v>
      </c>
      <c r="AC150" s="1">
        <f t="shared" si="79"/>
        <v>12109</v>
      </c>
      <c r="AD150" s="1">
        <f t="shared" si="80"/>
        <v>363</v>
      </c>
      <c r="AE150" s="1">
        <f t="shared" si="85"/>
        <v>-41</v>
      </c>
      <c r="AF150" s="1">
        <f t="shared" si="81"/>
        <v>56</v>
      </c>
      <c r="AG150" s="1">
        <f t="shared" si="81"/>
        <v>0</v>
      </c>
      <c r="AH150" s="1">
        <f t="shared" si="81"/>
        <v>8</v>
      </c>
      <c r="AI150" s="1">
        <f t="shared" si="86"/>
        <v>23</v>
      </c>
      <c r="AJ150" s="9">
        <f t="shared" si="67"/>
        <v>8.4066697545159802E-2</v>
      </c>
      <c r="AK150" s="9">
        <f t="shared" si="68"/>
        <v>0.28786666666666666</v>
      </c>
      <c r="AL150" s="9">
        <f t="shared" si="69"/>
        <v>7.9666666666666663E-2</v>
      </c>
      <c r="AM150" s="9">
        <f t="shared" si="70"/>
        <v>0.184</v>
      </c>
      <c r="AN150" s="9">
        <f t="shared" si="71"/>
        <v>2.4199999999999999E-2</v>
      </c>
      <c r="AO150" s="9">
        <f t="shared" si="72"/>
        <v>1.5333333333333334E-3</v>
      </c>
      <c r="AP150" s="1">
        <f t="shared" si="82"/>
        <v>-27</v>
      </c>
      <c r="AQ150" s="1">
        <f t="shared" si="82"/>
        <v>61</v>
      </c>
      <c r="AS150" s="1">
        <f t="shared" si="83"/>
        <v>0</v>
      </c>
      <c r="AT150" s="1">
        <f t="shared" si="87"/>
        <v>34</v>
      </c>
      <c r="AU150" s="1">
        <f t="shared" si="73"/>
        <v>9634</v>
      </c>
      <c r="AV150" s="9">
        <f t="shared" si="84"/>
        <v>0.64226666666666665</v>
      </c>
      <c r="AW150" s="9">
        <f t="shared" si="74"/>
        <v>1.9E-2</v>
      </c>
      <c r="AX150" s="9">
        <f t="shared" si="75"/>
        <v>0.62326666666666664</v>
      </c>
      <c r="AY150" s="9">
        <f t="shared" si="76"/>
        <v>0</v>
      </c>
      <c r="AZ150" s="9">
        <f t="shared" si="77"/>
        <v>2.2666666666666668E-3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152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4341</v>
      </c>
      <c r="C151" s="1">
        <v>138</v>
      </c>
      <c r="D151" s="1">
        <v>10658</v>
      </c>
      <c r="E151" s="1">
        <v>1155</v>
      </c>
      <c r="F151" s="1">
        <v>0</v>
      </c>
      <c r="G151" s="1">
        <v>2815</v>
      </c>
      <c r="H151" s="1">
        <v>0</v>
      </c>
      <c r="I151" s="1">
        <v>371</v>
      </c>
      <c r="J151" s="1">
        <v>48.1</v>
      </c>
      <c r="K151" s="1">
        <v>1.35</v>
      </c>
      <c r="L151" s="1">
        <v>11.1</v>
      </c>
      <c r="M151" s="1">
        <v>1.07</v>
      </c>
      <c r="N151" s="1">
        <v>4691</v>
      </c>
      <c r="O151" s="1">
        <v>9301</v>
      </c>
      <c r="P151" s="1">
        <v>1324</v>
      </c>
      <c r="Q151" s="1">
        <v>7917</v>
      </c>
      <c r="R151" s="1">
        <v>59</v>
      </c>
      <c r="S151" s="1">
        <v>1002</v>
      </c>
      <c r="T151" s="1">
        <v>98</v>
      </c>
      <c r="U151" s="1">
        <v>25338</v>
      </c>
      <c r="V151" s="1">
        <v>256</v>
      </c>
      <c r="W151" s="1">
        <v>9405</v>
      </c>
      <c r="X151" s="1">
        <v>0</v>
      </c>
      <c r="Y151" s="1">
        <v>0</v>
      </c>
      <c r="Z151" s="1">
        <v>0</v>
      </c>
      <c r="AA151" s="1">
        <f t="shared" si="78"/>
        <v>35996</v>
      </c>
      <c r="AB151" s="1">
        <f t="shared" si="78"/>
        <v>1411</v>
      </c>
      <c r="AC151" s="1">
        <f t="shared" si="79"/>
        <v>12220</v>
      </c>
      <c r="AD151" s="1">
        <f t="shared" si="80"/>
        <v>371</v>
      </c>
      <c r="AE151" s="1">
        <f t="shared" si="85"/>
        <v>-40</v>
      </c>
      <c r="AF151" s="1">
        <f t="shared" si="81"/>
        <v>55</v>
      </c>
      <c r="AG151" s="1">
        <f t="shared" si="81"/>
        <v>0</v>
      </c>
      <c r="AH151" s="1">
        <f t="shared" si="81"/>
        <v>8</v>
      </c>
      <c r="AI151" s="1">
        <f t="shared" si="86"/>
        <v>23</v>
      </c>
      <c r="AJ151" s="9">
        <f t="shared" si="67"/>
        <v>8.5464178760654222E-2</v>
      </c>
      <c r="AK151" s="9">
        <f t="shared" si="68"/>
        <v>0.28939999999999999</v>
      </c>
      <c r="AL151" s="9">
        <f t="shared" si="69"/>
        <v>7.6999999999999999E-2</v>
      </c>
      <c r="AM151" s="9">
        <f t="shared" si="70"/>
        <v>0.18766666666666668</v>
      </c>
      <c r="AN151" s="9">
        <f t="shared" si="71"/>
        <v>2.4733333333333333E-2</v>
      </c>
      <c r="AO151" s="9">
        <f t="shared" si="72"/>
        <v>1.5333333333333334E-3</v>
      </c>
      <c r="AP151" s="1">
        <f t="shared" si="82"/>
        <v>-29</v>
      </c>
      <c r="AQ151" s="1">
        <f t="shared" si="82"/>
        <v>56</v>
      </c>
      <c r="AS151" s="1">
        <f t="shared" si="83"/>
        <v>0</v>
      </c>
      <c r="AT151" s="1">
        <f t="shared" si="87"/>
        <v>27</v>
      </c>
      <c r="AU151" s="1">
        <f t="shared" si="73"/>
        <v>9661</v>
      </c>
      <c r="AV151" s="9">
        <f t="shared" si="84"/>
        <v>0.64406666666666668</v>
      </c>
      <c r="AW151" s="9">
        <f t="shared" si="74"/>
        <v>1.7066666666666667E-2</v>
      </c>
      <c r="AX151" s="9">
        <f t="shared" si="75"/>
        <v>0.627</v>
      </c>
      <c r="AY151" s="9">
        <f t="shared" si="76"/>
        <v>0</v>
      </c>
      <c r="AZ151" s="9">
        <f t="shared" si="77"/>
        <v>1.8E-3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153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4357</v>
      </c>
      <c r="C152" s="1">
        <v>139</v>
      </c>
      <c r="D152" s="1">
        <v>10640</v>
      </c>
      <c r="E152" s="1">
        <v>1108</v>
      </c>
      <c r="F152" s="1">
        <v>0</v>
      </c>
      <c r="G152" s="1">
        <v>2870</v>
      </c>
      <c r="H152" s="1">
        <v>0</v>
      </c>
      <c r="I152" s="1">
        <v>379</v>
      </c>
      <c r="J152" s="1">
        <v>48.15</v>
      </c>
      <c r="K152" s="1">
        <v>1.35</v>
      </c>
      <c r="L152" s="1">
        <v>11.2</v>
      </c>
      <c r="M152" s="1">
        <v>1.07</v>
      </c>
      <c r="N152" s="1">
        <v>4718</v>
      </c>
      <c r="O152" s="1">
        <v>9320</v>
      </c>
      <c r="P152" s="1">
        <v>1300</v>
      </c>
      <c r="Q152" s="1">
        <v>7961</v>
      </c>
      <c r="R152" s="1">
        <v>59</v>
      </c>
      <c r="S152" s="1">
        <v>966</v>
      </c>
      <c r="T152" s="1">
        <v>95</v>
      </c>
      <c r="U152" s="1">
        <v>25309</v>
      </c>
      <c r="V152" s="1">
        <v>231</v>
      </c>
      <c r="W152" s="1">
        <v>9458</v>
      </c>
      <c r="X152" s="1">
        <v>0</v>
      </c>
      <c r="Y152" s="1">
        <v>0</v>
      </c>
      <c r="Z152" s="1">
        <v>0</v>
      </c>
      <c r="AA152" s="1">
        <f t="shared" si="78"/>
        <v>35949</v>
      </c>
      <c r="AB152" s="1">
        <f t="shared" si="78"/>
        <v>1339</v>
      </c>
      <c r="AC152" s="1">
        <f t="shared" si="79"/>
        <v>12328</v>
      </c>
      <c r="AD152" s="1">
        <f t="shared" si="80"/>
        <v>379</v>
      </c>
      <c r="AE152" s="1">
        <f t="shared" si="85"/>
        <v>-47</v>
      </c>
      <c r="AF152" s="1">
        <f t="shared" si="81"/>
        <v>55</v>
      </c>
      <c r="AG152" s="1">
        <f t="shared" si="81"/>
        <v>0</v>
      </c>
      <c r="AH152" s="1">
        <f t="shared" si="81"/>
        <v>8</v>
      </c>
      <c r="AI152" s="1">
        <f t="shared" si="86"/>
        <v>16</v>
      </c>
      <c r="AJ152" s="9">
        <f t="shared" si="67"/>
        <v>8.6986458572412204E-2</v>
      </c>
      <c r="AK152" s="9">
        <f t="shared" si="68"/>
        <v>0.29046666666666665</v>
      </c>
      <c r="AL152" s="9">
        <f t="shared" si="69"/>
        <v>7.3866666666666664E-2</v>
      </c>
      <c r="AM152" s="9">
        <f t="shared" si="70"/>
        <v>0.19133333333333333</v>
      </c>
      <c r="AN152" s="9">
        <f t="shared" si="71"/>
        <v>2.5266666666666666E-2</v>
      </c>
      <c r="AO152" s="9">
        <f t="shared" si="72"/>
        <v>1.0666666666666667E-3</v>
      </c>
      <c r="AP152" s="1">
        <f t="shared" si="82"/>
        <v>-25</v>
      </c>
      <c r="AQ152" s="1">
        <f t="shared" si="82"/>
        <v>53</v>
      </c>
      <c r="AS152" s="1">
        <f t="shared" si="83"/>
        <v>0</v>
      </c>
      <c r="AT152" s="1">
        <f t="shared" si="87"/>
        <v>28</v>
      </c>
      <c r="AU152" s="1">
        <f t="shared" si="73"/>
        <v>9689</v>
      </c>
      <c r="AV152" s="9">
        <f t="shared" si="84"/>
        <v>0.64593333333333336</v>
      </c>
      <c r="AW152" s="9">
        <f t="shared" si="74"/>
        <v>1.54E-2</v>
      </c>
      <c r="AX152" s="9">
        <f t="shared" si="75"/>
        <v>0.63053333333333328</v>
      </c>
      <c r="AY152" s="9">
        <f t="shared" si="76"/>
        <v>0</v>
      </c>
      <c r="AZ152" s="9">
        <f t="shared" si="77"/>
        <v>1.8666666666666666E-3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154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4374</v>
      </c>
      <c r="C153" s="1">
        <v>140</v>
      </c>
      <c r="D153" s="1">
        <v>10624</v>
      </c>
      <c r="E153" s="1">
        <v>1061</v>
      </c>
      <c r="F153" s="1">
        <v>0</v>
      </c>
      <c r="G153" s="1">
        <v>2926</v>
      </c>
      <c r="H153" s="1">
        <v>0</v>
      </c>
      <c r="I153" s="1">
        <v>387</v>
      </c>
      <c r="J153" s="1">
        <v>48.2</v>
      </c>
      <c r="K153" s="1">
        <v>1.35</v>
      </c>
      <c r="L153" s="1">
        <v>11.3</v>
      </c>
      <c r="M153" s="1">
        <v>1.06</v>
      </c>
      <c r="N153" s="1">
        <v>4743</v>
      </c>
      <c r="O153" s="1">
        <v>9339</v>
      </c>
      <c r="P153" s="1">
        <v>1282</v>
      </c>
      <c r="Q153" s="1">
        <v>7996</v>
      </c>
      <c r="R153" s="1">
        <v>59</v>
      </c>
      <c r="S153" s="1">
        <v>931</v>
      </c>
      <c r="T153" s="1">
        <v>91</v>
      </c>
      <c r="U153" s="1">
        <v>25282</v>
      </c>
      <c r="V153" s="1">
        <v>213</v>
      </c>
      <c r="W153" s="1">
        <v>9504</v>
      </c>
      <c r="X153" s="1">
        <v>0</v>
      </c>
      <c r="Y153" s="1">
        <v>0</v>
      </c>
      <c r="Z153" s="1">
        <v>0</v>
      </c>
      <c r="AA153" s="1">
        <f t="shared" si="78"/>
        <v>35906</v>
      </c>
      <c r="AB153" s="1">
        <f t="shared" si="78"/>
        <v>1274</v>
      </c>
      <c r="AC153" s="1">
        <f t="shared" si="79"/>
        <v>12430</v>
      </c>
      <c r="AD153" s="1">
        <f t="shared" si="80"/>
        <v>387</v>
      </c>
      <c r="AE153" s="1">
        <f t="shared" si="85"/>
        <v>-47</v>
      </c>
      <c r="AF153" s="1">
        <f t="shared" si="81"/>
        <v>56</v>
      </c>
      <c r="AG153" s="1">
        <f t="shared" si="81"/>
        <v>0</v>
      </c>
      <c r="AH153" s="1">
        <f t="shared" si="81"/>
        <v>8</v>
      </c>
      <c r="AI153" s="1">
        <f t="shared" si="86"/>
        <v>17</v>
      </c>
      <c r="AJ153" s="9">
        <f t="shared" si="67"/>
        <v>8.8477366255144033E-2</v>
      </c>
      <c r="AK153" s="9">
        <f t="shared" si="68"/>
        <v>0.29160000000000003</v>
      </c>
      <c r="AL153" s="9">
        <f t="shared" si="69"/>
        <v>7.0733333333333329E-2</v>
      </c>
      <c r="AM153" s="9">
        <f t="shared" si="70"/>
        <v>0.19506666666666667</v>
      </c>
      <c r="AN153" s="9">
        <f t="shared" si="71"/>
        <v>2.58E-2</v>
      </c>
      <c r="AO153" s="9">
        <f t="shared" si="72"/>
        <v>1.1333333333333334E-3</v>
      </c>
      <c r="AP153" s="1">
        <f t="shared" si="82"/>
        <v>-18</v>
      </c>
      <c r="AQ153" s="1">
        <f t="shared" si="82"/>
        <v>46</v>
      </c>
      <c r="AS153" s="1">
        <f t="shared" si="83"/>
        <v>0</v>
      </c>
      <c r="AT153" s="1">
        <f t="shared" si="87"/>
        <v>28</v>
      </c>
      <c r="AU153" s="1">
        <f t="shared" si="73"/>
        <v>9717</v>
      </c>
      <c r="AV153" s="9">
        <f t="shared" si="84"/>
        <v>0.64780000000000004</v>
      </c>
      <c r="AW153" s="9">
        <f t="shared" si="74"/>
        <v>1.4200000000000001E-2</v>
      </c>
      <c r="AX153" s="9">
        <f t="shared" si="75"/>
        <v>0.63360000000000005</v>
      </c>
      <c r="AY153" s="9">
        <f t="shared" si="76"/>
        <v>0</v>
      </c>
      <c r="AZ153" s="9">
        <f t="shared" si="77"/>
        <v>1.8666666666666666E-3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155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4389</v>
      </c>
      <c r="C154" s="1">
        <v>141</v>
      </c>
      <c r="D154" s="1">
        <v>10608</v>
      </c>
      <c r="E154" s="1">
        <v>1017</v>
      </c>
      <c r="F154" s="1">
        <v>0</v>
      </c>
      <c r="G154" s="1">
        <v>2978</v>
      </c>
      <c r="H154" s="1">
        <v>0</v>
      </c>
      <c r="I154" s="1">
        <v>394</v>
      </c>
      <c r="J154" s="1">
        <v>48.25</v>
      </c>
      <c r="K154" s="1">
        <v>1.35</v>
      </c>
      <c r="L154" s="1">
        <v>11.3</v>
      </c>
      <c r="M154" s="1">
        <v>1.06</v>
      </c>
      <c r="N154" s="1">
        <v>4766</v>
      </c>
      <c r="O154" s="1">
        <v>9354</v>
      </c>
      <c r="P154" s="1">
        <v>1264</v>
      </c>
      <c r="Q154" s="1">
        <v>8029</v>
      </c>
      <c r="R154" s="1">
        <v>59</v>
      </c>
      <c r="S154" s="1">
        <v>898</v>
      </c>
      <c r="T154" s="1">
        <v>87</v>
      </c>
      <c r="U154" s="1">
        <v>25260</v>
      </c>
      <c r="V154" s="1">
        <v>194</v>
      </c>
      <c r="W154" s="1">
        <v>9545</v>
      </c>
      <c r="X154" s="1">
        <v>0</v>
      </c>
      <c r="Y154" s="1">
        <v>0</v>
      </c>
      <c r="Z154" s="1">
        <v>0</v>
      </c>
      <c r="AA154" s="1">
        <f t="shared" si="78"/>
        <v>35868</v>
      </c>
      <c r="AB154" s="1">
        <f t="shared" si="78"/>
        <v>1211</v>
      </c>
      <c r="AC154" s="1">
        <f t="shared" si="79"/>
        <v>12523</v>
      </c>
      <c r="AD154" s="1">
        <f t="shared" si="80"/>
        <v>394</v>
      </c>
      <c r="AE154" s="1">
        <f t="shared" si="85"/>
        <v>-44</v>
      </c>
      <c r="AF154" s="1">
        <f t="shared" si="81"/>
        <v>52</v>
      </c>
      <c r="AG154" s="1">
        <f t="shared" si="81"/>
        <v>0</v>
      </c>
      <c r="AH154" s="1">
        <f t="shared" si="81"/>
        <v>7</v>
      </c>
      <c r="AI154" s="1">
        <f t="shared" si="86"/>
        <v>15</v>
      </c>
      <c r="AJ154" s="9">
        <f t="shared" si="67"/>
        <v>8.9769879243563458E-2</v>
      </c>
      <c r="AK154" s="9">
        <f t="shared" si="68"/>
        <v>0.29260000000000003</v>
      </c>
      <c r="AL154" s="9">
        <f t="shared" si="69"/>
        <v>6.7799999999999999E-2</v>
      </c>
      <c r="AM154" s="9">
        <f t="shared" si="70"/>
        <v>0.19853333333333334</v>
      </c>
      <c r="AN154" s="9">
        <f t="shared" si="71"/>
        <v>2.6266666666666667E-2</v>
      </c>
      <c r="AO154" s="9">
        <f t="shared" si="72"/>
        <v>1E-3</v>
      </c>
      <c r="AP154" s="1">
        <f t="shared" si="82"/>
        <v>-19</v>
      </c>
      <c r="AQ154" s="1">
        <f t="shared" si="82"/>
        <v>41</v>
      </c>
      <c r="AS154" s="1">
        <f t="shared" si="83"/>
        <v>0</v>
      </c>
      <c r="AT154" s="1">
        <f t="shared" si="87"/>
        <v>22</v>
      </c>
      <c r="AU154" s="1">
        <f t="shared" si="73"/>
        <v>9739</v>
      </c>
      <c r="AV154" s="9">
        <f t="shared" si="84"/>
        <v>0.64926666666666666</v>
      </c>
      <c r="AW154" s="9">
        <f t="shared" si="74"/>
        <v>1.2933333333333333E-2</v>
      </c>
      <c r="AX154" s="9">
        <f t="shared" si="75"/>
        <v>0.63633333333333331</v>
      </c>
      <c r="AY154" s="9">
        <f t="shared" si="76"/>
        <v>0</v>
      </c>
      <c r="AZ154" s="9">
        <f t="shared" si="77"/>
        <v>1.4666666666666667E-3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156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4406</v>
      </c>
      <c r="C155" s="1">
        <v>142</v>
      </c>
      <c r="D155" s="1">
        <v>10592</v>
      </c>
      <c r="E155" s="1">
        <v>972</v>
      </c>
      <c r="F155" s="1">
        <v>0</v>
      </c>
      <c r="G155" s="1">
        <v>3032</v>
      </c>
      <c r="H155" s="1">
        <v>0</v>
      </c>
      <c r="I155" s="1">
        <v>402</v>
      </c>
      <c r="J155" s="1">
        <v>48.29</v>
      </c>
      <c r="K155" s="1">
        <v>1.35</v>
      </c>
      <c r="L155" s="1">
        <v>11.4</v>
      </c>
      <c r="M155" s="1">
        <v>1.06</v>
      </c>
      <c r="N155" s="1">
        <v>4790</v>
      </c>
      <c r="O155" s="1">
        <v>9370</v>
      </c>
      <c r="P155" s="1">
        <v>1249</v>
      </c>
      <c r="Q155" s="1">
        <v>8061</v>
      </c>
      <c r="R155" s="1">
        <v>60</v>
      </c>
      <c r="S155" s="1">
        <v>861</v>
      </c>
      <c r="T155" s="1">
        <v>83</v>
      </c>
      <c r="U155" s="1">
        <v>25236</v>
      </c>
      <c r="V155" s="1">
        <v>179</v>
      </c>
      <c r="W155" s="1">
        <v>9584</v>
      </c>
      <c r="X155" s="1">
        <v>0</v>
      </c>
      <c r="Y155" s="1">
        <v>0</v>
      </c>
      <c r="Z155" s="1">
        <v>0</v>
      </c>
      <c r="AA155" s="1">
        <f t="shared" si="78"/>
        <v>35828</v>
      </c>
      <c r="AB155" s="1">
        <f t="shared" si="78"/>
        <v>1151</v>
      </c>
      <c r="AC155" s="1">
        <f t="shared" si="79"/>
        <v>12616</v>
      </c>
      <c r="AD155" s="1">
        <f t="shared" si="80"/>
        <v>402</v>
      </c>
      <c r="AE155" s="1">
        <f t="shared" si="85"/>
        <v>-45</v>
      </c>
      <c r="AF155" s="1">
        <f t="shared" si="81"/>
        <v>54</v>
      </c>
      <c r="AG155" s="1">
        <f t="shared" si="81"/>
        <v>0</v>
      </c>
      <c r="AH155" s="1">
        <f t="shared" si="81"/>
        <v>8</v>
      </c>
      <c r="AI155" s="1">
        <f t="shared" si="86"/>
        <v>17</v>
      </c>
      <c r="AJ155" s="9">
        <f t="shared" si="67"/>
        <v>9.1239219246482067E-2</v>
      </c>
      <c r="AK155" s="9">
        <f t="shared" si="68"/>
        <v>0.29373333333333335</v>
      </c>
      <c r="AL155" s="9">
        <f t="shared" si="69"/>
        <v>6.4799999999999996E-2</v>
      </c>
      <c r="AM155" s="9">
        <f t="shared" si="70"/>
        <v>0.20213333333333333</v>
      </c>
      <c r="AN155" s="9">
        <f t="shared" si="71"/>
        <v>2.6800000000000001E-2</v>
      </c>
      <c r="AO155" s="9">
        <f t="shared" si="72"/>
        <v>1.1333333333333334E-3</v>
      </c>
      <c r="AP155" s="1">
        <f t="shared" si="82"/>
        <v>-15</v>
      </c>
      <c r="AQ155" s="1">
        <f t="shared" si="82"/>
        <v>39</v>
      </c>
      <c r="AS155" s="1">
        <f t="shared" si="83"/>
        <v>0</v>
      </c>
      <c r="AT155" s="1">
        <f t="shared" si="87"/>
        <v>24</v>
      </c>
      <c r="AU155" s="1">
        <f t="shared" si="73"/>
        <v>9763</v>
      </c>
      <c r="AV155" s="9">
        <f t="shared" si="84"/>
        <v>0.6508666666666667</v>
      </c>
      <c r="AW155" s="9">
        <f t="shared" si="74"/>
        <v>1.1933333333333334E-2</v>
      </c>
      <c r="AX155" s="9">
        <f t="shared" si="75"/>
        <v>0.63893333333333335</v>
      </c>
      <c r="AY155" s="9">
        <f t="shared" si="76"/>
        <v>0</v>
      </c>
      <c r="AZ155" s="9">
        <f t="shared" si="77"/>
        <v>1.6000000000000001E-3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157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4420</v>
      </c>
      <c r="C156" s="1">
        <v>143</v>
      </c>
      <c r="D156" s="1">
        <v>10579</v>
      </c>
      <c r="E156" s="1">
        <v>924</v>
      </c>
      <c r="F156" s="1">
        <v>0</v>
      </c>
      <c r="G156" s="1">
        <v>3087</v>
      </c>
      <c r="H156" s="1">
        <v>0</v>
      </c>
      <c r="I156" s="1">
        <v>409</v>
      </c>
      <c r="J156" s="1">
        <v>48.34</v>
      </c>
      <c r="K156" s="1">
        <v>1.35</v>
      </c>
      <c r="L156" s="1">
        <v>11.4</v>
      </c>
      <c r="M156" s="1">
        <v>1.05</v>
      </c>
      <c r="N156" s="1">
        <v>4810</v>
      </c>
      <c r="O156" s="1">
        <v>9386</v>
      </c>
      <c r="P156" s="1">
        <v>1237</v>
      </c>
      <c r="Q156" s="1">
        <v>8088</v>
      </c>
      <c r="R156" s="1">
        <v>60</v>
      </c>
      <c r="S156" s="1">
        <v>822</v>
      </c>
      <c r="T156" s="1">
        <v>80</v>
      </c>
      <c r="U156" s="1">
        <v>25213</v>
      </c>
      <c r="V156" s="1">
        <v>168</v>
      </c>
      <c r="W156" s="1">
        <v>9618</v>
      </c>
      <c r="X156" s="1">
        <v>0</v>
      </c>
      <c r="Y156" s="1">
        <v>0</v>
      </c>
      <c r="Z156" s="1">
        <v>0</v>
      </c>
      <c r="AA156" s="1">
        <f t="shared" si="78"/>
        <v>35792</v>
      </c>
      <c r="AB156" s="1">
        <f t="shared" si="78"/>
        <v>1092</v>
      </c>
      <c r="AC156" s="1">
        <f t="shared" si="79"/>
        <v>12705</v>
      </c>
      <c r="AD156" s="1">
        <f t="shared" si="80"/>
        <v>409</v>
      </c>
      <c r="AE156" s="1">
        <f t="shared" si="85"/>
        <v>-48</v>
      </c>
      <c r="AF156" s="1">
        <f t="shared" si="81"/>
        <v>55</v>
      </c>
      <c r="AG156" s="1">
        <f t="shared" si="81"/>
        <v>0</v>
      </c>
      <c r="AH156" s="1">
        <f t="shared" si="81"/>
        <v>7</v>
      </c>
      <c r="AI156" s="1">
        <f t="shared" si="86"/>
        <v>14</v>
      </c>
      <c r="AJ156" s="9">
        <f t="shared" si="67"/>
        <v>9.2533936651583715E-2</v>
      </c>
      <c r="AK156" s="9">
        <f t="shared" si="68"/>
        <v>0.29466666666666669</v>
      </c>
      <c r="AL156" s="9">
        <f t="shared" si="69"/>
        <v>6.1600000000000002E-2</v>
      </c>
      <c r="AM156" s="9">
        <f t="shared" si="70"/>
        <v>0.20580000000000001</v>
      </c>
      <c r="AN156" s="9">
        <f t="shared" si="71"/>
        <v>2.7266666666666668E-2</v>
      </c>
      <c r="AO156" s="9">
        <f t="shared" si="72"/>
        <v>9.3333333333333332E-4</v>
      </c>
      <c r="AP156" s="1">
        <f t="shared" si="82"/>
        <v>-11</v>
      </c>
      <c r="AQ156" s="1">
        <f t="shared" si="82"/>
        <v>34</v>
      </c>
      <c r="AS156" s="1">
        <f t="shared" si="83"/>
        <v>0</v>
      </c>
      <c r="AT156" s="1">
        <f t="shared" si="87"/>
        <v>23</v>
      </c>
      <c r="AU156" s="1">
        <f t="shared" si="73"/>
        <v>9786</v>
      </c>
      <c r="AV156" s="9">
        <f t="shared" si="84"/>
        <v>0.65239999999999998</v>
      </c>
      <c r="AW156" s="9">
        <f t="shared" si="74"/>
        <v>1.12E-2</v>
      </c>
      <c r="AX156" s="9">
        <f t="shared" si="75"/>
        <v>0.64119999999999999</v>
      </c>
      <c r="AY156" s="9">
        <f t="shared" si="76"/>
        <v>0</v>
      </c>
      <c r="AZ156" s="9">
        <f t="shared" si="77"/>
        <v>1.5333333333333334E-3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158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4434</v>
      </c>
      <c r="C157" s="1">
        <v>144</v>
      </c>
      <c r="D157" s="1">
        <v>10565</v>
      </c>
      <c r="E157" s="1">
        <v>883</v>
      </c>
      <c r="F157" s="1">
        <v>0</v>
      </c>
      <c r="G157" s="1">
        <v>3136</v>
      </c>
      <c r="H157" s="1">
        <v>0</v>
      </c>
      <c r="I157" s="1">
        <v>415</v>
      </c>
      <c r="J157" s="1">
        <v>48.39</v>
      </c>
      <c r="K157" s="1">
        <v>1.35</v>
      </c>
      <c r="L157" s="1">
        <v>11.5</v>
      </c>
      <c r="M157" s="1">
        <v>1.05</v>
      </c>
      <c r="N157" s="1">
        <v>4831</v>
      </c>
      <c r="O157" s="1">
        <v>9398</v>
      </c>
      <c r="P157" s="1">
        <v>1225</v>
      </c>
      <c r="Q157" s="1">
        <v>8112</v>
      </c>
      <c r="R157" s="1">
        <v>60</v>
      </c>
      <c r="S157" s="1">
        <v>789</v>
      </c>
      <c r="T157" s="1">
        <v>77</v>
      </c>
      <c r="U157" s="1">
        <v>25195</v>
      </c>
      <c r="V157" s="1">
        <v>155</v>
      </c>
      <c r="W157" s="1">
        <v>9649</v>
      </c>
      <c r="X157" s="1">
        <v>0</v>
      </c>
      <c r="Y157" s="1">
        <v>0</v>
      </c>
      <c r="Z157" s="1">
        <v>0</v>
      </c>
      <c r="AA157" s="1">
        <f t="shared" si="78"/>
        <v>35760</v>
      </c>
      <c r="AB157" s="1">
        <f t="shared" si="78"/>
        <v>1038</v>
      </c>
      <c r="AC157" s="1">
        <f t="shared" si="79"/>
        <v>12785</v>
      </c>
      <c r="AD157" s="1">
        <f t="shared" si="80"/>
        <v>415</v>
      </c>
      <c r="AE157" s="1">
        <f t="shared" si="85"/>
        <v>-41</v>
      </c>
      <c r="AF157" s="1">
        <f t="shared" si="81"/>
        <v>49</v>
      </c>
      <c r="AG157" s="1">
        <f t="shared" si="81"/>
        <v>0</v>
      </c>
      <c r="AH157" s="1">
        <f t="shared" si="81"/>
        <v>6</v>
      </c>
      <c r="AI157" s="1">
        <f t="shared" si="86"/>
        <v>14</v>
      </c>
      <c r="AJ157" s="9">
        <f t="shared" si="67"/>
        <v>9.3594948128101041E-2</v>
      </c>
      <c r="AK157" s="9">
        <f t="shared" si="68"/>
        <v>0.29559999999999997</v>
      </c>
      <c r="AL157" s="9">
        <f t="shared" si="69"/>
        <v>5.8866666666666664E-2</v>
      </c>
      <c r="AM157" s="9">
        <f t="shared" si="70"/>
        <v>0.20906666666666668</v>
      </c>
      <c r="AN157" s="9">
        <f t="shared" si="71"/>
        <v>2.7666666666666666E-2</v>
      </c>
      <c r="AO157" s="9">
        <f t="shared" si="72"/>
        <v>9.3333333333333332E-4</v>
      </c>
      <c r="AP157" s="1">
        <f t="shared" si="82"/>
        <v>-13</v>
      </c>
      <c r="AQ157" s="1">
        <f t="shared" si="82"/>
        <v>31</v>
      </c>
      <c r="AS157" s="1">
        <f t="shared" si="83"/>
        <v>0</v>
      </c>
      <c r="AT157" s="1">
        <f t="shared" si="87"/>
        <v>18</v>
      </c>
      <c r="AU157" s="1">
        <f t="shared" si="73"/>
        <v>9804</v>
      </c>
      <c r="AV157" s="9">
        <f t="shared" si="84"/>
        <v>0.65359999999999996</v>
      </c>
      <c r="AW157" s="9">
        <f t="shared" si="74"/>
        <v>1.0333333333333333E-2</v>
      </c>
      <c r="AX157" s="9">
        <f t="shared" si="75"/>
        <v>0.64326666666666665</v>
      </c>
      <c r="AY157" s="9">
        <f t="shared" si="76"/>
        <v>0</v>
      </c>
      <c r="AZ157" s="9">
        <f t="shared" si="77"/>
        <v>1.1999999999999999E-3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159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4446</v>
      </c>
      <c r="C158" s="1">
        <v>145</v>
      </c>
      <c r="D158" s="1">
        <v>10552</v>
      </c>
      <c r="E158" s="1">
        <v>836</v>
      </c>
      <c r="F158" s="1">
        <v>0</v>
      </c>
      <c r="G158" s="1">
        <v>3188</v>
      </c>
      <c r="H158" s="1">
        <v>0</v>
      </c>
      <c r="I158" s="1">
        <v>422</v>
      </c>
      <c r="J158" s="1">
        <v>48.44</v>
      </c>
      <c r="K158" s="1">
        <v>1.36</v>
      </c>
      <c r="L158" s="1">
        <v>11.5</v>
      </c>
      <c r="M158" s="1">
        <v>1.05</v>
      </c>
      <c r="N158" s="1">
        <v>4850</v>
      </c>
      <c r="O158" s="1">
        <v>9412</v>
      </c>
      <c r="P158" s="1">
        <v>1217</v>
      </c>
      <c r="Q158" s="1">
        <v>8134</v>
      </c>
      <c r="R158" s="1">
        <v>60</v>
      </c>
      <c r="S158" s="1">
        <v>748</v>
      </c>
      <c r="T158" s="1">
        <v>72</v>
      </c>
      <c r="U158" s="1">
        <v>25175</v>
      </c>
      <c r="V158" s="1">
        <v>147</v>
      </c>
      <c r="W158" s="1">
        <v>9676</v>
      </c>
      <c r="X158" s="1">
        <v>0</v>
      </c>
      <c r="Y158" s="1">
        <v>0</v>
      </c>
      <c r="Z158" s="1">
        <v>0</v>
      </c>
      <c r="AA158" s="1">
        <f t="shared" si="78"/>
        <v>35727</v>
      </c>
      <c r="AB158" s="1">
        <f t="shared" si="78"/>
        <v>983</v>
      </c>
      <c r="AC158" s="1">
        <f t="shared" si="79"/>
        <v>12864</v>
      </c>
      <c r="AD158" s="1">
        <f t="shared" si="80"/>
        <v>422</v>
      </c>
      <c r="AE158" s="1">
        <f t="shared" si="85"/>
        <v>-47</v>
      </c>
      <c r="AF158" s="1">
        <f t="shared" si="81"/>
        <v>52</v>
      </c>
      <c r="AG158" s="1">
        <f t="shared" si="81"/>
        <v>0</v>
      </c>
      <c r="AH158" s="1">
        <f t="shared" si="81"/>
        <v>7</v>
      </c>
      <c r="AI158" s="1">
        <f t="shared" si="86"/>
        <v>12</v>
      </c>
      <c r="AJ158" s="9">
        <f t="shared" si="67"/>
        <v>9.4916779127305437E-2</v>
      </c>
      <c r="AK158" s="9">
        <f t="shared" si="68"/>
        <v>0.2964</v>
      </c>
      <c r="AL158" s="9">
        <f t="shared" si="69"/>
        <v>5.5733333333333336E-2</v>
      </c>
      <c r="AM158" s="9">
        <f t="shared" si="70"/>
        <v>0.21253333333333332</v>
      </c>
      <c r="AN158" s="9">
        <f t="shared" si="71"/>
        <v>2.8133333333333333E-2</v>
      </c>
      <c r="AO158" s="9">
        <f t="shared" si="72"/>
        <v>8.0000000000000004E-4</v>
      </c>
      <c r="AP158" s="1">
        <f t="shared" si="82"/>
        <v>-8</v>
      </c>
      <c r="AQ158" s="1">
        <f t="shared" si="82"/>
        <v>27</v>
      </c>
      <c r="AS158" s="1">
        <f t="shared" si="83"/>
        <v>0</v>
      </c>
      <c r="AT158" s="1">
        <f t="shared" si="87"/>
        <v>19</v>
      </c>
      <c r="AU158" s="1">
        <f t="shared" si="73"/>
        <v>9823</v>
      </c>
      <c r="AV158" s="9">
        <f t="shared" si="84"/>
        <v>0.65486666666666671</v>
      </c>
      <c r="AW158" s="9">
        <f t="shared" si="74"/>
        <v>9.7999999999999997E-3</v>
      </c>
      <c r="AX158" s="9">
        <f t="shared" si="75"/>
        <v>0.64506666666666668</v>
      </c>
      <c r="AY158" s="9">
        <f t="shared" si="76"/>
        <v>0</v>
      </c>
      <c r="AZ158" s="9">
        <f t="shared" si="77"/>
        <v>1.2666666666666666E-3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160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4459</v>
      </c>
      <c r="C159" s="1">
        <v>146</v>
      </c>
      <c r="D159" s="1">
        <v>10540</v>
      </c>
      <c r="E159" s="1">
        <v>793</v>
      </c>
      <c r="F159" s="1">
        <v>0</v>
      </c>
      <c r="G159" s="1">
        <v>3238</v>
      </c>
      <c r="H159" s="1">
        <v>0</v>
      </c>
      <c r="I159" s="1">
        <v>428</v>
      </c>
      <c r="J159" s="1">
        <v>48.48</v>
      </c>
      <c r="K159" s="1">
        <v>1.36</v>
      </c>
      <c r="L159" s="1">
        <v>11.6</v>
      </c>
      <c r="M159" s="1">
        <v>1.04</v>
      </c>
      <c r="N159" s="1">
        <v>4867</v>
      </c>
      <c r="O159" s="1">
        <v>9425</v>
      </c>
      <c r="P159" s="1">
        <v>1210</v>
      </c>
      <c r="Q159" s="1">
        <v>8154</v>
      </c>
      <c r="R159" s="1">
        <v>60</v>
      </c>
      <c r="S159" s="1">
        <v>709</v>
      </c>
      <c r="T159" s="1">
        <v>67</v>
      </c>
      <c r="U159" s="1">
        <v>25157</v>
      </c>
      <c r="V159" s="1">
        <v>139</v>
      </c>
      <c r="W159" s="1">
        <v>9703</v>
      </c>
      <c r="X159" s="1">
        <v>0</v>
      </c>
      <c r="Y159" s="1">
        <v>0</v>
      </c>
      <c r="Z159" s="1">
        <v>0</v>
      </c>
      <c r="AA159" s="1">
        <f t="shared" si="78"/>
        <v>35697</v>
      </c>
      <c r="AB159" s="1">
        <f t="shared" si="78"/>
        <v>932</v>
      </c>
      <c r="AC159" s="1">
        <f t="shared" si="79"/>
        <v>12941</v>
      </c>
      <c r="AD159" s="1">
        <f t="shared" si="80"/>
        <v>428</v>
      </c>
      <c r="AE159" s="1">
        <f t="shared" si="85"/>
        <v>-43</v>
      </c>
      <c r="AF159" s="1">
        <f t="shared" si="81"/>
        <v>50</v>
      </c>
      <c r="AG159" s="1">
        <f t="shared" si="81"/>
        <v>0</v>
      </c>
      <c r="AH159" s="1">
        <f t="shared" si="81"/>
        <v>6</v>
      </c>
      <c r="AI159" s="1">
        <f t="shared" si="86"/>
        <v>13</v>
      </c>
      <c r="AJ159" s="9">
        <f t="shared" si="67"/>
        <v>9.5985647006055164E-2</v>
      </c>
      <c r="AK159" s="9">
        <f t="shared" si="68"/>
        <v>0.29726666666666668</v>
      </c>
      <c r="AL159" s="9">
        <f t="shared" si="69"/>
        <v>5.2866666666666666E-2</v>
      </c>
      <c r="AM159" s="9">
        <f t="shared" si="70"/>
        <v>0.21586666666666668</v>
      </c>
      <c r="AN159" s="9">
        <f t="shared" si="71"/>
        <v>2.8533333333333334E-2</v>
      </c>
      <c r="AO159" s="9">
        <f t="shared" si="72"/>
        <v>8.6666666666666663E-4</v>
      </c>
      <c r="AP159" s="1">
        <f t="shared" si="82"/>
        <v>-8</v>
      </c>
      <c r="AQ159" s="1">
        <f t="shared" si="82"/>
        <v>27</v>
      </c>
      <c r="AS159" s="1">
        <f t="shared" si="83"/>
        <v>0</v>
      </c>
      <c r="AT159" s="1">
        <f t="shared" si="87"/>
        <v>19</v>
      </c>
      <c r="AU159" s="1">
        <f t="shared" si="73"/>
        <v>9842</v>
      </c>
      <c r="AV159" s="9">
        <f t="shared" si="84"/>
        <v>0.65613333333333335</v>
      </c>
      <c r="AW159" s="9">
        <f t="shared" si="74"/>
        <v>9.2666666666666661E-3</v>
      </c>
      <c r="AX159" s="9">
        <f t="shared" si="75"/>
        <v>0.6468666666666667</v>
      </c>
      <c r="AY159" s="9">
        <f t="shared" si="76"/>
        <v>0</v>
      </c>
      <c r="AZ159" s="9">
        <f t="shared" si="77"/>
        <v>1.2666666666666666E-3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161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4469</v>
      </c>
      <c r="C160" s="1">
        <v>147</v>
      </c>
      <c r="D160" s="1">
        <v>10529</v>
      </c>
      <c r="E160" s="1">
        <v>751</v>
      </c>
      <c r="F160" s="1">
        <v>0</v>
      </c>
      <c r="G160" s="1">
        <v>3284</v>
      </c>
      <c r="H160" s="1">
        <v>0</v>
      </c>
      <c r="I160" s="1">
        <v>434</v>
      </c>
      <c r="J160" s="1">
        <v>48.53</v>
      </c>
      <c r="K160" s="1">
        <v>1.36</v>
      </c>
      <c r="L160" s="1">
        <v>11.6</v>
      </c>
      <c r="M160" s="1">
        <v>1.04</v>
      </c>
      <c r="N160" s="1">
        <v>4883</v>
      </c>
      <c r="O160" s="1">
        <v>9436</v>
      </c>
      <c r="P160" s="1">
        <v>1202</v>
      </c>
      <c r="Q160" s="1">
        <v>8173</v>
      </c>
      <c r="R160" s="1">
        <v>60</v>
      </c>
      <c r="S160" s="1">
        <v>671</v>
      </c>
      <c r="T160" s="1">
        <v>64</v>
      </c>
      <c r="U160" s="1">
        <v>25140</v>
      </c>
      <c r="V160" s="1">
        <v>131</v>
      </c>
      <c r="W160" s="1">
        <v>9727</v>
      </c>
      <c r="X160" s="1">
        <v>0</v>
      </c>
      <c r="Y160" s="1">
        <v>0</v>
      </c>
      <c r="Z160" s="1">
        <v>0</v>
      </c>
      <c r="AA160" s="1">
        <f t="shared" si="78"/>
        <v>35669</v>
      </c>
      <c r="AB160" s="1">
        <f t="shared" si="78"/>
        <v>882</v>
      </c>
      <c r="AC160" s="1">
        <f t="shared" si="79"/>
        <v>13011</v>
      </c>
      <c r="AD160" s="1">
        <f t="shared" si="80"/>
        <v>434</v>
      </c>
      <c r="AE160" s="1">
        <f t="shared" si="85"/>
        <v>-42</v>
      </c>
      <c r="AF160" s="1">
        <f t="shared" si="81"/>
        <v>46</v>
      </c>
      <c r="AG160" s="1">
        <f t="shared" si="81"/>
        <v>0</v>
      </c>
      <c r="AH160" s="1">
        <f t="shared" si="81"/>
        <v>6</v>
      </c>
      <c r="AI160" s="1">
        <f t="shared" si="86"/>
        <v>10</v>
      </c>
      <c r="AJ160" s="9">
        <f t="shared" si="67"/>
        <v>9.7113448198702171E-2</v>
      </c>
      <c r="AK160" s="9">
        <f t="shared" si="68"/>
        <v>0.29793333333333333</v>
      </c>
      <c r="AL160" s="9">
        <f t="shared" si="69"/>
        <v>5.0066666666666669E-2</v>
      </c>
      <c r="AM160" s="9">
        <f t="shared" si="70"/>
        <v>0.21893333333333334</v>
      </c>
      <c r="AN160" s="9">
        <f t="shared" si="71"/>
        <v>2.8933333333333332E-2</v>
      </c>
      <c r="AO160" s="9">
        <f t="shared" si="72"/>
        <v>6.6666666666666664E-4</v>
      </c>
      <c r="AP160" s="1">
        <f t="shared" si="82"/>
        <v>-8</v>
      </c>
      <c r="AQ160" s="1">
        <f t="shared" si="82"/>
        <v>24</v>
      </c>
      <c r="AS160" s="1">
        <f t="shared" si="83"/>
        <v>0</v>
      </c>
      <c r="AT160" s="1">
        <f t="shared" si="87"/>
        <v>16</v>
      </c>
      <c r="AU160" s="1">
        <f t="shared" si="73"/>
        <v>9858</v>
      </c>
      <c r="AV160" s="9">
        <f t="shared" si="84"/>
        <v>0.65720000000000001</v>
      </c>
      <c r="AW160" s="9">
        <f t="shared" si="74"/>
        <v>8.7333333333333325E-3</v>
      </c>
      <c r="AX160" s="9">
        <f t="shared" si="75"/>
        <v>0.64846666666666664</v>
      </c>
      <c r="AY160" s="9">
        <f t="shared" si="76"/>
        <v>0</v>
      </c>
      <c r="AZ160" s="9">
        <f t="shared" si="77"/>
        <v>1.0666666666666667E-3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162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4481</v>
      </c>
      <c r="C161" s="1">
        <v>148</v>
      </c>
      <c r="D161" s="1">
        <v>10518</v>
      </c>
      <c r="E161" s="1">
        <v>713</v>
      </c>
      <c r="F161" s="1">
        <v>0</v>
      </c>
      <c r="G161" s="1">
        <v>3328</v>
      </c>
      <c r="H161" s="1">
        <v>0</v>
      </c>
      <c r="I161" s="1">
        <v>440</v>
      </c>
      <c r="J161" s="1">
        <v>48.57</v>
      </c>
      <c r="K161" s="1">
        <v>1.36</v>
      </c>
      <c r="L161" s="1">
        <v>11.7</v>
      </c>
      <c r="M161" s="1">
        <v>1.04</v>
      </c>
      <c r="N161" s="1">
        <v>4899</v>
      </c>
      <c r="O161" s="1">
        <v>9446</v>
      </c>
      <c r="P161" s="1">
        <v>1193</v>
      </c>
      <c r="Q161" s="1">
        <v>8192</v>
      </c>
      <c r="R161" s="1">
        <v>60</v>
      </c>
      <c r="S161" s="1">
        <v>638</v>
      </c>
      <c r="T161" s="1">
        <v>61</v>
      </c>
      <c r="U161" s="1">
        <v>25125</v>
      </c>
      <c r="V161" s="1">
        <v>122</v>
      </c>
      <c r="W161" s="1">
        <v>9752</v>
      </c>
      <c r="X161" s="1">
        <v>0</v>
      </c>
      <c r="Y161" s="1">
        <v>0</v>
      </c>
      <c r="Z161" s="1">
        <v>0</v>
      </c>
      <c r="AA161" s="1">
        <f t="shared" si="78"/>
        <v>35643</v>
      </c>
      <c r="AB161" s="1">
        <f t="shared" si="78"/>
        <v>835</v>
      </c>
      <c r="AC161" s="1">
        <f t="shared" si="79"/>
        <v>13080</v>
      </c>
      <c r="AD161" s="1">
        <f t="shared" si="80"/>
        <v>440</v>
      </c>
      <c r="AE161" s="1">
        <f t="shared" si="85"/>
        <v>-38</v>
      </c>
      <c r="AF161" s="1">
        <f t="shared" si="81"/>
        <v>44</v>
      </c>
      <c r="AG161" s="1">
        <f t="shared" si="81"/>
        <v>0</v>
      </c>
      <c r="AH161" s="1">
        <f t="shared" si="81"/>
        <v>6</v>
      </c>
      <c r="AI161" s="1">
        <f t="shared" si="86"/>
        <v>12</v>
      </c>
      <c r="AJ161" s="9">
        <f t="shared" si="67"/>
        <v>9.8192367775050207E-2</v>
      </c>
      <c r="AK161" s="9">
        <f t="shared" si="68"/>
        <v>0.29873333333333335</v>
      </c>
      <c r="AL161" s="9">
        <f t="shared" si="69"/>
        <v>4.753333333333333E-2</v>
      </c>
      <c r="AM161" s="9">
        <f t="shared" si="70"/>
        <v>0.22186666666666666</v>
      </c>
      <c r="AN161" s="9">
        <f t="shared" si="71"/>
        <v>2.9333333333333333E-2</v>
      </c>
      <c r="AO161" s="9">
        <f t="shared" si="72"/>
        <v>8.0000000000000004E-4</v>
      </c>
      <c r="AP161" s="1">
        <f t="shared" si="82"/>
        <v>-9</v>
      </c>
      <c r="AQ161" s="1">
        <f t="shared" si="82"/>
        <v>25</v>
      </c>
      <c r="AS161" s="1">
        <f t="shared" si="83"/>
        <v>0</v>
      </c>
      <c r="AT161" s="1">
        <f t="shared" si="87"/>
        <v>16</v>
      </c>
      <c r="AU161" s="1">
        <f t="shared" si="73"/>
        <v>9874</v>
      </c>
      <c r="AV161" s="9">
        <f t="shared" si="84"/>
        <v>0.65826666666666667</v>
      </c>
      <c r="AW161" s="9">
        <f t="shared" si="74"/>
        <v>8.1333333333333327E-3</v>
      </c>
      <c r="AX161" s="9">
        <f t="shared" si="75"/>
        <v>0.65013333333333334</v>
      </c>
      <c r="AY161" s="9">
        <f t="shared" si="76"/>
        <v>0</v>
      </c>
      <c r="AZ161" s="9">
        <f t="shared" si="77"/>
        <v>1.0666666666666667E-3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163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4491</v>
      </c>
      <c r="C162" s="1">
        <v>149</v>
      </c>
      <c r="D162" s="1">
        <v>10507</v>
      </c>
      <c r="E162" s="1">
        <v>678</v>
      </c>
      <c r="F162" s="1">
        <v>0</v>
      </c>
      <c r="G162" s="1">
        <v>3368</v>
      </c>
      <c r="H162" s="1">
        <v>0</v>
      </c>
      <c r="I162" s="1">
        <v>445</v>
      </c>
      <c r="J162" s="1">
        <v>48.62</v>
      </c>
      <c r="K162" s="1">
        <v>1.36</v>
      </c>
      <c r="L162" s="1">
        <v>11.7</v>
      </c>
      <c r="M162" s="1">
        <v>1.04</v>
      </c>
      <c r="N162" s="1">
        <v>4915</v>
      </c>
      <c r="O162" s="1">
        <v>9456</v>
      </c>
      <c r="P162" s="1">
        <v>1186</v>
      </c>
      <c r="Q162" s="1">
        <v>8209</v>
      </c>
      <c r="R162" s="1">
        <v>60</v>
      </c>
      <c r="S162" s="1">
        <v>607</v>
      </c>
      <c r="T162" s="1">
        <v>58</v>
      </c>
      <c r="U162" s="1">
        <v>25110</v>
      </c>
      <c r="V162" s="1">
        <v>115</v>
      </c>
      <c r="W162" s="1">
        <v>9773</v>
      </c>
      <c r="X162" s="1">
        <v>0</v>
      </c>
      <c r="Y162" s="1">
        <v>0</v>
      </c>
      <c r="Z162" s="1">
        <v>0</v>
      </c>
      <c r="AA162" s="1">
        <f t="shared" si="78"/>
        <v>35617</v>
      </c>
      <c r="AB162" s="1">
        <f t="shared" si="78"/>
        <v>793</v>
      </c>
      <c r="AC162" s="1">
        <f t="shared" si="79"/>
        <v>13141</v>
      </c>
      <c r="AD162" s="1">
        <f t="shared" si="80"/>
        <v>445</v>
      </c>
      <c r="AE162" s="1">
        <f t="shared" si="85"/>
        <v>-35</v>
      </c>
      <c r="AF162" s="1">
        <f t="shared" si="81"/>
        <v>40</v>
      </c>
      <c r="AG162" s="1">
        <f t="shared" si="81"/>
        <v>0</v>
      </c>
      <c r="AH162" s="1">
        <f t="shared" si="81"/>
        <v>5</v>
      </c>
      <c r="AI162" s="1">
        <f t="shared" si="86"/>
        <v>10</v>
      </c>
      <c r="AJ162" s="9">
        <f t="shared" si="67"/>
        <v>9.9087063014918722E-2</v>
      </c>
      <c r="AK162" s="9">
        <f t="shared" si="68"/>
        <v>0.2994</v>
      </c>
      <c r="AL162" s="9">
        <f t="shared" si="69"/>
        <v>4.5199999999999997E-2</v>
      </c>
      <c r="AM162" s="9">
        <f t="shared" si="70"/>
        <v>0.22453333333333333</v>
      </c>
      <c r="AN162" s="9">
        <f t="shared" si="71"/>
        <v>2.9666666666666668E-2</v>
      </c>
      <c r="AO162" s="9">
        <f t="shared" si="72"/>
        <v>6.6666666666666664E-4</v>
      </c>
      <c r="AP162" s="1">
        <f t="shared" si="82"/>
        <v>-7</v>
      </c>
      <c r="AQ162" s="1">
        <f t="shared" si="82"/>
        <v>21</v>
      </c>
      <c r="AS162" s="1">
        <f t="shared" si="83"/>
        <v>0</v>
      </c>
      <c r="AT162" s="1">
        <f t="shared" si="87"/>
        <v>14</v>
      </c>
      <c r="AU162" s="1">
        <f t="shared" si="73"/>
        <v>9888</v>
      </c>
      <c r="AV162" s="9">
        <f t="shared" si="84"/>
        <v>0.65920000000000001</v>
      </c>
      <c r="AW162" s="9">
        <f t="shared" si="74"/>
        <v>7.6666666666666662E-3</v>
      </c>
      <c r="AX162" s="9">
        <f t="shared" si="75"/>
        <v>0.6515333333333333</v>
      </c>
      <c r="AY162" s="9">
        <f t="shared" si="76"/>
        <v>0</v>
      </c>
      <c r="AZ162" s="9">
        <f t="shared" si="77"/>
        <v>9.3333333333333332E-4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164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4501</v>
      </c>
      <c r="C163" s="1">
        <v>150</v>
      </c>
      <c r="D163" s="1">
        <v>10497</v>
      </c>
      <c r="E163" s="1">
        <v>641</v>
      </c>
      <c r="F163" s="1">
        <v>0</v>
      </c>
      <c r="G163" s="1">
        <v>3410</v>
      </c>
      <c r="H163" s="1">
        <v>0</v>
      </c>
      <c r="I163" s="1">
        <v>450</v>
      </c>
      <c r="J163" s="1">
        <v>48.66</v>
      </c>
      <c r="K163" s="1">
        <v>1.36</v>
      </c>
      <c r="L163" s="1">
        <v>11.8</v>
      </c>
      <c r="M163" s="1">
        <v>1.03</v>
      </c>
      <c r="N163" s="1">
        <v>4929</v>
      </c>
      <c r="O163" s="1">
        <v>9466</v>
      </c>
      <c r="P163" s="1">
        <v>1179</v>
      </c>
      <c r="Q163" s="1">
        <v>8225</v>
      </c>
      <c r="R163" s="1">
        <v>60</v>
      </c>
      <c r="S163" s="1">
        <v>574</v>
      </c>
      <c r="T163" s="1">
        <v>55</v>
      </c>
      <c r="U163" s="1">
        <v>25096</v>
      </c>
      <c r="V163" s="1">
        <v>108</v>
      </c>
      <c r="W163" s="1">
        <v>9794</v>
      </c>
      <c r="X163" s="1">
        <v>0</v>
      </c>
      <c r="Y163" s="1">
        <v>0</v>
      </c>
      <c r="Z163" s="1">
        <v>0</v>
      </c>
      <c r="AA163" s="1">
        <f t="shared" si="78"/>
        <v>35593</v>
      </c>
      <c r="AB163" s="1">
        <f t="shared" si="78"/>
        <v>749</v>
      </c>
      <c r="AC163" s="1">
        <f t="shared" si="79"/>
        <v>13204</v>
      </c>
      <c r="AD163" s="1">
        <f t="shared" si="80"/>
        <v>450</v>
      </c>
      <c r="AE163" s="1">
        <f t="shared" si="85"/>
        <v>-37</v>
      </c>
      <c r="AF163" s="1">
        <f t="shared" si="81"/>
        <v>42</v>
      </c>
      <c r="AG163" s="1">
        <f t="shared" si="81"/>
        <v>0</v>
      </c>
      <c r="AH163" s="1">
        <f t="shared" si="81"/>
        <v>5</v>
      </c>
      <c r="AI163" s="1">
        <f t="shared" si="86"/>
        <v>10</v>
      </c>
      <c r="AJ163" s="9">
        <f t="shared" si="67"/>
        <v>9.9977782714952237E-2</v>
      </c>
      <c r="AK163" s="9">
        <f t="shared" si="68"/>
        <v>0.30006666666666665</v>
      </c>
      <c r="AL163" s="9">
        <f t="shared" si="69"/>
        <v>4.2733333333333332E-2</v>
      </c>
      <c r="AM163" s="9">
        <f t="shared" si="70"/>
        <v>0.22733333333333333</v>
      </c>
      <c r="AN163" s="9">
        <f t="shared" si="71"/>
        <v>0.03</v>
      </c>
      <c r="AO163" s="9">
        <f t="shared" si="72"/>
        <v>6.6666666666666664E-4</v>
      </c>
      <c r="AP163" s="1">
        <f t="shared" si="82"/>
        <v>-7</v>
      </c>
      <c r="AQ163" s="1">
        <f t="shared" si="82"/>
        <v>21</v>
      </c>
      <c r="AS163" s="1">
        <f t="shared" si="83"/>
        <v>0</v>
      </c>
      <c r="AT163" s="1">
        <f t="shared" si="87"/>
        <v>14</v>
      </c>
      <c r="AU163" s="1">
        <f t="shared" si="73"/>
        <v>9902</v>
      </c>
      <c r="AV163" s="9">
        <f t="shared" si="84"/>
        <v>0.66013333333333335</v>
      </c>
      <c r="AW163" s="9">
        <f t="shared" si="74"/>
        <v>7.1999999999999998E-3</v>
      </c>
      <c r="AX163" s="9">
        <f t="shared" si="75"/>
        <v>0.65293333333333337</v>
      </c>
      <c r="AY163" s="9">
        <f t="shared" si="76"/>
        <v>0</v>
      </c>
      <c r="AZ163" s="9">
        <f t="shared" si="77"/>
        <v>9.3333333333333332E-4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165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166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167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168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169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170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171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172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173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174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175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176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177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178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179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180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181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182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183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184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185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186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187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188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189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190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191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192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193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194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195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196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197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198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3D88-E12D-47AD-9EAB-CB053EFED922}">
  <dimension ref="A1:CI649"/>
  <sheetViews>
    <sheetView topLeftCell="BR17" workbookViewId="0">
      <selection activeCell="CJ26" sqref="CJ26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12</v>
      </c>
      <c r="CD3" s="82">
        <v>57.747524936764187</v>
      </c>
      <c r="CE3" s="1">
        <v>291309844.30805486</v>
      </c>
      <c r="CF3" s="7">
        <v>16</v>
      </c>
      <c r="CG3" s="1">
        <v>18206865.269253429</v>
      </c>
      <c r="CH3" s="49">
        <v>137901.08954899287</v>
      </c>
      <c r="CI3" s="49">
        <v>165735.39656851321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51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/>
      <c r="CD5" s="82"/>
      <c r="CE5" s="1"/>
      <c r="CG5" s="1"/>
      <c r="CH5" s="49"/>
      <c r="CI5" s="49"/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11</v>
      </c>
      <c r="CD6" s="82">
        <v>55.243803402319614</v>
      </c>
      <c r="CE6" s="1">
        <v>700349507.03315175</v>
      </c>
      <c r="CF6" s="7">
        <v>16</v>
      </c>
      <c r="CG6" s="1">
        <v>43771844.189571984</v>
      </c>
      <c r="CH6" s="49">
        <v>131922.20252473923</v>
      </c>
      <c r="CI6" s="49">
        <v>158549.7157646573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12</v>
      </c>
      <c r="CD7" s="82">
        <v>58.041297914889846</v>
      </c>
      <c r="CE7" s="1">
        <v>337214380.37567538</v>
      </c>
      <c r="CF7" s="7">
        <v>17</v>
      </c>
      <c r="CG7" s="1">
        <v>19836140.022098552</v>
      </c>
      <c r="CH7" s="49">
        <v>138602.61942075696</v>
      </c>
      <c r="CI7" s="49">
        <v>166578.52501573385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13</v>
      </c>
      <c r="CD8" s="82">
        <v>61.12537069632036</v>
      </c>
      <c r="CE8" s="1">
        <v>388687333.18648088</v>
      </c>
      <c r="CF8" s="7">
        <v>17</v>
      </c>
      <c r="CG8" s="1">
        <v>22863960.775675345</v>
      </c>
      <c r="CH8" s="49">
        <v>145967.38522281303</v>
      </c>
      <c r="CI8" s="49">
        <v>175429.81389843943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04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58.314859572892672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3"/>
      <c r="T12" s="103"/>
      <c r="U12" s="103"/>
      <c r="V12" s="103"/>
      <c r="W12" s="103"/>
      <c r="X12" s="103"/>
      <c r="Y12" s="121" t="s">
        <v>169</v>
      </c>
      <c r="Z12" s="121"/>
      <c r="AA12" s="103"/>
      <c r="AB12" s="103"/>
      <c r="AC12" s="103"/>
      <c r="AD12" s="103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34</v>
      </c>
      <c r="BV12" s="19" t="s">
        <v>135</v>
      </c>
      <c r="BW12" s="68">
        <v>51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3" t="s">
        <v>5</v>
      </c>
      <c r="D13" s="103" t="s">
        <v>6</v>
      </c>
      <c r="E13" s="103" t="s">
        <v>29</v>
      </c>
      <c r="F13" s="103" t="s">
        <v>18</v>
      </c>
      <c r="G13" s="103" t="s">
        <v>7</v>
      </c>
      <c r="H13" s="103" t="s">
        <v>17</v>
      </c>
      <c r="I13" s="103" t="s">
        <v>8</v>
      </c>
      <c r="J13" s="103" t="s">
        <v>9</v>
      </c>
      <c r="K13" s="103" t="s">
        <v>10</v>
      </c>
      <c r="L13" s="103" t="s">
        <v>12</v>
      </c>
      <c r="M13" s="79" t="s">
        <v>13</v>
      </c>
      <c r="N13" s="103" t="s">
        <v>102</v>
      </c>
      <c r="O13" s="103" t="s">
        <v>28</v>
      </c>
      <c r="P13" s="103" t="s">
        <v>29</v>
      </c>
      <c r="Q13" s="103" t="s">
        <v>7</v>
      </c>
      <c r="R13" s="103" t="s">
        <v>8</v>
      </c>
      <c r="S13" s="103" t="s">
        <v>103</v>
      </c>
      <c r="T13" s="103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4" t="s">
        <v>50</v>
      </c>
      <c r="AF13" s="104" t="s">
        <v>15</v>
      </c>
      <c r="AG13" s="104" t="s">
        <v>49</v>
      </c>
      <c r="AH13" s="104" t="s">
        <v>16</v>
      </c>
      <c r="AI13" s="104" t="s">
        <v>69</v>
      </c>
      <c r="AJ13" s="104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4" t="s">
        <v>50</v>
      </c>
      <c r="AQ13" s="104" t="s">
        <v>15</v>
      </c>
      <c r="AR13" s="104"/>
      <c r="AS13" s="104" t="s">
        <v>16</v>
      </c>
      <c r="AT13" s="104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56.37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12</v>
      </c>
      <c r="BK14" s="7">
        <v>1</v>
      </c>
      <c r="BL14" s="1">
        <f t="shared" ref="BL14:BL77" si="12">IF(OR(BJ14&lt;$BU$12,BJ14&gt;$BW$12),0,$BU$14*B14)</f>
        <v>0</v>
      </c>
      <c r="BM14" s="74">
        <f>+EvolOf!H3</f>
        <v>2</v>
      </c>
      <c r="BN14" s="1">
        <f t="shared" ref="BN14:BN77" si="13">IF(OR(BJ14&lt;$BU$12,BJ14&gt;$BW$12),0,IF(BJ14&gt;$BW$12,0,VLOOKUP(BJ14,$BK$14:$BM$87,3)))</f>
        <v>0</v>
      </c>
      <c r="BO14" s="1">
        <f>+BL14-BN14</f>
        <v>0</v>
      </c>
      <c r="BP14" s="36">
        <f>IF(BN14=0,0,BL14/BN14-1)</f>
        <v>0</v>
      </c>
      <c r="BQ14" s="1">
        <f t="shared" ref="BQ14:BQ77" si="14">+BO14*BO14</f>
        <v>0</v>
      </c>
      <c r="BR14" s="1">
        <f t="shared" ref="BR14:BR77" si="15">+$BU$14*B14</f>
        <v>583.14859572892669</v>
      </c>
      <c r="BS14" s="1">
        <f t="shared" ref="BS14:BS77" si="16">+$BU$14*E14</f>
        <v>583.14859572892669</v>
      </c>
      <c r="BT14" s="68">
        <v>12</v>
      </c>
      <c r="BU14" s="82">
        <v>58.314859572892672</v>
      </c>
      <c r="BV14" s="1">
        <f>SUM(BQ14:BQ71)</f>
        <v>384218043.49782372</v>
      </c>
      <c r="BW14" s="7">
        <f>COUNTIF(BQ14:BQ52,"&gt;0")</f>
        <v>17</v>
      </c>
      <c r="BX14" s="1">
        <f>+BV14/BW14</f>
        <v>22601061.382224925</v>
      </c>
      <c r="BY14" s="49">
        <f>MAX(BS14:BS91)</f>
        <v>139255.88466006771</v>
      </c>
      <c r="BZ14" s="49">
        <f>INDEX(BR14:BR88,MATCH(BY14,BS14:BS88,0),1)</f>
        <v>167363.64697420198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56.36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13</v>
      </c>
      <c r="BK15" s="7">
        <f>+BK14+1</f>
        <v>2</v>
      </c>
      <c r="BL15" s="1">
        <f t="shared" si="12"/>
        <v>0</v>
      </c>
      <c r="BM15" s="74">
        <f>+EvolOf!H4</f>
        <v>2</v>
      </c>
      <c r="BN15" s="1">
        <f t="shared" si="13"/>
        <v>0</v>
      </c>
      <c r="BO15" s="1">
        <f t="shared" ref="BO15:BO78" si="24">+BL15-BN15</f>
        <v>0</v>
      </c>
      <c r="BP15" s="36">
        <f t="shared" ref="BP15:BP78" si="25">IF(BN15=0,0,BL15/BN15-1)</f>
        <v>0</v>
      </c>
      <c r="BQ15" s="1">
        <f t="shared" si="14"/>
        <v>0</v>
      </c>
      <c r="BR15" s="1">
        <f t="shared" si="15"/>
        <v>583.14859572892669</v>
      </c>
      <c r="BS15" s="1">
        <f t="shared" si="16"/>
        <v>583.14859572892669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56.36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14</v>
      </c>
      <c r="BK16" s="7">
        <f t="shared" si="29"/>
        <v>3</v>
      </c>
      <c r="BL16" s="1">
        <f t="shared" si="12"/>
        <v>0</v>
      </c>
      <c r="BM16" s="74">
        <f>+EvolOf!H5</f>
        <v>2</v>
      </c>
      <c r="BN16" s="1">
        <f t="shared" si="13"/>
        <v>0</v>
      </c>
      <c r="BO16" s="1">
        <f t="shared" si="24"/>
        <v>0</v>
      </c>
      <c r="BP16" s="36">
        <f t="shared" si="25"/>
        <v>0</v>
      </c>
      <c r="BQ16" s="1">
        <f t="shared" si="14"/>
        <v>0</v>
      </c>
      <c r="BR16" s="1">
        <f t="shared" si="15"/>
        <v>583.14859572892669</v>
      </c>
      <c r="BS16" s="1">
        <f t="shared" si="16"/>
        <v>583.14859572892669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0.43</v>
      </c>
      <c r="L17" s="1">
        <v>0</v>
      </c>
      <c r="M17" s="1">
        <v>0</v>
      </c>
      <c r="N17" s="1">
        <v>0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49983</v>
      </c>
      <c r="AB17" s="1">
        <f t="shared" si="17"/>
        <v>16</v>
      </c>
      <c r="AC17" s="1">
        <f t="shared" si="18"/>
        <v>0</v>
      </c>
      <c r="AD17" s="1">
        <f t="shared" si="19"/>
        <v>0</v>
      </c>
      <c r="AE17" s="1">
        <f t="shared" si="26"/>
        <v>6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6</v>
      </c>
      <c r="AJ17" s="9">
        <f t="shared" si="1"/>
        <v>0</v>
      </c>
      <c r="AK17" s="9">
        <f t="shared" si="2"/>
        <v>3.2000000000000003E-4</v>
      </c>
      <c r="AL17" s="9">
        <f t="shared" si="3"/>
        <v>3.2000000000000003E-4</v>
      </c>
      <c r="AM17" s="9">
        <f t="shared" si="4"/>
        <v>0</v>
      </c>
      <c r="AN17" s="9">
        <f t="shared" si="5"/>
        <v>0</v>
      </c>
      <c r="AO17" s="9">
        <f t="shared" si="6"/>
        <v>1.2E-4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15</v>
      </c>
      <c r="BK17" s="7">
        <f t="shared" si="29"/>
        <v>4</v>
      </c>
      <c r="BL17" s="1">
        <f t="shared" si="12"/>
        <v>0</v>
      </c>
      <c r="BM17" s="74">
        <f>+EvolOf!H6</f>
        <v>2</v>
      </c>
      <c r="BN17" s="1">
        <f t="shared" si="13"/>
        <v>0</v>
      </c>
      <c r="BO17" s="1">
        <f t="shared" si="24"/>
        <v>0</v>
      </c>
      <c r="BP17" s="36">
        <f t="shared" si="25"/>
        <v>0</v>
      </c>
      <c r="BQ17" s="1">
        <f t="shared" si="14"/>
        <v>0</v>
      </c>
      <c r="BR17" s="1">
        <f t="shared" si="15"/>
        <v>933.03775316628276</v>
      </c>
      <c r="BS17" s="1">
        <f t="shared" si="16"/>
        <v>933.03775316628276</v>
      </c>
      <c r="CC17" s="1"/>
      <c r="CD17" s="1"/>
      <c r="CE17" s="1"/>
      <c r="CF17" s="1"/>
    </row>
    <row r="18" spans="2:85" x14ac:dyDescent="0.3">
      <c r="B18" s="1">
        <f t="shared" si="0"/>
        <v>20</v>
      </c>
      <c r="C18" s="1">
        <v>5</v>
      </c>
      <c r="D18" s="1">
        <v>49979</v>
      </c>
      <c r="E18" s="1">
        <v>20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0.56000000000000005</v>
      </c>
      <c r="L18" s="1">
        <v>0</v>
      </c>
      <c r="M18" s="1">
        <v>0</v>
      </c>
      <c r="N18" s="1">
        <v>1</v>
      </c>
      <c r="O18" s="1">
        <v>9</v>
      </c>
      <c r="P18" s="1">
        <v>9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49979</v>
      </c>
      <c r="AB18" s="1">
        <f t="shared" si="17"/>
        <v>20</v>
      </c>
      <c r="AC18" s="1">
        <f t="shared" si="18"/>
        <v>0</v>
      </c>
      <c r="AD18" s="1">
        <f t="shared" si="19"/>
        <v>0</v>
      </c>
      <c r="AE18" s="1">
        <f t="shared" si="26"/>
        <v>4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4</v>
      </c>
      <c r="AJ18" s="9">
        <f t="shared" si="1"/>
        <v>0</v>
      </c>
      <c r="AK18" s="9">
        <f t="shared" si="2"/>
        <v>4.0000000000000002E-4</v>
      </c>
      <c r="AL18" s="9">
        <f t="shared" si="3"/>
        <v>4.0000000000000002E-4</v>
      </c>
      <c r="AM18" s="9">
        <f t="shared" si="4"/>
        <v>0</v>
      </c>
      <c r="AN18" s="9">
        <f t="shared" si="5"/>
        <v>0</v>
      </c>
      <c r="AO18" s="9">
        <f t="shared" si="6"/>
        <v>8.0000000000000007E-5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16</v>
      </c>
      <c r="BK18" s="7">
        <f t="shared" si="29"/>
        <v>5</v>
      </c>
      <c r="BL18" s="1">
        <f t="shared" si="12"/>
        <v>0</v>
      </c>
      <c r="BM18" s="74">
        <f>+EvolOf!H7</f>
        <v>3</v>
      </c>
      <c r="BN18" s="1">
        <f t="shared" si="13"/>
        <v>0</v>
      </c>
      <c r="BO18" s="1">
        <f t="shared" si="24"/>
        <v>0</v>
      </c>
      <c r="BP18" s="36">
        <f t="shared" si="25"/>
        <v>0</v>
      </c>
      <c r="BQ18" s="1">
        <f t="shared" si="14"/>
        <v>0</v>
      </c>
      <c r="BR18" s="1">
        <f t="shared" si="15"/>
        <v>1166.2971914578534</v>
      </c>
      <c r="BS18" s="1">
        <f t="shared" si="16"/>
        <v>1166.2971914578534</v>
      </c>
    </row>
    <row r="19" spans="2:85" x14ac:dyDescent="0.3">
      <c r="B19" s="1">
        <f t="shared" si="0"/>
        <v>24</v>
      </c>
      <c r="C19" s="1">
        <v>6</v>
      </c>
      <c r="D19" s="1">
        <v>49975</v>
      </c>
      <c r="E19" s="1">
        <v>24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0.68</v>
      </c>
      <c r="L19" s="1">
        <v>0</v>
      </c>
      <c r="M19" s="1">
        <v>0</v>
      </c>
      <c r="N19" s="1">
        <v>2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49975</v>
      </c>
      <c r="AB19" s="1">
        <f t="shared" si="17"/>
        <v>24</v>
      </c>
      <c r="AC19" s="1">
        <f t="shared" si="18"/>
        <v>0</v>
      </c>
      <c r="AD19" s="1">
        <f t="shared" si="19"/>
        <v>0</v>
      </c>
      <c r="AE19" s="1">
        <f t="shared" si="26"/>
        <v>4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4</v>
      </c>
      <c r="AJ19" s="9">
        <f t="shared" si="1"/>
        <v>0</v>
      </c>
      <c r="AK19" s="9">
        <f t="shared" si="2"/>
        <v>4.8000000000000001E-4</v>
      </c>
      <c r="AL19" s="9">
        <f t="shared" si="3"/>
        <v>4.8000000000000001E-4</v>
      </c>
      <c r="AM19" s="9">
        <f t="shared" si="4"/>
        <v>0</v>
      </c>
      <c r="AN19" s="9">
        <f t="shared" si="5"/>
        <v>0</v>
      </c>
      <c r="AO19" s="9">
        <f t="shared" si="6"/>
        <v>8.0000000000000007E-5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17</v>
      </c>
      <c r="BK19" s="7">
        <f t="shared" si="29"/>
        <v>6</v>
      </c>
      <c r="BL19" s="1">
        <f t="shared" si="12"/>
        <v>0</v>
      </c>
      <c r="BM19" s="74">
        <f>+EvolOf!H8</f>
        <v>10</v>
      </c>
      <c r="BN19" s="1">
        <f t="shared" si="13"/>
        <v>0</v>
      </c>
      <c r="BO19" s="1">
        <f t="shared" si="24"/>
        <v>0</v>
      </c>
      <c r="BP19" s="36">
        <f t="shared" si="25"/>
        <v>0</v>
      </c>
      <c r="BQ19" s="1">
        <f t="shared" si="14"/>
        <v>0</v>
      </c>
      <c r="BR19" s="1">
        <f t="shared" si="15"/>
        <v>1399.5566297494242</v>
      </c>
      <c r="BS19" s="1">
        <f t="shared" si="16"/>
        <v>1399.5566297494242</v>
      </c>
    </row>
    <row r="20" spans="2:85" x14ac:dyDescent="0.3"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0.76</v>
      </c>
      <c r="L20" s="1">
        <v>0</v>
      </c>
      <c r="M20" s="1">
        <v>0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10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49963</v>
      </c>
      <c r="AB20" s="1">
        <f t="shared" si="17"/>
        <v>36</v>
      </c>
      <c r="AC20" s="1">
        <f t="shared" si="18"/>
        <v>0</v>
      </c>
      <c r="AD20" s="1">
        <f t="shared" si="19"/>
        <v>0</v>
      </c>
      <c r="AE20" s="1">
        <f t="shared" si="26"/>
        <v>12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12</v>
      </c>
      <c r="AJ20" s="9">
        <f t="shared" si="1"/>
        <v>0</v>
      </c>
      <c r="AK20" s="9">
        <f t="shared" si="2"/>
        <v>7.2000000000000005E-4</v>
      </c>
      <c r="AL20" s="9">
        <f t="shared" si="3"/>
        <v>7.2000000000000005E-4</v>
      </c>
      <c r="AM20" s="9">
        <f t="shared" si="4"/>
        <v>0</v>
      </c>
      <c r="AN20" s="9">
        <f t="shared" si="5"/>
        <v>0</v>
      </c>
      <c r="AO20" s="9">
        <f t="shared" si="6"/>
        <v>2.4000000000000001E-4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18</v>
      </c>
      <c r="BK20" s="7">
        <f t="shared" si="29"/>
        <v>7</v>
      </c>
      <c r="BL20" s="1">
        <f t="shared" si="12"/>
        <v>0</v>
      </c>
      <c r="BM20" s="74">
        <f>+EvolOf!H9</f>
        <v>16</v>
      </c>
      <c r="BN20" s="1">
        <f t="shared" si="13"/>
        <v>0</v>
      </c>
      <c r="BO20" s="1">
        <f t="shared" si="24"/>
        <v>0</v>
      </c>
      <c r="BP20" s="36">
        <f t="shared" si="25"/>
        <v>0</v>
      </c>
      <c r="BQ20" s="1">
        <f t="shared" si="14"/>
        <v>0</v>
      </c>
      <c r="BR20" s="1">
        <f t="shared" si="15"/>
        <v>2099.3349446241364</v>
      </c>
      <c r="BS20" s="1">
        <f t="shared" si="16"/>
        <v>2099.3349446241364</v>
      </c>
    </row>
    <row r="21" spans="2:85" x14ac:dyDescent="0.3">
      <c r="B21" s="1">
        <f t="shared" si="0"/>
        <v>49</v>
      </c>
      <c r="C21" s="1">
        <v>8</v>
      </c>
      <c r="D21" s="1">
        <v>49950</v>
      </c>
      <c r="E21" s="1">
        <v>49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0.86</v>
      </c>
      <c r="L21" s="1">
        <v>0</v>
      </c>
      <c r="M21" s="1">
        <v>0</v>
      </c>
      <c r="N21" s="1">
        <v>5</v>
      </c>
      <c r="O21" s="1">
        <v>34</v>
      </c>
      <c r="P21" s="1">
        <v>34</v>
      </c>
      <c r="Q21" s="1">
        <v>0</v>
      </c>
      <c r="R21" s="1">
        <v>0</v>
      </c>
      <c r="S21" s="1">
        <v>10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49950</v>
      </c>
      <c r="AB21" s="1">
        <f t="shared" si="17"/>
        <v>49</v>
      </c>
      <c r="AC21" s="1">
        <f t="shared" si="18"/>
        <v>0</v>
      </c>
      <c r="AD21" s="1">
        <f t="shared" si="19"/>
        <v>0</v>
      </c>
      <c r="AE21" s="1">
        <f t="shared" si="26"/>
        <v>13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13</v>
      </c>
      <c r="AJ21" s="9">
        <f t="shared" si="1"/>
        <v>0</v>
      </c>
      <c r="AK21" s="9">
        <f t="shared" si="2"/>
        <v>9.7999999999999997E-4</v>
      </c>
      <c r="AL21" s="9">
        <f t="shared" si="3"/>
        <v>9.7999999999999997E-4</v>
      </c>
      <c r="AM21" s="9">
        <f t="shared" si="4"/>
        <v>0</v>
      </c>
      <c r="AN21" s="9">
        <f t="shared" si="5"/>
        <v>0</v>
      </c>
      <c r="AO21" s="9">
        <f t="shared" si="6"/>
        <v>2.5999999999999998E-4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0</v>
      </c>
      <c r="AV21" s="9">
        <f t="shared" si="23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19</v>
      </c>
      <c r="BK21" s="7">
        <f t="shared" si="29"/>
        <v>8</v>
      </c>
      <c r="BL21" s="1">
        <f t="shared" si="12"/>
        <v>0</v>
      </c>
      <c r="BM21" s="74">
        <f>+EvolOf!H10</f>
        <v>29</v>
      </c>
      <c r="BN21" s="1">
        <f t="shared" si="13"/>
        <v>0</v>
      </c>
      <c r="BO21" s="1">
        <f t="shared" si="24"/>
        <v>0</v>
      </c>
      <c r="BP21" s="36">
        <f t="shared" si="25"/>
        <v>0</v>
      </c>
      <c r="BQ21" s="1">
        <f t="shared" si="14"/>
        <v>0</v>
      </c>
      <c r="BR21" s="1">
        <f t="shared" si="15"/>
        <v>2857.4281190717411</v>
      </c>
      <c r="BS21" s="1">
        <f t="shared" si="16"/>
        <v>2857.4281190717411</v>
      </c>
    </row>
    <row r="22" spans="2:85" x14ac:dyDescent="0.3">
      <c r="B22" s="1">
        <f t="shared" si="0"/>
        <v>64</v>
      </c>
      <c r="C22" s="1">
        <v>9</v>
      </c>
      <c r="D22" s="1">
        <v>49934</v>
      </c>
      <c r="E22" s="1">
        <v>64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0.88</v>
      </c>
      <c r="L22" s="1">
        <v>0.9</v>
      </c>
      <c r="M22" s="1">
        <v>0.61</v>
      </c>
      <c r="N22" s="1">
        <v>6</v>
      </c>
      <c r="O22" s="1">
        <v>48</v>
      </c>
      <c r="P22" s="1">
        <v>48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49934</v>
      </c>
      <c r="AB22" s="1">
        <f t="shared" si="17"/>
        <v>64</v>
      </c>
      <c r="AC22" s="1">
        <f t="shared" si="18"/>
        <v>0</v>
      </c>
      <c r="AD22" s="1">
        <f t="shared" si="19"/>
        <v>0</v>
      </c>
      <c r="AE22" s="1">
        <f t="shared" si="26"/>
        <v>15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15</v>
      </c>
      <c r="AJ22" s="9">
        <f t="shared" si="1"/>
        <v>0</v>
      </c>
      <c r="AK22" s="9">
        <f t="shared" si="2"/>
        <v>1.2800000000000001E-3</v>
      </c>
      <c r="AL22" s="9">
        <f t="shared" si="3"/>
        <v>1.2800000000000001E-3</v>
      </c>
      <c r="AM22" s="9">
        <f t="shared" si="4"/>
        <v>0</v>
      </c>
      <c r="AN22" s="9">
        <f t="shared" si="5"/>
        <v>0</v>
      </c>
      <c r="AO22" s="9">
        <f t="shared" si="6"/>
        <v>2.9999999999999997E-4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0</v>
      </c>
      <c r="AV22" s="9">
        <f t="shared" si="23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20</v>
      </c>
      <c r="BK22" s="7">
        <f t="shared" si="29"/>
        <v>9</v>
      </c>
      <c r="BL22" s="1">
        <f t="shared" si="12"/>
        <v>0</v>
      </c>
      <c r="BM22" s="74">
        <f>+EvolOf!H11</f>
        <v>43</v>
      </c>
      <c r="BN22" s="1">
        <f t="shared" si="13"/>
        <v>0</v>
      </c>
      <c r="BO22" s="1">
        <f t="shared" si="24"/>
        <v>0</v>
      </c>
      <c r="BP22" s="36">
        <f t="shared" si="25"/>
        <v>0</v>
      </c>
      <c r="BQ22" s="1">
        <f t="shared" si="14"/>
        <v>0</v>
      </c>
      <c r="BR22" s="1">
        <f t="shared" si="15"/>
        <v>3732.151012665131</v>
      </c>
      <c r="BS22" s="1">
        <f t="shared" si="16"/>
        <v>3732.151012665131</v>
      </c>
    </row>
    <row r="23" spans="2:85" x14ac:dyDescent="0.3">
      <c r="B23" s="1">
        <f t="shared" si="0"/>
        <v>93</v>
      </c>
      <c r="C23" s="1">
        <v>10</v>
      </c>
      <c r="D23" s="1">
        <v>49906</v>
      </c>
      <c r="E23" s="1">
        <v>93</v>
      </c>
      <c r="F23" s="1">
        <v>0</v>
      </c>
      <c r="G23" s="1">
        <v>0</v>
      </c>
      <c r="H23" s="1">
        <v>0</v>
      </c>
      <c r="I23" s="1">
        <v>0</v>
      </c>
      <c r="J23" s="1">
        <v>56.35</v>
      </c>
      <c r="K23" s="1">
        <v>0.9</v>
      </c>
      <c r="L23" s="1">
        <v>1.1000000000000001</v>
      </c>
      <c r="M23" s="1">
        <v>0.64</v>
      </c>
      <c r="N23" s="1">
        <v>9</v>
      </c>
      <c r="O23" s="1">
        <v>73</v>
      </c>
      <c r="P23" s="1">
        <v>73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49906</v>
      </c>
      <c r="AB23" s="1">
        <f t="shared" si="17"/>
        <v>93</v>
      </c>
      <c r="AC23" s="1">
        <f t="shared" si="18"/>
        <v>0</v>
      </c>
      <c r="AD23" s="1">
        <f t="shared" si="19"/>
        <v>0</v>
      </c>
      <c r="AE23" s="1">
        <f t="shared" si="26"/>
        <v>29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29</v>
      </c>
      <c r="AJ23" s="9">
        <f t="shared" si="1"/>
        <v>0</v>
      </c>
      <c r="AK23" s="9">
        <f t="shared" si="2"/>
        <v>1.8600000000000001E-3</v>
      </c>
      <c r="AL23" s="9">
        <f t="shared" si="3"/>
        <v>1.8600000000000001E-3</v>
      </c>
      <c r="AM23" s="9">
        <f t="shared" si="4"/>
        <v>0</v>
      </c>
      <c r="AN23" s="9">
        <f t="shared" si="5"/>
        <v>0</v>
      </c>
      <c r="AO23" s="9">
        <f t="shared" si="6"/>
        <v>5.8E-4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0</v>
      </c>
      <c r="AV23" s="9">
        <f t="shared" si="23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21</v>
      </c>
      <c r="BK23" s="7">
        <f t="shared" si="29"/>
        <v>10</v>
      </c>
      <c r="BL23" s="1">
        <f t="shared" si="12"/>
        <v>0</v>
      </c>
      <c r="BM23" s="74">
        <f>+EvolOf!H12</f>
        <v>65</v>
      </c>
      <c r="BN23" s="1">
        <f t="shared" si="13"/>
        <v>0</v>
      </c>
      <c r="BO23" s="1">
        <f t="shared" si="24"/>
        <v>0</v>
      </c>
      <c r="BP23" s="36">
        <f t="shared" si="25"/>
        <v>0</v>
      </c>
      <c r="BQ23" s="1">
        <f t="shared" si="14"/>
        <v>0</v>
      </c>
      <c r="BR23" s="1">
        <f t="shared" si="15"/>
        <v>5423.2819402790183</v>
      </c>
      <c r="BS23" s="1">
        <f t="shared" si="16"/>
        <v>5423.2819402790183</v>
      </c>
    </row>
    <row r="24" spans="2:85" x14ac:dyDescent="0.3">
      <c r="B24" s="1">
        <f t="shared" si="0"/>
        <v>124</v>
      </c>
      <c r="C24" s="1">
        <v>11</v>
      </c>
      <c r="D24" s="1">
        <v>49875</v>
      </c>
      <c r="E24" s="1">
        <v>124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0.93</v>
      </c>
      <c r="L24" s="1">
        <v>1.4</v>
      </c>
      <c r="M24" s="1">
        <v>0.45</v>
      </c>
      <c r="N24" s="1">
        <v>13</v>
      </c>
      <c r="O24" s="1">
        <v>101</v>
      </c>
      <c r="P24" s="1">
        <v>100</v>
      </c>
      <c r="Q24" s="1">
        <v>0</v>
      </c>
      <c r="R24" s="1">
        <v>0</v>
      </c>
      <c r="S24" s="1">
        <v>20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49875</v>
      </c>
      <c r="AB24" s="1">
        <f t="shared" si="17"/>
        <v>124</v>
      </c>
      <c r="AC24" s="1">
        <f t="shared" si="18"/>
        <v>0</v>
      </c>
      <c r="AD24" s="1">
        <f t="shared" si="19"/>
        <v>0</v>
      </c>
      <c r="AE24" s="1">
        <f t="shared" si="26"/>
        <v>31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31</v>
      </c>
      <c r="AJ24" s="9">
        <f t="shared" si="1"/>
        <v>0</v>
      </c>
      <c r="AK24" s="9">
        <f t="shared" si="2"/>
        <v>2.48E-3</v>
      </c>
      <c r="AL24" s="9">
        <f t="shared" si="3"/>
        <v>2.48E-3</v>
      </c>
      <c r="AM24" s="9">
        <f t="shared" si="4"/>
        <v>0</v>
      </c>
      <c r="AN24" s="9">
        <f t="shared" si="5"/>
        <v>0</v>
      </c>
      <c r="AO24" s="9">
        <f t="shared" si="6"/>
        <v>6.2E-4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0</v>
      </c>
      <c r="AV24" s="9">
        <f t="shared" si="23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22</v>
      </c>
      <c r="BK24" s="7">
        <f t="shared" si="29"/>
        <v>11</v>
      </c>
      <c r="BL24" s="1">
        <f t="shared" si="12"/>
        <v>0</v>
      </c>
      <c r="BM24" s="74">
        <f>+EvolOf!H13</f>
        <v>113</v>
      </c>
      <c r="BN24" s="1">
        <f t="shared" si="13"/>
        <v>0</v>
      </c>
      <c r="BO24" s="1">
        <f t="shared" si="24"/>
        <v>0</v>
      </c>
      <c r="BP24" s="36">
        <f t="shared" si="25"/>
        <v>0</v>
      </c>
      <c r="BQ24" s="1">
        <f t="shared" si="14"/>
        <v>0</v>
      </c>
      <c r="BR24" s="1">
        <f t="shared" si="15"/>
        <v>7231.0425870386916</v>
      </c>
      <c r="BS24" s="1">
        <f t="shared" si="16"/>
        <v>7231.0425870386916</v>
      </c>
    </row>
    <row r="25" spans="2:85" x14ac:dyDescent="0.3">
      <c r="B25" s="1">
        <f t="shared" si="0"/>
        <v>156</v>
      </c>
      <c r="C25" s="1">
        <v>12</v>
      </c>
      <c r="D25" s="1">
        <v>49843</v>
      </c>
      <c r="E25" s="1">
        <v>156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0.95</v>
      </c>
      <c r="L25" s="1">
        <v>2.4</v>
      </c>
      <c r="M25" s="1">
        <v>0.57999999999999996</v>
      </c>
      <c r="N25" s="1">
        <v>18</v>
      </c>
      <c r="O25" s="1">
        <v>128</v>
      </c>
      <c r="P25" s="1">
        <v>128</v>
      </c>
      <c r="Q25" s="1">
        <v>0</v>
      </c>
      <c r="R25" s="1">
        <v>0</v>
      </c>
      <c r="S25" s="1">
        <v>24</v>
      </c>
      <c r="T25" s="1">
        <v>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49843</v>
      </c>
      <c r="AB25" s="1">
        <f t="shared" si="17"/>
        <v>156</v>
      </c>
      <c r="AC25" s="1">
        <f t="shared" si="18"/>
        <v>0</v>
      </c>
      <c r="AD25" s="1">
        <f t="shared" si="19"/>
        <v>0</v>
      </c>
      <c r="AE25" s="1">
        <f t="shared" si="26"/>
        <v>32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32</v>
      </c>
      <c r="AJ25" s="9">
        <f t="shared" si="1"/>
        <v>0</v>
      </c>
      <c r="AK25" s="9">
        <f t="shared" si="2"/>
        <v>3.1199999999999999E-3</v>
      </c>
      <c r="AL25" s="9">
        <f t="shared" si="3"/>
        <v>3.1199999999999999E-3</v>
      </c>
      <c r="AM25" s="9">
        <f t="shared" si="4"/>
        <v>0</v>
      </c>
      <c r="AN25" s="9">
        <f t="shared" si="5"/>
        <v>0</v>
      </c>
      <c r="AO25" s="9">
        <f t="shared" si="6"/>
        <v>6.4000000000000005E-4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0</v>
      </c>
      <c r="AV25" s="9">
        <f t="shared" si="23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23</v>
      </c>
      <c r="BK25" s="7">
        <f t="shared" si="29"/>
        <v>12</v>
      </c>
      <c r="BL25" s="1">
        <f t="shared" si="12"/>
        <v>0</v>
      </c>
      <c r="BM25" s="74">
        <f>+EvolOf!H14</f>
        <v>148</v>
      </c>
      <c r="BN25" s="1">
        <f t="shared" si="13"/>
        <v>0</v>
      </c>
      <c r="BO25" s="1">
        <f t="shared" si="24"/>
        <v>0</v>
      </c>
      <c r="BP25" s="36">
        <f t="shared" si="25"/>
        <v>0</v>
      </c>
      <c r="BQ25" s="1">
        <f t="shared" si="14"/>
        <v>0</v>
      </c>
      <c r="BR25" s="1">
        <f t="shared" si="15"/>
        <v>9097.1180933712567</v>
      </c>
      <c r="BS25" s="1">
        <f t="shared" si="16"/>
        <v>9097.1180933712567</v>
      </c>
    </row>
    <row r="26" spans="2:85" x14ac:dyDescent="0.3">
      <c r="B26" s="1">
        <f t="shared" si="0"/>
        <v>192</v>
      </c>
      <c r="C26" s="1">
        <v>13</v>
      </c>
      <c r="D26" s="1">
        <v>49807</v>
      </c>
      <c r="E26" s="1">
        <v>192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1</v>
      </c>
      <c r="L26" s="1">
        <v>4.8</v>
      </c>
      <c r="M26" s="1">
        <v>1.01</v>
      </c>
      <c r="N26" s="1">
        <v>25</v>
      </c>
      <c r="O26" s="1">
        <v>157</v>
      </c>
      <c r="P26" s="1">
        <v>157</v>
      </c>
      <c r="Q26" s="1">
        <v>0</v>
      </c>
      <c r="R26" s="1">
        <v>0</v>
      </c>
      <c r="S26" s="1">
        <v>35</v>
      </c>
      <c r="T26" s="1">
        <v>3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49807</v>
      </c>
      <c r="AB26" s="1">
        <f t="shared" si="17"/>
        <v>192</v>
      </c>
      <c r="AC26" s="1">
        <f t="shared" si="18"/>
        <v>0</v>
      </c>
      <c r="AD26" s="1">
        <f t="shared" si="19"/>
        <v>0</v>
      </c>
      <c r="AE26" s="1">
        <f t="shared" si="26"/>
        <v>36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36</v>
      </c>
      <c r="AJ26" s="9">
        <f t="shared" si="1"/>
        <v>0</v>
      </c>
      <c r="AK26" s="9">
        <f t="shared" si="2"/>
        <v>3.8400000000000001E-3</v>
      </c>
      <c r="AL26" s="9">
        <f t="shared" si="3"/>
        <v>3.8400000000000001E-3</v>
      </c>
      <c r="AM26" s="9">
        <f t="shared" si="4"/>
        <v>0</v>
      </c>
      <c r="AN26" s="9">
        <f t="shared" si="5"/>
        <v>0</v>
      </c>
      <c r="AO26" s="9">
        <f t="shared" si="6"/>
        <v>7.2000000000000005E-4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0</v>
      </c>
      <c r="AV26" s="9">
        <f t="shared" si="23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24</v>
      </c>
      <c r="BK26" s="7">
        <f t="shared" si="29"/>
        <v>13</v>
      </c>
      <c r="BL26" s="1">
        <f t="shared" si="12"/>
        <v>0</v>
      </c>
      <c r="BM26" s="74">
        <f>+EvolOf!H15</f>
        <v>194</v>
      </c>
      <c r="BN26" s="1">
        <f t="shared" si="13"/>
        <v>0</v>
      </c>
      <c r="BO26" s="1">
        <f t="shared" si="24"/>
        <v>0</v>
      </c>
      <c r="BP26" s="36">
        <f t="shared" si="25"/>
        <v>0</v>
      </c>
      <c r="BQ26" s="1">
        <f t="shared" si="14"/>
        <v>0</v>
      </c>
      <c r="BR26" s="1">
        <f t="shared" si="15"/>
        <v>11196.453037995394</v>
      </c>
      <c r="BS26" s="1">
        <f t="shared" si="16"/>
        <v>11196.453037995394</v>
      </c>
    </row>
    <row r="27" spans="2:85" x14ac:dyDescent="0.3">
      <c r="B27" s="1">
        <f t="shared" si="0"/>
        <v>227</v>
      </c>
      <c r="C27" s="1">
        <v>14</v>
      </c>
      <c r="D27" s="1">
        <v>49771</v>
      </c>
      <c r="E27" s="1">
        <v>227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1.07</v>
      </c>
      <c r="L27" s="1">
        <v>6.3</v>
      </c>
      <c r="M27" s="1">
        <v>1.47</v>
      </c>
      <c r="N27" s="1">
        <v>34</v>
      </c>
      <c r="O27" s="1">
        <v>184</v>
      </c>
      <c r="P27" s="1">
        <v>183</v>
      </c>
      <c r="Q27" s="1">
        <v>0</v>
      </c>
      <c r="R27" s="1">
        <v>0</v>
      </c>
      <c r="S27" s="1">
        <v>48</v>
      </c>
      <c r="T27" s="1">
        <v>4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49771</v>
      </c>
      <c r="AB27" s="1">
        <f t="shared" si="17"/>
        <v>227</v>
      </c>
      <c r="AC27" s="1">
        <f t="shared" si="18"/>
        <v>0</v>
      </c>
      <c r="AD27" s="1">
        <f t="shared" si="19"/>
        <v>0</v>
      </c>
      <c r="AE27" s="1">
        <f t="shared" si="26"/>
        <v>35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35</v>
      </c>
      <c r="AJ27" s="9">
        <f t="shared" si="1"/>
        <v>0</v>
      </c>
      <c r="AK27" s="9">
        <f t="shared" si="2"/>
        <v>4.5399999999999998E-3</v>
      </c>
      <c r="AL27" s="9">
        <f t="shared" si="3"/>
        <v>4.5399999999999998E-3</v>
      </c>
      <c r="AM27" s="9">
        <f t="shared" si="4"/>
        <v>0</v>
      </c>
      <c r="AN27" s="9">
        <f t="shared" si="5"/>
        <v>0</v>
      </c>
      <c r="AO27" s="9">
        <f t="shared" si="6"/>
        <v>6.9999999999999999E-4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0</v>
      </c>
      <c r="AV27" s="9">
        <f t="shared" si="23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25</v>
      </c>
      <c r="BK27" s="7">
        <f t="shared" si="29"/>
        <v>14</v>
      </c>
      <c r="BL27" s="1">
        <f t="shared" si="12"/>
        <v>0</v>
      </c>
      <c r="BM27" s="74">
        <f>+EvolOf!H16</f>
        <v>238</v>
      </c>
      <c r="BN27" s="1">
        <f t="shared" si="13"/>
        <v>0</v>
      </c>
      <c r="BO27" s="1">
        <f t="shared" si="24"/>
        <v>0</v>
      </c>
      <c r="BP27" s="36">
        <f t="shared" si="25"/>
        <v>0</v>
      </c>
      <c r="BQ27" s="1">
        <f t="shared" si="14"/>
        <v>0</v>
      </c>
      <c r="BR27" s="1">
        <f t="shared" si="15"/>
        <v>13237.473123046637</v>
      </c>
      <c r="BS27" s="1">
        <f t="shared" si="16"/>
        <v>13237.473123046637</v>
      </c>
      <c r="CD27" s="1"/>
      <c r="CE27" s="1"/>
      <c r="CF27" s="1"/>
      <c r="CG27" s="1"/>
    </row>
    <row r="28" spans="2:85" x14ac:dyDescent="0.3">
      <c r="B28" s="1">
        <f t="shared" si="0"/>
        <v>266</v>
      </c>
      <c r="C28" s="1">
        <v>15</v>
      </c>
      <c r="D28" s="1">
        <v>49733</v>
      </c>
      <c r="E28" s="1">
        <v>265</v>
      </c>
      <c r="F28" s="1">
        <v>0</v>
      </c>
      <c r="G28" s="1">
        <v>1</v>
      </c>
      <c r="H28" s="1">
        <v>0</v>
      </c>
      <c r="I28" s="1">
        <v>0</v>
      </c>
      <c r="J28" s="1">
        <v>56.35</v>
      </c>
      <c r="K28" s="1">
        <v>1.17</v>
      </c>
      <c r="L28" s="1">
        <v>7.4</v>
      </c>
      <c r="M28" s="1">
        <v>1.93</v>
      </c>
      <c r="N28" s="1">
        <v>47</v>
      </c>
      <c r="O28" s="1">
        <v>209</v>
      </c>
      <c r="P28" s="1">
        <v>209</v>
      </c>
      <c r="Q28" s="1">
        <v>0</v>
      </c>
      <c r="R28" s="1">
        <v>0</v>
      </c>
      <c r="S28" s="1">
        <v>63</v>
      </c>
      <c r="T28" s="1">
        <v>5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49733</v>
      </c>
      <c r="AB28" s="1">
        <f t="shared" si="17"/>
        <v>265</v>
      </c>
      <c r="AC28" s="1">
        <f t="shared" si="18"/>
        <v>1</v>
      </c>
      <c r="AD28" s="1">
        <f t="shared" si="19"/>
        <v>0</v>
      </c>
      <c r="AE28" s="1">
        <f t="shared" si="26"/>
        <v>38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7"/>
        <v>39</v>
      </c>
      <c r="AJ28" s="9">
        <f t="shared" si="1"/>
        <v>0</v>
      </c>
      <c r="AK28" s="9">
        <f t="shared" si="2"/>
        <v>5.3200000000000001E-3</v>
      </c>
      <c r="AL28" s="9">
        <f t="shared" si="3"/>
        <v>5.3E-3</v>
      </c>
      <c r="AM28" s="9">
        <f t="shared" si="4"/>
        <v>2.0000000000000002E-5</v>
      </c>
      <c r="AN28" s="9">
        <f t="shared" si="5"/>
        <v>0</v>
      </c>
      <c r="AO28" s="9">
        <f t="shared" si="6"/>
        <v>7.7999999999999999E-4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0</v>
      </c>
      <c r="AV28" s="9">
        <f t="shared" si="23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26</v>
      </c>
      <c r="BK28" s="7">
        <f t="shared" si="29"/>
        <v>15</v>
      </c>
      <c r="BL28" s="1">
        <f t="shared" si="12"/>
        <v>0</v>
      </c>
      <c r="BM28" s="74">
        <f>+EvolOf!H17</f>
        <v>364</v>
      </c>
      <c r="BN28" s="1">
        <f t="shared" si="13"/>
        <v>0</v>
      </c>
      <c r="BO28" s="1">
        <f t="shared" si="24"/>
        <v>0</v>
      </c>
      <c r="BP28" s="36">
        <f t="shared" si="25"/>
        <v>0</v>
      </c>
      <c r="BQ28" s="1">
        <f t="shared" si="14"/>
        <v>0</v>
      </c>
      <c r="BR28" s="1">
        <f t="shared" si="15"/>
        <v>15511.75264638945</v>
      </c>
      <c r="BS28" s="1">
        <f t="shared" si="16"/>
        <v>15453.437786816557</v>
      </c>
      <c r="CD28" s="1"/>
      <c r="CE28" s="1"/>
      <c r="CF28" s="1"/>
      <c r="CG28" s="1"/>
    </row>
    <row r="29" spans="2:85" x14ac:dyDescent="0.3">
      <c r="B29" s="1">
        <f t="shared" si="0"/>
        <v>306</v>
      </c>
      <c r="C29" s="1">
        <v>16</v>
      </c>
      <c r="D29" s="1">
        <v>49693</v>
      </c>
      <c r="E29" s="1">
        <v>305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1.22</v>
      </c>
      <c r="L29" s="1">
        <v>9.3000000000000007</v>
      </c>
      <c r="M29" s="1">
        <v>1.76</v>
      </c>
      <c r="N29" s="1">
        <v>60</v>
      </c>
      <c r="O29" s="1">
        <v>236</v>
      </c>
      <c r="P29" s="1">
        <v>235</v>
      </c>
      <c r="Q29" s="1">
        <v>0</v>
      </c>
      <c r="R29" s="1">
        <v>0</v>
      </c>
      <c r="S29" s="1">
        <v>91</v>
      </c>
      <c r="T29" s="1">
        <v>8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49693</v>
      </c>
      <c r="AB29" s="1">
        <f t="shared" si="17"/>
        <v>305</v>
      </c>
      <c r="AC29" s="1">
        <f t="shared" si="18"/>
        <v>1</v>
      </c>
      <c r="AD29" s="1">
        <f t="shared" si="19"/>
        <v>0</v>
      </c>
      <c r="AE29" s="1">
        <f t="shared" si="26"/>
        <v>40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7"/>
        <v>40</v>
      </c>
      <c r="AJ29" s="9">
        <f t="shared" si="1"/>
        <v>0</v>
      </c>
      <c r="AK29" s="9">
        <f t="shared" si="2"/>
        <v>6.1199999999999996E-3</v>
      </c>
      <c r="AL29" s="9">
        <f t="shared" si="3"/>
        <v>6.1000000000000004E-3</v>
      </c>
      <c r="AM29" s="9">
        <f t="shared" si="4"/>
        <v>2.0000000000000002E-5</v>
      </c>
      <c r="AN29" s="9">
        <f t="shared" si="5"/>
        <v>0</v>
      </c>
      <c r="AO29" s="9">
        <f t="shared" si="6"/>
        <v>8.0000000000000004E-4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0</v>
      </c>
      <c r="AV29" s="9">
        <f t="shared" si="23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27</v>
      </c>
      <c r="BK29" s="7">
        <f t="shared" si="29"/>
        <v>16</v>
      </c>
      <c r="BL29" s="1">
        <f t="shared" si="12"/>
        <v>0</v>
      </c>
      <c r="BM29" s="74">
        <f>+EvolOf!H18</f>
        <v>386</v>
      </c>
      <c r="BN29" s="1">
        <f t="shared" si="13"/>
        <v>0</v>
      </c>
      <c r="BO29" s="1">
        <f t="shared" si="24"/>
        <v>0</v>
      </c>
      <c r="BP29" s="36">
        <f t="shared" si="25"/>
        <v>0</v>
      </c>
      <c r="BQ29" s="1">
        <f t="shared" si="14"/>
        <v>0</v>
      </c>
      <c r="BR29" s="1">
        <f t="shared" si="15"/>
        <v>17844.347029305158</v>
      </c>
      <c r="BS29" s="1">
        <f t="shared" si="16"/>
        <v>17786.032169732265</v>
      </c>
      <c r="CD29" s="1"/>
      <c r="CE29" s="1"/>
      <c r="CF29" s="1"/>
      <c r="CG29" s="1"/>
    </row>
    <row r="30" spans="2:85" x14ac:dyDescent="0.3">
      <c r="B30" s="1">
        <f t="shared" si="0"/>
        <v>348</v>
      </c>
      <c r="C30" s="1">
        <v>17</v>
      </c>
      <c r="D30" s="1">
        <v>49650</v>
      </c>
      <c r="E30" s="1">
        <v>346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1.3</v>
      </c>
      <c r="L30" s="1">
        <v>10.8</v>
      </c>
      <c r="M30" s="1">
        <v>2.14</v>
      </c>
      <c r="N30" s="1">
        <v>76</v>
      </c>
      <c r="O30" s="1">
        <v>263</v>
      </c>
      <c r="P30" s="1">
        <v>261</v>
      </c>
      <c r="Q30" s="1">
        <v>1</v>
      </c>
      <c r="R30" s="1">
        <v>0</v>
      </c>
      <c r="S30" s="1">
        <v>122</v>
      </c>
      <c r="T30" s="1">
        <v>11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49650</v>
      </c>
      <c r="AB30" s="1">
        <f t="shared" si="17"/>
        <v>346</v>
      </c>
      <c r="AC30" s="1">
        <f t="shared" si="18"/>
        <v>2</v>
      </c>
      <c r="AD30" s="1">
        <f t="shared" si="19"/>
        <v>0</v>
      </c>
      <c r="AE30" s="1">
        <f t="shared" si="26"/>
        <v>41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7"/>
        <v>42</v>
      </c>
      <c r="AJ30" s="9">
        <f t="shared" si="1"/>
        <v>0</v>
      </c>
      <c r="AK30" s="9">
        <f t="shared" si="2"/>
        <v>6.96E-3</v>
      </c>
      <c r="AL30" s="9">
        <f t="shared" si="3"/>
        <v>6.9199999999999999E-3</v>
      </c>
      <c r="AM30" s="9">
        <f t="shared" si="4"/>
        <v>4.0000000000000003E-5</v>
      </c>
      <c r="AN30" s="9">
        <f t="shared" si="5"/>
        <v>0</v>
      </c>
      <c r="AO30" s="9">
        <f t="shared" si="6"/>
        <v>8.4000000000000003E-4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0</v>
      </c>
      <c r="AV30" s="9">
        <f t="shared" si="23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28</v>
      </c>
      <c r="BK30" s="7">
        <f t="shared" si="29"/>
        <v>17</v>
      </c>
      <c r="BL30" s="1">
        <f t="shared" si="12"/>
        <v>0</v>
      </c>
      <c r="BM30" s="74">
        <f>+EvolOf!H19</f>
        <v>526</v>
      </c>
      <c r="BN30" s="1">
        <f t="shared" si="13"/>
        <v>0</v>
      </c>
      <c r="BO30" s="1">
        <f t="shared" si="24"/>
        <v>0</v>
      </c>
      <c r="BP30" s="36">
        <f t="shared" si="25"/>
        <v>0</v>
      </c>
      <c r="BQ30" s="1">
        <f t="shared" si="14"/>
        <v>0</v>
      </c>
      <c r="BR30" s="1">
        <f t="shared" si="15"/>
        <v>20293.571131366651</v>
      </c>
      <c r="BS30" s="1">
        <f t="shared" si="16"/>
        <v>20176.941412220865</v>
      </c>
    </row>
    <row r="31" spans="2:85" x14ac:dyDescent="0.3">
      <c r="B31" s="1">
        <f t="shared" si="0"/>
        <v>404</v>
      </c>
      <c r="C31" s="1">
        <v>18</v>
      </c>
      <c r="D31" s="1">
        <v>49594</v>
      </c>
      <c r="E31" s="1">
        <v>401</v>
      </c>
      <c r="F31" s="1">
        <v>0</v>
      </c>
      <c r="G31" s="1">
        <v>3</v>
      </c>
      <c r="H31" s="1">
        <v>0</v>
      </c>
      <c r="I31" s="1">
        <v>0</v>
      </c>
      <c r="J31" s="1">
        <v>56.35</v>
      </c>
      <c r="K31" s="1">
        <v>1.34</v>
      </c>
      <c r="L31" s="1">
        <v>11.5</v>
      </c>
      <c r="M31" s="1">
        <v>2.5</v>
      </c>
      <c r="N31" s="1">
        <v>91</v>
      </c>
      <c r="O31" s="1">
        <v>304</v>
      </c>
      <c r="P31" s="1">
        <v>302</v>
      </c>
      <c r="Q31" s="1">
        <v>1</v>
      </c>
      <c r="R31" s="1">
        <v>0</v>
      </c>
      <c r="S31" s="1">
        <v>153</v>
      </c>
      <c r="T31" s="1">
        <v>14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49594</v>
      </c>
      <c r="AB31" s="1">
        <f t="shared" si="17"/>
        <v>401</v>
      </c>
      <c r="AC31" s="1">
        <f t="shared" si="18"/>
        <v>3</v>
      </c>
      <c r="AD31" s="1">
        <f t="shared" si="19"/>
        <v>0</v>
      </c>
      <c r="AE31" s="1">
        <f t="shared" si="26"/>
        <v>55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56</v>
      </c>
      <c r="AJ31" s="9">
        <f t="shared" si="1"/>
        <v>0</v>
      </c>
      <c r="AK31" s="9">
        <f t="shared" si="2"/>
        <v>8.0800000000000004E-3</v>
      </c>
      <c r="AL31" s="9">
        <f t="shared" si="3"/>
        <v>8.0199999999999994E-3</v>
      </c>
      <c r="AM31" s="9">
        <f t="shared" si="4"/>
        <v>6.0000000000000002E-5</v>
      </c>
      <c r="AN31" s="9">
        <f t="shared" si="5"/>
        <v>0</v>
      </c>
      <c r="AO31" s="9">
        <f t="shared" si="6"/>
        <v>1.1199999999999999E-3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0</v>
      </c>
      <c r="AV31" s="9">
        <f t="shared" si="23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29</v>
      </c>
      <c r="BK31" s="7">
        <f t="shared" si="29"/>
        <v>18</v>
      </c>
      <c r="BL31" s="1">
        <f t="shared" si="12"/>
        <v>0</v>
      </c>
      <c r="BM31" s="74">
        <f>+EvolOf!H20</f>
        <v>1006</v>
      </c>
      <c r="BN31" s="1">
        <f t="shared" si="13"/>
        <v>0</v>
      </c>
      <c r="BO31" s="1">
        <f t="shared" si="24"/>
        <v>0</v>
      </c>
      <c r="BP31" s="36">
        <f t="shared" si="25"/>
        <v>0</v>
      </c>
      <c r="BQ31" s="1">
        <f t="shared" si="14"/>
        <v>0</v>
      </c>
      <c r="BR31" s="1">
        <f t="shared" si="15"/>
        <v>23559.20326744864</v>
      </c>
      <c r="BS31" s="1">
        <f t="shared" si="16"/>
        <v>23384.258688729962</v>
      </c>
    </row>
    <row r="32" spans="2:85" x14ac:dyDescent="0.3">
      <c r="B32" s="1">
        <f t="shared" si="0"/>
        <v>467</v>
      </c>
      <c r="C32" s="1">
        <v>19</v>
      </c>
      <c r="D32" s="1">
        <v>49532</v>
      </c>
      <c r="E32" s="1">
        <v>463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1.36</v>
      </c>
      <c r="L32" s="1">
        <v>11.7</v>
      </c>
      <c r="M32" s="1">
        <v>2.11</v>
      </c>
      <c r="N32" s="1">
        <v>106</v>
      </c>
      <c r="O32" s="1">
        <v>350</v>
      </c>
      <c r="P32" s="1">
        <v>348</v>
      </c>
      <c r="Q32" s="1">
        <v>2</v>
      </c>
      <c r="R32" s="1">
        <v>0</v>
      </c>
      <c r="S32" s="1">
        <v>188</v>
      </c>
      <c r="T32" s="1">
        <v>18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49532</v>
      </c>
      <c r="AB32" s="1">
        <f t="shared" si="17"/>
        <v>463</v>
      </c>
      <c r="AC32" s="1">
        <f t="shared" si="18"/>
        <v>4</v>
      </c>
      <c r="AD32" s="1">
        <f t="shared" si="19"/>
        <v>0</v>
      </c>
      <c r="AE32" s="1">
        <f t="shared" si="26"/>
        <v>62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63</v>
      </c>
      <c r="AJ32" s="9">
        <f t="shared" si="1"/>
        <v>0</v>
      </c>
      <c r="AK32" s="9">
        <f t="shared" si="2"/>
        <v>9.3399999999999993E-3</v>
      </c>
      <c r="AL32" s="9">
        <f t="shared" si="3"/>
        <v>9.2599999999999991E-3</v>
      </c>
      <c r="AM32" s="9">
        <f t="shared" si="4"/>
        <v>8.0000000000000007E-5</v>
      </c>
      <c r="AN32" s="9">
        <f t="shared" si="5"/>
        <v>0</v>
      </c>
      <c r="AO32" s="9">
        <f t="shared" si="6"/>
        <v>1.2600000000000001E-3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0</v>
      </c>
      <c r="AV32" s="9">
        <f t="shared" si="23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30</v>
      </c>
      <c r="BK32" s="7">
        <f t="shared" si="30"/>
        <v>19</v>
      </c>
      <c r="BL32" s="1">
        <f t="shared" si="12"/>
        <v>0</v>
      </c>
      <c r="BM32" s="74">
        <f>+EvolOf!H21</f>
        <v>1606</v>
      </c>
      <c r="BN32" s="1">
        <f t="shared" si="13"/>
        <v>0</v>
      </c>
      <c r="BO32" s="1">
        <f t="shared" si="24"/>
        <v>0</v>
      </c>
      <c r="BP32" s="36">
        <f t="shared" si="25"/>
        <v>0</v>
      </c>
      <c r="BQ32" s="1">
        <f t="shared" si="14"/>
        <v>0</v>
      </c>
      <c r="BR32" s="1">
        <f t="shared" si="15"/>
        <v>27233.039420540877</v>
      </c>
      <c r="BS32" s="1">
        <f t="shared" si="16"/>
        <v>26999.779982249307</v>
      </c>
    </row>
    <row r="33" spans="1:85" x14ac:dyDescent="0.3">
      <c r="B33" s="1">
        <f t="shared" si="0"/>
        <v>536</v>
      </c>
      <c r="C33" s="1">
        <v>20</v>
      </c>
      <c r="D33" s="1">
        <v>49463</v>
      </c>
      <c r="E33" s="1">
        <v>531</v>
      </c>
      <c r="F33" s="1">
        <v>0</v>
      </c>
      <c r="G33" s="1">
        <v>5</v>
      </c>
      <c r="H33" s="1">
        <v>0</v>
      </c>
      <c r="I33" s="1">
        <v>0</v>
      </c>
      <c r="J33" s="1">
        <v>56.34</v>
      </c>
      <c r="K33" s="1">
        <v>1.39</v>
      </c>
      <c r="L33" s="1">
        <v>11.9</v>
      </c>
      <c r="M33" s="1">
        <v>2.06</v>
      </c>
      <c r="N33" s="1">
        <v>124</v>
      </c>
      <c r="O33" s="1">
        <v>402</v>
      </c>
      <c r="P33" s="1">
        <v>399</v>
      </c>
      <c r="Q33" s="1">
        <v>3</v>
      </c>
      <c r="R33" s="1">
        <v>0</v>
      </c>
      <c r="S33" s="1">
        <v>222</v>
      </c>
      <c r="T33" s="1">
        <v>21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49463</v>
      </c>
      <c r="AB33" s="1">
        <f t="shared" si="17"/>
        <v>531</v>
      </c>
      <c r="AC33" s="1">
        <f t="shared" si="18"/>
        <v>5</v>
      </c>
      <c r="AD33" s="1">
        <f t="shared" si="19"/>
        <v>0</v>
      </c>
      <c r="AE33" s="1">
        <f t="shared" si="26"/>
        <v>68</v>
      </c>
      <c r="AF33" s="1">
        <f t="shared" si="20"/>
        <v>1</v>
      </c>
      <c r="AG33" s="1">
        <f t="shared" si="20"/>
        <v>0</v>
      </c>
      <c r="AH33" s="1">
        <f t="shared" si="20"/>
        <v>0</v>
      </c>
      <c r="AI33" s="1">
        <f t="shared" si="27"/>
        <v>69</v>
      </c>
      <c r="AJ33" s="9">
        <f t="shared" si="1"/>
        <v>0</v>
      </c>
      <c r="AK33" s="9">
        <f t="shared" si="2"/>
        <v>1.072E-2</v>
      </c>
      <c r="AL33" s="9">
        <f t="shared" si="3"/>
        <v>1.0619999999999999E-2</v>
      </c>
      <c r="AM33" s="9">
        <f t="shared" si="4"/>
        <v>1E-4</v>
      </c>
      <c r="AN33" s="9">
        <f t="shared" si="5"/>
        <v>0</v>
      </c>
      <c r="AO33" s="9">
        <f t="shared" si="6"/>
        <v>1.3799999999999999E-3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0</v>
      </c>
      <c r="AV33" s="9">
        <f t="shared" si="23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31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31256.764731070471</v>
      </c>
      <c r="BS33" s="1">
        <f t="shared" si="16"/>
        <v>30965.190433206008</v>
      </c>
    </row>
    <row r="34" spans="1:85" x14ac:dyDescent="0.3">
      <c r="B34" s="1">
        <f t="shared" si="0"/>
        <v>616</v>
      </c>
      <c r="C34" s="1">
        <v>21</v>
      </c>
      <c r="D34" s="1">
        <v>49383</v>
      </c>
      <c r="E34" s="1">
        <v>609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1.41</v>
      </c>
      <c r="L34" s="1">
        <v>12</v>
      </c>
      <c r="M34" s="1">
        <v>1.99</v>
      </c>
      <c r="N34" s="1">
        <v>145</v>
      </c>
      <c r="O34" s="1">
        <v>460</v>
      </c>
      <c r="P34" s="1">
        <v>456</v>
      </c>
      <c r="Q34" s="1">
        <v>4</v>
      </c>
      <c r="R34" s="1">
        <v>0</v>
      </c>
      <c r="S34" s="1">
        <v>259</v>
      </c>
      <c r="T34" s="1">
        <v>24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49383</v>
      </c>
      <c r="AB34" s="1">
        <f t="shared" si="17"/>
        <v>609</v>
      </c>
      <c r="AC34" s="1">
        <f t="shared" si="18"/>
        <v>7</v>
      </c>
      <c r="AD34" s="1">
        <f t="shared" si="19"/>
        <v>0</v>
      </c>
      <c r="AE34" s="1">
        <f t="shared" si="26"/>
        <v>78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80</v>
      </c>
      <c r="AJ34" s="9">
        <f t="shared" si="1"/>
        <v>0</v>
      </c>
      <c r="AK34" s="9">
        <f t="shared" si="2"/>
        <v>1.2319999999999999E-2</v>
      </c>
      <c r="AL34" s="9">
        <f t="shared" si="3"/>
        <v>1.218E-2</v>
      </c>
      <c r="AM34" s="9">
        <f t="shared" si="4"/>
        <v>1.3999999999999999E-4</v>
      </c>
      <c r="AN34" s="9">
        <f t="shared" si="5"/>
        <v>0</v>
      </c>
      <c r="AO34" s="9">
        <f t="shared" si="6"/>
        <v>1.6000000000000001E-3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0</v>
      </c>
      <c r="AV34" s="9">
        <f t="shared" si="23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32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35921.953496901886</v>
      </c>
      <c r="BS34" s="1">
        <f t="shared" si="16"/>
        <v>35513.749479891638</v>
      </c>
    </row>
    <row r="35" spans="1:85" x14ac:dyDescent="0.3">
      <c r="B35" s="1">
        <f t="shared" si="0"/>
        <v>702</v>
      </c>
      <c r="C35" s="1">
        <v>22</v>
      </c>
      <c r="D35" s="1">
        <v>49296</v>
      </c>
      <c r="E35" s="1">
        <v>694</v>
      </c>
      <c r="F35" s="1">
        <v>0</v>
      </c>
      <c r="G35" s="1">
        <v>8</v>
      </c>
      <c r="H35" s="1">
        <v>0</v>
      </c>
      <c r="I35" s="1">
        <v>0</v>
      </c>
      <c r="J35" s="1">
        <v>56.34</v>
      </c>
      <c r="K35" s="1">
        <v>1.43</v>
      </c>
      <c r="L35" s="1">
        <v>12.2</v>
      </c>
      <c r="M35" s="1">
        <v>1.97</v>
      </c>
      <c r="N35" s="1">
        <v>167</v>
      </c>
      <c r="O35" s="1">
        <v>525</v>
      </c>
      <c r="P35" s="1">
        <v>520</v>
      </c>
      <c r="Q35" s="1">
        <v>5</v>
      </c>
      <c r="R35" s="1">
        <v>0</v>
      </c>
      <c r="S35" s="1">
        <v>297</v>
      </c>
      <c r="T35" s="1">
        <v>28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49296</v>
      </c>
      <c r="AB35" s="1">
        <f t="shared" si="17"/>
        <v>694</v>
      </c>
      <c r="AC35" s="1">
        <f t="shared" si="18"/>
        <v>8</v>
      </c>
      <c r="AD35" s="1">
        <f t="shared" si="19"/>
        <v>0</v>
      </c>
      <c r="AE35" s="1">
        <f t="shared" si="26"/>
        <v>85</v>
      </c>
      <c r="AF35" s="1">
        <f t="shared" si="20"/>
        <v>1</v>
      </c>
      <c r="AG35" s="1">
        <f t="shared" si="20"/>
        <v>0</v>
      </c>
      <c r="AH35" s="1">
        <f t="shared" si="20"/>
        <v>0</v>
      </c>
      <c r="AI35" s="1">
        <f t="shared" si="27"/>
        <v>86</v>
      </c>
      <c r="AJ35" s="9">
        <f t="shared" si="1"/>
        <v>0</v>
      </c>
      <c r="AK35" s="9">
        <f t="shared" si="2"/>
        <v>1.404E-2</v>
      </c>
      <c r="AL35" s="9">
        <f t="shared" si="3"/>
        <v>1.388E-2</v>
      </c>
      <c r="AM35" s="9">
        <f t="shared" si="4"/>
        <v>1.6000000000000001E-4</v>
      </c>
      <c r="AN35" s="9">
        <f t="shared" si="5"/>
        <v>0</v>
      </c>
      <c r="AO35" s="9">
        <f t="shared" si="6"/>
        <v>1.72E-3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0</v>
      </c>
      <c r="AV35" s="9">
        <f t="shared" si="23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33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40937.031420170657</v>
      </c>
      <c r="BS35" s="1">
        <f t="shared" si="16"/>
        <v>40470.512543587516</v>
      </c>
    </row>
    <row r="36" spans="1:85" x14ac:dyDescent="0.3">
      <c r="B36" s="1">
        <f t="shared" si="0"/>
        <v>801</v>
      </c>
      <c r="C36" s="1">
        <v>23</v>
      </c>
      <c r="D36" s="1">
        <v>49197</v>
      </c>
      <c r="E36" s="1">
        <v>790</v>
      </c>
      <c r="F36" s="1">
        <v>0</v>
      </c>
      <c r="G36" s="1">
        <v>11</v>
      </c>
      <c r="H36" s="1">
        <v>0</v>
      </c>
      <c r="I36" s="1">
        <v>0</v>
      </c>
      <c r="J36" s="1">
        <v>56.34</v>
      </c>
      <c r="K36" s="1">
        <v>1.44</v>
      </c>
      <c r="L36" s="1">
        <v>12.9</v>
      </c>
      <c r="M36" s="1">
        <v>1.85</v>
      </c>
      <c r="N36" s="1">
        <v>195</v>
      </c>
      <c r="O36" s="1">
        <v>597</v>
      </c>
      <c r="P36" s="1">
        <v>589</v>
      </c>
      <c r="Q36" s="1">
        <v>7</v>
      </c>
      <c r="R36" s="1">
        <v>0</v>
      </c>
      <c r="S36" s="1">
        <v>337</v>
      </c>
      <c r="T36" s="1">
        <v>32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49197</v>
      </c>
      <c r="AB36" s="1">
        <f t="shared" si="17"/>
        <v>790</v>
      </c>
      <c r="AC36" s="1">
        <f t="shared" si="18"/>
        <v>11</v>
      </c>
      <c r="AD36" s="1">
        <f t="shared" si="19"/>
        <v>0</v>
      </c>
      <c r="AE36" s="1">
        <f t="shared" si="26"/>
        <v>96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99</v>
      </c>
      <c r="AJ36" s="9">
        <f t="shared" si="1"/>
        <v>0</v>
      </c>
      <c r="AK36" s="9">
        <f t="shared" si="2"/>
        <v>1.602E-2</v>
      </c>
      <c r="AL36" s="9">
        <f t="shared" si="3"/>
        <v>1.5800000000000002E-2</v>
      </c>
      <c r="AM36" s="9">
        <f t="shared" si="4"/>
        <v>2.2000000000000001E-4</v>
      </c>
      <c r="AN36" s="9">
        <f t="shared" si="5"/>
        <v>0</v>
      </c>
      <c r="AO36" s="9">
        <f t="shared" si="6"/>
        <v>1.98E-3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0</v>
      </c>
      <c r="AV36" s="9">
        <f t="shared" si="23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34</v>
      </c>
      <c r="BK36" s="7">
        <f t="shared" si="30"/>
        <v>23</v>
      </c>
      <c r="BL36" s="1">
        <f t="shared" si="12"/>
        <v>46710.202517887032</v>
      </c>
      <c r="BM36" s="74">
        <f>+EvolOf!H25</f>
        <v>5844</v>
      </c>
      <c r="BN36" s="1">
        <f t="shared" si="13"/>
        <v>47610</v>
      </c>
      <c r="BO36" s="1">
        <f t="shared" si="24"/>
        <v>-899.79748211296828</v>
      </c>
      <c r="BP36" s="36">
        <f t="shared" si="25"/>
        <v>-1.8899337998592114E-2</v>
      </c>
      <c r="BQ36" s="1">
        <f t="shared" si="14"/>
        <v>809635.50881683745</v>
      </c>
      <c r="BR36" s="1">
        <f t="shared" si="15"/>
        <v>46710.202517887032</v>
      </c>
      <c r="BS36" s="1">
        <f t="shared" si="16"/>
        <v>46068.739062585213</v>
      </c>
      <c r="CD36" s="1"/>
      <c r="CE36" s="1"/>
      <c r="CF36" s="1"/>
      <c r="CG36" s="1"/>
    </row>
    <row r="37" spans="1:85" x14ac:dyDescent="0.3">
      <c r="B37" s="1">
        <f t="shared" si="0"/>
        <v>916</v>
      </c>
      <c r="C37" s="1">
        <v>24</v>
      </c>
      <c r="D37" s="1">
        <v>49082</v>
      </c>
      <c r="E37" s="1">
        <v>902</v>
      </c>
      <c r="F37" s="1">
        <v>0</v>
      </c>
      <c r="G37" s="1">
        <v>14</v>
      </c>
      <c r="H37" s="1">
        <v>0</v>
      </c>
      <c r="I37" s="1">
        <v>0</v>
      </c>
      <c r="J37" s="1">
        <v>56.35</v>
      </c>
      <c r="K37" s="1">
        <v>1.46</v>
      </c>
      <c r="L37" s="1">
        <v>13.4</v>
      </c>
      <c r="M37" s="1">
        <v>1.9</v>
      </c>
      <c r="N37" s="1">
        <v>223</v>
      </c>
      <c r="O37" s="1">
        <v>683</v>
      </c>
      <c r="P37" s="1">
        <v>673</v>
      </c>
      <c r="Q37" s="1">
        <v>9</v>
      </c>
      <c r="R37" s="1">
        <v>0</v>
      </c>
      <c r="S37" s="1">
        <v>390</v>
      </c>
      <c r="T37" s="1">
        <v>38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49082</v>
      </c>
      <c r="AB37" s="1">
        <f t="shared" si="17"/>
        <v>902</v>
      </c>
      <c r="AC37" s="1">
        <f t="shared" si="18"/>
        <v>14</v>
      </c>
      <c r="AD37" s="1">
        <f t="shared" si="19"/>
        <v>0</v>
      </c>
      <c r="AE37" s="1">
        <f t="shared" si="26"/>
        <v>112</v>
      </c>
      <c r="AF37" s="1">
        <f t="shared" si="20"/>
        <v>3</v>
      </c>
      <c r="AG37" s="1">
        <f t="shared" si="20"/>
        <v>0</v>
      </c>
      <c r="AH37" s="1">
        <f t="shared" si="20"/>
        <v>0</v>
      </c>
      <c r="AI37" s="1">
        <f t="shared" si="27"/>
        <v>115</v>
      </c>
      <c r="AJ37" s="9">
        <f t="shared" si="1"/>
        <v>0</v>
      </c>
      <c r="AK37" s="9">
        <f t="shared" si="2"/>
        <v>1.8319999999999999E-2</v>
      </c>
      <c r="AL37" s="9">
        <f t="shared" si="3"/>
        <v>1.804E-2</v>
      </c>
      <c r="AM37" s="9">
        <f t="shared" si="4"/>
        <v>2.7999999999999998E-4</v>
      </c>
      <c r="AN37" s="9">
        <f t="shared" si="5"/>
        <v>0</v>
      </c>
      <c r="AO37" s="9">
        <f t="shared" si="6"/>
        <v>2.3E-3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0</v>
      </c>
      <c r="AV37" s="9">
        <f t="shared" si="23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35</v>
      </c>
      <c r="BK37" s="7">
        <f t="shared" si="30"/>
        <v>24</v>
      </c>
      <c r="BL37" s="1">
        <f t="shared" si="12"/>
        <v>53416.411368769688</v>
      </c>
      <c r="BM37" s="74">
        <f>+EvolOf!H26</f>
        <v>7698</v>
      </c>
      <c r="BN37" s="1">
        <f t="shared" si="13"/>
        <v>56188</v>
      </c>
      <c r="BO37" s="1">
        <f t="shared" si="24"/>
        <v>-2771.5886312303119</v>
      </c>
      <c r="BP37" s="36">
        <f t="shared" si="25"/>
        <v>-4.9327056154878424E-2</v>
      </c>
      <c r="BQ37" s="1">
        <f t="shared" si="14"/>
        <v>7681703.5407651141</v>
      </c>
      <c r="BR37" s="1">
        <f t="shared" si="15"/>
        <v>53416.411368769688</v>
      </c>
      <c r="BS37" s="1">
        <f t="shared" si="16"/>
        <v>52600.003334749192</v>
      </c>
      <c r="CD37" s="1"/>
      <c r="CE37" s="1"/>
      <c r="CF37" s="1"/>
      <c r="CG37" s="1"/>
    </row>
    <row r="38" spans="1:85" x14ac:dyDescent="0.3">
      <c r="B38" s="1">
        <f t="shared" si="0"/>
        <v>1046</v>
      </c>
      <c r="C38" s="1">
        <v>25</v>
      </c>
      <c r="D38" s="1">
        <v>48951</v>
      </c>
      <c r="E38" s="1">
        <v>1028</v>
      </c>
      <c r="F38" s="1">
        <v>0</v>
      </c>
      <c r="G38" s="1">
        <v>18</v>
      </c>
      <c r="H38" s="1">
        <v>0</v>
      </c>
      <c r="I38" s="1">
        <v>0</v>
      </c>
      <c r="J38" s="1">
        <v>56.34</v>
      </c>
      <c r="K38" s="1">
        <v>1.47</v>
      </c>
      <c r="L38" s="1">
        <v>14</v>
      </c>
      <c r="M38" s="1">
        <v>1.94</v>
      </c>
      <c r="N38" s="1">
        <v>257</v>
      </c>
      <c r="O38" s="1">
        <v>780</v>
      </c>
      <c r="P38" s="1">
        <v>767</v>
      </c>
      <c r="Q38" s="1">
        <v>12</v>
      </c>
      <c r="R38" s="1">
        <v>0</v>
      </c>
      <c r="S38" s="1">
        <v>448</v>
      </c>
      <c r="T38" s="1">
        <v>44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48951</v>
      </c>
      <c r="AB38" s="1">
        <f t="shared" si="17"/>
        <v>1028</v>
      </c>
      <c r="AC38" s="1">
        <f t="shared" si="18"/>
        <v>18</v>
      </c>
      <c r="AD38" s="1">
        <f t="shared" si="19"/>
        <v>0</v>
      </c>
      <c r="AE38" s="1">
        <f t="shared" si="26"/>
        <v>126</v>
      </c>
      <c r="AF38" s="1">
        <f t="shared" si="20"/>
        <v>4</v>
      </c>
      <c r="AG38" s="1">
        <f t="shared" si="20"/>
        <v>0</v>
      </c>
      <c r="AH38" s="1">
        <f t="shared" si="20"/>
        <v>0</v>
      </c>
      <c r="AI38" s="1">
        <f t="shared" si="27"/>
        <v>130</v>
      </c>
      <c r="AJ38" s="9">
        <f t="shared" si="1"/>
        <v>0</v>
      </c>
      <c r="AK38" s="9">
        <f t="shared" si="2"/>
        <v>2.0920000000000001E-2</v>
      </c>
      <c r="AL38" s="9">
        <f t="shared" si="3"/>
        <v>2.0559999999999998E-2</v>
      </c>
      <c r="AM38" s="9">
        <f t="shared" si="4"/>
        <v>3.6000000000000002E-4</v>
      </c>
      <c r="AN38" s="9">
        <f t="shared" si="5"/>
        <v>0</v>
      </c>
      <c r="AO38" s="9">
        <f t="shared" si="6"/>
        <v>2.5999999999999999E-3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0</v>
      </c>
      <c r="AV38" s="9">
        <f t="shared" si="23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36</v>
      </c>
      <c r="BK38" s="7">
        <f t="shared" si="30"/>
        <v>25</v>
      </c>
      <c r="BL38" s="1">
        <f t="shared" si="12"/>
        <v>60997.343113245734</v>
      </c>
      <c r="BM38" s="74">
        <f>+EvolOf!H27</f>
        <v>9149</v>
      </c>
      <c r="BN38" s="1">
        <f t="shared" si="13"/>
        <v>64059</v>
      </c>
      <c r="BO38" s="1">
        <f t="shared" si="24"/>
        <v>-3061.6568867542665</v>
      </c>
      <c r="BP38" s="36">
        <f t="shared" si="25"/>
        <v>-4.7794328458987234E-2</v>
      </c>
      <c r="BQ38" s="1">
        <f t="shared" si="14"/>
        <v>9373742.8922098279</v>
      </c>
      <c r="BR38" s="1">
        <f t="shared" si="15"/>
        <v>60997.343113245734</v>
      </c>
      <c r="BS38" s="1">
        <f t="shared" si="16"/>
        <v>59947.675640933667</v>
      </c>
      <c r="CD38" s="1"/>
      <c r="CE38" s="1"/>
      <c r="CF38" s="1"/>
      <c r="CG38" s="1"/>
    </row>
    <row r="39" spans="1:85" x14ac:dyDescent="0.3">
      <c r="B39" s="1">
        <f t="shared" si="0"/>
        <v>1193</v>
      </c>
      <c r="C39" s="1">
        <v>26</v>
      </c>
      <c r="D39" s="1">
        <v>48805</v>
      </c>
      <c r="E39" s="1">
        <v>1170</v>
      </c>
      <c r="F39" s="1">
        <v>0</v>
      </c>
      <c r="G39" s="1">
        <v>23</v>
      </c>
      <c r="H39" s="1">
        <v>0</v>
      </c>
      <c r="I39" s="1">
        <v>0</v>
      </c>
      <c r="J39" s="1">
        <v>56.34</v>
      </c>
      <c r="K39" s="1">
        <v>1.47</v>
      </c>
      <c r="L39" s="1">
        <v>14.3</v>
      </c>
      <c r="M39" s="1">
        <v>1.93</v>
      </c>
      <c r="N39" s="1">
        <v>295</v>
      </c>
      <c r="O39" s="1">
        <v>889</v>
      </c>
      <c r="P39" s="1">
        <v>872</v>
      </c>
      <c r="Q39" s="1">
        <v>16</v>
      </c>
      <c r="R39" s="1">
        <v>0</v>
      </c>
      <c r="S39" s="1">
        <v>512</v>
      </c>
      <c r="T39" s="1">
        <v>51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48805</v>
      </c>
      <c r="AB39" s="1">
        <f t="shared" si="17"/>
        <v>1170</v>
      </c>
      <c r="AC39" s="1">
        <f t="shared" si="18"/>
        <v>23</v>
      </c>
      <c r="AD39" s="1">
        <f t="shared" si="19"/>
        <v>0</v>
      </c>
      <c r="AE39" s="1">
        <f t="shared" si="26"/>
        <v>142</v>
      </c>
      <c r="AF39" s="1">
        <f t="shared" si="20"/>
        <v>5</v>
      </c>
      <c r="AG39" s="1">
        <f t="shared" si="20"/>
        <v>0</v>
      </c>
      <c r="AH39" s="1">
        <f t="shared" si="20"/>
        <v>0</v>
      </c>
      <c r="AI39" s="1">
        <f t="shared" si="27"/>
        <v>147</v>
      </c>
      <c r="AJ39" s="9">
        <f t="shared" si="1"/>
        <v>0</v>
      </c>
      <c r="AK39" s="9">
        <f t="shared" si="2"/>
        <v>2.3859999999999999E-2</v>
      </c>
      <c r="AL39" s="9">
        <f t="shared" si="3"/>
        <v>2.3400000000000001E-2</v>
      </c>
      <c r="AM39" s="9">
        <f t="shared" si="4"/>
        <v>4.6000000000000001E-4</v>
      </c>
      <c r="AN39" s="9">
        <f t="shared" si="5"/>
        <v>0</v>
      </c>
      <c r="AO39" s="9">
        <f t="shared" si="6"/>
        <v>2.9399999999999999E-3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0</v>
      </c>
      <c r="AV39" s="9">
        <f t="shared" si="23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37</v>
      </c>
      <c r="BK39" s="7">
        <f t="shared" si="30"/>
        <v>26</v>
      </c>
      <c r="BL39" s="1">
        <f t="shared" si="12"/>
        <v>69569.627470460953</v>
      </c>
      <c r="BM39" s="74">
        <f>+EvolOf!H28</f>
        <v>11178</v>
      </c>
      <c r="BN39" s="1">
        <f t="shared" si="13"/>
        <v>72248</v>
      </c>
      <c r="BO39" s="1">
        <f t="shared" si="24"/>
        <v>-2678.3725295390468</v>
      </c>
      <c r="BP39" s="36">
        <f t="shared" si="25"/>
        <v>-3.7071926275316192E-2</v>
      </c>
      <c r="BQ39" s="1">
        <f t="shared" si="14"/>
        <v>7173679.4069893919</v>
      </c>
      <c r="BR39" s="1">
        <f t="shared" si="15"/>
        <v>69569.627470460953</v>
      </c>
      <c r="BS39" s="1">
        <f t="shared" si="16"/>
        <v>68228.385700284431</v>
      </c>
      <c r="CD39" s="1"/>
      <c r="CE39" s="1"/>
      <c r="CF39" s="1"/>
      <c r="CG39" s="1"/>
    </row>
    <row r="40" spans="1:85" x14ac:dyDescent="0.3">
      <c r="B40" s="1">
        <f t="shared" si="0"/>
        <v>1356</v>
      </c>
      <c r="C40" s="1">
        <v>27</v>
      </c>
      <c r="D40" s="1">
        <v>48642</v>
      </c>
      <c r="E40" s="1">
        <v>1326</v>
      </c>
      <c r="F40" s="1">
        <v>0</v>
      </c>
      <c r="G40" s="1">
        <v>30</v>
      </c>
      <c r="H40" s="1">
        <v>0</v>
      </c>
      <c r="I40" s="1">
        <v>0</v>
      </c>
      <c r="J40" s="1">
        <v>56.34</v>
      </c>
      <c r="K40" s="1">
        <v>1.48</v>
      </c>
      <c r="L40" s="1">
        <v>14.7</v>
      </c>
      <c r="M40" s="1">
        <v>2.14</v>
      </c>
      <c r="N40" s="1">
        <v>337</v>
      </c>
      <c r="O40" s="1">
        <v>1009</v>
      </c>
      <c r="P40" s="1">
        <v>987</v>
      </c>
      <c r="Q40" s="1">
        <v>21</v>
      </c>
      <c r="R40" s="1">
        <v>0</v>
      </c>
      <c r="S40" s="1">
        <v>585</v>
      </c>
      <c r="T40" s="1">
        <v>58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48642</v>
      </c>
      <c r="AB40" s="1">
        <f t="shared" si="17"/>
        <v>1326</v>
      </c>
      <c r="AC40" s="1">
        <f t="shared" si="18"/>
        <v>30</v>
      </c>
      <c r="AD40" s="1">
        <f t="shared" si="19"/>
        <v>0</v>
      </c>
      <c r="AE40" s="1">
        <f t="shared" si="26"/>
        <v>156</v>
      </c>
      <c r="AF40" s="1">
        <f t="shared" si="20"/>
        <v>7</v>
      </c>
      <c r="AG40" s="1">
        <f t="shared" si="20"/>
        <v>0</v>
      </c>
      <c r="AH40" s="1">
        <f t="shared" si="20"/>
        <v>0</v>
      </c>
      <c r="AI40" s="1">
        <f t="shared" si="27"/>
        <v>163</v>
      </c>
      <c r="AJ40" s="9">
        <f t="shared" si="1"/>
        <v>0</v>
      </c>
      <c r="AK40" s="9">
        <f t="shared" si="2"/>
        <v>2.7119999999999998E-2</v>
      </c>
      <c r="AL40" s="9">
        <f t="shared" si="3"/>
        <v>2.6519999999999998E-2</v>
      </c>
      <c r="AM40" s="9">
        <f t="shared" si="4"/>
        <v>5.9999999999999995E-4</v>
      </c>
      <c r="AN40" s="9">
        <f t="shared" si="5"/>
        <v>0</v>
      </c>
      <c r="AO40" s="9">
        <f t="shared" si="6"/>
        <v>3.2599999999999999E-3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0</v>
      </c>
      <c r="AV40" s="9">
        <f t="shared" si="23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38</v>
      </c>
      <c r="BK40" s="7">
        <f t="shared" si="30"/>
        <v>27</v>
      </c>
      <c r="BL40" s="1">
        <f t="shared" si="12"/>
        <v>79074.949580842469</v>
      </c>
      <c r="BM40" s="74">
        <f>+EvolOf!H29</f>
        <v>13716</v>
      </c>
      <c r="BN40" s="1">
        <f t="shared" si="13"/>
        <v>78797</v>
      </c>
      <c r="BO40" s="1">
        <f t="shared" si="24"/>
        <v>277.949580842469</v>
      </c>
      <c r="BP40" s="36">
        <f t="shared" si="25"/>
        <v>3.5274132370834987E-3</v>
      </c>
      <c r="BQ40" s="1">
        <f t="shared" si="14"/>
        <v>77255.969490504212</v>
      </c>
      <c r="BR40" s="1">
        <f t="shared" si="15"/>
        <v>79074.949580842469</v>
      </c>
      <c r="BS40" s="1">
        <f t="shared" si="16"/>
        <v>77325.503793655676</v>
      </c>
      <c r="CD40" s="1"/>
      <c r="CE40" s="1"/>
      <c r="CF40" s="1"/>
      <c r="CG40" s="1"/>
    </row>
    <row r="41" spans="1:85" x14ac:dyDescent="0.3">
      <c r="B41" s="1">
        <f t="shared" si="0"/>
        <v>1528</v>
      </c>
      <c r="C41" s="1">
        <v>28</v>
      </c>
      <c r="D41" s="1">
        <v>48470</v>
      </c>
      <c r="E41" s="1">
        <v>1491</v>
      </c>
      <c r="F41" s="1">
        <v>0</v>
      </c>
      <c r="G41" s="1">
        <v>36</v>
      </c>
      <c r="H41" s="1">
        <v>0</v>
      </c>
      <c r="I41" s="1">
        <v>1</v>
      </c>
      <c r="J41" s="1">
        <v>56.34</v>
      </c>
      <c r="K41" s="1">
        <v>1.48</v>
      </c>
      <c r="L41" s="1">
        <v>15.1</v>
      </c>
      <c r="M41" s="1">
        <v>2.1</v>
      </c>
      <c r="N41" s="1">
        <v>384</v>
      </c>
      <c r="O41" s="1">
        <v>1135</v>
      </c>
      <c r="P41" s="1">
        <v>1107</v>
      </c>
      <c r="Q41" s="1">
        <v>26</v>
      </c>
      <c r="R41" s="1">
        <v>0</v>
      </c>
      <c r="S41" s="1">
        <v>665</v>
      </c>
      <c r="T41" s="1">
        <v>66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48470</v>
      </c>
      <c r="AB41" s="1">
        <f t="shared" si="17"/>
        <v>1491</v>
      </c>
      <c r="AC41" s="1">
        <f t="shared" si="18"/>
        <v>36</v>
      </c>
      <c r="AD41" s="1">
        <f t="shared" si="19"/>
        <v>1</v>
      </c>
      <c r="AE41" s="1">
        <f t="shared" si="26"/>
        <v>165</v>
      </c>
      <c r="AF41" s="1">
        <f t="shared" si="20"/>
        <v>6</v>
      </c>
      <c r="AG41" s="1">
        <f t="shared" si="20"/>
        <v>0</v>
      </c>
      <c r="AH41" s="1">
        <f t="shared" si="20"/>
        <v>1</v>
      </c>
      <c r="AI41" s="1">
        <f t="shared" si="27"/>
        <v>172</v>
      </c>
      <c r="AJ41" s="9">
        <f t="shared" si="1"/>
        <v>6.5445026178010475E-4</v>
      </c>
      <c r="AK41" s="9">
        <f t="shared" si="2"/>
        <v>3.056E-2</v>
      </c>
      <c r="AL41" s="9">
        <f t="shared" si="3"/>
        <v>2.9819999999999999E-2</v>
      </c>
      <c r="AM41" s="9">
        <f t="shared" si="4"/>
        <v>7.2000000000000005E-4</v>
      </c>
      <c r="AN41" s="9">
        <f t="shared" si="5"/>
        <v>2.0000000000000002E-5</v>
      </c>
      <c r="AO41" s="9">
        <f t="shared" si="6"/>
        <v>3.4399999999999999E-3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0</v>
      </c>
      <c r="AV41" s="9">
        <f t="shared" si="23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39</v>
      </c>
      <c r="BK41" s="7">
        <f t="shared" si="30"/>
        <v>28</v>
      </c>
      <c r="BL41" s="1">
        <f t="shared" si="12"/>
        <v>89105.105427379996</v>
      </c>
      <c r="BM41" s="74">
        <f>+EvolOf!H30</f>
        <v>17147</v>
      </c>
      <c r="BN41" s="1">
        <f t="shared" si="13"/>
        <v>85195</v>
      </c>
      <c r="BO41" s="1">
        <f t="shared" si="24"/>
        <v>3910.1054273799964</v>
      </c>
      <c r="BP41" s="36">
        <f t="shared" si="25"/>
        <v>4.5895949614179088E-2</v>
      </c>
      <c r="BQ41" s="1">
        <f t="shared" si="14"/>
        <v>15288924.453226505</v>
      </c>
      <c r="BR41" s="1">
        <f t="shared" si="15"/>
        <v>89105.105427379996</v>
      </c>
      <c r="BS41" s="1">
        <f t="shared" si="16"/>
        <v>86947.455623182977</v>
      </c>
      <c r="CD41" s="1"/>
      <c r="CE41" s="1"/>
      <c r="CF41" s="1"/>
      <c r="CG41" s="1"/>
    </row>
    <row r="42" spans="1:85" x14ac:dyDescent="0.3">
      <c r="B42" s="1">
        <f t="shared" si="0"/>
        <v>1726</v>
      </c>
      <c r="C42" s="1">
        <v>29</v>
      </c>
      <c r="D42" s="1">
        <v>48272</v>
      </c>
      <c r="E42" s="1">
        <v>1681</v>
      </c>
      <c r="F42" s="1">
        <v>0</v>
      </c>
      <c r="G42" s="1">
        <v>44</v>
      </c>
      <c r="H42" s="1">
        <v>0</v>
      </c>
      <c r="I42" s="1">
        <v>1</v>
      </c>
      <c r="J42" s="1">
        <v>56.34</v>
      </c>
      <c r="K42" s="1">
        <v>1.49</v>
      </c>
      <c r="L42" s="1">
        <v>15.5</v>
      </c>
      <c r="M42" s="1">
        <v>2.14</v>
      </c>
      <c r="N42" s="1">
        <v>437</v>
      </c>
      <c r="O42" s="1">
        <v>1280</v>
      </c>
      <c r="P42" s="1">
        <v>1246</v>
      </c>
      <c r="Q42" s="1">
        <v>32</v>
      </c>
      <c r="R42" s="1">
        <v>0</v>
      </c>
      <c r="S42" s="1">
        <v>756</v>
      </c>
      <c r="T42" s="1">
        <v>75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48272</v>
      </c>
      <c r="AB42" s="1">
        <f t="shared" si="17"/>
        <v>1681</v>
      </c>
      <c r="AC42" s="1">
        <f t="shared" si="18"/>
        <v>44</v>
      </c>
      <c r="AD42" s="1">
        <f t="shared" si="19"/>
        <v>1</v>
      </c>
      <c r="AE42" s="1">
        <f t="shared" si="26"/>
        <v>190</v>
      </c>
      <c r="AF42" s="1">
        <f t="shared" si="20"/>
        <v>8</v>
      </c>
      <c r="AG42" s="1">
        <f t="shared" si="20"/>
        <v>0</v>
      </c>
      <c r="AH42" s="1">
        <f t="shared" si="20"/>
        <v>0</v>
      </c>
      <c r="AI42" s="1">
        <f t="shared" si="27"/>
        <v>198</v>
      </c>
      <c r="AJ42" s="9">
        <f t="shared" si="1"/>
        <v>5.7937427578215526E-4</v>
      </c>
      <c r="AK42" s="9">
        <f t="shared" si="2"/>
        <v>3.4520000000000002E-2</v>
      </c>
      <c r="AL42" s="9">
        <f t="shared" si="3"/>
        <v>3.3619999999999997E-2</v>
      </c>
      <c r="AM42" s="9">
        <f t="shared" si="4"/>
        <v>8.8000000000000003E-4</v>
      </c>
      <c r="AN42" s="9">
        <f t="shared" si="5"/>
        <v>2.0000000000000002E-5</v>
      </c>
      <c r="AO42" s="9">
        <f t="shared" si="6"/>
        <v>3.96E-3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0</v>
      </c>
      <c r="AV42" s="9">
        <f t="shared" si="23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40</v>
      </c>
      <c r="BK42" s="7">
        <f t="shared" si="30"/>
        <v>29</v>
      </c>
      <c r="BL42" s="1">
        <f t="shared" si="12"/>
        <v>100651.44762281275</v>
      </c>
      <c r="BM42" s="74">
        <f>+EvolOf!H31</f>
        <v>19980</v>
      </c>
      <c r="BN42" s="1">
        <f t="shared" si="13"/>
        <v>94417</v>
      </c>
      <c r="BO42" s="1">
        <f t="shared" si="24"/>
        <v>6234.447622812746</v>
      </c>
      <c r="BP42" s="36">
        <f t="shared" si="25"/>
        <v>6.6030986186944585E-2</v>
      </c>
      <c r="BQ42" s="1">
        <f t="shared" si="14"/>
        <v>38868337.161595501</v>
      </c>
      <c r="BR42" s="1">
        <f t="shared" si="15"/>
        <v>100651.44762281275</v>
      </c>
      <c r="BS42" s="1">
        <f t="shared" si="16"/>
        <v>98027.278942032586</v>
      </c>
      <c r="CD42" s="1"/>
      <c r="CE42" s="1"/>
      <c r="CF42" s="1"/>
      <c r="CG42" s="1"/>
    </row>
    <row r="43" spans="1:85" x14ac:dyDescent="0.3">
      <c r="B43" s="1">
        <f t="shared" si="0"/>
        <v>1944</v>
      </c>
      <c r="C43" s="1">
        <v>30</v>
      </c>
      <c r="D43" s="1">
        <v>48055</v>
      </c>
      <c r="E43" s="1">
        <v>1888</v>
      </c>
      <c r="F43" s="1">
        <v>0</v>
      </c>
      <c r="G43" s="1">
        <v>54</v>
      </c>
      <c r="H43" s="1">
        <v>0</v>
      </c>
      <c r="I43" s="1">
        <v>2</v>
      </c>
      <c r="J43" s="1">
        <v>56.34</v>
      </c>
      <c r="K43" s="1">
        <v>1.5</v>
      </c>
      <c r="L43" s="1">
        <v>15.9</v>
      </c>
      <c r="M43" s="1">
        <v>2.12</v>
      </c>
      <c r="N43" s="1">
        <v>499</v>
      </c>
      <c r="O43" s="1">
        <v>1435</v>
      </c>
      <c r="P43" s="1">
        <v>1394</v>
      </c>
      <c r="Q43" s="1">
        <v>40</v>
      </c>
      <c r="R43" s="1">
        <v>1</v>
      </c>
      <c r="S43" s="1">
        <v>861</v>
      </c>
      <c r="T43" s="1">
        <v>85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48055</v>
      </c>
      <c r="AB43" s="1">
        <f t="shared" si="17"/>
        <v>1888</v>
      </c>
      <c r="AC43" s="1">
        <f t="shared" si="18"/>
        <v>54</v>
      </c>
      <c r="AD43" s="1">
        <f t="shared" si="19"/>
        <v>2</v>
      </c>
      <c r="AE43" s="1">
        <f t="shared" si="26"/>
        <v>207</v>
      </c>
      <c r="AF43" s="1">
        <f t="shared" si="20"/>
        <v>10</v>
      </c>
      <c r="AG43" s="1">
        <f t="shared" si="20"/>
        <v>0</v>
      </c>
      <c r="AH43" s="1">
        <f t="shared" si="20"/>
        <v>1</v>
      </c>
      <c r="AI43" s="1">
        <f t="shared" si="27"/>
        <v>218</v>
      </c>
      <c r="AJ43" s="9">
        <f t="shared" si="1"/>
        <v>1.02880658436214E-3</v>
      </c>
      <c r="AK43" s="9">
        <f t="shared" si="2"/>
        <v>3.8879999999999998E-2</v>
      </c>
      <c r="AL43" s="9">
        <f t="shared" si="3"/>
        <v>3.7760000000000002E-2</v>
      </c>
      <c r="AM43" s="9">
        <f t="shared" si="4"/>
        <v>1.08E-3</v>
      </c>
      <c r="AN43" s="9">
        <f t="shared" si="5"/>
        <v>4.0000000000000003E-5</v>
      </c>
      <c r="AO43" s="9">
        <f t="shared" si="6"/>
        <v>4.3600000000000002E-3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0</v>
      </c>
      <c r="AV43" s="9">
        <f t="shared" si="23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41</v>
      </c>
      <c r="BK43" s="7">
        <f t="shared" si="30"/>
        <v>30</v>
      </c>
      <c r="BL43" s="1">
        <f t="shared" si="12"/>
        <v>113364.08700970335</v>
      </c>
      <c r="BM43" s="74">
        <f>+EvolOf!H32</f>
        <v>24926</v>
      </c>
      <c r="BN43" s="1">
        <f t="shared" si="13"/>
        <v>102136</v>
      </c>
      <c r="BO43" s="1">
        <f t="shared" si="24"/>
        <v>11228.087009703348</v>
      </c>
      <c r="BP43" s="36">
        <f t="shared" si="25"/>
        <v>0.10993270746556894</v>
      </c>
      <c r="BQ43" s="1">
        <f t="shared" si="14"/>
        <v>126069937.89746906</v>
      </c>
      <c r="BR43" s="1">
        <f t="shared" si="15"/>
        <v>113364.08700970335</v>
      </c>
      <c r="BS43" s="1">
        <f t="shared" si="16"/>
        <v>110098.45487362136</v>
      </c>
      <c r="CD43" s="1"/>
      <c r="CE43" s="1"/>
      <c r="CF43" s="1"/>
      <c r="CG43" s="1"/>
    </row>
    <row r="44" spans="1:85" x14ac:dyDescent="0.3">
      <c r="B44" s="1">
        <f t="shared" si="0"/>
        <v>2011</v>
      </c>
      <c r="C44" s="1">
        <v>31</v>
      </c>
      <c r="D44" s="1">
        <v>47987</v>
      </c>
      <c r="E44" s="1">
        <v>1944</v>
      </c>
      <c r="F44" s="1">
        <v>0</v>
      </c>
      <c r="G44" s="1">
        <v>65</v>
      </c>
      <c r="H44" s="1">
        <v>0</v>
      </c>
      <c r="I44" s="1">
        <v>2</v>
      </c>
      <c r="J44" s="1">
        <v>55.43</v>
      </c>
      <c r="K44" s="1">
        <v>1.43</v>
      </c>
      <c r="L44" s="1">
        <v>16.2</v>
      </c>
      <c r="M44" s="1">
        <v>2.16</v>
      </c>
      <c r="N44" s="1">
        <v>535</v>
      </c>
      <c r="O44" s="1">
        <v>1466</v>
      </c>
      <c r="P44" s="1">
        <v>1424</v>
      </c>
      <c r="Q44" s="1">
        <v>40</v>
      </c>
      <c r="R44" s="1">
        <v>1</v>
      </c>
      <c r="S44" s="1">
        <v>980</v>
      </c>
      <c r="T44" s="1">
        <v>97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47987</v>
      </c>
      <c r="AB44" s="1">
        <f t="shared" si="17"/>
        <v>1944</v>
      </c>
      <c r="AC44" s="1">
        <f t="shared" si="18"/>
        <v>65</v>
      </c>
      <c r="AD44" s="1">
        <f t="shared" si="19"/>
        <v>2</v>
      </c>
      <c r="AE44" s="1">
        <f t="shared" si="26"/>
        <v>56</v>
      </c>
      <c r="AF44" s="1">
        <f t="shared" si="20"/>
        <v>11</v>
      </c>
      <c r="AG44" s="1">
        <f t="shared" si="20"/>
        <v>0</v>
      </c>
      <c r="AH44" s="1">
        <f t="shared" si="20"/>
        <v>0</v>
      </c>
      <c r="AI44" s="1">
        <f t="shared" si="27"/>
        <v>67</v>
      </c>
      <c r="AJ44" s="9">
        <f t="shared" si="1"/>
        <v>9.945300845350571E-4</v>
      </c>
      <c r="AK44" s="9">
        <f t="shared" si="2"/>
        <v>4.0219999999999999E-2</v>
      </c>
      <c r="AL44" s="9">
        <f t="shared" si="3"/>
        <v>3.8879999999999998E-2</v>
      </c>
      <c r="AM44" s="9">
        <f t="shared" si="4"/>
        <v>1.2999999999999999E-3</v>
      </c>
      <c r="AN44" s="9">
        <f t="shared" si="5"/>
        <v>4.0000000000000003E-5</v>
      </c>
      <c r="AO44" s="9">
        <f t="shared" si="6"/>
        <v>1.34E-3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0</v>
      </c>
      <c r="AV44" s="9">
        <f t="shared" si="23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42</v>
      </c>
      <c r="BK44" s="7">
        <f t="shared" si="30"/>
        <v>31</v>
      </c>
      <c r="BL44" s="1">
        <f t="shared" si="12"/>
        <v>117271.18260108716</v>
      </c>
      <c r="BM44" s="74">
        <f>+EvolOf!H33</f>
        <v>28572</v>
      </c>
      <c r="BN44" s="1">
        <f t="shared" si="13"/>
        <v>110238</v>
      </c>
      <c r="BO44" s="1">
        <f t="shared" si="24"/>
        <v>7033.1826010871591</v>
      </c>
      <c r="BP44" s="36">
        <f t="shared" si="25"/>
        <v>6.3799983681554151E-2</v>
      </c>
      <c r="BQ44" s="1">
        <f t="shared" si="14"/>
        <v>49465657.50023514</v>
      </c>
      <c r="BR44" s="1">
        <f t="shared" si="15"/>
        <v>117271.18260108716</v>
      </c>
      <c r="BS44" s="1">
        <f t="shared" si="16"/>
        <v>113364.08700970335</v>
      </c>
      <c r="CD44" s="1"/>
      <c r="CE44" s="1"/>
      <c r="CF44" s="1"/>
      <c r="CG44" s="1"/>
    </row>
    <row r="45" spans="1:85" x14ac:dyDescent="0.3">
      <c r="B45" s="1">
        <f t="shared" si="0"/>
        <v>2085</v>
      </c>
      <c r="C45" s="1">
        <v>32</v>
      </c>
      <c r="D45" s="1">
        <v>47914</v>
      </c>
      <c r="E45" s="1">
        <v>2000</v>
      </c>
      <c r="F45" s="1">
        <v>0</v>
      </c>
      <c r="G45" s="1">
        <v>82</v>
      </c>
      <c r="H45" s="1">
        <v>0</v>
      </c>
      <c r="I45" s="1">
        <v>3</v>
      </c>
      <c r="J45" s="1">
        <v>54.57</v>
      </c>
      <c r="K45" s="1">
        <v>1.38</v>
      </c>
      <c r="L45" s="1">
        <v>17.100000000000001</v>
      </c>
      <c r="M45" s="1">
        <v>2.08</v>
      </c>
      <c r="N45" s="1">
        <v>574</v>
      </c>
      <c r="O45" s="1">
        <v>1501</v>
      </c>
      <c r="P45" s="1">
        <v>1460</v>
      </c>
      <c r="Q45" s="1">
        <v>40</v>
      </c>
      <c r="R45" s="1">
        <v>1</v>
      </c>
      <c r="S45" s="1">
        <v>1109</v>
      </c>
      <c r="T45" s="1">
        <v>110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f t="shared" si="17"/>
        <v>47914</v>
      </c>
      <c r="AB45" s="1">
        <f t="shared" si="17"/>
        <v>2000</v>
      </c>
      <c r="AC45" s="1">
        <f t="shared" si="18"/>
        <v>82</v>
      </c>
      <c r="AD45" s="1">
        <f t="shared" si="19"/>
        <v>3</v>
      </c>
      <c r="AE45" s="1">
        <f t="shared" si="26"/>
        <v>56</v>
      </c>
      <c r="AF45" s="1">
        <f t="shared" si="20"/>
        <v>17</v>
      </c>
      <c r="AG45" s="1">
        <f t="shared" si="20"/>
        <v>0</v>
      </c>
      <c r="AH45" s="1">
        <f t="shared" si="20"/>
        <v>1</v>
      </c>
      <c r="AI45" s="1">
        <f t="shared" si="27"/>
        <v>74</v>
      </c>
      <c r="AJ45" s="9">
        <f t="shared" si="1"/>
        <v>1.4388489208633094E-3</v>
      </c>
      <c r="AK45" s="9">
        <f t="shared" si="2"/>
        <v>4.1700000000000001E-2</v>
      </c>
      <c r="AL45" s="9">
        <f t="shared" si="3"/>
        <v>0.04</v>
      </c>
      <c r="AM45" s="9">
        <f t="shared" si="4"/>
        <v>1.64E-3</v>
      </c>
      <c r="AN45" s="9">
        <f t="shared" si="5"/>
        <v>6.0000000000000002E-5</v>
      </c>
      <c r="AO45" s="9">
        <f t="shared" si="6"/>
        <v>1.48E-3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0</v>
      </c>
      <c r="AV45" s="9">
        <f t="shared" si="23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0"/>
        <v>43</v>
      </c>
      <c r="BK45" s="7">
        <f t="shared" si="30"/>
        <v>32</v>
      </c>
      <c r="BL45" s="1">
        <f t="shared" si="12"/>
        <v>121586.48220948123</v>
      </c>
      <c r="BM45" s="74">
        <f>+EvolOf!H34</f>
        <v>33089</v>
      </c>
      <c r="BN45" s="1">
        <f t="shared" si="13"/>
        <v>117710</v>
      </c>
      <c r="BO45" s="1">
        <f t="shared" si="24"/>
        <v>3876.4822094812262</v>
      </c>
      <c r="BP45" s="36">
        <f t="shared" si="25"/>
        <v>3.293247990384196E-2</v>
      </c>
      <c r="BQ45" s="1">
        <f t="shared" si="14"/>
        <v>15027114.320424449</v>
      </c>
      <c r="BR45" s="1">
        <f t="shared" si="15"/>
        <v>121586.48220948123</v>
      </c>
      <c r="BS45" s="1">
        <f t="shared" si="16"/>
        <v>116629.71914578535</v>
      </c>
      <c r="CD45" s="1"/>
      <c r="CE45" s="1"/>
      <c r="CF45" s="1"/>
      <c r="CG45" s="1"/>
    </row>
    <row r="46" spans="1:85" x14ac:dyDescent="0.3">
      <c r="B46" s="1">
        <f t="shared" si="0"/>
        <v>2164</v>
      </c>
      <c r="C46" s="1">
        <v>33</v>
      </c>
      <c r="D46" s="1">
        <v>47834</v>
      </c>
      <c r="E46" s="1">
        <v>2063</v>
      </c>
      <c r="F46" s="1">
        <v>0</v>
      </c>
      <c r="G46" s="1">
        <v>97</v>
      </c>
      <c r="H46" s="1">
        <v>0</v>
      </c>
      <c r="I46" s="1">
        <v>4</v>
      </c>
      <c r="J46" s="1">
        <v>53.77</v>
      </c>
      <c r="K46" s="1">
        <v>1.35</v>
      </c>
      <c r="L46" s="1">
        <v>17.3</v>
      </c>
      <c r="M46" s="1">
        <v>2.11</v>
      </c>
      <c r="N46" s="1">
        <v>618</v>
      </c>
      <c r="O46" s="1">
        <v>1537</v>
      </c>
      <c r="P46" s="1">
        <v>1496</v>
      </c>
      <c r="Q46" s="1">
        <v>40</v>
      </c>
      <c r="R46" s="1">
        <v>1</v>
      </c>
      <c r="S46" s="1">
        <v>1255</v>
      </c>
      <c r="T46" s="1">
        <v>124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f t="shared" si="17"/>
        <v>47834</v>
      </c>
      <c r="AB46" s="1">
        <f t="shared" si="17"/>
        <v>2063</v>
      </c>
      <c r="AC46" s="1">
        <f t="shared" si="18"/>
        <v>97</v>
      </c>
      <c r="AD46" s="1">
        <f t="shared" si="19"/>
        <v>4</v>
      </c>
      <c r="AE46" s="1">
        <f t="shared" si="26"/>
        <v>63</v>
      </c>
      <c r="AF46" s="1">
        <f t="shared" si="20"/>
        <v>15</v>
      </c>
      <c r="AG46" s="1">
        <f t="shared" si="20"/>
        <v>0</v>
      </c>
      <c r="AH46" s="1">
        <f t="shared" si="20"/>
        <v>1</v>
      </c>
      <c r="AI46" s="1">
        <f t="shared" si="27"/>
        <v>79</v>
      </c>
      <c r="AJ46" s="9">
        <f t="shared" si="1"/>
        <v>1.8484288354898336E-3</v>
      </c>
      <c r="AK46" s="9">
        <f t="shared" si="2"/>
        <v>4.3279999999999999E-2</v>
      </c>
      <c r="AL46" s="9">
        <f t="shared" si="3"/>
        <v>4.1259999999999998E-2</v>
      </c>
      <c r="AM46" s="9">
        <f t="shared" si="4"/>
        <v>1.9400000000000001E-3</v>
      </c>
      <c r="AN46" s="9">
        <f t="shared" si="5"/>
        <v>8.0000000000000007E-5</v>
      </c>
      <c r="AO46" s="9">
        <f t="shared" si="6"/>
        <v>1.58E-3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0</v>
      </c>
      <c r="AV46" s="9">
        <f t="shared" si="23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0"/>
        <v>44</v>
      </c>
      <c r="BK46" s="7">
        <f t="shared" si="30"/>
        <v>33</v>
      </c>
      <c r="BL46" s="1">
        <f t="shared" si="12"/>
        <v>126193.35611573975</v>
      </c>
      <c r="BM46" s="74">
        <f>+EvolOf!H35</f>
        <v>39673</v>
      </c>
      <c r="BN46" s="1">
        <f t="shared" si="13"/>
        <v>124736</v>
      </c>
      <c r="BO46" s="1">
        <f t="shared" si="24"/>
        <v>1457.3561157397489</v>
      </c>
      <c r="BP46" s="36">
        <f t="shared" si="25"/>
        <v>1.1683524529724876E-2</v>
      </c>
      <c r="BQ46" s="1">
        <f t="shared" si="14"/>
        <v>2123886.8480840484</v>
      </c>
      <c r="BR46" s="1">
        <f t="shared" si="15"/>
        <v>126193.35611573975</v>
      </c>
      <c r="BS46" s="1">
        <f t="shared" si="16"/>
        <v>120303.55529887759</v>
      </c>
      <c r="CD46" s="1"/>
      <c r="CE46" s="1"/>
      <c r="CF46" s="1"/>
      <c r="CG46" s="1"/>
    </row>
    <row r="47" spans="1:85" x14ac:dyDescent="0.3">
      <c r="A47" s="4"/>
      <c r="B47" s="1">
        <f t="shared" si="0"/>
        <v>2244</v>
      </c>
      <c r="C47" s="1">
        <v>34</v>
      </c>
      <c r="D47" s="1">
        <v>47754</v>
      </c>
      <c r="E47" s="1">
        <v>2123</v>
      </c>
      <c r="F47" s="1">
        <v>0</v>
      </c>
      <c r="G47" s="1">
        <v>116</v>
      </c>
      <c r="H47" s="1">
        <v>0</v>
      </c>
      <c r="I47" s="1">
        <v>5</v>
      </c>
      <c r="J47" s="1">
        <v>53.02</v>
      </c>
      <c r="K47" s="1">
        <v>1.32</v>
      </c>
      <c r="L47" s="1">
        <v>17.399999999999999</v>
      </c>
      <c r="M47" s="1">
        <v>2.08</v>
      </c>
      <c r="N47" s="1">
        <v>659</v>
      </c>
      <c r="O47" s="1">
        <v>1575</v>
      </c>
      <c r="P47" s="1">
        <v>1533</v>
      </c>
      <c r="Q47" s="1">
        <v>40</v>
      </c>
      <c r="R47" s="1">
        <v>1</v>
      </c>
      <c r="S47" s="1">
        <v>1408</v>
      </c>
      <c r="T47" s="1">
        <v>140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f t="shared" si="17"/>
        <v>47754</v>
      </c>
      <c r="AB47" s="1">
        <f t="shared" si="17"/>
        <v>2123</v>
      </c>
      <c r="AC47" s="1">
        <f t="shared" si="18"/>
        <v>116</v>
      </c>
      <c r="AD47" s="1">
        <f t="shared" si="19"/>
        <v>5</v>
      </c>
      <c r="AE47" s="1">
        <f t="shared" si="26"/>
        <v>60</v>
      </c>
      <c r="AF47" s="1">
        <f t="shared" si="20"/>
        <v>19</v>
      </c>
      <c r="AG47" s="1">
        <f t="shared" si="20"/>
        <v>0</v>
      </c>
      <c r="AH47" s="1">
        <f t="shared" si="20"/>
        <v>1</v>
      </c>
      <c r="AI47" s="1">
        <f t="shared" si="27"/>
        <v>80</v>
      </c>
      <c r="AJ47" s="9">
        <f t="shared" si="1"/>
        <v>2.2281639928698753E-3</v>
      </c>
      <c r="AK47" s="9">
        <f t="shared" si="2"/>
        <v>4.4880000000000003E-2</v>
      </c>
      <c r="AL47" s="9">
        <f t="shared" si="3"/>
        <v>4.2459999999999998E-2</v>
      </c>
      <c r="AM47" s="9">
        <f t="shared" si="4"/>
        <v>2.32E-3</v>
      </c>
      <c r="AN47" s="9">
        <f t="shared" si="5"/>
        <v>1E-4</v>
      </c>
      <c r="AO47" s="9">
        <f t="shared" si="6"/>
        <v>1.6000000000000001E-3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0</v>
      </c>
      <c r="AV47" s="9">
        <f t="shared" si="23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0"/>
        <v>45</v>
      </c>
      <c r="BK47" s="7">
        <f t="shared" si="30"/>
        <v>34</v>
      </c>
      <c r="BL47" s="1">
        <f t="shared" si="12"/>
        <v>130858.54488157116</v>
      </c>
      <c r="BM47" s="74">
        <f>+EvolOf!H36</f>
        <v>47610</v>
      </c>
      <c r="BN47" s="1">
        <f t="shared" si="13"/>
        <v>130759</v>
      </c>
      <c r="BO47" s="1">
        <f t="shared" si="24"/>
        <v>99.544881571157021</v>
      </c>
      <c r="BP47" s="36">
        <f t="shared" si="25"/>
        <v>7.6128512432149797E-4</v>
      </c>
      <c r="BQ47" s="1">
        <f t="shared" si="14"/>
        <v>9909.1834470156773</v>
      </c>
      <c r="BR47" s="1">
        <f t="shared" si="15"/>
        <v>130858.54488157116</v>
      </c>
      <c r="BS47" s="1">
        <f t="shared" si="16"/>
        <v>123802.44687325115</v>
      </c>
    </row>
    <row r="48" spans="1:85" x14ac:dyDescent="0.3">
      <c r="B48" s="1">
        <f t="shared" si="0"/>
        <v>2320</v>
      </c>
      <c r="C48" s="1">
        <v>35</v>
      </c>
      <c r="D48" s="1">
        <v>47678</v>
      </c>
      <c r="E48" s="1">
        <v>2176</v>
      </c>
      <c r="F48" s="1">
        <v>0</v>
      </c>
      <c r="G48" s="1">
        <v>138</v>
      </c>
      <c r="H48" s="1">
        <v>0</v>
      </c>
      <c r="I48" s="1">
        <v>6</v>
      </c>
      <c r="J48" s="1">
        <v>52.3</v>
      </c>
      <c r="K48" s="1">
        <v>1.3</v>
      </c>
      <c r="L48" s="1">
        <v>17.8</v>
      </c>
      <c r="M48" s="1">
        <v>2.0499999999999998</v>
      </c>
      <c r="N48" s="1">
        <v>698</v>
      </c>
      <c r="O48" s="1">
        <v>1613</v>
      </c>
      <c r="P48" s="1">
        <v>1572</v>
      </c>
      <c r="Q48" s="1">
        <v>40</v>
      </c>
      <c r="R48" s="1">
        <v>1</v>
      </c>
      <c r="S48" s="1">
        <v>1582</v>
      </c>
      <c r="T48" s="1">
        <v>158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f t="shared" si="17"/>
        <v>47678</v>
      </c>
      <c r="AB48" s="1">
        <f t="shared" si="17"/>
        <v>2176</v>
      </c>
      <c r="AC48" s="1">
        <f t="shared" si="18"/>
        <v>138</v>
      </c>
      <c r="AD48" s="1">
        <f t="shared" si="19"/>
        <v>6</v>
      </c>
      <c r="AE48" s="1">
        <f t="shared" si="26"/>
        <v>53</v>
      </c>
      <c r="AF48" s="1">
        <f t="shared" si="20"/>
        <v>22</v>
      </c>
      <c r="AG48" s="1">
        <f t="shared" si="20"/>
        <v>0</v>
      </c>
      <c r="AH48" s="1">
        <f t="shared" si="20"/>
        <v>1</v>
      </c>
      <c r="AI48" s="1">
        <f t="shared" si="27"/>
        <v>76</v>
      </c>
      <c r="AJ48" s="9">
        <f t="shared" si="1"/>
        <v>2.5862068965517241E-3</v>
      </c>
      <c r="AK48" s="9">
        <f t="shared" si="2"/>
        <v>4.6399999999999997E-2</v>
      </c>
      <c r="AL48" s="9">
        <f t="shared" si="3"/>
        <v>4.3520000000000003E-2</v>
      </c>
      <c r="AM48" s="9">
        <f t="shared" si="4"/>
        <v>2.7599999999999999E-3</v>
      </c>
      <c r="AN48" s="9">
        <f t="shared" si="5"/>
        <v>1.2E-4</v>
      </c>
      <c r="AO48" s="9">
        <f t="shared" si="6"/>
        <v>1.5200000000000001E-3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0</v>
      </c>
      <c r="AV48" s="9">
        <f t="shared" si="23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46</v>
      </c>
      <c r="BK48" s="7">
        <f t="shared" si="31"/>
        <v>35</v>
      </c>
      <c r="BL48" s="1">
        <f t="shared" si="12"/>
        <v>135290.47420911101</v>
      </c>
      <c r="BM48" s="74">
        <f>+EvolOf!H37</f>
        <v>56188</v>
      </c>
      <c r="BN48" s="1">
        <f t="shared" si="13"/>
        <v>135032</v>
      </c>
      <c r="BO48" s="1">
        <f t="shared" si="24"/>
        <v>258.47420911100926</v>
      </c>
      <c r="BP48" s="36">
        <f t="shared" si="25"/>
        <v>1.9141700419975649E-3</v>
      </c>
      <c r="BQ48" s="1">
        <f t="shared" si="14"/>
        <v>66808.916775561738</v>
      </c>
      <c r="BR48" s="1">
        <f t="shared" si="15"/>
        <v>135290.47420911101</v>
      </c>
      <c r="BS48" s="1">
        <f t="shared" si="16"/>
        <v>126893.13443061446</v>
      </c>
    </row>
    <row r="49" spans="2:71" x14ac:dyDescent="0.3">
      <c r="B49" s="1">
        <f t="shared" si="0"/>
        <v>2391</v>
      </c>
      <c r="C49" s="1">
        <v>36</v>
      </c>
      <c r="D49" s="1">
        <v>47607</v>
      </c>
      <c r="E49" s="1">
        <v>2222</v>
      </c>
      <c r="F49" s="1">
        <v>0</v>
      </c>
      <c r="G49" s="1">
        <v>161</v>
      </c>
      <c r="H49" s="1">
        <v>0</v>
      </c>
      <c r="I49" s="1">
        <v>8</v>
      </c>
      <c r="J49" s="1">
        <v>51.63</v>
      </c>
      <c r="K49" s="1">
        <v>1.28</v>
      </c>
      <c r="L49" s="1">
        <v>18.100000000000001</v>
      </c>
      <c r="M49" s="1">
        <v>2.0099999999999998</v>
      </c>
      <c r="N49" s="1">
        <v>733</v>
      </c>
      <c r="O49" s="1">
        <v>1649</v>
      </c>
      <c r="P49" s="1">
        <v>1607</v>
      </c>
      <c r="Q49" s="1">
        <v>40</v>
      </c>
      <c r="R49" s="1">
        <v>1</v>
      </c>
      <c r="S49" s="1">
        <v>1774</v>
      </c>
      <c r="T49" s="1">
        <v>177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17"/>
        <v>47607</v>
      </c>
      <c r="AB49" s="1">
        <f t="shared" si="17"/>
        <v>2222</v>
      </c>
      <c r="AC49" s="1">
        <f t="shared" si="18"/>
        <v>161</v>
      </c>
      <c r="AD49" s="1">
        <f t="shared" si="19"/>
        <v>8</v>
      </c>
      <c r="AE49" s="1">
        <f t="shared" si="26"/>
        <v>46</v>
      </c>
      <c r="AF49" s="1">
        <f t="shared" si="20"/>
        <v>23</v>
      </c>
      <c r="AG49" s="1">
        <f t="shared" si="20"/>
        <v>0</v>
      </c>
      <c r="AH49" s="1">
        <f t="shared" si="20"/>
        <v>2</v>
      </c>
      <c r="AI49" s="1">
        <f t="shared" si="27"/>
        <v>71</v>
      </c>
      <c r="AJ49" s="9">
        <f t="shared" si="1"/>
        <v>3.3458803847762441E-3</v>
      </c>
      <c r="AK49" s="9">
        <f t="shared" si="2"/>
        <v>4.7820000000000001E-2</v>
      </c>
      <c r="AL49" s="9">
        <f t="shared" si="3"/>
        <v>4.444E-2</v>
      </c>
      <c r="AM49" s="9">
        <f t="shared" si="4"/>
        <v>3.2200000000000002E-3</v>
      </c>
      <c r="AN49" s="9">
        <f t="shared" si="5"/>
        <v>1.6000000000000001E-4</v>
      </c>
      <c r="AO49" s="9">
        <f t="shared" si="6"/>
        <v>1.42E-3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0</v>
      </c>
      <c r="AV49" s="9">
        <f t="shared" si="23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1"/>
        <v>47</v>
      </c>
      <c r="BK49" s="7">
        <f t="shared" si="31"/>
        <v>36</v>
      </c>
      <c r="BL49" s="1">
        <f t="shared" si="12"/>
        <v>139430.82923878639</v>
      </c>
      <c r="BM49" s="74">
        <f>+EvolOf!H38</f>
        <v>64059</v>
      </c>
      <c r="BN49" s="1">
        <f t="shared" si="13"/>
        <v>140510</v>
      </c>
      <c r="BO49" s="1">
        <f t="shared" si="24"/>
        <v>-1079.1707612136088</v>
      </c>
      <c r="BP49" s="36">
        <f t="shared" si="25"/>
        <v>-7.6803840382435595E-3</v>
      </c>
      <c r="BQ49" s="1">
        <f t="shared" si="14"/>
        <v>1164609.5318583599</v>
      </c>
      <c r="BR49" s="1">
        <f t="shared" si="15"/>
        <v>139430.82923878639</v>
      </c>
      <c r="BS49" s="1">
        <f t="shared" si="16"/>
        <v>129575.61797096752</v>
      </c>
    </row>
    <row r="50" spans="2:71" x14ac:dyDescent="0.3">
      <c r="B50" s="1">
        <f t="shared" si="0"/>
        <v>2460</v>
      </c>
      <c r="C50" s="1">
        <v>37</v>
      </c>
      <c r="D50" s="1">
        <v>47539</v>
      </c>
      <c r="E50" s="1">
        <v>2261</v>
      </c>
      <c r="F50" s="1">
        <v>0</v>
      </c>
      <c r="G50" s="1">
        <v>189</v>
      </c>
      <c r="H50" s="1">
        <v>0</v>
      </c>
      <c r="I50" s="1">
        <v>10</v>
      </c>
      <c r="J50" s="1">
        <v>50.99</v>
      </c>
      <c r="K50" s="1">
        <v>1.26</v>
      </c>
      <c r="L50" s="1">
        <v>18.3</v>
      </c>
      <c r="M50" s="1">
        <v>1.98</v>
      </c>
      <c r="N50" s="1">
        <v>765</v>
      </c>
      <c r="O50" s="1">
        <v>1684</v>
      </c>
      <c r="P50" s="1">
        <v>1643</v>
      </c>
      <c r="Q50" s="1">
        <v>40</v>
      </c>
      <c r="R50" s="1">
        <v>1</v>
      </c>
      <c r="S50" s="1">
        <v>1812</v>
      </c>
      <c r="T50" s="1">
        <v>181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f t="shared" si="17"/>
        <v>47539</v>
      </c>
      <c r="AB50" s="1">
        <f t="shared" si="17"/>
        <v>2261</v>
      </c>
      <c r="AC50" s="1">
        <f t="shared" si="18"/>
        <v>189</v>
      </c>
      <c r="AD50" s="1">
        <f t="shared" si="19"/>
        <v>10</v>
      </c>
      <c r="AE50" s="1">
        <f t="shared" si="26"/>
        <v>39</v>
      </c>
      <c r="AF50" s="1">
        <f t="shared" si="20"/>
        <v>28</v>
      </c>
      <c r="AG50" s="1">
        <f t="shared" si="20"/>
        <v>0</v>
      </c>
      <c r="AH50" s="1">
        <f t="shared" si="20"/>
        <v>2</v>
      </c>
      <c r="AI50" s="1">
        <f t="shared" si="27"/>
        <v>69</v>
      </c>
      <c r="AJ50" s="9">
        <f t="shared" si="1"/>
        <v>4.0650406504065045E-3</v>
      </c>
      <c r="AK50" s="9">
        <f t="shared" si="2"/>
        <v>4.9200000000000001E-2</v>
      </c>
      <c r="AL50" s="9">
        <f t="shared" si="3"/>
        <v>4.5220000000000003E-2</v>
      </c>
      <c r="AM50" s="9">
        <f t="shared" si="4"/>
        <v>3.7799999999999999E-3</v>
      </c>
      <c r="AN50" s="9">
        <f t="shared" si="5"/>
        <v>2.0000000000000001E-4</v>
      </c>
      <c r="AO50" s="9">
        <f t="shared" si="6"/>
        <v>1.3799999999999999E-3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0</v>
      </c>
      <c r="AV50" s="9">
        <f t="shared" si="23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1"/>
        <v>48</v>
      </c>
      <c r="BK50" s="7">
        <f t="shared" si="31"/>
        <v>37</v>
      </c>
      <c r="BL50" s="1">
        <f t="shared" si="12"/>
        <v>143454.55454931597</v>
      </c>
      <c r="BM50" s="74">
        <f>+EvolOf!H39</f>
        <v>72248</v>
      </c>
      <c r="BN50" s="1">
        <f t="shared" si="13"/>
        <v>146690</v>
      </c>
      <c r="BO50" s="1">
        <f t="shared" si="24"/>
        <v>-3235.4454506840266</v>
      </c>
      <c r="BP50" s="36">
        <f t="shared" si="25"/>
        <v>-2.205634638137588E-2</v>
      </c>
      <c r="BQ50" s="1">
        <f t="shared" si="14"/>
        <v>10468107.264351964</v>
      </c>
      <c r="BR50" s="1">
        <f t="shared" si="15"/>
        <v>143454.55454931597</v>
      </c>
      <c r="BS50" s="1">
        <f t="shared" si="16"/>
        <v>131849.89749431034</v>
      </c>
    </row>
    <row r="51" spans="2:71" x14ac:dyDescent="0.3">
      <c r="B51" s="1">
        <f t="shared" si="0"/>
        <v>2527</v>
      </c>
      <c r="C51" s="1">
        <v>38</v>
      </c>
      <c r="D51" s="1">
        <v>47471</v>
      </c>
      <c r="E51" s="1">
        <v>2294</v>
      </c>
      <c r="F51" s="1">
        <v>0</v>
      </c>
      <c r="G51" s="1">
        <v>221</v>
      </c>
      <c r="H51" s="1">
        <v>0</v>
      </c>
      <c r="I51" s="1">
        <v>12</v>
      </c>
      <c r="J51" s="1">
        <v>50.39</v>
      </c>
      <c r="K51" s="1">
        <v>1.25</v>
      </c>
      <c r="L51" s="1">
        <v>18.8</v>
      </c>
      <c r="M51" s="1">
        <v>1.96</v>
      </c>
      <c r="N51" s="1">
        <v>797</v>
      </c>
      <c r="O51" s="1">
        <v>1720</v>
      </c>
      <c r="P51" s="1">
        <v>1679</v>
      </c>
      <c r="Q51" s="1">
        <v>40</v>
      </c>
      <c r="R51" s="1">
        <v>1</v>
      </c>
      <c r="S51" s="1">
        <v>1852</v>
      </c>
      <c r="T51" s="1">
        <v>185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f t="shared" si="17"/>
        <v>47471</v>
      </c>
      <c r="AB51" s="1">
        <f t="shared" si="17"/>
        <v>2294</v>
      </c>
      <c r="AC51" s="1">
        <f t="shared" si="18"/>
        <v>221</v>
      </c>
      <c r="AD51" s="1">
        <f t="shared" si="19"/>
        <v>12</v>
      </c>
      <c r="AE51" s="1">
        <f t="shared" si="26"/>
        <v>33</v>
      </c>
      <c r="AF51" s="1">
        <f t="shared" si="20"/>
        <v>32</v>
      </c>
      <c r="AG51" s="1">
        <f t="shared" si="20"/>
        <v>0</v>
      </c>
      <c r="AH51" s="1">
        <f t="shared" si="20"/>
        <v>2</v>
      </c>
      <c r="AI51" s="1">
        <f t="shared" si="27"/>
        <v>67</v>
      </c>
      <c r="AJ51" s="9">
        <f t="shared" si="1"/>
        <v>4.7487138899881282E-3</v>
      </c>
      <c r="AK51" s="9">
        <f t="shared" si="2"/>
        <v>5.0540000000000002E-2</v>
      </c>
      <c r="AL51" s="9">
        <f t="shared" si="3"/>
        <v>4.5879999999999997E-2</v>
      </c>
      <c r="AM51" s="9">
        <f t="shared" si="4"/>
        <v>4.4200000000000003E-3</v>
      </c>
      <c r="AN51" s="9">
        <f t="shared" si="5"/>
        <v>2.4000000000000001E-4</v>
      </c>
      <c r="AO51" s="9">
        <f t="shared" si="6"/>
        <v>1.34E-3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0</v>
      </c>
      <c r="AV51" s="9">
        <f t="shared" si="23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1"/>
        <v>49</v>
      </c>
      <c r="BK51" s="7">
        <f t="shared" si="31"/>
        <v>38</v>
      </c>
      <c r="BL51" s="1">
        <f t="shared" si="12"/>
        <v>147361.65014069978</v>
      </c>
      <c r="BM51" s="74">
        <f>+EvolOf!H40</f>
        <v>78797</v>
      </c>
      <c r="BN51" s="1">
        <f t="shared" si="13"/>
        <v>152446</v>
      </c>
      <c r="BO51" s="1">
        <f t="shared" si="24"/>
        <v>-5084.349859300215</v>
      </c>
      <c r="BP51" s="36">
        <f t="shared" si="25"/>
        <v>-3.3351808898234192E-2</v>
      </c>
      <c r="BQ51" s="1">
        <f t="shared" si="14"/>
        <v>25850613.491766118</v>
      </c>
      <c r="BR51" s="1">
        <f t="shared" si="15"/>
        <v>147361.65014069978</v>
      </c>
      <c r="BS51" s="1">
        <f t="shared" si="16"/>
        <v>133774.28786021579</v>
      </c>
    </row>
    <row r="52" spans="2:71" x14ac:dyDescent="0.3">
      <c r="B52" s="1">
        <f t="shared" si="0"/>
        <v>2595</v>
      </c>
      <c r="C52" s="1">
        <v>39</v>
      </c>
      <c r="D52" s="1">
        <v>47402</v>
      </c>
      <c r="E52" s="1">
        <v>2322</v>
      </c>
      <c r="F52" s="1">
        <v>0</v>
      </c>
      <c r="G52" s="1">
        <v>259</v>
      </c>
      <c r="H52" s="1">
        <v>0</v>
      </c>
      <c r="I52" s="1">
        <v>14</v>
      </c>
      <c r="J52" s="1">
        <v>49.82</v>
      </c>
      <c r="K52" s="1">
        <v>1.24</v>
      </c>
      <c r="L52" s="1">
        <v>19.100000000000001</v>
      </c>
      <c r="M52" s="1">
        <v>1.9</v>
      </c>
      <c r="N52" s="1">
        <v>829</v>
      </c>
      <c r="O52" s="1">
        <v>1757</v>
      </c>
      <c r="P52" s="1">
        <v>1715</v>
      </c>
      <c r="Q52" s="1">
        <v>40</v>
      </c>
      <c r="R52" s="1">
        <v>1</v>
      </c>
      <c r="S52" s="1">
        <v>1891</v>
      </c>
      <c r="T52" s="1">
        <v>188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f t="shared" si="17"/>
        <v>47402</v>
      </c>
      <c r="AB52" s="1">
        <f t="shared" si="17"/>
        <v>2322</v>
      </c>
      <c r="AC52" s="1">
        <f t="shared" si="18"/>
        <v>259</v>
      </c>
      <c r="AD52" s="1">
        <f t="shared" si="19"/>
        <v>14</v>
      </c>
      <c r="AE52" s="1">
        <f t="shared" si="26"/>
        <v>28</v>
      </c>
      <c r="AF52" s="1">
        <f t="shared" si="20"/>
        <v>38</v>
      </c>
      <c r="AG52" s="1">
        <f t="shared" si="20"/>
        <v>0</v>
      </c>
      <c r="AH52" s="1">
        <f t="shared" si="20"/>
        <v>2</v>
      </c>
      <c r="AI52" s="1">
        <f t="shared" si="27"/>
        <v>68</v>
      </c>
      <c r="AJ52" s="9">
        <f t="shared" si="1"/>
        <v>5.3949903660886322E-3</v>
      </c>
      <c r="AK52" s="9">
        <f t="shared" si="2"/>
        <v>5.1900000000000002E-2</v>
      </c>
      <c r="AL52" s="9">
        <f t="shared" si="3"/>
        <v>4.6440000000000002E-2</v>
      </c>
      <c r="AM52" s="9">
        <f t="shared" si="4"/>
        <v>5.1799999999999997E-3</v>
      </c>
      <c r="AN52" s="9">
        <f t="shared" si="5"/>
        <v>2.7999999999999998E-4</v>
      </c>
      <c r="AO52" s="9">
        <f t="shared" si="6"/>
        <v>1.3600000000000001E-3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0</v>
      </c>
      <c r="AV52" s="9">
        <f t="shared" si="23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1"/>
        <v>50</v>
      </c>
      <c r="BK52" s="7">
        <f t="shared" si="31"/>
        <v>39</v>
      </c>
      <c r="BL52" s="1">
        <f t="shared" si="12"/>
        <v>151327.06059165648</v>
      </c>
      <c r="BM52" s="74">
        <f>+EvolOf!H41</f>
        <v>85195</v>
      </c>
      <c r="BN52" s="1">
        <f t="shared" si="13"/>
        <v>157022</v>
      </c>
      <c r="BO52" s="1">
        <f t="shared" si="24"/>
        <v>-5694.9394083435182</v>
      </c>
      <c r="BP52" s="36">
        <f t="shared" si="25"/>
        <v>-3.6268417217609761E-2</v>
      </c>
      <c r="BQ52" s="1">
        <f t="shared" si="14"/>
        <v>32432334.86470402</v>
      </c>
      <c r="BR52" s="1">
        <f t="shared" si="15"/>
        <v>151327.06059165648</v>
      </c>
      <c r="BS52" s="1">
        <f t="shared" si="16"/>
        <v>135407.10392825678</v>
      </c>
    </row>
    <row r="53" spans="2:71" x14ac:dyDescent="0.3">
      <c r="B53" s="1">
        <f t="shared" si="0"/>
        <v>2664</v>
      </c>
      <c r="C53" s="1">
        <v>40</v>
      </c>
      <c r="D53" s="1">
        <v>47334</v>
      </c>
      <c r="E53" s="1">
        <v>2348</v>
      </c>
      <c r="F53" s="1">
        <v>0</v>
      </c>
      <c r="G53" s="1">
        <v>299</v>
      </c>
      <c r="H53" s="1">
        <v>0</v>
      </c>
      <c r="I53" s="1">
        <v>17</v>
      </c>
      <c r="J53" s="1">
        <v>49.28</v>
      </c>
      <c r="K53" s="1">
        <v>1.23</v>
      </c>
      <c r="L53" s="1">
        <v>19.399999999999999</v>
      </c>
      <c r="M53" s="1">
        <v>1.9</v>
      </c>
      <c r="N53" s="1">
        <v>861</v>
      </c>
      <c r="O53" s="1">
        <v>1794</v>
      </c>
      <c r="P53" s="1">
        <v>1752</v>
      </c>
      <c r="Q53" s="1">
        <v>40</v>
      </c>
      <c r="R53" s="1">
        <v>1</v>
      </c>
      <c r="S53" s="1">
        <v>1928</v>
      </c>
      <c r="T53" s="1">
        <v>192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f t="shared" si="17"/>
        <v>47334</v>
      </c>
      <c r="AB53" s="1">
        <f t="shared" si="17"/>
        <v>2348</v>
      </c>
      <c r="AC53" s="1">
        <f t="shared" si="18"/>
        <v>299</v>
      </c>
      <c r="AD53" s="1">
        <f t="shared" si="19"/>
        <v>17</v>
      </c>
      <c r="AE53" s="1">
        <f t="shared" si="26"/>
        <v>26</v>
      </c>
      <c r="AF53" s="1">
        <f t="shared" si="20"/>
        <v>40</v>
      </c>
      <c r="AG53" s="1">
        <f t="shared" si="20"/>
        <v>0</v>
      </c>
      <c r="AH53" s="1">
        <f t="shared" si="20"/>
        <v>3</v>
      </c>
      <c r="AI53" s="1">
        <f t="shared" si="27"/>
        <v>69</v>
      </c>
      <c r="AJ53" s="9">
        <f t="shared" si="1"/>
        <v>6.3813813813813815E-3</v>
      </c>
      <c r="AK53" s="9">
        <f t="shared" si="2"/>
        <v>5.3280000000000001E-2</v>
      </c>
      <c r="AL53" s="9">
        <f t="shared" si="3"/>
        <v>4.6960000000000002E-2</v>
      </c>
      <c r="AM53" s="9">
        <f t="shared" si="4"/>
        <v>5.9800000000000001E-3</v>
      </c>
      <c r="AN53" s="9">
        <f t="shared" si="5"/>
        <v>3.4000000000000002E-4</v>
      </c>
      <c r="AO53" s="9">
        <f t="shared" si="6"/>
        <v>1.3799999999999999E-3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0</v>
      </c>
      <c r="AV53" s="9">
        <f t="shared" si="23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1"/>
        <v>51</v>
      </c>
      <c r="BK53" s="7">
        <f t="shared" si="31"/>
        <v>40</v>
      </c>
      <c r="BL53" s="1">
        <f t="shared" si="12"/>
        <v>155350.78590218609</v>
      </c>
      <c r="BM53" s="74">
        <f>+EvolOf!H42</f>
        <v>94417</v>
      </c>
      <c r="BN53" s="1">
        <f t="shared" si="13"/>
        <v>161852</v>
      </c>
      <c r="BO53" s="1">
        <f t="shared" si="24"/>
        <v>-6501.2140978139068</v>
      </c>
      <c r="BP53" s="36">
        <f t="shared" si="25"/>
        <v>-4.0167647590477196E-2</v>
      </c>
      <c r="BQ53" s="1">
        <f t="shared" si="14"/>
        <v>42265784.74561429</v>
      </c>
      <c r="BR53" s="1">
        <f t="shared" si="15"/>
        <v>155350.78590218609</v>
      </c>
      <c r="BS53" s="1">
        <f t="shared" si="16"/>
        <v>136923.290277152</v>
      </c>
    </row>
    <row r="54" spans="2:71" x14ac:dyDescent="0.3">
      <c r="B54" s="1">
        <f t="shared" si="0"/>
        <v>2736</v>
      </c>
      <c r="C54" s="1">
        <v>41</v>
      </c>
      <c r="D54" s="1">
        <v>47262</v>
      </c>
      <c r="E54" s="1">
        <v>2371</v>
      </c>
      <c r="F54" s="1">
        <v>0</v>
      </c>
      <c r="G54" s="1">
        <v>346</v>
      </c>
      <c r="H54" s="1">
        <v>0</v>
      </c>
      <c r="I54" s="1">
        <v>19</v>
      </c>
      <c r="J54" s="1">
        <v>48.76</v>
      </c>
      <c r="K54" s="1">
        <v>1.22</v>
      </c>
      <c r="L54" s="1">
        <v>19.8</v>
      </c>
      <c r="M54" s="1">
        <v>1.87</v>
      </c>
      <c r="N54" s="1">
        <v>894</v>
      </c>
      <c r="O54" s="1">
        <v>1832</v>
      </c>
      <c r="P54" s="1">
        <v>1790</v>
      </c>
      <c r="Q54" s="1">
        <v>41</v>
      </c>
      <c r="R54" s="1">
        <v>1</v>
      </c>
      <c r="S54" s="1">
        <v>1956</v>
      </c>
      <c r="T54" s="1">
        <v>195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f t="shared" si="17"/>
        <v>47262</v>
      </c>
      <c r="AB54" s="1">
        <f t="shared" si="17"/>
        <v>2371</v>
      </c>
      <c r="AC54" s="1">
        <f t="shared" si="18"/>
        <v>346</v>
      </c>
      <c r="AD54" s="1">
        <f t="shared" si="19"/>
        <v>19</v>
      </c>
      <c r="AE54" s="1">
        <f t="shared" si="26"/>
        <v>23</v>
      </c>
      <c r="AF54" s="1">
        <f t="shared" si="20"/>
        <v>47</v>
      </c>
      <c r="AG54" s="1">
        <f t="shared" si="20"/>
        <v>0</v>
      </c>
      <c r="AH54" s="1">
        <f t="shared" si="20"/>
        <v>2</v>
      </c>
      <c r="AI54" s="1">
        <f t="shared" si="27"/>
        <v>72</v>
      </c>
      <c r="AJ54" s="9">
        <f t="shared" si="1"/>
        <v>6.9444444444444441E-3</v>
      </c>
      <c r="AK54" s="9">
        <f t="shared" si="2"/>
        <v>5.4719999999999998E-2</v>
      </c>
      <c r="AL54" s="9">
        <f t="shared" si="3"/>
        <v>4.7419999999999997E-2</v>
      </c>
      <c r="AM54" s="9">
        <f t="shared" si="4"/>
        <v>6.9199999999999999E-3</v>
      </c>
      <c r="AN54" s="9">
        <f t="shared" si="5"/>
        <v>3.8000000000000002E-4</v>
      </c>
      <c r="AO54" s="9">
        <f t="shared" si="6"/>
        <v>1.4400000000000001E-3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0</v>
      </c>
      <c r="AV54" s="9">
        <f t="shared" si="23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1"/>
        <v>52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159549.45579143436</v>
      </c>
      <c r="BS54" s="1">
        <f t="shared" si="16"/>
        <v>138264.53204732854</v>
      </c>
    </row>
    <row r="55" spans="2:71" x14ac:dyDescent="0.3">
      <c r="B55" s="1">
        <f t="shared" si="0"/>
        <v>2802</v>
      </c>
      <c r="C55" s="1">
        <v>42</v>
      </c>
      <c r="D55" s="1">
        <v>47196</v>
      </c>
      <c r="E55" s="1">
        <v>2379</v>
      </c>
      <c r="F55" s="1">
        <v>0</v>
      </c>
      <c r="G55" s="1">
        <v>400</v>
      </c>
      <c r="H55" s="1">
        <v>0</v>
      </c>
      <c r="I55" s="1">
        <v>23</v>
      </c>
      <c r="J55" s="1">
        <v>48.27</v>
      </c>
      <c r="K55" s="1">
        <v>1.21</v>
      </c>
      <c r="L55" s="1">
        <v>20.100000000000001</v>
      </c>
      <c r="M55" s="1">
        <v>1.82</v>
      </c>
      <c r="N55" s="1">
        <v>925</v>
      </c>
      <c r="O55" s="1">
        <v>1868</v>
      </c>
      <c r="P55" s="1">
        <v>1825</v>
      </c>
      <c r="Q55" s="1">
        <v>41</v>
      </c>
      <c r="R55" s="1">
        <v>1</v>
      </c>
      <c r="S55" s="1">
        <v>1969</v>
      </c>
      <c r="T55" s="1">
        <v>196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f t="shared" si="17"/>
        <v>47196</v>
      </c>
      <c r="AB55" s="1">
        <f t="shared" si="17"/>
        <v>2379</v>
      </c>
      <c r="AC55" s="1">
        <f t="shared" si="18"/>
        <v>400</v>
      </c>
      <c r="AD55" s="1">
        <f t="shared" si="19"/>
        <v>23</v>
      </c>
      <c r="AE55" s="1">
        <f t="shared" si="26"/>
        <v>8</v>
      </c>
      <c r="AF55" s="1">
        <f t="shared" si="20"/>
        <v>54</v>
      </c>
      <c r="AG55" s="1">
        <f t="shared" si="20"/>
        <v>0</v>
      </c>
      <c r="AH55" s="1">
        <f t="shared" si="20"/>
        <v>4</v>
      </c>
      <c r="AI55" s="1">
        <f t="shared" si="27"/>
        <v>66</v>
      </c>
      <c r="AJ55" s="9">
        <f t="shared" si="1"/>
        <v>8.2084225553176304E-3</v>
      </c>
      <c r="AK55" s="9">
        <f t="shared" si="2"/>
        <v>5.604E-2</v>
      </c>
      <c r="AL55" s="9">
        <f t="shared" si="3"/>
        <v>4.7579999999999997E-2</v>
      </c>
      <c r="AM55" s="9">
        <f t="shared" si="4"/>
        <v>8.0000000000000002E-3</v>
      </c>
      <c r="AN55" s="9">
        <f t="shared" si="5"/>
        <v>4.6000000000000001E-4</v>
      </c>
      <c r="AO55" s="9">
        <f t="shared" si="6"/>
        <v>1.32E-3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0</v>
      </c>
      <c r="AV55" s="9">
        <f t="shared" si="23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1"/>
        <v>53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163398.23652324526</v>
      </c>
      <c r="BS55" s="1">
        <f t="shared" si="16"/>
        <v>138731.05092391168</v>
      </c>
    </row>
    <row r="56" spans="2:71" x14ac:dyDescent="0.3">
      <c r="B56" s="1">
        <f t="shared" si="0"/>
        <v>2870</v>
      </c>
      <c r="C56" s="1">
        <v>43</v>
      </c>
      <c r="D56" s="1">
        <v>47128</v>
      </c>
      <c r="E56" s="1">
        <v>2388</v>
      </c>
      <c r="F56" s="1">
        <v>0</v>
      </c>
      <c r="G56" s="1">
        <v>456</v>
      </c>
      <c r="H56" s="1">
        <v>0</v>
      </c>
      <c r="I56" s="1">
        <v>26</v>
      </c>
      <c r="J56" s="1">
        <v>47.8</v>
      </c>
      <c r="K56" s="1">
        <v>1.2</v>
      </c>
      <c r="L56" s="1">
        <v>20.3</v>
      </c>
      <c r="M56" s="1">
        <v>1.77</v>
      </c>
      <c r="N56" s="1">
        <v>958</v>
      </c>
      <c r="O56" s="1">
        <v>1903</v>
      </c>
      <c r="P56" s="1">
        <v>1859</v>
      </c>
      <c r="Q56" s="1">
        <v>42</v>
      </c>
      <c r="R56" s="1">
        <v>1</v>
      </c>
      <c r="S56" s="1">
        <v>1978</v>
      </c>
      <c r="T56" s="1">
        <v>198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f t="shared" si="17"/>
        <v>47128</v>
      </c>
      <c r="AB56" s="1">
        <f t="shared" si="17"/>
        <v>2388</v>
      </c>
      <c r="AC56" s="1">
        <f t="shared" si="18"/>
        <v>456</v>
      </c>
      <c r="AD56" s="1">
        <f t="shared" si="19"/>
        <v>26</v>
      </c>
      <c r="AE56" s="1">
        <f t="shared" si="26"/>
        <v>9</v>
      </c>
      <c r="AF56" s="1">
        <f t="shared" si="20"/>
        <v>56</v>
      </c>
      <c r="AG56" s="1">
        <f t="shared" si="20"/>
        <v>0</v>
      </c>
      <c r="AH56" s="1">
        <f t="shared" si="20"/>
        <v>3</v>
      </c>
      <c r="AI56" s="1">
        <f t="shared" si="27"/>
        <v>68</v>
      </c>
      <c r="AJ56" s="9">
        <f t="shared" si="1"/>
        <v>9.0592334494773528E-3</v>
      </c>
      <c r="AK56" s="9">
        <f t="shared" si="2"/>
        <v>5.74E-2</v>
      </c>
      <c r="AL56" s="9">
        <f t="shared" si="3"/>
        <v>4.7759999999999997E-2</v>
      </c>
      <c r="AM56" s="9">
        <f t="shared" si="4"/>
        <v>9.1199999999999996E-3</v>
      </c>
      <c r="AN56" s="9">
        <f t="shared" si="5"/>
        <v>5.1999999999999995E-4</v>
      </c>
      <c r="AO56" s="9">
        <f t="shared" si="6"/>
        <v>1.3600000000000001E-3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0</v>
      </c>
      <c r="AV56" s="9">
        <f t="shared" si="23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1"/>
        <v>54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167363.64697420198</v>
      </c>
      <c r="BS56" s="1">
        <f t="shared" si="16"/>
        <v>139255.88466006771</v>
      </c>
    </row>
    <row r="57" spans="2:71" x14ac:dyDescent="0.3">
      <c r="B57" s="1">
        <f t="shared" si="0"/>
        <v>2936</v>
      </c>
      <c r="C57" s="1">
        <v>44</v>
      </c>
      <c r="D57" s="1">
        <v>47063</v>
      </c>
      <c r="E57" s="1">
        <v>2387</v>
      </c>
      <c r="F57" s="1">
        <v>0</v>
      </c>
      <c r="G57" s="1">
        <v>519</v>
      </c>
      <c r="H57" s="1">
        <v>0</v>
      </c>
      <c r="I57" s="1">
        <v>30</v>
      </c>
      <c r="J57" s="1">
        <v>47.36</v>
      </c>
      <c r="K57" s="1">
        <v>1.2</v>
      </c>
      <c r="L57" s="1">
        <v>20.6</v>
      </c>
      <c r="M57" s="1">
        <v>1.72</v>
      </c>
      <c r="N57" s="1">
        <v>989</v>
      </c>
      <c r="O57" s="1">
        <v>1937</v>
      </c>
      <c r="P57" s="1">
        <v>1892</v>
      </c>
      <c r="Q57" s="1">
        <v>43</v>
      </c>
      <c r="R57" s="1">
        <v>1</v>
      </c>
      <c r="S57" s="1">
        <v>1978</v>
      </c>
      <c r="T57" s="1">
        <v>198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f t="shared" si="17"/>
        <v>47063</v>
      </c>
      <c r="AB57" s="1">
        <f t="shared" si="17"/>
        <v>2387</v>
      </c>
      <c r="AC57" s="1">
        <f t="shared" si="18"/>
        <v>519</v>
      </c>
      <c r="AD57" s="1">
        <f t="shared" si="19"/>
        <v>30</v>
      </c>
      <c r="AE57" s="1">
        <f t="shared" si="26"/>
        <v>-1</v>
      </c>
      <c r="AF57" s="1">
        <f t="shared" si="20"/>
        <v>63</v>
      </c>
      <c r="AG57" s="1">
        <f t="shared" si="20"/>
        <v>0</v>
      </c>
      <c r="AH57" s="1">
        <f t="shared" si="20"/>
        <v>4</v>
      </c>
      <c r="AI57" s="1">
        <f t="shared" si="27"/>
        <v>66</v>
      </c>
      <c r="AJ57" s="9">
        <f t="shared" si="1"/>
        <v>1.0217983651226158E-2</v>
      </c>
      <c r="AK57" s="9">
        <f t="shared" si="2"/>
        <v>5.8720000000000001E-2</v>
      </c>
      <c r="AL57" s="9">
        <f t="shared" si="3"/>
        <v>4.7739999999999998E-2</v>
      </c>
      <c r="AM57" s="9">
        <f t="shared" si="4"/>
        <v>1.038E-2</v>
      </c>
      <c r="AN57" s="9">
        <f t="shared" si="5"/>
        <v>5.9999999999999995E-4</v>
      </c>
      <c r="AO57" s="9">
        <f t="shared" si="6"/>
        <v>1.32E-3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0</v>
      </c>
      <c r="AV57" s="9">
        <f t="shared" si="23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1"/>
        <v>55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171212.42770601288</v>
      </c>
      <c r="BS57" s="1">
        <f t="shared" si="16"/>
        <v>139197.56980049482</v>
      </c>
    </row>
    <row r="58" spans="2:71" x14ac:dyDescent="0.3">
      <c r="B58" s="1">
        <f t="shared" si="0"/>
        <v>3002</v>
      </c>
      <c r="C58" s="1">
        <v>45</v>
      </c>
      <c r="D58" s="1">
        <v>46995</v>
      </c>
      <c r="E58" s="1">
        <v>2386</v>
      </c>
      <c r="F58" s="1">
        <v>0</v>
      </c>
      <c r="G58" s="1">
        <v>582</v>
      </c>
      <c r="H58" s="1">
        <v>0</v>
      </c>
      <c r="I58" s="1">
        <v>34</v>
      </c>
      <c r="J58" s="1">
        <v>46.93</v>
      </c>
      <c r="K58" s="1">
        <v>1.19</v>
      </c>
      <c r="L58" s="1">
        <v>20.8</v>
      </c>
      <c r="M58" s="1">
        <v>1.67</v>
      </c>
      <c r="N58" s="1">
        <v>1021</v>
      </c>
      <c r="O58" s="1">
        <v>1973</v>
      </c>
      <c r="P58" s="1">
        <v>1926</v>
      </c>
      <c r="Q58" s="1">
        <v>45</v>
      </c>
      <c r="R58" s="1">
        <v>1</v>
      </c>
      <c r="S58" s="1">
        <v>1979</v>
      </c>
      <c r="T58" s="1">
        <v>198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f t="shared" si="17"/>
        <v>46995</v>
      </c>
      <c r="AB58" s="1">
        <f t="shared" si="17"/>
        <v>2386</v>
      </c>
      <c r="AC58" s="1">
        <f t="shared" si="18"/>
        <v>582</v>
      </c>
      <c r="AD58" s="1">
        <f t="shared" si="19"/>
        <v>34</v>
      </c>
      <c r="AE58" s="1">
        <f t="shared" si="26"/>
        <v>-1</v>
      </c>
      <c r="AF58" s="1">
        <f t="shared" si="20"/>
        <v>63</v>
      </c>
      <c r="AG58" s="1">
        <f t="shared" si="20"/>
        <v>0</v>
      </c>
      <c r="AH58" s="1">
        <f t="shared" si="20"/>
        <v>4</v>
      </c>
      <c r="AI58" s="1">
        <f t="shared" si="27"/>
        <v>66</v>
      </c>
      <c r="AJ58" s="9">
        <f t="shared" si="1"/>
        <v>1.1325782811459028E-2</v>
      </c>
      <c r="AK58" s="9">
        <f t="shared" si="2"/>
        <v>6.0040000000000003E-2</v>
      </c>
      <c r="AL58" s="9">
        <f t="shared" si="3"/>
        <v>4.7719999999999999E-2</v>
      </c>
      <c r="AM58" s="9">
        <f t="shared" si="4"/>
        <v>1.1639999999999999E-2</v>
      </c>
      <c r="AN58" s="9">
        <f t="shared" si="5"/>
        <v>6.8000000000000005E-4</v>
      </c>
      <c r="AO58" s="9">
        <f t="shared" si="6"/>
        <v>1.32E-3</v>
      </c>
      <c r="AP58" s="1">
        <f t="shared" si="21"/>
        <v>0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0</v>
      </c>
      <c r="AU58" s="1">
        <f t="shared" si="7"/>
        <v>0</v>
      </c>
      <c r="AV58" s="9">
        <f t="shared" si="23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1"/>
        <v>56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175061.20843782381</v>
      </c>
      <c r="BS58" s="1">
        <f t="shared" si="16"/>
        <v>139139.25494092191</v>
      </c>
    </row>
    <row r="59" spans="2:71" x14ac:dyDescent="0.3">
      <c r="B59" s="1">
        <f t="shared" si="0"/>
        <v>3064</v>
      </c>
      <c r="C59" s="1">
        <v>46</v>
      </c>
      <c r="D59" s="1">
        <v>46935</v>
      </c>
      <c r="E59" s="1">
        <v>2371</v>
      </c>
      <c r="F59" s="1">
        <v>0</v>
      </c>
      <c r="G59" s="1">
        <v>654</v>
      </c>
      <c r="H59" s="1">
        <v>0</v>
      </c>
      <c r="I59" s="1">
        <v>39</v>
      </c>
      <c r="J59" s="1">
        <v>46.53</v>
      </c>
      <c r="K59" s="1">
        <v>1.19</v>
      </c>
      <c r="L59" s="1">
        <v>21.1</v>
      </c>
      <c r="M59" s="1">
        <v>1.65</v>
      </c>
      <c r="N59" s="1">
        <v>1051</v>
      </c>
      <c r="O59" s="1">
        <v>2003</v>
      </c>
      <c r="P59" s="1">
        <v>1954</v>
      </c>
      <c r="Q59" s="1">
        <v>47</v>
      </c>
      <c r="R59" s="1">
        <v>1</v>
      </c>
      <c r="S59" s="1">
        <v>1971</v>
      </c>
      <c r="T59" s="1">
        <v>198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17"/>
        <v>46935</v>
      </c>
      <c r="AB59" s="1">
        <f t="shared" si="17"/>
        <v>2371</v>
      </c>
      <c r="AC59" s="1">
        <f t="shared" si="18"/>
        <v>654</v>
      </c>
      <c r="AD59" s="1">
        <f t="shared" si="19"/>
        <v>39</v>
      </c>
      <c r="AE59" s="1">
        <f t="shared" si="26"/>
        <v>-15</v>
      </c>
      <c r="AF59" s="1">
        <f t="shared" si="20"/>
        <v>72</v>
      </c>
      <c r="AG59" s="1">
        <f t="shared" si="20"/>
        <v>0</v>
      </c>
      <c r="AH59" s="1">
        <f t="shared" si="20"/>
        <v>5</v>
      </c>
      <c r="AI59" s="1">
        <f t="shared" si="27"/>
        <v>62</v>
      </c>
      <c r="AJ59" s="9">
        <f t="shared" si="1"/>
        <v>1.2728459530026109E-2</v>
      </c>
      <c r="AK59" s="9">
        <f t="shared" si="2"/>
        <v>6.1280000000000001E-2</v>
      </c>
      <c r="AL59" s="9">
        <f t="shared" si="3"/>
        <v>4.7419999999999997E-2</v>
      </c>
      <c r="AM59" s="9">
        <f t="shared" si="4"/>
        <v>1.308E-2</v>
      </c>
      <c r="AN59" s="9">
        <f t="shared" si="5"/>
        <v>7.7999999999999999E-4</v>
      </c>
      <c r="AO59" s="9">
        <f t="shared" si="6"/>
        <v>1.24E-3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0</v>
      </c>
      <c r="AV59" s="9">
        <f t="shared" si="23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1"/>
        <v>57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178676.72973134313</v>
      </c>
      <c r="BS59" s="1">
        <f t="shared" si="16"/>
        <v>138264.53204732854</v>
      </c>
    </row>
    <row r="60" spans="2:71" x14ac:dyDescent="0.3">
      <c r="B60" s="1">
        <f t="shared" si="0"/>
        <v>3122</v>
      </c>
      <c r="C60" s="1">
        <v>47</v>
      </c>
      <c r="D60" s="1">
        <v>46877</v>
      </c>
      <c r="E60" s="1">
        <v>2349</v>
      </c>
      <c r="F60" s="1">
        <v>0</v>
      </c>
      <c r="G60" s="1">
        <v>728</v>
      </c>
      <c r="H60" s="1">
        <v>0</v>
      </c>
      <c r="I60" s="1">
        <v>45</v>
      </c>
      <c r="J60" s="1">
        <v>46.14</v>
      </c>
      <c r="K60" s="1">
        <v>1.18</v>
      </c>
      <c r="L60" s="1">
        <v>21.3</v>
      </c>
      <c r="M60" s="1">
        <v>1.62</v>
      </c>
      <c r="N60" s="1">
        <v>1082</v>
      </c>
      <c r="O60" s="1">
        <v>2030</v>
      </c>
      <c r="P60" s="1">
        <v>1979</v>
      </c>
      <c r="Q60" s="1">
        <v>50</v>
      </c>
      <c r="R60" s="1">
        <v>1</v>
      </c>
      <c r="S60" s="1">
        <v>1963</v>
      </c>
      <c r="T60" s="1">
        <v>197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17"/>
        <v>46877</v>
      </c>
      <c r="AB60" s="1">
        <f t="shared" si="17"/>
        <v>2349</v>
      </c>
      <c r="AC60" s="1">
        <f t="shared" si="18"/>
        <v>728</v>
      </c>
      <c r="AD60" s="1">
        <f t="shared" si="19"/>
        <v>45</v>
      </c>
      <c r="AE60" s="1">
        <f t="shared" si="26"/>
        <v>-22</v>
      </c>
      <c r="AF60" s="1">
        <f t="shared" si="20"/>
        <v>74</v>
      </c>
      <c r="AG60" s="1">
        <f t="shared" si="20"/>
        <v>0</v>
      </c>
      <c r="AH60" s="1">
        <f t="shared" si="20"/>
        <v>6</v>
      </c>
      <c r="AI60" s="1">
        <f t="shared" si="27"/>
        <v>58</v>
      </c>
      <c r="AJ60" s="9">
        <f t="shared" si="1"/>
        <v>1.4413837283792441E-2</v>
      </c>
      <c r="AK60" s="9">
        <f t="shared" si="2"/>
        <v>6.2440000000000002E-2</v>
      </c>
      <c r="AL60" s="9">
        <f t="shared" si="3"/>
        <v>4.6980000000000001E-2</v>
      </c>
      <c r="AM60" s="9">
        <f t="shared" si="4"/>
        <v>1.456E-2</v>
      </c>
      <c r="AN60" s="9">
        <f t="shared" si="5"/>
        <v>8.9999999999999998E-4</v>
      </c>
      <c r="AO60" s="9">
        <f t="shared" si="6"/>
        <v>1.16E-3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0</v>
      </c>
      <c r="AV60" s="9">
        <f t="shared" si="23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1"/>
        <v>58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182058.99158657092</v>
      </c>
      <c r="BS60" s="1">
        <f t="shared" si="16"/>
        <v>136981.60513672489</v>
      </c>
    </row>
    <row r="61" spans="2:71" x14ac:dyDescent="0.3">
      <c r="B61" s="1">
        <f t="shared" si="0"/>
        <v>3178</v>
      </c>
      <c r="C61" s="1">
        <v>48</v>
      </c>
      <c r="D61" s="1">
        <v>46820</v>
      </c>
      <c r="E61" s="1">
        <v>2323</v>
      </c>
      <c r="F61" s="1">
        <v>0</v>
      </c>
      <c r="G61" s="1">
        <v>806</v>
      </c>
      <c r="H61" s="1">
        <v>0</v>
      </c>
      <c r="I61" s="1">
        <v>49</v>
      </c>
      <c r="J61" s="1">
        <v>45.77</v>
      </c>
      <c r="K61" s="1">
        <v>1.18</v>
      </c>
      <c r="L61" s="1">
        <v>21.5</v>
      </c>
      <c r="M61" s="1">
        <v>1.6</v>
      </c>
      <c r="N61" s="1">
        <v>1112</v>
      </c>
      <c r="O61" s="1">
        <v>2056</v>
      </c>
      <c r="P61" s="1">
        <v>2001</v>
      </c>
      <c r="Q61" s="1">
        <v>53</v>
      </c>
      <c r="R61" s="1">
        <v>1</v>
      </c>
      <c r="S61" s="1">
        <v>1947</v>
      </c>
      <c r="T61" s="1">
        <v>195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f t="shared" si="17"/>
        <v>46820</v>
      </c>
      <c r="AB61" s="1">
        <f t="shared" si="17"/>
        <v>2323</v>
      </c>
      <c r="AC61" s="1">
        <f t="shared" si="18"/>
        <v>806</v>
      </c>
      <c r="AD61" s="1">
        <f t="shared" si="19"/>
        <v>49</v>
      </c>
      <c r="AE61" s="1">
        <f t="shared" si="26"/>
        <v>-26</v>
      </c>
      <c r="AF61" s="1">
        <f t="shared" si="20"/>
        <v>78</v>
      </c>
      <c r="AG61" s="1">
        <f t="shared" si="20"/>
        <v>0</v>
      </c>
      <c r="AH61" s="1">
        <f t="shared" si="20"/>
        <v>4</v>
      </c>
      <c r="AI61" s="1">
        <f t="shared" si="27"/>
        <v>56</v>
      </c>
      <c r="AJ61" s="9">
        <f t="shared" si="1"/>
        <v>1.5418502202643172E-2</v>
      </c>
      <c r="AK61" s="9">
        <f t="shared" si="2"/>
        <v>6.3560000000000005E-2</v>
      </c>
      <c r="AL61" s="9">
        <f t="shared" si="3"/>
        <v>4.6460000000000001E-2</v>
      </c>
      <c r="AM61" s="9">
        <f t="shared" si="4"/>
        <v>1.6119999999999999E-2</v>
      </c>
      <c r="AN61" s="9">
        <f t="shared" si="5"/>
        <v>9.7999999999999997E-4</v>
      </c>
      <c r="AO61" s="9">
        <f t="shared" si="6"/>
        <v>1.1199999999999999E-3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0</v>
      </c>
      <c r="AV61" s="9">
        <f t="shared" si="23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1"/>
        <v>59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185324.6237226529</v>
      </c>
      <c r="BS61" s="1">
        <f t="shared" si="16"/>
        <v>135465.41878782967</v>
      </c>
    </row>
    <row r="62" spans="2:71" x14ac:dyDescent="0.3">
      <c r="B62" s="1">
        <f t="shared" si="0"/>
        <v>3231</v>
      </c>
      <c r="C62" s="1">
        <v>49</v>
      </c>
      <c r="D62" s="1">
        <v>46767</v>
      </c>
      <c r="E62" s="1">
        <v>2285</v>
      </c>
      <c r="F62" s="1">
        <v>0</v>
      </c>
      <c r="G62" s="1">
        <v>891</v>
      </c>
      <c r="H62" s="1">
        <v>0</v>
      </c>
      <c r="I62" s="1">
        <v>55</v>
      </c>
      <c r="J62" s="1">
        <v>45.41</v>
      </c>
      <c r="K62" s="1">
        <v>1.17</v>
      </c>
      <c r="L62" s="1">
        <v>21.8</v>
      </c>
      <c r="M62" s="1">
        <v>1.56</v>
      </c>
      <c r="N62" s="1">
        <v>1143</v>
      </c>
      <c r="O62" s="1">
        <v>2079</v>
      </c>
      <c r="P62" s="1">
        <v>2019</v>
      </c>
      <c r="Q62" s="1">
        <v>57</v>
      </c>
      <c r="R62" s="1">
        <v>1</v>
      </c>
      <c r="S62" s="1">
        <v>1925</v>
      </c>
      <c r="T62" s="1">
        <v>192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f t="shared" si="17"/>
        <v>46767</v>
      </c>
      <c r="AB62" s="1">
        <f t="shared" si="17"/>
        <v>2285</v>
      </c>
      <c r="AC62" s="1">
        <f t="shared" si="18"/>
        <v>891</v>
      </c>
      <c r="AD62" s="1">
        <f t="shared" si="19"/>
        <v>55</v>
      </c>
      <c r="AE62" s="1">
        <f t="shared" si="26"/>
        <v>-38</v>
      </c>
      <c r="AF62" s="1">
        <f t="shared" si="20"/>
        <v>85</v>
      </c>
      <c r="AG62" s="1">
        <f t="shared" si="20"/>
        <v>0</v>
      </c>
      <c r="AH62" s="1">
        <f t="shared" si="20"/>
        <v>6</v>
      </c>
      <c r="AI62" s="1">
        <f t="shared" si="27"/>
        <v>53</v>
      </c>
      <c r="AJ62" s="9">
        <f t="shared" si="1"/>
        <v>1.7022593624264934E-2</v>
      </c>
      <c r="AK62" s="9">
        <f t="shared" si="2"/>
        <v>6.4619999999999997E-2</v>
      </c>
      <c r="AL62" s="9">
        <f t="shared" si="3"/>
        <v>4.5699999999999998E-2</v>
      </c>
      <c r="AM62" s="9">
        <f t="shared" si="4"/>
        <v>1.7819999999999999E-2</v>
      </c>
      <c r="AN62" s="9">
        <f t="shared" si="5"/>
        <v>1.1000000000000001E-3</v>
      </c>
      <c r="AO62" s="9">
        <f t="shared" si="6"/>
        <v>1.06E-3</v>
      </c>
      <c r="AP62" s="1">
        <f t="shared" si="21"/>
        <v>0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0</v>
      </c>
      <c r="AU62" s="1">
        <f t="shared" si="7"/>
        <v>0</v>
      </c>
      <c r="AV62" s="9">
        <f t="shared" si="23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1"/>
        <v>60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188415.31128001623</v>
      </c>
      <c r="BS62" s="1">
        <f t="shared" si="16"/>
        <v>133249.45412405976</v>
      </c>
    </row>
    <row r="63" spans="2:71" x14ac:dyDescent="0.3">
      <c r="B63" s="1">
        <f t="shared" si="0"/>
        <v>3280</v>
      </c>
      <c r="C63" s="1">
        <v>50</v>
      </c>
      <c r="D63" s="1">
        <v>46718</v>
      </c>
      <c r="E63" s="1">
        <v>2236</v>
      </c>
      <c r="F63" s="1">
        <v>0</v>
      </c>
      <c r="G63" s="1">
        <v>983</v>
      </c>
      <c r="H63" s="1">
        <v>0</v>
      </c>
      <c r="I63" s="1">
        <v>61</v>
      </c>
      <c r="J63" s="1">
        <v>45.07</v>
      </c>
      <c r="K63" s="1">
        <v>1.17</v>
      </c>
      <c r="L63" s="1">
        <v>22</v>
      </c>
      <c r="M63" s="1">
        <v>1.52</v>
      </c>
      <c r="N63" s="1">
        <v>1171</v>
      </c>
      <c r="O63" s="1">
        <v>2099</v>
      </c>
      <c r="P63" s="1">
        <v>2034</v>
      </c>
      <c r="Q63" s="1">
        <v>63</v>
      </c>
      <c r="R63" s="1">
        <v>1</v>
      </c>
      <c r="S63" s="1">
        <v>1891</v>
      </c>
      <c r="T63" s="1">
        <v>187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17"/>
        <v>46718</v>
      </c>
      <c r="AB63" s="1">
        <f t="shared" si="17"/>
        <v>2236</v>
      </c>
      <c r="AC63" s="1">
        <f t="shared" si="18"/>
        <v>983</v>
      </c>
      <c r="AD63" s="1">
        <f t="shared" si="19"/>
        <v>61</v>
      </c>
      <c r="AE63" s="1">
        <f t="shared" si="26"/>
        <v>-49</v>
      </c>
      <c r="AF63" s="1">
        <f t="shared" si="20"/>
        <v>92</v>
      </c>
      <c r="AG63" s="1">
        <f t="shared" si="20"/>
        <v>0</v>
      </c>
      <c r="AH63" s="1">
        <f t="shared" si="20"/>
        <v>6</v>
      </c>
      <c r="AI63" s="1">
        <f t="shared" si="27"/>
        <v>49</v>
      </c>
      <c r="AJ63" s="9">
        <f t="shared" si="1"/>
        <v>1.8597560975609755E-2</v>
      </c>
      <c r="AK63" s="9">
        <f t="shared" si="2"/>
        <v>6.5600000000000006E-2</v>
      </c>
      <c r="AL63" s="9">
        <f t="shared" si="3"/>
        <v>4.4720000000000003E-2</v>
      </c>
      <c r="AM63" s="9">
        <f t="shared" si="4"/>
        <v>1.966E-2</v>
      </c>
      <c r="AN63" s="9">
        <f t="shared" si="5"/>
        <v>1.2199999999999999E-3</v>
      </c>
      <c r="AO63" s="9">
        <f t="shared" si="6"/>
        <v>9.7999999999999997E-4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0</v>
      </c>
      <c r="AV63" s="9">
        <f t="shared" si="23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1"/>
        <v>61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191272.73939908796</v>
      </c>
      <c r="BS63" s="1">
        <f t="shared" si="16"/>
        <v>130392.02600498802</v>
      </c>
    </row>
    <row r="64" spans="2:71" x14ac:dyDescent="0.3">
      <c r="B64" s="1">
        <f t="shared" si="0"/>
        <v>3330</v>
      </c>
      <c r="C64" s="1">
        <v>51</v>
      </c>
      <c r="D64" s="1">
        <v>46668</v>
      </c>
      <c r="E64" s="1">
        <v>2189</v>
      </c>
      <c r="F64" s="1">
        <v>0</v>
      </c>
      <c r="G64" s="1">
        <v>1074</v>
      </c>
      <c r="H64" s="1">
        <v>0</v>
      </c>
      <c r="I64" s="1">
        <v>67</v>
      </c>
      <c r="J64" s="1">
        <v>44.74</v>
      </c>
      <c r="K64" s="1">
        <v>1.17</v>
      </c>
      <c r="L64" s="1">
        <v>22.3</v>
      </c>
      <c r="M64" s="1">
        <v>1.5</v>
      </c>
      <c r="N64" s="1">
        <v>1201</v>
      </c>
      <c r="O64" s="1">
        <v>2119</v>
      </c>
      <c r="P64" s="1">
        <v>2047</v>
      </c>
      <c r="Q64" s="1">
        <v>70</v>
      </c>
      <c r="R64" s="1">
        <v>2</v>
      </c>
      <c r="S64" s="1">
        <v>1862</v>
      </c>
      <c r="T64" s="1">
        <v>184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f t="shared" si="17"/>
        <v>46668</v>
      </c>
      <c r="AB64" s="1">
        <f t="shared" si="17"/>
        <v>2189</v>
      </c>
      <c r="AC64" s="1">
        <f t="shared" si="18"/>
        <v>1074</v>
      </c>
      <c r="AD64" s="1">
        <f t="shared" si="19"/>
        <v>67</v>
      </c>
      <c r="AE64" s="1">
        <f t="shared" si="26"/>
        <v>-47</v>
      </c>
      <c r="AF64" s="1">
        <f t="shared" si="20"/>
        <v>91</v>
      </c>
      <c r="AG64" s="1">
        <f t="shared" si="20"/>
        <v>0</v>
      </c>
      <c r="AH64" s="1">
        <f t="shared" si="20"/>
        <v>6</v>
      </c>
      <c r="AI64" s="1">
        <f t="shared" si="27"/>
        <v>50</v>
      </c>
      <c r="AJ64" s="9">
        <f t="shared" si="1"/>
        <v>2.012012012012012E-2</v>
      </c>
      <c r="AK64" s="9">
        <f t="shared" si="2"/>
        <v>6.6600000000000006E-2</v>
      </c>
      <c r="AL64" s="9">
        <f t="shared" si="3"/>
        <v>4.3779999999999999E-2</v>
      </c>
      <c r="AM64" s="9">
        <f t="shared" si="4"/>
        <v>2.1479999999999999E-2</v>
      </c>
      <c r="AN64" s="9">
        <f t="shared" si="5"/>
        <v>1.34E-3</v>
      </c>
      <c r="AO64" s="9">
        <f t="shared" si="6"/>
        <v>1E-3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0</v>
      </c>
      <c r="AV64" s="9">
        <f t="shared" si="23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62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194188.48237773261</v>
      </c>
      <c r="BS64" s="1">
        <f t="shared" si="16"/>
        <v>127651.22760506206</v>
      </c>
    </row>
    <row r="65" spans="2:71" x14ac:dyDescent="0.3">
      <c r="B65" s="1">
        <f t="shared" si="0"/>
        <v>3377</v>
      </c>
      <c r="C65" s="1">
        <v>52</v>
      </c>
      <c r="D65" s="1">
        <v>46622</v>
      </c>
      <c r="E65" s="1">
        <v>2131</v>
      </c>
      <c r="F65" s="1">
        <v>0</v>
      </c>
      <c r="G65" s="1">
        <v>1172</v>
      </c>
      <c r="H65" s="1">
        <v>0</v>
      </c>
      <c r="I65" s="1">
        <v>74</v>
      </c>
      <c r="J65" s="1">
        <v>44.43</v>
      </c>
      <c r="K65" s="1">
        <v>1.17</v>
      </c>
      <c r="L65" s="1">
        <v>22.5</v>
      </c>
      <c r="M65" s="1">
        <v>1.47</v>
      </c>
      <c r="N65" s="1">
        <v>1231</v>
      </c>
      <c r="O65" s="1">
        <v>2136</v>
      </c>
      <c r="P65" s="1">
        <v>2056</v>
      </c>
      <c r="Q65" s="1">
        <v>78</v>
      </c>
      <c r="R65" s="1">
        <v>2</v>
      </c>
      <c r="S65" s="1">
        <v>1818</v>
      </c>
      <c r="T65" s="1">
        <v>180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f t="shared" si="17"/>
        <v>46622</v>
      </c>
      <c r="AB65" s="1">
        <f t="shared" si="17"/>
        <v>2131</v>
      </c>
      <c r="AC65" s="1">
        <f t="shared" si="18"/>
        <v>1172</v>
      </c>
      <c r="AD65" s="1">
        <f t="shared" si="19"/>
        <v>74</v>
      </c>
      <c r="AE65" s="1">
        <f t="shared" si="26"/>
        <v>-58</v>
      </c>
      <c r="AF65" s="1">
        <f t="shared" si="20"/>
        <v>98</v>
      </c>
      <c r="AG65" s="1">
        <f t="shared" si="20"/>
        <v>0</v>
      </c>
      <c r="AH65" s="1">
        <f t="shared" si="20"/>
        <v>7</v>
      </c>
      <c r="AI65" s="1">
        <f t="shared" si="27"/>
        <v>47</v>
      </c>
      <c r="AJ65" s="9">
        <f t="shared" si="1"/>
        <v>2.1912940479715724E-2</v>
      </c>
      <c r="AK65" s="9">
        <f t="shared" si="2"/>
        <v>6.7540000000000003E-2</v>
      </c>
      <c r="AL65" s="9">
        <f t="shared" si="3"/>
        <v>4.2619999999999998E-2</v>
      </c>
      <c r="AM65" s="9">
        <f t="shared" si="4"/>
        <v>2.3439999999999999E-2</v>
      </c>
      <c r="AN65" s="9">
        <f t="shared" si="5"/>
        <v>1.48E-3</v>
      </c>
      <c r="AO65" s="9">
        <f t="shared" si="6"/>
        <v>9.3999999999999997E-4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0</v>
      </c>
      <c r="AV65" s="9">
        <f t="shared" si="23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32"/>
        <v>63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196929.28077765854</v>
      </c>
      <c r="BS65" s="1">
        <f t="shared" si="16"/>
        <v>124268.96574983429</v>
      </c>
    </row>
    <row r="66" spans="2:71" x14ac:dyDescent="0.3">
      <c r="B66" s="1">
        <f t="shared" si="0"/>
        <v>3421</v>
      </c>
      <c r="C66" s="1">
        <v>53</v>
      </c>
      <c r="D66" s="1">
        <v>46577</v>
      </c>
      <c r="E66" s="1">
        <v>2069</v>
      </c>
      <c r="F66" s="1">
        <v>0</v>
      </c>
      <c r="G66" s="1">
        <v>1272</v>
      </c>
      <c r="H66" s="1">
        <v>0</v>
      </c>
      <c r="I66" s="1">
        <v>80</v>
      </c>
      <c r="J66" s="1">
        <v>44.13</v>
      </c>
      <c r="K66" s="1">
        <v>1.17</v>
      </c>
      <c r="L66" s="1">
        <v>22.8</v>
      </c>
      <c r="M66" s="1">
        <v>1.46</v>
      </c>
      <c r="N66" s="1">
        <v>1257</v>
      </c>
      <c r="O66" s="1">
        <v>2155</v>
      </c>
      <c r="P66" s="1">
        <v>2065</v>
      </c>
      <c r="Q66" s="1">
        <v>87</v>
      </c>
      <c r="R66" s="1">
        <v>2</v>
      </c>
      <c r="S66" s="1">
        <v>1770</v>
      </c>
      <c r="T66" s="1">
        <v>175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f t="shared" si="17"/>
        <v>46577</v>
      </c>
      <c r="AB66" s="1">
        <f t="shared" si="17"/>
        <v>2069</v>
      </c>
      <c r="AC66" s="1">
        <f t="shared" si="18"/>
        <v>1272</v>
      </c>
      <c r="AD66" s="1">
        <f t="shared" si="19"/>
        <v>80</v>
      </c>
      <c r="AE66" s="1">
        <f t="shared" si="26"/>
        <v>-62</v>
      </c>
      <c r="AF66" s="1">
        <f t="shared" si="20"/>
        <v>100</v>
      </c>
      <c r="AG66" s="1">
        <f t="shared" si="20"/>
        <v>0</v>
      </c>
      <c r="AH66" s="1">
        <f t="shared" si="20"/>
        <v>6</v>
      </c>
      <c r="AI66" s="1">
        <f t="shared" si="27"/>
        <v>44</v>
      </c>
      <c r="AJ66" s="9">
        <f t="shared" si="1"/>
        <v>2.33849751534639E-2</v>
      </c>
      <c r="AK66" s="9">
        <f t="shared" si="2"/>
        <v>6.8419999999999995E-2</v>
      </c>
      <c r="AL66" s="9">
        <f t="shared" si="3"/>
        <v>4.138E-2</v>
      </c>
      <c r="AM66" s="9">
        <f t="shared" si="4"/>
        <v>2.5440000000000001E-2</v>
      </c>
      <c r="AN66" s="9">
        <f t="shared" si="5"/>
        <v>1.6000000000000001E-3</v>
      </c>
      <c r="AO66" s="9">
        <f t="shared" si="6"/>
        <v>8.8000000000000003E-4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0</v>
      </c>
      <c r="AV66" s="9">
        <f t="shared" si="23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32"/>
        <v>64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199495.13459886584</v>
      </c>
      <c r="BS66" s="1">
        <f t="shared" si="16"/>
        <v>120653.44445631494</v>
      </c>
    </row>
    <row r="67" spans="2:71" x14ac:dyDescent="0.3">
      <c r="B67" s="1">
        <f t="shared" si="0"/>
        <v>3462</v>
      </c>
      <c r="C67" s="1">
        <v>54</v>
      </c>
      <c r="D67" s="1">
        <v>46537</v>
      </c>
      <c r="E67" s="1">
        <v>1998</v>
      </c>
      <c r="F67" s="1">
        <v>0</v>
      </c>
      <c r="G67" s="1">
        <v>1377</v>
      </c>
      <c r="H67" s="1">
        <v>0</v>
      </c>
      <c r="I67" s="1">
        <v>87</v>
      </c>
      <c r="J67" s="1">
        <v>43.84</v>
      </c>
      <c r="K67" s="1">
        <v>1.17</v>
      </c>
      <c r="L67" s="1">
        <v>23.1</v>
      </c>
      <c r="M67" s="1">
        <v>1.44</v>
      </c>
      <c r="N67" s="1">
        <v>1282</v>
      </c>
      <c r="O67" s="1">
        <v>2170</v>
      </c>
      <c r="P67" s="1">
        <v>2069</v>
      </c>
      <c r="Q67" s="1">
        <v>98</v>
      </c>
      <c r="R67" s="1">
        <v>2</v>
      </c>
      <c r="S67" s="1">
        <v>1714</v>
      </c>
      <c r="T67" s="1">
        <v>171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f t="shared" si="17"/>
        <v>46537</v>
      </c>
      <c r="AB67" s="1">
        <f t="shared" si="17"/>
        <v>1998</v>
      </c>
      <c r="AC67" s="1">
        <f t="shared" si="18"/>
        <v>1377</v>
      </c>
      <c r="AD67" s="1">
        <f t="shared" si="19"/>
        <v>87</v>
      </c>
      <c r="AE67" s="1">
        <f t="shared" si="26"/>
        <v>-71</v>
      </c>
      <c r="AF67" s="1">
        <f t="shared" si="20"/>
        <v>105</v>
      </c>
      <c r="AG67" s="1">
        <f t="shared" si="20"/>
        <v>0</v>
      </c>
      <c r="AH67" s="1">
        <f t="shared" si="20"/>
        <v>7</v>
      </c>
      <c r="AI67" s="1">
        <f t="shared" si="27"/>
        <v>41</v>
      </c>
      <c r="AJ67" s="9">
        <f t="shared" si="1"/>
        <v>2.5129982668977469E-2</v>
      </c>
      <c r="AK67" s="9">
        <f t="shared" si="2"/>
        <v>6.9239999999999996E-2</v>
      </c>
      <c r="AL67" s="9">
        <f t="shared" si="3"/>
        <v>3.9960000000000002E-2</v>
      </c>
      <c r="AM67" s="9">
        <f t="shared" si="4"/>
        <v>2.7539999999999999E-2</v>
      </c>
      <c r="AN67" s="9">
        <f t="shared" si="5"/>
        <v>1.74E-3</v>
      </c>
      <c r="AO67" s="9">
        <f t="shared" si="6"/>
        <v>8.1999999999999998E-4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0</v>
      </c>
      <c r="AV67" s="9">
        <f t="shared" si="23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32"/>
        <v>65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201886.04384135443</v>
      </c>
      <c r="BS67" s="1">
        <f t="shared" si="16"/>
        <v>116513.08942663956</v>
      </c>
    </row>
    <row r="68" spans="2:71" x14ac:dyDescent="0.3">
      <c r="B68" s="1">
        <f t="shared" si="0"/>
        <v>3503</v>
      </c>
      <c r="C68" s="1">
        <v>55</v>
      </c>
      <c r="D68" s="1">
        <v>46495</v>
      </c>
      <c r="E68" s="1">
        <v>1924</v>
      </c>
      <c r="F68" s="1">
        <v>0</v>
      </c>
      <c r="G68" s="1">
        <v>1486</v>
      </c>
      <c r="H68" s="1">
        <v>0</v>
      </c>
      <c r="I68" s="1">
        <v>93</v>
      </c>
      <c r="J68" s="1">
        <v>43.56</v>
      </c>
      <c r="K68" s="1">
        <v>1.17</v>
      </c>
      <c r="L68" s="1">
        <v>23.3</v>
      </c>
      <c r="M68" s="1">
        <v>1.42</v>
      </c>
      <c r="N68" s="1">
        <v>1308</v>
      </c>
      <c r="O68" s="1">
        <v>2186</v>
      </c>
      <c r="P68" s="1">
        <v>2074</v>
      </c>
      <c r="Q68" s="1">
        <v>109</v>
      </c>
      <c r="R68" s="1">
        <v>2</v>
      </c>
      <c r="S68" s="1">
        <v>1652</v>
      </c>
      <c r="T68" s="1">
        <v>163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f t="shared" si="17"/>
        <v>46495</v>
      </c>
      <c r="AB68" s="1">
        <f t="shared" si="17"/>
        <v>1924</v>
      </c>
      <c r="AC68" s="1">
        <f t="shared" si="18"/>
        <v>1486</v>
      </c>
      <c r="AD68" s="1">
        <f t="shared" si="19"/>
        <v>93</v>
      </c>
      <c r="AE68" s="1">
        <f t="shared" si="26"/>
        <v>-74</v>
      </c>
      <c r="AF68" s="1">
        <f t="shared" si="20"/>
        <v>109</v>
      </c>
      <c r="AG68" s="1">
        <f t="shared" si="20"/>
        <v>0</v>
      </c>
      <c r="AH68" s="1">
        <f t="shared" si="20"/>
        <v>6</v>
      </c>
      <c r="AI68" s="1">
        <f t="shared" si="27"/>
        <v>41</v>
      </c>
      <c r="AJ68" s="9">
        <f t="shared" si="1"/>
        <v>2.6548672566371681E-2</v>
      </c>
      <c r="AK68" s="9">
        <f t="shared" si="2"/>
        <v>7.0059999999999997E-2</v>
      </c>
      <c r="AL68" s="9">
        <f t="shared" si="3"/>
        <v>3.848E-2</v>
      </c>
      <c r="AM68" s="9">
        <f t="shared" si="4"/>
        <v>2.972E-2</v>
      </c>
      <c r="AN68" s="9">
        <f t="shared" si="5"/>
        <v>1.8600000000000001E-3</v>
      </c>
      <c r="AO68" s="9">
        <f t="shared" si="6"/>
        <v>8.1999999999999998E-4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0</v>
      </c>
      <c r="AV68" s="9">
        <f t="shared" si="23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32"/>
        <v>66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204276.95308384302</v>
      </c>
      <c r="BS68" s="1">
        <f t="shared" si="16"/>
        <v>112197.7898182455</v>
      </c>
    </row>
    <row r="69" spans="2:71" x14ac:dyDescent="0.3">
      <c r="B69" s="1">
        <f t="shared" si="0"/>
        <v>3542</v>
      </c>
      <c r="C69" s="1">
        <v>56</v>
      </c>
      <c r="D69" s="1">
        <v>46456</v>
      </c>
      <c r="E69" s="1">
        <v>1848</v>
      </c>
      <c r="F69" s="1">
        <v>0</v>
      </c>
      <c r="G69" s="1">
        <v>1595</v>
      </c>
      <c r="H69" s="1">
        <v>0</v>
      </c>
      <c r="I69" s="1">
        <v>99</v>
      </c>
      <c r="J69" s="1">
        <v>43.29</v>
      </c>
      <c r="K69" s="1">
        <v>1.1599999999999999</v>
      </c>
      <c r="L69" s="1">
        <v>23.6</v>
      </c>
      <c r="M69" s="1">
        <v>1.4</v>
      </c>
      <c r="N69" s="1">
        <v>1332</v>
      </c>
      <c r="O69" s="1">
        <v>2200</v>
      </c>
      <c r="P69" s="1">
        <v>2075</v>
      </c>
      <c r="Q69" s="1">
        <v>122</v>
      </c>
      <c r="R69" s="1">
        <v>3</v>
      </c>
      <c r="S69" s="1">
        <v>1586</v>
      </c>
      <c r="T69" s="1">
        <v>156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f t="shared" si="17"/>
        <v>46456</v>
      </c>
      <c r="AB69" s="1">
        <f t="shared" si="17"/>
        <v>1848</v>
      </c>
      <c r="AC69" s="1">
        <f t="shared" si="18"/>
        <v>1595</v>
      </c>
      <c r="AD69" s="1">
        <f t="shared" si="19"/>
        <v>99</v>
      </c>
      <c r="AE69" s="1">
        <f t="shared" si="26"/>
        <v>-76</v>
      </c>
      <c r="AF69" s="1">
        <f t="shared" si="20"/>
        <v>109</v>
      </c>
      <c r="AG69" s="1">
        <f t="shared" si="20"/>
        <v>0</v>
      </c>
      <c r="AH69" s="1">
        <f t="shared" si="20"/>
        <v>6</v>
      </c>
      <c r="AI69" s="1">
        <f t="shared" si="27"/>
        <v>39</v>
      </c>
      <c r="AJ69" s="9">
        <f t="shared" si="1"/>
        <v>2.7950310559006212E-2</v>
      </c>
      <c r="AK69" s="9">
        <f t="shared" si="2"/>
        <v>7.084E-2</v>
      </c>
      <c r="AL69" s="9">
        <f t="shared" si="3"/>
        <v>3.696E-2</v>
      </c>
      <c r="AM69" s="9">
        <f t="shared" si="4"/>
        <v>3.1899999999999998E-2</v>
      </c>
      <c r="AN69" s="9">
        <f t="shared" si="5"/>
        <v>1.98E-3</v>
      </c>
      <c r="AO69" s="9">
        <f t="shared" si="6"/>
        <v>7.7999999999999999E-4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0</v>
      </c>
      <c r="AV69" s="9">
        <f t="shared" si="23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32"/>
        <v>67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206551.23260718584</v>
      </c>
      <c r="BS69" s="1">
        <f t="shared" si="16"/>
        <v>107765.86049070566</v>
      </c>
    </row>
    <row r="70" spans="2:71" x14ac:dyDescent="0.3">
      <c r="B70" s="1">
        <f t="shared" si="0"/>
        <v>3579</v>
      </c>
      <c r="C70" s="1">
        <v>57</v>
      </c>
      <c r="D70" s="1">
        <v>46419</v>
      </c>
      <c r="E70" s="1">
        <v>1766</v>
      </c>
      <c r="F70" s="1">
        <v>0</v>
      </c>
      <c r="G70" s="1">
        <v>1707</v>
      </c>
      <c r="H70" s="1">
        <v>0</v>
      </c>
      <c r="I70" s="1">
        <v>106</v>
      </c>
      <c r="J70" s="1">
        <v>43.03</v>
      </c>
      <c r="K70" s="1">
        <v>1.1599999999999999</v>
      </c>
      <c r="L70" s="1">
        <v>23.9</v>
      </c>
      <c r="M70" s="1">
        <v>1.38</v>
      </c>
      <c r="N70" s="1">
        <v>1355</v>
      </c>
      <c r="O70" s="1">
        <v>2214</v>
      </c>
      <c r="P70" s="1">
        <v>2073</v>
      </c>
      <c r="Q70" s="1">
        <v>137</v>
      </c>
      <c r="R70" s="1">
        <v>3</v>
      </c>
      <c r="S70" s="1">
        <v>1517</v>
      </c>
      <c r="T70" s="1">
        <v>150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f t="shared" si="17"/>
        <v>46419</v>
      </c>
      <c r="AB70" s="1">
        <f t="shared" si="17"/>
        <v>1766</v>
      </c>
      <c r="AC70" s="1">
        <f t="shared" si="18"/>
        <v>1707</v>
      </c>
      <c r="AD70" s="1">
        <f t="shared" si="19"/>
        <v>106</v>
      </c>
      <c r="AE70" s="1">
        <f t="shared" si="26"/>
        <v>-82</v>
      </c>
      <c r="AF70" s="1">
        <f t="shared" si="20"/>
        <v>112</v>
      </c>
      <c r="AG70" s="1">
        <f t="shared" si="20"/>
        <v>0</v>
      </c>
      <c r="AH70" s="1">
        <f t="shared" si="20"/>
        <v>7</v>
      </c>
      <c r="AI70" s="1">
        <f t="shared" si="27"/>
        <v>37</v>
      </c>
      <c r="AJ70" s="9">
        <f t="shared" si="1"/>
        <v>2.9617211511595416E-2</v>
      </c>
      <c r="AK70" s="9">
        <f t="shared" si="2"/>
        <v>7.1580000000000005E-2</v>
      </c>
      <c r="AL70" s="9">
        <f t="shared" si="3"/>
        <v>3.5319999999999997E-2</v>
      </c>
      <c r="AM70" s="9">
        <f t="shared" si="4"/>
        <v>3.4139999999999997E-2</v>
      </c>
      <c r="AN70" s="9">
        <f t="shared" si="5"/>
        <v>2.1199999999999999E-3</v>
      </c>
      <c r="AO70" s="9">
        <f t="shared" si="6"/>
        <v>7.3999999999999999E-4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0</v>
      </c>
      <c r="AV70" s="9">
        <f t="shared" si="23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32"/>
        <v>68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208708.88241138286</v>
      </c>
      <c r="BS70" s="1">
        <f t="shared" si="16"/>
        <v>102984.04200572846</v>
      </c>
    </row>
    <row r="71" spans="2:71" x14ac:dyDescent="0.3">
      <c r="B71" s="1">
        <f t="shared" si="0"/>
        <v>3615</v>
      </c>
      <c r="C71" s="1">
        <v>58</v>
      </c>
      <c r="D71" s="1">
        <v>46383</v>
      </c>
      <c r="E71" s="1">
        <v>1674</v>
      </c>
      <c r="F71" s="1">
        <v>0</v>
      </c>
      <c r="G71" s="1">
        <v>1828</v>
      </c>
      <c r="H71" s="1">
        <v>0</v>
      </c>
      <c r="I71" s="1">
        <v>113</v>
      </c>
      <c r="J71" s="1">
        <v>42.78</v>
      </c>
      <c r="K71" s="1">
        <v>1.17</v>
      </c>
      <c r="L71" s="1">
        <v>24.1</v>
      </c>
      <c r="M71" s="1">
        <v>1.34</v>
      </c>
      <c r="N71" s="1">
        <v>1376</v>
      </c>
      <c r="O71" s="1">
        <v>2230</v>
      </c>
      <c r="P71" s="1">
        <v>2070</v>
      </c>
      <c r="Q71" s="1">
        <v>155</v>
      </c>
      <c r="R71" s="1">
        <v>4</v>
      </c>
      <c r="S71" s="1">
        <v>1435</v>
      </c>
      <c r="T71" s="1">
        <v>141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f t="shared" si="17"/>
        <v>46383</v>
      </c>
      <c r="AB71" s="1">
        <f t="shared" si="17"/>
        <v>1674</v>
      </c>
      <c r="AC71" s="1">
        <f t="shared" si="18"/>
        <v>1828</v>
      </c>
      <c r="AD71" s="1">
        <f t="shared" si="19"/>
        <v>113</v>
      </c>
      <c r="AE71" s="1">
        <f t="shared" si="26"/>
        <v>-92</v>
      </c>
      <c r="AF71" s="1">
        <f t="shared" si="20"/>
        <v>121</v>
      </c>
      <c r="AG71" s="1">
        <f t="shared" si="20"/>
        <v>0</v>
      </c>
      <c r="AH71" s="1">
        <f t="shared" si="20"/>
        <v>7</v>
      </c>
      <c r="AI71" s="1">
        <f t="shared" si="27"/>
        <v>36</v>
      </c>
      <c r="AJ71" s="9">
        <f t="shared" si="1"/>
        <v>3.1258644536652835E-2</v>
      </c>
      <c r="AK71" s="9">
        <f t="shared" si="2"/>
        <v>7.2300000000000003E-2</v>
      </c>
      <c r="AL71" s="9">
        <f t="shared" si="3"/>
        <v>3.3480000000000003E-2</v>
      </c>
      <c r="AM71" s="9">
        <f t="shared" si="4"/>
        <v>3.6560000000000002E-2</v>
      </c>
      <c r="AN71" s="9">
        <f t="shared" si="5"/>
        <v>2.2599999999999999E-3</v>
      </c>
      <c r="AO71" s="9">
        <f t="shared" si="6"/>
        <v>7.2000000000000005E-4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0</v>
      </c>
      <c r="AV71" s="9">
        <f t="shared" si="23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32"/>
        <v>69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210808.21735600702</v>
      </c>
      <c r="BS71" s="1">
        <f t="shared" si="16"/>
        <v>97619.074925022331</v>
      </c>
    </row>
    <row r="72" spans="2:71" x14ac:dyDescent="0.3">
      <c r="B72" s="1">
        <f t="shared" si="0"/>
        <v>3652</v>
      </c>
      <c r="C72" s="1">
        <v>59</v>
      </c>
      <c r="D72" s="1">
        <v>46346</v>
      </c>
      <c r="E72" s="1">
        <v>1586</v>
      </c>
      <c r="F72" s="1">
        <v>0</v>
      </c>
      <c r="G72" s="1">
        <v>1947</v>
      </c>
      <c r="H72" s="1">
        <v>0</v>
      </c>
      <c r="I72" s="1">
        <v>119</v>
      </c>
      <c r="J72" s="1">
        <v>42.54</v>
      </c>
      <c r="K72" s="1">
        <v>1.1599999999999999</v>
      </c>
      <c r="L72" s="1">
        <v>24.3</v>
      </c>
      <c r="M72" s="1">
        <v>1.3</v>
      </c>
      <c r="N72" s="1">
        <v>1397</v>
      </c>
      <c r="O72" s="1">
        <v>2245</v>
      </c>
      <c r="P72" s="1">
        <v>2065</v>
      </c>
      <c r="Q72" s="1">
        <v>175</v>
      </c>
      <c r="R72" s="1">
        <v>4</v>
      </c>
      <c r="S72" s="1">
        <v>1355</v>
      </c>
      <c r="T72" s="1">
        <v>133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f t="shared" si="17"/>
        <v>46346</v>
      </c>
      <c r="AB72" s="1">
        <f t="shared" si="17"/>
        <v>1586</v>
      </c>
      <c r="AC72" s="1">
        <f t="shared" si="18"/>
        <v>1947</v>
      </c>
      <c r="AD72" s="1">
        <f t="shared" si="19"/>
        <v>119</v>
      </c>
      <c r="AE72" s="1">
        <f t="shared" si="26"/>
        <v>-88</v>
      </c>
      <c r="AF72" s="1">
        <f t="shared" si="20"/>
        <v>119</v>
      </c>
      <c r="AG72" s="1">
        <f t="shared" si="20"/>
        <v>0</v>
      </c>
      <c r="AH72" s="1">
        <f t="shared" si="20"/>
        <v>6</v>
      </c>
      <c r="AI72" s="1">
        <f t="shared" si="27"/>
        <v>37</v>
      </c>
      <c r="AJ72" s="9">
        <f t="shared" si="1"/>
        <v>3.2584884994523548E-2</v>
      </c>
      <c r="AK72" s="9">
        <f t="shared" si="2"/>
        <v>7.3039999999999994E-2</v>
      </c>
      <c r="AL72" s="9">
        <f t="shared" si="3"/>
        <v>3.1719999999999998E-2</v>
      </c>
      <c r="AM72" s="9">
        <f t="shared" si="4"/>
        <v>3.8940000000000002E-2</v>
      </c>
      <c r="AN72" s="9">
        <f t="shared" si="5"/>
        <v>2.3800000000000002E-3</v>
      </c>
      <c r="AO72" s="9">
        <f t="shared" si="6"/>
        <v>7.3999999999999999E-4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0</v>
      </c>
      <c r="AV72" s="9">
        <f t="shared" si="23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32"/>
        <v>70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212965.86716020404</v>
      </c>
      <c r="BS72" s="1">
        <f t="shared" si="16"/>
        <v>92487.367282607782</v>
      </c>
    </row>
    <row r="73" spans="2:71" x14ac:dyDescent="0.3">
      <c r="B73" s="1">
        <f t="shared" si="0"/>
        <v>3685</v>
      </c>
      <c r="C73" s="1">
        <v>60</v>
      </c>
      <c r="D73" s="1">
        <v>46314</v>
      </c>
      <c r="E73" s="1">
        <v>1496</v>
      </c>
      <c r="F73" s="1">
        <v>0</v>
      </c>
      <c r="G73" s="1">
        <v>2064</v>
      </c>
      <c r="H73" s="1">
        <v>0</v>
      </c>
      <c r="I73" s="1">
        <v>125</v>
      </c>
      <c r="J73" s="1">
        <v>42.31</v>
      </c>
      <c r="K73" s="1">
        <v>1.17</v>
      </c>
      <c r="L73" s="1">
        <v>24.6</v>
      </c>
      <c r="M73" s="1">
        <v>1.27</v>
      </c>
      <c r="N73" s="1">
        <v>1416</v>
      </c>
      <c r="O73" s="1">
        <v>2259</v>
      </c>
      <c r="P73" s="1">
        <v>2059</v>
      </c>
      <c r="Q73" s="1">
        <v>194</v>
      </c>
      <c r="R73" s="1">
        <v>4</v>
      </c>
      <c r="S73" s="1">
        <v>1273</v>
      </c>
      <c r="T73" s="1">
        <v>125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f t="shared" si="17"/>
        <v>46314</v>
      </c>
      <c r="AB73" s="1">
        <f t="shared" si="17"/>
        <v>1496</v>
      </c>
      <c r="AC73" s="1">
        <f t="shared" si="18"/>
        <v>2064</v>
      </c>
      <c r="AD73" s="1">
        <f t="shared" si="19"/>
        <v>125</v>
      </c>
      <c r="AE73" s="1">
        <f t="shared" si="26"/>
        <v>-90</v>
      </c>
      <c r="AF73" s="1">
        <f t="shared" si="20"/>
        <v>117</v>
      </c>
      <c r="AG73" s="1">
        <f t="shared" si="20"/>
        <v>0</v>
      </c>
      <c r="AH73" s="1">
        <f t="shared" si="20"/>
        <v>6</v>
      </c>
      <c r="AI73" s="1">
        <f t="shared" si="27"/>
        <v>33</v>
      </c>
      <c r="AJ73" s="9">
        <f t="shared" si="1"/>
        <v>3.3921302578018994E-2</v>
      </c>
      <c r="AK73" s="9">
        <f t="shared" si="2"/>
        <v>7.3700000000000002E-2</v>
      </c>
      <c r="AL73" s="9">
        <f t="shared" si="3"/>
        <v>2.9919999999999999E-2</v>
      </c>
      <c r="AM73" s="9">
        <f t="shared" si="4"/>
        <v>4.1279999999999997E-2</v>
      </c>
      <c r="AN73" s="9">
        <f t="shared" si="5"/>
        <v>2.5000000000000001E-3</v>
      </c>
      <c r="AO73" s="9">
        <f t="shared" si="6"/>
        <v>6.6E-4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0</v>
      </c>
      <c r="AV73" s="9">
        <f t="shared" si="23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32"/>
        <v>71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214890.25752610949</v>
      </c>
      <c r="BS73" s="1">
        <f t="shared" si="16"/>
        <v>87239.029921047433</v>
      </c>
    </row>
    <row r="74" spans="2:71" x14ac:dyDescent="0.3">
      <c r="B74" s="1">
        <f t="shared" si="0"/>
        <v>3717</v>
      </c>
      <c r="C74" s="1">
        <v>61</v>
      </c>
      <c r="D74" s="1">
        <v>46281</v>
      </c>
      <c r="E74" s="1">
        <v>1408</v>
      </c>
      <c r="F74" s="1">
        <v>0</v>
      </c>
      <c r="G74" s="1">
        <v>2177</v>
      </c>
      <c r="H74" s="1">
        <v>0</v>
      </c>
      <c r="I74" s="1">
        <v>132</v>
      </c>
      <c r="J74" s="1">
        <v>42.08</v>
      </c>
      <c r="K74" s="1">
        <v>1.17</v>
      </c>
      <c r="L74" s="1">
        <v>24.8</v>
      </c>
      <c r="M74" s="1">
        <v>1.24</v>
      </c>
      <c r="N74" s="1">
        <v>1434</v>
      </c>
      <c r="O74" s="1">
        <v>2273</v>
      </c>
      <c r="P74" s="1">
        <v>2052</v>
      </c>
      <c r="Q74" s="1">
        <v>216</v>
      </c>
      <c r="R74" s="1">
        <v>5</v>
      </c>
      <c r="S74" s="1">
        <v>1195</v>
      </c>
      <c r="T74" s="1">
        <v>116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f t="shared" si="17"/>
        <v>46281</v>
      </c>
      <c r="AB74" s="1">
        <f t="shared" si="17"/>
        <v>1408</v>
      </c>
      <c r="AC74" s="1">
        <f t="shared" si="18"/>
        <v>2177</v>
      </c>
      <c r="AD74" s="1">
        <f t="shared" si="19"/>
        <v>132</v>
      </c>
      <c r="AE74" s="1">
        <f t="shared" si="26"/>
        <v>-88</v>
      </c>
      <c r="AF74" s="1">
        <f t="shared" si="20"/>
        <v>113</v>
      </c>
      <c r="AG74" s="1">
        <f t="shared" si="20"/>
        <v>0</v>
      </c>
      <c r="AH74" s="1">
        <f t="shared" si="20"/>
        <v>7</v>
      </c>
      <c r="AI74" s="1">
        <f t="shared" si="27"/>
        <v>32</v>
      </c>
      <c r="AJ74" s="9">
        <f t="shared" si="1"/>
        <v>3.5512510088781278E-2</v>
      </c>
      <c r="AK74" s="9">
        <f t="shared" si="2"/>
        <v>7.4340000000000003E-2</v>
      </c>
      <c r="AL74" s="9">
        <f t="shared" si="3"/>
        <v>2.8160000000000001E-2</v>
      </c>
      <c r="AM74" s="9">
        <f t="shared" si="4"/>
        <v>4.3540000000000002E-2</v>
      </c>
      <c r="AN74" s="9">
        <f t="shared" si="5"/>
        <v>2.64E-3</v>
      </c>
      <c r="AO74" s="9">
        <f t="shared" si="6"/>
        <v>6.4000000000000005E-4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0</v>
      </c>
      <c r="AV74" s="9">
        <f t="shared" si="23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32"/>
        <v>72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216756.33303244205</v>
      </c>
      <c r="BS74" s="1">
        <f t="shared" si="16"/>
        <v>82107.322278632884</v>
      </c>
    </row>
    <row r="75" spans="2:71" x14ac:dyDescent="0.3">
      <c r="B75" s="1">
        <f t="shared" si="0"/>
        <v>3751</v>
      </c>
      <c r="C75" s="1">
        <v>62</v>
      </c>
      <c r="D75" s="1">
        <v>46247</v>
      </c>
      <c r="E75" s="1">
        <v>1372</v>
      </c>
      <c r="F75" s="1">
        <v>0</v>
      </c>
      <c r="G75" s="1">
        <v>2243</v>
      </c>
      <c r="H75" s="1">
        <v>0</v>
      </c>
      <c r="I75" s="1">
        <v>136</v>
      </c>
      <c r="J75" s="1">
        <v>41.86</v>
      </c>
      <c r="K75" s="1">
        <v>1.17</v>
      </c>
      <c r="L75" s="1">
        <v>24.8</v>
      </c>
      <c r="M75" s="1">
        <v>1.23</v>
      </c>
      <c r="N75" s="1">
        <v>1453</v>
      </c>
      <c r="O75" s="1">
        <v>2289</v>
      </c>
      <c r="P75" s="1">
        <v>2032</v>
      </c>
      <c r="Q75" s="1">
        <v>250</v>
      </c>
      <c r="R75" s="1">
        <v>5</v>
      </c>
      <c r="S75" s="1">
        <v>1163</v>
      </c>
      <c r="T75" s="1">
        <v>113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f t="shared" si="17"/>
        <v>46247</v>
      </c>
      <c r="AB75" s="1">
        <f t="shared" si="17"/>
        <v>1372</v>
      </c>
      <c r="AC75" s="1">
        <f t="shared" si="18"/>
        <v>2243</v>
      </c>
      <c r="AD75" s="1">
        <f t="shared" si="19"/>
        <v>136</v>
      </c>
      <c r="AE75" s="1">
        <f t="shared" si="26"/>
        <v>-36</v>
      </c>
      <c r="AF75" s="1">
        <f t="shared" si="20"/>
        <v>66</v>
      </c>
      <c r="AG75" s="1">
        <f t="shared" si="20"/>
        <v>0</v>
      </c>
      <c r="AH75" s="1">
        <f t="shared" si="20"/>
        <v>4</v>
      </c>
      <c r="AI75" s="1">
        <f t="shared" si="27"/>
        <v>34</v>
      </c>
      <c r="AJ75" s="9">
        <f t="shared" si="1"/>
        <v>3.625699813383098E-2</v>
      </c>
      <c r="AK75" s="9">
        <f t="shared" si="2"/>
        <v>7.5020000000000003E-2</v>
      </c>
      <c r="AL75" s="9">
        <f t="shared" si="3"/>
        <v>2.7439999999999999E-2</v>
      </c>
      <c r="AM75" s="9">
        <f t="shared" si="4"/>
        <v>4.4859999999999997E-2</v>
      </c>
      <c r="AN75" s="9">
        <f t="shared" si="5"/>
        <v>2.7200000000000002E-3</v>
      </c>
      <c r="AO75" s="9">
        <f t="shared" si="6"/>
        <v>6.8000000000000005E-4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0</v>
      </c>
      <c r="AV75" s="9">
        <f t="shared" si="23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32"/>
        <v>73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218739.03825792042</v>
      </c>
      <c r="BS75" s="1">
        <f t="shared" si="16"/>
        <v>80007.987334008751</v>
      </c>
    </row>
    <row r="76" spans="2:71" x14ac:dyDescent="0.3">
      <c r="B76" s="1">
        <f t="shared" si="0"/>
        <v>3783</v>
      </c>
      <c r="C76" s="1">
        <v>63</v>
      </c>
      <c r="D76" s="1">
        <v>46215</v>
      </c>
      <c r="E76" s="1">
        <v>1333</v>
      </c>
      <c r="F76" s="1">
        <v>0</v>
      </c>
      <c r="G76" s="1">
        <v>2310</v>
      </c>
      <c r="H76" s="1">
        <v>0</v>
      </c>
      <c r="I76" s="1">
        <v>140</v>
      </c>
      <c r="J76" s="1">
        <v>41.65</v>
      </c>
      <c r="K76" s="1">
        <v>1.1599999999999999</v>
      </c>
      <c r="L76" s="1">
        <v>24.9</v>
      </c>
      <c r="M76" s="1">
        <v>1.22</v>
      </c>
      <c r="N76" s="1">
        <v>1471</v>
      </c>
      <c r="O76" s="1">
        <v>2303</v>
      </c>
      <c r="P76" s="1">
        <v>2011</v>
      </c>
      <c r="Q76" s="1">
        <v>285</v>
      </c>
      <c r="R76" s="1">
        <v>6</v>
      </c>
      <c r="S76" s="1">
        <v>1129</v>
      </c>
      <c r="T76" s="1">
        <v>110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f t="shared" si="17"/>
        <v>46215</v>
      </c>
      <c r="AB76" s="1">
        <f t="shared" si="17"/>
        <v>1333</v>
      </c>
      <c r="AC76" s="1">
        <f t="shared" si="18"/>
        <v>2310</v>
      </c>
      <c r="AD76" s="1">
        <f t="shared" si="19"/>
        <v>140</v>
      </c>
      <c r="AE76" s="1">
        <f t="shared" si="26"/>
        <v>-39</v>
      </c>
      <c r="AF76" s="1">
        <f t="shared" si="20"/>
        <v>67</v>
      </c>
      <c r="AG76" s="1">
        <f t="shared" si="20"/>
        <v>0</v>
      </c>
      <c r="AH76" s="1">
        <f t="shared" si="20"/>
        <v>4</v>
      </c>
      <c r="AI76" s="1">
        <f t="shared" si="27"/>
        <v>32</v>
      </c>
      <c r="AJ76" s="9">
        <f t="shared" si="1"/>
        <v>3.7007665873645255E-2</v>
      </c>
      <c r="AK76" s="9">
        <f t="shared" si="2"/>
        <v>7.5660000000000005E-2</v>
      </c>
      <c r="AL76" s="9">
        <f t="shared" si="3"/>
        <v>2.666E-2</v>
      </c>
      <c r="AM76" s="9">
        <f t="shared" si="4"/>
        <v>4.6199999999999998E-2</v>
      </c>
      <c r="AN76" s="9">
        <f t="shared" si="5"/>
        <v>2.8E-3</v>
      </c>
      <c r="AO76" s="9">
        <f t="shared" si="6"/>
        <v>6.4000000000000005E-4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0</v>
      </c>
      <c r="AV76" s="9">
        <f t="shared" si="23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32"/>
        <v>74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220605.11376425298</v>
      </c>
      <c r="BS76" s="1">
        <f t="shared" si="16"/>
        <v>77733.707810665932</v>
      </c>
    </row>
    <row r="77" spans="2:71" x14ac:dyDescent="0.3">
      <c r="B77" s="1">
        <f t="shared" si="0"/>
        <v>3813</v>
      </c>
      <c r="C77" s="1">
        <v>64</v>
      </c>
      <c r="D77" s="1">
        <v>46186</v>
      </c>
      <c r="E77" s="1">
        <v>1292</v>
      </c>
      <c r="F77" s="1">
        <v>0</v>
      </c>
      <c r="G77" s="1">
        <v>2377</v>
      </c>
      <c r="H77" s="1">
        <v>0</v>
      </c>
      <c r="I77" s="1">
        <v>144</v>
      </c>
      <c r="J77" s="1">
        <v>41.45</v>
      </c>
      <c r="K77" s="1">
        <v>1.1599999999999999</v>
      </c>
      <c r="L77" s="1">
        <v>24.9</v>
      </c>
      <c r="M77" s="1">
        <v>1.21</v>
      </c>
      <c r="N77" s="1">
        <v>1486</v>
      </c>
      <c r="O77" s="1">
        <v>2317</v>
      </c>
      <c r="P77" s="1">
        <v>1990</v>
      </c>
      <c r="Q77" s="1">
        <v>319</v>
      </c>
      <c r="R77" s="1">
        <v>7</v>
      </c>
      <c r="S77" s="1">
        <v>1095</v>
      </c>
      <c r="T77" s="1">
        <v>107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f t="shared" si="17"/>
        <v>46186</v>
      </c>
      <c r="AB77" s="1">
        <f t="shared" si="17"/>
        <v>1292</v>
      </c>
      <c r="AC77" s="1">
        <f t="shared" si="18"/>
        <v>2377</v>
      </c>
      <c r="AD77" s="1">
        <f t="shared" si="19"/>
        <v>144</v>
      </c>
      <c r="AE77" s="1">
        <f t="shared" si="26"/>
        <v>-41</v>
      </c>
      <c r="AF77" s="1">
        <f t="shared" si="20"/>
        <v>67</v>
      </c>
      <c r="AG77" s="1">
        <f t="shared" si="20"/>
        <v>0</v>
      </c>
      <c r="AH77" s="1">
        <f t="shared" si="20"/>
        <v>4</v>
      </c>
      <c r="AI77" s="1">
        <f t="shared" si="27"/>
        <v>30</v>
      </c>
      <c r="AJ77" s="9">
        <f t="shared" si="1"/>
        <v>3.7765538945712038E-2</v>
      </c>
      <c r="AK77" s="9">
        <f t="shared" si="2"/>
        <v>7.6259999999999994E-2</v>
      </c>
      <c r="AL77" s="9">
        <f t="shared" si="3"/>
        <v>2.5839999999999998E-2</v>
      </c>
      <c r="AM77" s="9">
        <f t="shared" si="4"/>
        <v>4.7539999999999999E-2</v>
      </c>
      <c r="AN77" s="9">
        <f t="shared" si="5"/>
        <v>2.8800000000000002E-3</v>
      </c>
      <c r="AO77" s="9">
        <f t="shared" si="6"/>
        <v>5.9999999999999995E-4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0</v>
      </c>
      <c r="AV77" s="9">
        <f t="shared" si="23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32"/>
        <v>75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222354.55955143977</v>
      </c>
      <c r="BS77" s="1">
        <f t="shared" si="16"/>
        <v>75342.798568177328</v>
      </c>
    </row>
    <row r="78" spans="2:71" x14ac:dyDescent="0.3">
      <c r="B78" s="1">
        <f t="shared" ref="B78:B141" si="33">IF(C78="",NA(),E78+G78+H78+I78)</f>
        <v>3840</v>
      </c>
      <c r="C78" s="1">
        <v>65</v>
      </c>
      <c r="D78" s="1">
        <v>46158</v>
      </c>
      <c r="E78" s="1">
        <v>1250</v>
      </c>
      <c r="F78" s="1">
        <v>0</v>
      </c>
      <c r="G78" s="1">
        <v>2442</v>
      </c>
      <c r="H78" s="1">
        <v>0</v>
      </c>
      <c r="I78" s="1">
        <v>148</v>
      </c>
      <c r="J78" s="1">
        <v>41.25</v>
      </c>
      <c r="K78" s="1">
        <v>1.1599999999999999</v>
      </c>
      <c r="L78" s="1">
        <v>25</v>
      </c>
      <c r="M78" s="1">
        <v>1.2</v>
      </c>
      <c r="N78" s="1">
        <v>1502</v>
      </c>
      <c r="O78" s="1">
        <v>2328</v>
      </c>
      <c r="P78" s="1">
        <v>1968</v>
      </c>
      <c r="Q78" s="1">
        <v>352</v>
      </c>
      <c r="R78" s="1">
        <v>7</v>
      </c>
      <c r="S78" s="1">
        <v>1062</v>
      </c>
      <c r="T78" s="1">
        <v>104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f t="shared" si="17"/>
        <v>46158</v>
      </c>
      <c r="AB78" s="1">
        <f t="shared" si="17"/>
        <v>1250</v>
      </c>
      <c r="AC78" s="1">
        <f t="shared" si="18"/>
        <v>2442</v>
      </c>
      <c r="AD78" s="1">
        <f t="shared" si="19"/>
        <v>148</v>
      </c>
      <c r="AE78" s="1">
        <f t="shared" si="26"/>
        <v>-42</v>
      </c>
      <c r="AF78" s="1">
        <f t="shared" si="20"/>
        <v>65</v>
      </c>
      <c r="AG78" s="1">
        <f t="shared" si="20"/>
        <v>0</v>
      </c>
      <c r="AH78" s="1">
        <f t="shared" si="20"/>
        <v>4</v>
      </c>
      <c r="AI78" s="1">
        <f t="shared" si="27"/>
        <v>27</v>
      </c>
      <c r="AJ78" s="9">
        <f t="shared" ref="AJ78:AJ141" si="34">IF(OR(ISNA(B78),B78=0),NA(),I78/B78)</f>
        <v>3.8541666666666669E-2</v>
      </c>
      <c r="AK78" s="9">
        <f t="shared" ref="AK78:AK141" si="35">IF(OR(ISNA(B78),B78=0),NA(),B78/$AK$11)</f>
        <v>7.6799999999999993E-2</v>
      </c>
      <c r="AL78" s="9">
        <f t="shared" ref="AL78:AL141" si="36">IF(OR(ISNA(B78),B78=0),NA(),E78/$AK$11)</f>
        <v>2.5000000000000001E-2</v>
      </c>
      <c r="AM78" s="9">
        <f t="shared" ref="AM78:AM141" si="37">IF(OR(ISNA(B78),B78=0),NA(),G78/$AK$11)</f>
        <v>4.8840000000000001E-2</v>
      </c>
      <c r="AN78" s="9">
        <f t="shared" ref="AN78:AN141" si="38">IF(OR(ISNA(B78),B78=0),NA(),I78/$AK$11)</f>
        <v>2.96E-3</v>
      </c>
      <c r="AO78" s="9">
        <f t="shared" ref="AO78:AO141" si="39">+IF(OR(ISNA(B78),B78=0),NA(),AI78/$AK$11)</f>
        <v>5.4000000000000001E-4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0</v>
      </c>
      <c r="AV78" s="9">
        <f t="shared" si="23"/>
        <v>0</v>
      </c>
      <c r="AW78" s="9">
        <f t="shared" ref="AW78:AW141" si="41">IF(OR(ISNA(B78),B78=0),NA(),V78/$AK$11)</f>
        <v>0</v>
      </c>
      <c r="AX78" s="9">
        <f t="shared" ref="AX78:AX141" si="42">IF(OR(ISNA(B78),B78=0),NA(),W78/$AK$11)</f>
        <v>0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76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223929.06075990785</v>
      </c>
      <c r="BS78" s="1">
        <f t="shared" ref="BS78:BS88" si="49">+$BU$14*E78</f>
        <v>72893.574466115839</v>
      </c>
    </row>
    <row r="79" spans="2:71" x14ac:dyDescent="0.3">
      <c r="B79" s="1">
        <f t="shared" si="33"/>
        <v>3868</v>
      </c>
      <c r="C79" s="1">
        <v>66</v>
      </c>
      <c r="D79" s="1">
        <v>46130</v>
      </c>
      <c r="E79" s="1">
        <v>1210</v>
      </c>
      <c r="F79" s="1">
        <v>0</v>
      </c>
      <c r="G79" s="1">
        <v>2507</v>
      </c>
      <c r="H79" s="1">
        <v>0</v>
      </c>
      <c r="I79" s="1">
        <v>151</v>
      </c>
      <c r="J79" s="1">
        <v>41.06</v>
      </c>
      <c r="K79" s="1">
        <v>1.1599999999999999</v>
      </c>
      <c r="L79" s="1">
        <v>25</v>
      </c>
      <c r="M79" s="1">
        <v>1.19</v>
      </c>
      <c r="N79" s="1">
        <v>1517</v>
      </c>
      <c r="O79" s="1">
        <v>2341</v>
      </c>
      <c r="P79" s="1">
        <v>1947</v>
      </c>
      <c r="Q79" s="1">
        <v>385</v>
      </c>
      <c r="R79" s="1">
        <v>8</v>
      </c>
      <c r="S79" s="1">
        <v>1026</v>
      </c>
      <c r="T79" s="1">
        <v>101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f t="shared" ref="AA79:AB142" si="50">+D79+U79</f>
        <v>46130</v>
      </c>
      <c r="AB79" s="1">
        <f t="shared" si="50"/>
        <v>1210</v>
      </c>
      <c r="AC79" s="1">
        <f t="shared" ref="AC79:AC142" si="51">+G79+W79</f>
        <v>2507</v>
      </c>
      <c r="AD79" s="1">
        <f t="shared" ref="AD79:AD142" si="52">+I79+X79</f>
        <v>151</v>
      </c>
      <c r="AE79" s="1">
        <f t="shared" si="26"/>
        <v>-40</v>
      </c>
      <c r="AF79" s="1">
        <f t="shared" ref="AF79:AH142" si="53">IF($C79="","",G79-G78)</f>
        <v>65</v>
      </c>
      <c r="AG79" s="1">
        <f t="shared" si="53"/>
        <v>0</v>
      </c>
      <c r="AH79" s="1">
        <f t="shared" si="53"/>
        <v>3</v>
      </c>
      <c r="AI79" s="1">
        <f t="shared" si="27"/>
        <v>28</v>
      </c>
      <c r="AJ79" s="9">
        <f t="shared" si="34"/>
        <v>3.9038262668045505E-2</v>
      </c>
      <c r="AK79" s="9">
        <f t="shared" si="35"/>
        <v>7.7359999999999998E-2</v>
      </c>
      <c r="AL79" s="9">
        <f t="shared" si="36"/>
        <v>2.4199999999999999E-2</v>
      </c>
      <c r="AM79" s="9">
        <f t="shared" si="37"/>
        <v>5.0139999999999997E-2</v>
      </c>
      <c r="AN79" s="9">
        <f t="shared" si="38"/>
        <v>3.0200000000000001E-3</v>
      </c>
      <c r="AO79" s="9">
        <f t="shared" si="39"/>
        <v>5.5999999999999995E-4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0</v>
      </c>
      <c r="AV79" s="9">
        <f t="shared" ref="AV79:AV142" si="56">IF(OR(ISNA(B79),B79=0),NA(),AU79/$AK$11)</f>
        <v>0</v>
      </c>
      <c r="AW79" s="9">
        <f t="shared" si="41"/>
        <v>0</v>
      </c>
      <c r="AX79" s="9">
        <f t="shared" si="42"/>
        <v>0</v>
      </c>
      <c r="AY79" s="9">
        <f t="shared" si="43"/>
        <v>0</v>
      </c>
      <c r="AZ79" s="9">
        <f t="shared" si="44"/>
        <v>0</v>
      </c>
      <c r="BJ79" s="7">
        <f t="shared" si="32"/>
        <v>77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225561.87682794884</v>
      </c>
      <c r="BS79" s="1">
        <f t="shared" si="49"/>
        <v>70560.980083200135</v>
      </c>
    </row>
    <row r="80" spans="2:71" x14ac:dyDescent="0.3">
      <c r="B80" s="1">
        <f t="shared" si="33"/>
        <v>3895</v>
      </c>
      <c r="C80" s="1">
        <v>67</v>
      </c>
      <c r="D80" s="1">
        <v>46104</v>
      </c>
      <c r="E80" s="1">
        <v>1171</v>
      </c>
      <c r="F80" s="1">
        <v>0</v>
      </c>
      <c r="G80" s="1">
        <v>2569</v>
      </c>
      <c r="H80" s="1">
        <v>0</v>
      </c>
      <c r="I80" s="1">
        <v>155</v>
      </c>
      <c r="J80" s="1">
        <v>40.880000000000003</v>
      </c>
      <c r="K80" s="1">
        <v>1.1599999999999999</v>
      </c>
      <c r="L80" s="1">
        <v>25</v>
      </c>
      <c r="M80" s="1">
        <v>1.18</v>
      </c>
      <c r="N80" s="1">
        <v>1533</v>
      </c>
      <c r="O80" s="1">
        <v>2352</v>
      </c>
      <c r="P80" s="1">
        <v>1927</v>
      </c>
      <c r="Q80" s="1">
        <v>416</v>
      </c>
      <c r="R80" s="1">
        <v>9</v>
      </c>
      <c r="S80" s="1">
        <v>994</v>
      </c>
      <c r="T80" s="1">
        <v>98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f t="shared" si="50"/>
        <v>46104</v>
      </c>
      <c r="AB80" s="1">
        <f t="shared" si="50"/>
        <v>1171</v>
      </c>
      <c r="AC80" s="1">
        <f t="shared" si="51"/>
        <v>2569</v>
      </c>
      <c r="AD80" s="1">
        <f t="shared" si="52"/>
        <v>155</v>
      </c>
      <c r="AE80" s="1">
        <f t="shared" ref="AE80:AE143" si="59">IF($C80="","",E80-E79)</f>
        <v>-39</v>
      </c>
      <c r="AF80" s="1">
        <f t="shared" si="53"/>
        <v>62</v>
      </c>
      <c r="AG80" s="1">
        <f t="shared" si="53"/>
        <v>0</v>
      </c>
      <c r="AH80" s="1">
        <f t="shared" si="53"/>
        <v>4</v>
      </c>
      <c r="AI80" s="1">
        <f t="shared" ref="AI80:AI143" si="60">IF(OR($C80="",ISNA($C80)),NA(),AE80+AF80+AG80+AH80)</f>
        <v>27</v>
      </c>
      <c r="AJ80" s="9">
        <f t="shared" si="34"/>
        <v>3.9794608472400517E-2</v>
      </c>
      <c r="AK80" s="9">
        <f t="shared" si="35"/>
        <v>7.7899999999999997E-2</v>
      </c>
      <c r="AL80" s="9">
        <f t="shared" si="36"/>
        <v>2.342E-2</v>
      </c>
      <c r="AM80" s="9">
        <f t="shared" si="37"/>
        <v>5.1380000000000002E-2</v>
      </c>
      <c r="AN80" s="9">
        <f t="shared" si="38"/>
        <v>3.0999999999999999E-3</v>
      </c>
      <c r="AO80" s="9">
        <f t="shared" si="39"/>
        <v>5.4000000000000001E-4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0</v>
      </c>
      <c r="AV80" s="9">
        <f t="shared" si="56"/>
        <v>0</v>
      </c>
      <c r="AW80" s="9">
        <f t="shared" si="41"/>
        <v>0</v>
      </c>
      <c r="AX80" s="9">
        <f t="shared" si="42"/>
        <v>0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78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227136.37803641695</v>
      </c>
      <c r="BS80" s="1">
        <f t="shared" si="49"/>
        <v>68286.700559857316</v>
      </c>
    </row>
    <row r="81" spans="1:85" x14ac:dyDescent="0.3">
      <c r="B81" s="1">
        <f t="shared" si="33"/>
        <v>3917</v>
      </c>
      <c r="C81" s="1">
        <v>68</v>
      </c>
      <c r="D81" s="1">
        <v>46081</v>
      </c>
      <c r="E81" s="1">
        <v>1131</v>
      </c>
      <c r="F81" s="1">
        <v>0</v>
      </c>
      <c r="G81" s="1">
        <v>2628</v>
      </c>
      <c r="H81" s="1">
        <v>0</v>
      </c>
      <c r="I81" s="1">
        <v>158</v>
      </c>
      <c r="J81" s="1">
        <v>40.700000000000003</v>
      </c>
      <c r="K81" s="1">
        <v>1.1599999999999999</v>
      </c>
      <c r="L81" s="1">
        <v>25.1</v>
      </c>
      <c r="M81" s="1">
        <v>1.17</v>
      </c>
      <c r="N81" s="1">
        <v>1546</v>
      </c>
      <c r="O81" s="1">
        <v>2362</v>
      </c>
      <c r="P81" s="1">
        <v>1905</v>
      </c>
      <c r="Q81" s="1">
        <v>447</v>
      </c>
      <c r="R81" s="1">
        <v>9</v>
      </c>
      <c r="S81" s="1">
        <v>965</v>
      </c>
      <c r="T81" s="1">
        <v>95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f t="shared" si="50"/>
        <v>46081</v>
      </c>
      <c r="AB81" s="1">
        <f t="shared" si="50"/>
        <v>1131</v>
      </c>
      <c r="AC81" s="1">
        <f t="shared" si="51"/>
        <v>2628</v>
      </c>
      <c r="AD81" s="1">
        <f t="shared" si="52"/>
        <v>158</v>
      </c>
      <c r="AE81" s="1">
        <f t="shared" si="59"/>
        <v>-40</v>
      </c>
      <c r="AF81" s="1">
        <f t="shared" si="53"/>
        <v>59</v>
      </c>
      <c r="AG81" s="1">
        <f t="shared" si="53"/>
        <v>0</v>
      </c>
      <c r="AH81" s="1">
        <f t="shared" si="53"/>
        <v>3</v>
      </c>
      <c r="AI81" s="1">
        <f t="shared" si="60"/>
        <v>22</v>
      </c>
      <c r="AJ81" s="9">
        <f t="shared" si="34"/>
        <v>4.0336992596374778E-2</v>
      </c>
      <c r="AK81" s="9">
        <f t="shared" si="35"/>
        <v>7.8340000000000007E-2</v>
      </c>
      <c r="AL81" s="9">
        <f t="shared" si="36"/>
        <v>2.2620000000000001E-2</v>
      </c>
      <c r="AM81" s="9">
        <f t="shared" si="37"/>
        <v>5.2560000000000003E-2</v>
      </c>
      <c r="AN81" s="9">
        <f t="shared" si="38"/>
        <v>3.16E-3</v>
      </c>
      <c r="AO81" s="9">
        <f t="shared" si="39"/>
        <v>4.4000000000000002E-4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0</v>
      </c>
      <c r="AV81" s="9">
        <f t="shared" si="56"/>
        <v>0</v>
      </c>
      <c r="AW81" s="9">
        <f t="shared" si="41"/>
        <v>0</v>
      </c>
      <c r="AX81" s="9">
        <f t="shared" si="42"/>
        <v>0</v>
      </c>
      <c r="AY81" s="9">
        <f t="shared" si="43"/>
        <v>0</v>
      </c>
      <c r="AZ81" s="9">
        <f t="shared" si="44"/>
        <v>0</v>
      </c>
      <c r="BJ81" s="7">
        <f t="shared" si="62"/>
        <v>79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228419.3049470206</v>
      </c>
      <c r="BS81" s="1">
        <f t="shared" si="49"/>
        <v>65954.106176941612</v>
      </c>
    </row>
    <row r="82" spans="1:85" x14ac:dyDescent="0.3">
      <c r="B82" s="1">
        <f t="shared" si="33"/>
        <v>3943</v>
      </c>
      <c r="C82" s="1">
        <v>69</v>
      </c>
      <c r="D82" s="1">
        <v>46055</v>
      </c>
      <c r="E82" s="1">
        <v>1095</v>
      </c>
      <c r="F82" s="1">
        <v>0</v>
      </c>
      <c r="G82" s="1">
        <v>2687</v>
      </c>
      <c r="H82" s="1">
        <v>0</v>
      </c>
      <c r="I82" s="1">
        <v>161</v>
      </c>
      <c r="J82" s="1">
        <v>40.53</v>
      </c>
      <c r="K82" s="1">
        <v>1.1599999999999999</v>
      </c>
      <c r="L82" s="1">
        <v>25.1</v>
      </c>
      <c r="M82" s="1">
        <v>1.1599999999999999</v>
      </c>
      <c r="N82" s="1">
        <v>1560</v>
      </c>
      <c r="O82" s="1">
        <v>2374</v>
      </c>
      <c r="P82" s="1">
        <v>1885</v>
      </c>
      <c r="Q82" s="1">
        <v>479</v>
      </c>
      <c r="R82" s="1">
        <v>9</v>
      </c>
      <c r="S82" s="1">
        <v>935</v>
      </c>
      <c r="T82" s="1">
        <v>92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f t="shared" si="50"/>
        <v>46055</v>
      </c>
      <c r="AB82" s="1">
        <f t="shared" si="50"/>
        <v>1095</v>
      </c>
      <c r="AC82" s="1">
        <f t="shared" si="51"/>
        <v>2687</v>
      </c>
      <c r="AD82" s="1">
        <f t="shared" si="52"/>
        <v>161</v>
      </c>
      <c r="AE82" s="1">
        <f t="shared" si="59"/>
        <v>-36</v>
      </c>
      <c r="AF82" s="1">
        <f t="shared" si="53"/>
        <v>59</v>
      </c>
      <c r="AG82" s="1">
        <f t="shared" si="53"/>
        <v>0</v>
      </c>
      <c r="AH82" s="1">
        <f t="shared" si="53"/>
        <v>3</v>
      </c>
      <c r="AI82" s="1">
        <f t="shared" si="60"/>
        <v>26</v>
      </c>
      <c r="AJ82" s="9">
        <f t="shared" si="34"/>
        <v>4.083185391833629E-2</v>
      </c>
      <c r="AK82" s="9">
        <f t="shared" si="35"/>
        <v>7.886E-2</v>
      </c>
      <c r="AL82" s="9">
        <f t="shared" si="36"/>
        <v>2.1899999999999999E-2</v>
      </c>
      <c r="AM82" s="9">
        <f t="shared" si="37"/>
        <v>5.3740000000000003E-2</v>
      </c>
      <c r="AN82" s="9">
        <f t="shared" si="38"/>
        <v>3.2200000000000002E-3</v>
      </c>
      <c r="AO82" s="9">
        <f t="shared" si="39"/>
        <v>5.1999999999999995E-4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0</v>
      </c>
      <c r="AV82" s="9">
        <f t="shared" si="56"/>
        <v>0</v>
      </c>
      <c r="AW82" s="9">
        <f t="shared" si="41"/>
        <v>0</v>
      </c>
      <c r="AX82" s="9">
        <f t="shared" si="42"/>
        <v>0</v>
      </c>
      <c r="AY82" s="9">
        <f t="shared" si="43"/>
        <v>0</v>
      </c>
      <c r="AZ82" s="9">
        <f t="shared" si="44"/>
        <v>0</v>
      </c>
      <c r="BJ82" s="7">
        <f t="shared" si="62"/>
        <v>80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229935.4912959158</v>
      </c>
      <c r="BS82" s="1">
        <f t="shared" si="49"/>
        <v>63854.771232317478</v>
      </c>
    </row>
    <row r="83" spans="1:85" x14ac:dyDescent="0.3">
      <c r="B83" s="1">
        <f t="shared" si="33"/>
        <v>3967</v>
      </c>
      <c r="C83" s="1">
        <v>70</v>
      </c>
      <c r="D83" s="1">
        <v>46031</v>
      </c>
      <c r="E83" s="1">
        <v>1055</v>
      </c>
      <c r="F83" s="1">
        <v>0</v>
      </c>
      <c r="G83" s="1">
        <v>2748</v>
      </c>
      <c r="H83" s="1">
        <v>0</v>
      </c>
      <c r="I83" s="1">
        <v>164</v>
      </c>
      <c r="J83" s="1">
        <v>40.36</v>
      </c>
      <c r="K83" s="1">
        <v>1.1599999999999999</v>
      </c>
      <c r="L83" s="1">
        <v>25.2</v>
      </c>
      <c r="M83" s="1">
        <v>1.1599999999999999</v>
      </c>
      <c r="N83" s="1">
        <v>1573</v>
      </c>
      <c r="O83" s="1">
        <v>2385</v>
      </c>
      <c r="P83" s="1">
        <v>1862</v>
      </c>
      <c r="Q83" s="1">
        <v>512</v>
      </c>
      <c r="R83" s="1">
        <v>10</v>
      </c>
      <c r="S83" s="1">
        <v>900</v>
      </c>
      <c r="T83" s="1">
        <v>88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f t="shared" si="50"/>
        <v>46031</v>
      </c>
      <c r="AB83" s="1">
        <f t="shared" si="50"/>
        <v>1055</v>
      </c>
      <c r="AC83" s="1">
        <f t="shared" si="51"/>
        <v>2748</v>
      </c>
      <c r="AD83" s="1">
        <f t="shared" si="52"/>
        <v>164</v>
      </c>
      <c r="AE83" s="1">
        <f t="shared" si="59"/>
        <v>-40</v>
      </c>
      <c r="AF83" s="1">
        <f t="shared" si="53"/>
        <v>61</v>
      </c>
      <c r="AG83" s="1">
        <f t="shared" si="53"/>
        <v>0</v>
      </c>
      <c r="AH83" s="1">
        <f t="shared" si="53"/>
        <v>3</v>
      </c>
      <c r="AI83" s="1">
        <f t="shared" si="60"/>
        <v>24</v>
      </c>
      <c r="AJ83" s="9">
        <f t="shared" si="34"/>
        <v>4.1341063776153264E-2</v>
      </c>
      <c r="AK83" s="9">
        <f t="shared" si="35"/>
        <v>7.9339999999999994E-2</v>
      </c>
      <c r="AL83" s="9">
        <f t="shared" si="36"/>
        <v>2.1100000000000001E-2</v>
      </c>
      <c r="AM83" s="9">
        <f t="shared" si="37"/>
        <v>5.4960000000000002E-2</v>
      </c>
      <c r="AN83" s="9">
        <f t="shared" si="38"/>
        <v>3.2799999999999999E-3</v>
      </c>
      <c r="AO83" s="9">
        <f t="shared" si="39"/>
        <v>4.8000000000000001E-4</v>
      </c>
      <c r="AP83" s="1">
        <f t="shared" si="54"/>
        <v>0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0</v>
      </c>
      <c r="AU83" s="1">
        <f t="shared" si="40"/>
        <v>0</v>
      </c>
      <c r="AV83" s="9">
        <f t="shared" si="56"/>
        <v>0</v>
      </c>
      <c r="AW83" s="9">
        <f t="shared" si="41"/>
        <v>0</v>
      </c>
      <c r="AX83" s="9">
        <f t="shared" si="42"/>
        <v>0</v>
      </c>
      <c r="AY83" s="9">
        <f t="shared" si="43"/>
        <v>0</v>
      </c>
      <c r="AZ83" s="9">
        <f t="shared" si="44"/>
        <v>0</v>
      </c>
      <c r="BJ83" s="7">
        <f t="shared" si="62"/>
        <v>81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231335.04792566522</v>
      </c>
      <c r="BS83" s="1">
        <f t="shared" si="49"/>
        <v>61522.176849401767</v>
      </c>
    </row>
    <row r="84" spans="1:85" x14ac:dyDescent="0.3">
      <c r="B84" s="1">
        <f t="shared" si="33"/>
        <v>3989</v>
      </c>
      <c r="C84" s="1">
        <v>71</v>
      </c>
      <c r="D84" s="1">
        <v>46009</v>
      </c>
      <c r="E84" s="1">
        <v>1015</v>
      </c>
      <c r="F84" s="1">
        <v>0</v>
      </c>
      <c r="G84" s="1">
        <v>2806</v>
      </c>
      <c r="H84" s="1">
        <v>0</v>
      </c>
      <c r="I84" s="1">
        <v>168</v>
      </c>
      <c r="J84" s="1">
        <v>40.19</v>
      </c>
      <c r="K84" s="1">
        <v>1.1599999999999999</v>
      </c>
      <c r="L84" s="1">
        <v>25.2</v>
      </c>
      <c r="M84" s="1">
        <v>1.1499999999999999</v>
      </c>
      <c r="N84" s="1">
        <v>1586</v>
      </c>
      <c r="O84" s="1">
        <v>2393</v>
      </c>
      <c r="P84" s="1">
        <v>1840</v>
      </c>
      <c r="Q84" s="1">
        <v>542</v>
      </c>
      <c r="R84" s="1">
        <v>11</v>
      </c>
      <c r="S84" s="1">
        <v>866</v>
      </c>
      <c r="T84" s="1">
        <v>85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f t="shared" si="50"/>
        <v>46009</v>
      </c>
      <c r="AB84" s="1">
        <f t="shared" si="50"/>
        <v>1015</v>
      </c>
      <c r="AC84" s="1">
        <f t="shared" si="51"/>
        <v>2806</v>
      </c>
      <c r="AD84" s="1">
        <f t="shared" si="52"/>
        <v>168</v>
      </c>
      <c r="AE84" s="1">
        <f t="shared" si="59"/>
        <v>-40</v>
      </c>
      <c r="AF84" s="1">
        <f t="shared" si="53"/>
        <v>58</v>
      </c>
      <c r="AG84" s="1">
        <f t="shared" si="53"/>
        <v>0</v>
      </c>
      <c r="AH84" s="1">
        <f t="shared" si="53"/>
        <v>4</v>
      </c>
      <c r="AI84" s="1">
        <f t="shared" si="60"/>
        <v>22</v>
      </c>
      <c r="AJ84" s="9">
        <f t="shared" si="34"/>
        <v>4.2115818500877415E-2</v>
      </c>
      <c r="AK84" s="9">
        <f t="shared" si="35"/>
        <v>7.9780000000000004E-2</v>
      </c>
      <c r="AL84" s="9">
        <f t="shared" si="36"/>
        <v>2.0299999999999999E-2</v>
      </c>
      <c r="AM84" s="9">
        <f t="shared" si="37"/>
        <v>5.6120000000000003E-2</v>
      </c>
      <c r="AN84" s="9">
        <f t="shared" si="38"/>
        <v>3.3600000000000001E-3</v>
      </c>
      <c r="AO84" s="9">
        <f t="shared" si="39"/>
        <v>4.4000000000000002E-4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0</v>
      </c>
      <c r="AV84" s="9">
        <f t="shared" si="56"/>
        <v>0</v>
      </c>
      <c r="AW84" s="9">
        <f t="shared" si="41"/>
        <v>0</v>
      </c>
      <c r="AX84" s="9">
        <f t="shared" si="42"/>
        <v>0</v>
      </c>
      <c r="AY84" s="9">
        <f t="shared" si="43"/>
        <v>0</v>
      </c>
      <c r="AZ84" s="9">
        <f t="shared" si="44"/>
        <v>0</v>
      </c>
      <c r="BJ84" s="7">
        <f t="shared" si="62"/>
        <v>82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232617.97483626887</v>
      </c>
      <c r="BS84" s="1">
        <f t="shared" si="49"/>
        <v>59189.582466486063</v>
      </c>
    </row>
    <row r="85" spans="1:85" x14ac:dyDescent="0.3">
      <c r="B85" s="1">
        <f t="shared" si="33"/>
        <v>4009</v>
      </c>
      <c r="C85" s="1">
        <v>72</v>
      </c>
      <c r="D85" s="1">
        <v>45989</v>
      </c>
      <c r="E85" s="1">
        <v>975</v>
      </c>
      <c r="F85" s="1">
        <v>0</v>
      </c>
      <c r="G85" s="1">
        <v>2863</v>
      </c>
      <c r="H85" s="1">
        <v>0</v>
      </c>
      <c r="I85" s="1">
        <v>171</v>
      </c>
      <c r="J85" s="1">
        <v>40.03</v>
      </c>
      <c r="K85" s="1">
        <v>1.1599999999999999</v>
      </c>
      <c r="L85" s="1">
        <v>25.2</v>
      </c>
      <c r="M85" s="1">
        <v>1.1399999999999999</v>
      </c>
      <c r="N85" s="1">
        <v>1598</v>
      </c>
      <c r="O85" s="1">
        <v>2401</v>
      </c>
      <c r="P85" s="1">
        <v>1818</v>
      </c>
      <c r="Q85" s="1">
        <v>571</v>
      </c>
      <c r="R85" s="1">
        <v>11</v>
      </c>
      <c r="S85" s="1">
        <v>834</v>
      </c>
      <c r="T85" s="1">
        <v>82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f t="shared" si="50"/>
        <v>45989</v>
      </c>
      <c r="AB85" s="1">
        <f t="shared" si="50"/>
        <v>975</v>
      </c>
      <c r="AC85" s="1">
        <f t="shared" si="51"/>
        <v>2863</v>
      </c>
      <c r="AD85" s="1">
        <f t="shared" si="52"/>
        <v>171</v>
      </c>
      <c r="AE85" s="1">
        <f t="shared" si="59"/>
        <v>-40</v>
      </c>
      <c r="AF85" s="1">
        <f t="shared" si="53"/>
        <v>57</v>
      </c>
      <c r="AG85" s="1">
        <f t="shared" si="53"/>
        <v>0</v>
      </c>
      <c r="AH85" s="1">
        <f t="shared" si="53"/>
        <v>3</v>
      </c>
      <c r="AI85" s="1">
        <f t="shared" si="60"/>
        <v>20</v>
      </c>
      <c r="AJ85" s="9">
        <f t="shared" si="34"/>
        <v>4.2654028436018961E-2</v>
      </c>
      <c r="AK85" s="9">
        <f t="shared" si="35"/>
        <v>8.0180000000000001E-2</v>
      </c>
      <c r="AL85" s="9">
        <f t="shared" si="36"/>
        <v>1.95E-2</v>
      </c>
      <c r="AM85" s="9">
        <f t="shared" si="37"/>
        <v>5.7259999999999998E-2</v>
      </c>
      <c r="AN85" s="9">
        <f t="shared" si="38"/>
        <v>3.4199999999999999E-3</v>
      </c>
      <c r="AO85" s="9">
        <f t="shared" si="39"/>
        <v>4.0000000000000002E-4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0</v>
      </c>
      <c r="AV85" s="9">
        <f t="shared" si="56"/>
        <v>0</v>
      </c>
      <c r="AW85" s="9">
        <f t="shared" si="41"/>
        <v>0</v>
      </c>
      <c r="AX85" s="9">
        <f t="shared" si="42"/>
        <v>0</v>
      </c>
      <c r="AY85" s="9">
        <f t="shared" si="43"/>
        <v>0</v>
      </c>
      <c r="AZ85" s="9">
        <f t="shared" si="44"/>
        <v>0</v>
      </c>
      <c r="BJ85" s="7">
        <f t="shared" si="62"/>
        <v>83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233784.27202772672</v>
      </c>
      <c r="BS85" s="1">
        <f t="shared" si="49"/>
        <v>56856.988083570359</v>
      </c>
    </row>
    <row r="86" spans="1:85" x14ac:dyDescent="0.3">
      <c r="B86" s="1">
        <f t="shared" si="33"/>
        <v>4028</v>
      </c>
      <c r="C86" s="1">
        <v>73</v>
      </c>
      <c r="D86" s="1">
        <v>45969</v>
      </c>
      <c r="E86" s="1">
        <v>937</v>
      </c>
      <c r="F86" s="1">
        <v>0</v>
      </c>
      <c r="G86" s="1">
        <v>2917</v>
      </c>
      <c r="H86" s="1">
        <v>0</v>
      </c>
      <c r="I86" s="1">
        <v>174</v>
      </c>
      <c r="J86" s="1">
        <v>39.880000000000003</v>
      </c>
      <c r="K86" s="1">
        <v>1.1599999999999999</v>
      </c>
      <c r="L86" s="1">
        <v>25.3</v>
      </c>
      <c r="M86" s="1">
        <v>1.1399999999999999</v>
      </c>
      <c r="N86" s="1">
        <v>1610</v>
      </c>
      <c r="O86" s="1">
        <v>2409</v>
      </c>
      <c r="P86" s="1">
        <v>1797</v>
      </c>
      <c r="Q86" s="1">
        <v>599</v>
      </c>
      <c r="R86" s="1">
        <v>11</v>
      </c>
      <c r="S86" s="1">
        <v>803</v>
      </c>
      <c r="T86" s="1">
        <v>80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f t="shared" si="50"/>
        <v>45969</v>
      </c>
      <c r="AB86" s="1">
        <f t="shared" si="50"/>
        <v>937</v>
      </c>
      <c r="AC86" s="1">
        <f t="shared" si="51"/>
        <v>2917</v>
      </c>
      <c r="AD86" s="1">
        <f t="shared" si="52"/>
        <v>174</v>
      </c>
      <c r="AE86" s="1">
        <f t="shared" si="59"/>
        <v>-38</v>
      </c>
      <c r="AF86" s="1">
        <f t="shared" si="53"/>
        <v>54</v>
      </c>
      <c r="AG86" s="1">
        <f t="shared" si="53"/>
        <v>0</v>
      </c>
      <c r="AH86" s="1">
        <f t="shared" si="53"/>
        <v>3</v>
      </c>
      <c r="AI86" s="1">
        <f t="shared" si="60"/>
        <v>19</v>
      </c>
      <c r="AJ86" s="9">
        <f t="shared" si="34"/>
        <v>4.3197616683217477E-2</v>
      </c>
      <c r="AK86" s="9">
        <f t="shared" si="35"/>
        <v>8.0560000000000007E-2</v>
      </c>
      <c r="AL86" s="9">
        <f t="shared" si="36"/>
        <v>1.874E-2</v>
      </c>
      <c r="AM86" s="9">
        <f t="shared" si="37"/>
        <v>5.8340000000000003E-2</v>
      </c>
      <c r="AN86" s="9">
        <f t="shared" si="38"/>
        <v>3.48E-3</v>
      </c>
      <c r="AO86" s="9">
        <f t="shared" si="39"/>
        <v>3.8000000000000002E-4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0</v>
      </c>
      <c r="AV86" s="9">
        <f t="shared" si="56"/>
        <v>0</v>
      </c>
      <c r="AW86" s="9">
        <f t="shared" si="41"/>
        <v>0</v>
      </c>
      <c r="AX86" s="9">
        <f t="shared" si="42"/>
        <v>0</v>
      </c>
      <c r="AY86" s="9">
        <f t="shared" si="43"/>
        <v>0</v>
      </c>
      <c r="AZ86" s="9">
        <f t="shared" si="44"/>
        <v>0</v>
      </c>
      <c r="BJ86" s="7">
        <f t="shared" si="62"/>
        <v>84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234892.25435961169</v>
      </c>
      <c r="BS86" s="1">
        <f t="shared" si="49"/>
        <v>54641.023419800433</v>
      </c>
    </row>
    <row r="87" spans="1:85" s="1" customFormat="1" x14ac:dyDescent="0.3">
      <c r="A87" s="7"/>
      <c r="B87" s="1">
        <f t="shared" si="33"/>
        <v>4046</v>
      </c>
      <c r="C87" s="1">
        <v>74</v>
      </c>
      <c r="D87" s="1">
        <v>45952</v>
      </c>
      <c r="E87" s="1">
        <v>896</v>
      </c>
      <c r="F87" s="1">
        <v>0</v>
      </c>
      <c r="G87" s="1">
        <v>2973</v>
      </c>
      <c r="H87" s="1">
        <v>0</v>
      </c>
      <c r="I87" s="1">
        <v>177</v>
      </c>
      <c r="J87" s="1">
        <v>39.72</v>
      </c>
      <c r="K87" s="1">
        <v>1.1599999999999999</v>
      </c>
      <c r="L87" s="1">
        <v>25.3</v>
      </c>
      <c r="M87" s="1">
        <v>1.1299999999999999</v>
      </c>
      <c r="N87" s="1">
        <v>1621</v>
      </c>
      <c r="O87" s="1">
        <v>2415</v>
      </c>
      <c r="P87" s="1">
        <v>1776</v>
      </c>
      <c r="Q87" s="1">
        <v>627</v>
      </c>
      <c r="R87" s="1">
        <v>12</v>
      </c>
      <c r="S87" s="1">
        <v>767</v>
      </c>
      <c r="T87" s="1">
        <v>76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f t="shared" si="50"/>
        <v>45952</v>
      </c>
      <c r="AB87" s="1">
        <f t="shared" si="50"/>
        <v>896</v>
      </c>
      <c r="AC87" s="1">
        <f t="shared" si="51"/>
        <v>2973</v>
      </c>
      <c r="AD87" s="1">
        <f t="shared" si="52"/>
        <v>177</v>
      </c>
      <c r="AE87" s="1">
        <f t="shared" si="59"/>
        <v>-41</v>
      </c>
      <c r="AF87" s="1">
        <f t="shared" si="53"/>
        <v>56</v>
      </c>
      <c r="AG87" s="1">
        <f t="shared" si="53"/>
        <v>0</v>
      </c>
      <c r="AH87" s="1">
        <f t="shared" si="53"/>
        <v>3</v>
      </c>
      <c r="AI87" s="1">
        <f t="shared" si="60"/>
        <v>18</v>
      </c>
      <c r="AJ87" s="9">
        <f t="shared" si="34"/>
        <v>4.3746910528917451E-2</v>
      </c>
      <c r="AK87" s="9">
        <f t="shared" si="35"/>
        <v>8.0920000000000006E-2</v>
      </c>
      <c r="AL87" s="9">
        <f t="shared" si="36"/>
        <v>1.7919999999999998E-2</v>
      </c>
      <c r="AM87" s="9">
        <f t="shared" si="37"/>
        <v>5.9459999999999999E-2</v>
      </c>
      <c r="AN87" s="9">
        <f t="shared" si="38"/>
        <v>3.5400000000000002E-3</v>
      </c>
      <c r="AO87" s="9">
        <f t="shared" si="39"/>
        <v>3.6000000000000002E-4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0</v>
      </c>
      <c r="AV87" s="9">
        <f t="shared" si="56"/>
        <v>0</v>
      </c>
      <c r="AW87" s="9">
        <f t="shared" si="41"/>
        <v>0</v>
      </c>
      <c r="AX87" s="9">
        <f t="shared" si="42"/>
        <v>0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85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235941.92183192374</v>
      </c>
      <c r="BS87" s="1">
        <f t="shared" si="49"/>
        <v>52250.114177311836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4061</v>
      </c>
      <c r="C88" s="1">
        <v>75</v>
      </c>
      <c r="D88" s="1">
        <v>45936</v>
      </c>
      <c r="E88" s="1">
        <v>857</v>
      </c>
      <c r="F88" s="1">
        <v>0</v>
      </c>
      <c r="G88" s="1">
        <v>3024</v>
      </c>
      <c r="H88" s="1">
        <v>0</v>
      </c>
      <c r="I88" s="1">
        <v>180</v>
      </c>
      <c r="J88" s="1">
        <v>39.58</v>
      </c>
      <c r="K88" s="1">
        <v>1.1599999999999999</v>
      </c>
      <c r="L88" s="1">
        <v>25.3</v>
      </c>
      <c r="M88" s="1">
        <v>1.1200000000000001</v>
      </c>
      <c r="N88" s="1">
        <v>1631</v>
      </c>
      <c r="O88" s="1">
        <v>2421</v>
      </c>
      <c r="P88" s="1">
        <v>1756</v>
      </c>
      <c r="Q88" s="1">
        <v>652</v>
      </c>
      <c r="R88" s="1">
        <v>12</v>
      </c>
      <c r="S88" s="1">
        <v>739</v>
      </c>
      <c r="T88" s="1">
        <v>74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f t="shared" si="50"/>
        <v>45936</v>
      </c>
      <c r="AB88" s="1">
        <f t="shared" si="50"/>
        <v>857</v>
      </c>
      <c r="AC88" s="1">
        <f t="shared" si="51"/>
        <v>3024</v>
      </c>
      <c r="AD88" s="1">
        <f t="shared" si="52"/>
        <v>180</v>
      </c>
      <c r="AE88" s="1">
        <f t="shared" si="59"/>
        <v>-39</v>
      </c>
      <c r="AF88" s="1">
        <f t="shared" si="53"/>
        <v>51</v>
      </c>
      <c r="AG88" s="1">
        <f t="shared" si="53"/>
        <v>0</v>
      </c>
      <c r="AH88" s="1">
        <f t="shared" si="53"/>
        <v>3</v>
      </c>
      <c r="AI88" s="1">
        <f t="shared" si="60"/>
        <v>15</v>
      </c>
      <c r="AJ88" s="9">
        <f t="shared" si="34"/>
        <v>4.432405811376508E-2</v>
      </c>
      <c r="AK88" s="9">
        <f t="shared" si="35"/>
        <v>8.1220000000000001E-2</v>
      </c>
      <c r="AL88" s="9">
        <f t="shared" si="36"/>
        <v>1.7139999999999999E-2</v>
      </c>
      <c r="AM88" s="9">
        <f t="shared" si="37"/>
        <v>6.0479999999999999E-2</v>
      </c>
      <c r="AN88" s="9">
        <f t="shared" si="38"/>
        <v>3.5999999999999999E-3</v>
      </c>
      <c r="AO88" s="9">
        <f t="shared" si="39"/>
        <v>2.9999999999999997E-4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0</v>
      </c>
      <c r="AV88" s="9">
        <f t="shared" si="56"/>
        <v>0</v>
      </c>
      <c r="AW88" s="9">
        <f t="shared" si="41"/>
        <v>0</v>
      </c>
      <c r="AX88" s="9">
        <f t="shared" si="42"/>
        <v>0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86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236816.64472551714</v>
      </c>
      <c r="BS88" s="1">
        <f t="shared" si="49"/>
        <v>49975.834653969017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4078</v>
      </c>
      <c r="C89" s="1">
        <v>76</v>
      </c>
      <c r="D89" s="1">
        <v>45920</v>
      </c>
      <c r="E89" s="1">
        <v>821</v>
      </c>
      <c r="F89" s="1">
        <v>0</v>
      </c>
      <c r="G89" s="1">
        <v>3074</v>
      </c>
      <c r="H89" s="1">
        <v>0</v>
      </c>
      <c r="I89" s="1">
        <v>183</v>
      </c>
      <c r="J89" s="1">
        <v>39.43</v>
      </c>
      <c r="K89" s="1">
        <v>1.1599999999999999</v>
      </c>
      <c r="L89" s="1">
        <v>25.4</v>
      </c>
      <c r="M89" s="1">
        <v>1.1200000000000001</v>
      </c>
      <c r="N89" s="1">
        <v>1642</v>
      </c>
      <c r="O89" s="1">
        <v>2426</v>
      </c>
      <c r="P89" s="1">
        <v>1736</v>
      </c>
      <c r="Q89" s="1">
        <v>676</v>
      </c>
      <c r="R89" s="1">
        <v>13</v>
      </c>
      <c r="S89" s="1">
        <v>710</v>
      </c>
      <c r="T89" s="1">
        <v>71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f t="shared" si="50"/>
        <v>45920</v>
      </c>
      <c r="AB89" s="1">
        <f t="shared" si="50"/>
        <v>821</v>
      </c>
      <c r="AC89" s="1">
        <f t="shared" si="51"/>
        <v>3074</v>
      </c>
      <c r="AD89" s="1">
        <f t="shared" si="52"/>
        <v>183</v>
      </c>
      <c r="AE89" s="1">
        <f t="shared" si="59"/>
        <v>-36</v>
      </c>
      <c r="AF89" s="1">
        <f t="shared" si="53"/>
        <v>50</v>
      </c>
      <c r="AG89" s="1">
        <f t="shared" si="53"/>
        <v>0</v>
      </c>
      <c r="AH89" s="1">
        <f t="shared" si="53"/>
        <v>3</v>
      </c>
      <c r="AI89" s="1">
        <f t="shared" si="60"/>
        <v>17</v>
      </c>
      <c r="AJ89" s="9">
        <f t="shared" si="34"/>
        <v>4.4874938695438939E-2</v>
      </c>
      <c r="AK89" s="9">
        <f t="shared" si="35"/>
        <v>8.1559999999999994E-2</v>
      </c>
      <c r="AL89" s="9">
        <f t="shared" si="36"/>
        <v>1.6420000000000001E-2</v>
      </c>
      <c r="AM89" s="9">
        <f t="shared" si="37"/>
        <v>6.148E-2</v>
      </c>
      <c r="AN89" s="9">
        <f t="shared" si="38"/>
        <v>3.6600000000000001E-3</v>
      </c>
      <c r="AO89" s="9">
        <f t="shared" si="39"/>
        <v>3.4000000000000002E-4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0</v>
      </c>
      <c r="AV89" s="9">
        <f t="shared" si="56"/>
        <v>0</v>
      </c>
      <c r="AW89" s="9">
        <f t="shared" si="41"/>
        <v>0</v>
      </c>
      <c r="AX89" s="9">
        <f t="shared" si="42"/>
        <v>0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87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4092</v>
      </c>
      <c r="C90" s="1">
        <v>77</v>
      </c>
      <c r="D90" s="1">
        <v>45906</v>
      </c>
      <c r="E90" s="1">
        <v>784</v>
      </c>
      <c r="F90" s="1">
        <v>0</v>
      </c>
      <c r="G90" s="1">
        <v>3121</v>
      </c>
      <c r="H90" s="1">
        <v>0</v>
      </c>
      <c r="I90" s="1">
        <v>187</v>
      </c>
      <c r="J90" s="1">
        <v>39.299999999999997</v>
      </c>
      <c r="K90" s="1">
        <v>1.1599999999999999</v>
      </c>
      <c r="L90" s="1">
        <v>25.4</v>
      </c>
      <c r="M90" s="1">
        <v>1.1100000000000001</v>
      </c>
      <c r="N90" s="1">
        <v>1651</v>
      </c>
      <c r="O90" s="1">
        <v>2431</v>
      </c>
      <c r="P90" s="1">
        <v>1719</v>
      </c>
      <c r="Q90" s="1">
        <v>698</v>
      </c>
      <c r="R90" s="1">
        <v>13</v>
      </c>
      <c r="S90" s="1">
        <v>681</v>
      </c>
      <c r="T90" s="1">
        <v>67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f t="shared" si="50"/>
        <v>45906</v>
      </c>
      <c r="AB90" s="1">
        <f t="shared" si="50"/>
        <v>784</v>
      </c>
      <c r="AC90" s="1">
        <f t="shared" si="51"/>
        <v>3121</v>
      </c>
      <c r="AD90" s="1">
        <f t="shared" si="52"/>
        <v>187</v>
      </c>
      <c r="AE90" s="1">
        <f t="shared" si="59"/>
        <v>-37</v>
      </c>
      <c r="AF90" s="1">
        <f t="shared" si="53"/>
        <v>47</v>
      </c>
      <c r="AG90" s="1">
        <f t="shared" si="53"/>
        <v>0</v>
      </c>
      <c r="AH90" s="1">
        <f t="shared" si="53"/>
        <v>4</v>
      </c>
      <c r="AI90" s="1">
        <f t="shared" si="60"/>
        <v>14</v>
      </c>
      <c r="AJ90" s="9">
        <f t="shared" si="34"/>
        <v>4.5698924731182797E-2</v>
      </c>
      <c r="AK90" s="9">
        <f t="shared" si="35"/>
        <v>8.1839999999999996E-2</v>
      </c>
      <c r="AL90" s="9">
        <f t="shared" si="36"/>
        <v>1.5679999999999999E-2</v>
      </c>
      <c r="AM90" s="9">
        <f t="shared" si="37"/>
        <v>6.2420000000000003E-2</v>
      </c>
      <c r="AN90" s="9">
        <f t="shared" si="38"/>
        <v>3.7399999999999998E-3</v>
      </c>
      <c r="AO90" s="9">
        <f t="shared" si="39"/>
        <v>2.7999999999999998E-4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0</v>
      </c>
      <c r="AV90" s="9">
        <f t="shared" si="56"/>
        <v>0</v>
      </c>
      <c r="AW90" s="9">
        <f t="shared" si="41"/>
        <v>0</v>
      </c>
      <c r="AX90" s="9">
        <f t="shared" si="42"/>
        <v>0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88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4107</v>
      </c>
      <c r="C91" s="1">
        <v>78</v>
      </c>
      <c r="D91" s="1">
        <v>45892</v>
      </c>
      <c r="E91" s="1">
        <v>750</v>
      </c>
      <c r="F91" s="1">
        <v>0</v>
      </c>
      <c r="G91" s="1">
        <v>3167</v>
      </c>
      <c r="H91" s="1">
        <v>0</v>
      </c>
      <c r="I91" s="1">
        <v>190</v>
      </c>
      <c r="J91" s="1">
        <v>39.159999999999997</v>
      </c>
      <c r="K91" s="1">
        <v>1.1599999999999999</v>
      </c>
      <c r="L91" s="1">
        <v>25.4</v>
      </c>
      <c r="M91" s="1">
        <v>1.1000000000000001</v>
      </c>
      <c r="N91" s="1">
        <v>1661</v>
      </c>
      <c r="O91" s="1">
        <v>2436</v>
      </c>
      <c r="P91" s="1">
        <v>1702</v>
      </c>
      <c r="Q91" s="1">
        <v>720</v>
      </c>
      <c r="R91" s="1">
        <v>13</v>
      </c>
      <c r="S91" s="1">
        <v>653</v>
      </c>
      <c r="T91" s="1">
        <v>64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f t="shared" si="50"/>
        <v>45892</v>
      </c>
      <c r="AB91" s="1">
        <f t="shared" si="50"/>
        <v>750</v>
      </c>
      <c r="AC91" s="1">
        <f t="shared" si="51"/>
        <v>3167</v>
      </c>
      <c r="AD91" s="1">
        <f t="shared" si="52"/>
        <v>190</v>
      </c>
      <c r="AE91" s="1">
        <f t="shared" si="59"/>
        <v>-34</v>
      </c>
      <c r="AF91" s="1">
        <f t="shared" si="53"/>
        <v>46</v>
      </c>
      <c r="AG91" s="1">
        <f t="shared" si="53"/>
        <v>0</v>
      </c>
      <c r="AH91" s="1">
        <f t="shared" si="53"/>
        <v>3</v>
      </c>
      <c r="AI91" s="1">
        <f t="shared" si="60"/>
        <v>15</v>
      </c>
      <c r="AJ91" s="9">
        <f t="shared" si="34"/>
        <v>4.6262478694911124E-2</v>
      </c>
      <c r="AK91" s="9">
        <f t="shared" si="35"/>
        <v>8.2140000000000005E-2</v>
      </c>
      <c r="AL91" s="9">
        <f t="shared" si="36"/>
        <v>1.4999999999999999E-2</v>
      </c>
      <c r="AM91" s="9">
        <f t="shared" si="37"/>
        <v>6.3339999999999994E-2</v>
      </c>
      <c r="AN91" s="9">
        <f t="shared" si="38"/>
        <v>3.8E-3</v>
      </c>
      <c r="AO91" s="9">
        <f t="shared" si="39"/>
        <v>2.9999999999999997E-4</v>
      </c>
      <c r="AP91" s="1">
        <f t="shared" si="54"/>
        <v>0</v>
      </c>
      <c r="AQ91" s="1">
        <f t="shared" si="54"/>
        <v>0</v>
      </c>
      <c r="AS91" s="1">
        <f t="shared" si="55"/>
        <v>0</v>
      </c>
      <c r="AT91" s="1">
        <f t="shared" si="61"/>
        <v>0</v>
      </c>
      <c r="AU91" s="1">
        <f t="shared" si="40"/>
        <v>0</v>
      </c>
      <c r="AV91" s="9">
        <f t="shared" si="56"/>
        <v>0</v>
      </c>
      <c r="AW91" s="9">
        <f t="shared" si="41"/>
        <v>0</v>
      </c>
      <c r="AX91" s="9">
        <f t="shared" si="42"/>
        <v>0</v>
      </c>
      <c r="AY91" s="9">
        <f t="shared" si="43"/>
        <v>0</v>
      </c>
      <c r="AZ91" s="9">
        <f t="shared" si="4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89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4119</v>
      </c>
      <c r="C92" s="1">
        <v>79</v>
      </c>
      <c r="D92" s="1">
        <v>45879</v>
      </c>
      <c r="E92" s="1">
        <v>716</v>
      </c>
      <c r="F92" s="1">
        <v>0</v>
      </c>
      <c r="G92" s="1">
        <v>3211</v>
      </c>
      <c r="H92" s="1">
        <v>0</v>
      </c>
      <c r="I92" s="1">
        <v>192</v>
      </c>
      <c r="J92" s="1">
        <v>39.03</v>
      </c>
      <c r="K92" s="1">
        <v>1.1599999999999999</v>
      </c>
      <c r="L92" s="1">
        <v>25.4</v>
      </c>
      <c r="M92" s="1">
        <v>1.1000000000000001</v>
      </c>
      <c r="N92" s="1">
        <v>1670</v>
      </c>
      <c r="O92" s="1">
        <v>2439</v>
      </c>
      <c r="P92" s="1">
        <v>1684</v>
      </c>
      <c r="Q92" s="1">
        <v>740</v>
      </c>
      <c r="R92" s="1">
        <v>14</v>
      </c>
      <c r="S92" s="1">
        <v>626</v>
      </c>
      <c r="T92" s="1">
        <v>61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f t="shared" si="50"/>
        <v>45879</v>
      </c>
      <c r="AB92" s="1">
        <f t="shared" si="50"/>
        <v>716</v>
      </c>
      <c r="AC92" s="1">
        <f t="shared" si="51"/>
        <v>3211</v>
      </c>
      <c r="AD92" s="1">
        <f t="shared" si="52"/>
        <v>192</v>
      </c>
      <c r="AE92" s="1">
        <f t="shared" si="59"/>
        <v>-34</v>
      </c>
      <c r="AF92" s="1">
        <f t="shared" si="53"/>
        <v>44</v>
      </c>
      <c r="AG92" s="1">
        <f t="shared" si="53"/>
        <v>0</v>
      </c>
      <c r="AH92" s="1">
        <f t="shared" si="53"/>
        <v>2</v>
      </c>
      <c r="AI92" s="1">
        <f t="shared" si="60"/>
        <v>12</v>
      </c>
      <c r="AJ92" s="9">
        <f t="shared" si="34"/>
        <v>4.6613255644573928E-2</v>
      </c>
      <c r="AK92" s="9">
        <f t="shared" si="35"/>
        <v>8.2379999999999995E-2</v>
      </c>
      <c r="AL92" s="9">
        <f t="shared" si="36"/>
        <v>1.4319999999999999E-2</v>
      </c>
      <c r="AM92" s="9">
        <f t="shared" si="37"/>
        <v>6.4219999999999999E-2</v>
      </c>
      <c r="AN92" s="9">
        <f t="shared" si="38"/>
        <v>3.8400000000000001E-3</v>
      </c>
      <c r="AO92" s="9">
        <f t="shared" si="39"/>
        <v>2.4000000000000001E-4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0</v>
      </c>
      <c r="AV92" s="9">
        <f t="shared" si="56"/>
        <v>0</v>
      </c>
      <c r="AW92" s="9">
        <f t="shared" si="41"/>
        <v>0</v>
      </c>
      <c r="AX92" s="9">
        <f t="shared" si="42"/>
        <v>0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90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4130</v>
      </c>
      <c r="C93" s="1">
        <v>80</v>
      </c>
      <c r="D93" s="1">
        <v>45868</v>
      </c>
      <c r="E93" s="1">
        <v>685</v>
      </c>
      <c r="F93" s="1">
        <v>0</v>
      </c>
      <c r="G93" s="1">
        <v>3251</v>
      </c>
      <c r="H93" s="1">
        <v>0</v>
      </c>
      <c r="I93" s="1">
        <v>194</v>
      </c>
      <c r="J93" s="1">
        <v>38.9</v>
      </c>
      <c r="K93" s="1">
        <v>1.1599999999999999</v>
      </c>
      <c r="L93" s="1">
        <v>25.4</v>
      </c>
      <c r="M93" s="1">
        <v>1.0900000000000001</v>
      </c>
      <c r="N93" s="1">
        <v>1679</v>
      </c>
      <c r="O93" s="1">
        <v>2442</v>
      </c>
      <c r="P93" s="1">
        <v>1670</v>
      </c>
      <c r="Q93" s="1">
        <v>757</v>
      </c>
      <c r="R93" s="1">
        <v>14</v>
      </c>
      <c r="S93" s="1">
        <v>600</v>
      </c>
      <c r="T93" s="1">
        <v>59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f t="shared" si="50"/>
        <v>45868</v>
      </c>
      <c r="AB93" s="1">
        <f t="shared" si="50"/>
        <v>685</v>
      </c>
      <c r="AC93" s="1">
        <f t="shared" si="51"/>
        <v>3251</v>
      </c>
      <c r="AD93" s="1">
        <f t="shared" si="52"/>
        <v>194</v>
      </c>
      <c r="AE93" s="1">
        <f t="shared" si="59"/>
        <v>-31</v>
      </c>
      <c r="AF93" s="1">
        <f t="shared" si="53"/>
        <v>40</v>
      </c>
      <c r="AG93" s="1">
        <f t="shared" si="53"/>
        <v>0</v>
      </c>
      <c r="AH93" s="1">
        <f t="shared" si="53"/>
        <v>2</v>
      </c>
      <c r="AI93" s="1">
        <f t="shared" si="60"/>
        <v>11</v>
      </c>
      <c r="AJ93" s="9">
        <f t="shared" si="34"/>
        <v>4.6973365617433413E-2</v>
      </c>
      <c r="AK93" s="9">
        <f t="shared" si="35"/>
        <v>8.2600000000000007E-2</v>
      </c>
      <c r="AL93" s="9">
        <f t="shared" si="36"/>
        <v>1.37E-2</v>
      </c>
      <c r="AM93" s="9">
        <f t="shared" si="37"/>
        <v>6.5019999999999994E-2</v>
      </c>
      <c r="AN93" s="9">
        <f t="shared" si="38"/>
        <v>3.8800000000000002E-3</v>
      </c>
      <c r="AO93" s="9">
        <f t="shared" si="39"/>
        <v>2.2000000000000001E-4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0</v>
      </c>
      <c r="AV93" s="9">
        <f t="shared" si="56"/>
        <v>0</v>
      </c>
      <c r="AW93" s="9">
        <f t="shared" si="41"/>
        <v>0</v>
      </c>
      <c r="AX93" s="9">
        <f t="shared" si="42"/>
        <v>0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91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4141</v>
      </c>
      <c r="C94" s="1">
        <v>81</v>
      </c>
      <c r="D94" s="1">
        <v>45858</v>
      </c>
      <c r="E94" s="1">
        <v>653</v>
      </c>
      <c r="F94" s="1">
        <v>0</v>
      </c>
      <c r="G94" s="1">
        <v>3291</v>
      </c>
      <c r="H94" s="1">
        <v>0</v>
      </c>
      <c r="I94" s="1">
        <v>197</v>
      </c>
      <c r="J94" s="1">
        <v>38.770000000000003</v>
      </c>
      <c r="K94" s="1">
        <v>1.1599999999999999</v>
      </c>
      <c r="L94" s="1">
        <v>25.5</v>
      </c>
      <c r="M94" s="1">
        <v>1.0900000000000001</v>
      </c>
      <c r="N94" s="1">
        <v>1686</v>
      </c>
      <c r="O94" s="1">
        <v>2444</v>
      </c>
      <c r="P94" s="1">
        <v>1655</v>
      </c>
      <c r="Q94" s="1">
        <v>774</v>
      </c>
      <c r="R94" s="1">
        <v>14</v>
      </c>
      <c r="S94" s="1">
        <v>575</v>
      </c>
      <c r="T94" s="1">
        <v>57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f t="shared" si="50"/>
        <v>45858</v>
      </c>
      <c r="AB94" s="1">
        <f t="shared" si="50"/>
        <v>653</v>
      </c>
      <c r="AC94" s="1">
        <f t="shared" si="51"/>
        <v>3291</v>
      </c>
      <c r="AD94" s="1">
        <f t="shared" si="52"/>
        <v>197</v>
      </c>
      <c r="AE94" s="1">
        <f t="shared" si="59"/>
        <v>-32</v>
      </c>
      <c r="AF94" s="1">
        <f t="shared" si="53"/>
        <v>40</v>
      </c>
      <c r="AG94" s="1">
        <f t="shared" si="53"/>
        <v>0</v>
      </c>
      <c r="AH94" s="1">
        <f t="shared" si="53"/>
        <v>3</v>
      </c>
      <c r="AI94" s="1">
        <f t="shared" si="60"/>
        <v>11</v>
      </c>
      <c r="AJ94" s="9">
        <f t="shared" si="34"/>
        <v>4.7573049987925622E-2</v>
      </c>
      <c r="AK94" s="9">
        <f t="shared" si="35"/>
        <v>8.2820000000000005E-2</v>
      </c>
      <c r="AL94" s="9">
        <f t="shared" si="36"/>
        <v>1.306E-2</v>
      </c>
      <c r="AM94" s="9">
        <f t="shared" si="37"/>
        <v>6.5820000000000004E-2</v>
      </c>
      <c r="AN94" s="9">
        <f t="shared" si="38"/>
        <v>3.9399999999999999E-3</v>
      </c>
      <c r="AO94" s="9">
        <f t="shared" si="39"/>
        <v>2.2000000000000001E-4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0</v>
      </c>
      <c r="AV94" s="9">
        <f t="shared" si="56"/>
        <v>0</v>
      </c>
      <c r="AW94" s="9">
        <f t="shared" si="41"/>
        <v>0</v>
      </c>
      <c r="AX94" s="9">
        <f t="shared" si="42"/>
        <v>0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92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4150</v>
      </c>
      <c r="C95" s="1">
        <v>82</v>
      </c>
      <c r="D95" s="1">
        <v>45848</v>
      </c>
      <c r="E95" s="1">
        <v>622</v>
      </c>
      <c r="F95" s="1">
        <v>0</v>
      </c>
      <c r="G95" s="1">
        <v>3329</v>
      </c>
      <c r="H95" s="1">
        <v>0</v>
      </c>
      <c r="I95" s="1">
        <v>199</v>
      </c>
      <c r="J95" s="1">
        <v>38.65</v>
      </c>
      <c r="K95" s="1">
        <v>1.1599999999999999</v>
      </c>
      <c r="L95" s="1">
        <v>25.5</v>
      </c>
      <c r="M95" s="1">
        <v>1.08</v>
      </c>
      <c r="N95" s="1">
        <v>1694</v>
      </c>
      <c r="O95" s="1">
        <v>2447</v>
      </c>
      <c r="P95" s="1">
        <v>1640</v>
      </c>
      <c r="Q95" s="1">
        <v>791</v>
      </c>
      <c r="R95" s="1">
        <v>14</v>
      </c>
      <c r="S95" s="1">
        <v>550</v>
      </c>
      <c r="T95" s="1">
        <v>55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f t="shared" si="50"/>
        <v>45848</v>
      </c>
      <c r="AB95" s="1">
        <f t="shared" si="50"/>
        <v>622</v>
      </c>
      <c r="AC95" s="1">
        <f t="shared" si="51"/>
        <v>3329</v>
      </c>
      <c r="AD95" s="1">
        <f t="shared" si="52"/>
        <v>199</v>
      </c>
      <c r="AE95" s="1">
        <f t="shared" si="59"/>
        <v>-31</v>
      </c>
      <c r="AF95" s="1">
        <f t="shared" si="53"/>
        <v>38</v>
      </c>
      <c r="AG95" s="1">
        <f t="shared" si="53"/>
        <v>0</v>
      </c>
      <c r="AH95" s="1">
        <f t="shared" si="53"/>
        <v>2</v>
      </c>
      <c r="AI95" s="1">
        <f t="shared" si="60"/>
        <v>9</v>
      </c>
      <c r="AJ95" s="9">
        <f t="shared" si="34"/>
        <v>4.7951807228915663E-2</v>
      </c>
      <c r="AK95" s="9">
        <f t="shared" si="35"/>
        <v>8.3000000000000004E-2</v>
      </c>
      <c r="AL95" s="9">
        <f t="shared" si="36"/>
        <v>1.244E-2</v>
      </c>
      <c r="AM95" s="9">
        <f t="shared" si="37"/>
        <v>6.658E-2</v>
      </c>
      <c r="AN95" s="9">
        <f t="shared" si="38"/>
        <v>3.98E-3</v>
      </c>
      <c r="AO95" s="9">
        <f t="shared" si="39"/>
        <v>1.8000000000000001E-4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0</v>
      </c>
      <c r="AV95" s="9">
        <f t="shared" si="56"/>
        <v>0</v>
      </c>
      <c r="AW95" s="9">
        <f t="shared" si="41"/>
        <v>0</v>
      </c>
      <c r="AX95" s="9">
        <f t="shared" si="42"/>
        <v>0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93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4159</v>
      </c>
      <c r="C96" s="1">
        <v>83</v>
      </c>
      <c r="D96" s="1">
        <v>45839</v>
      </c>
      <c r="E96" s="1">
        <v>592</v>
      </c>
      <c r="F96" s="1">
        <v>0</v>
      </c>
      <c r="G96" s="1">
        <v>3365</v>
      </c>
      <c r="H96" s="1">
        <v>0</v>
      </c>
      <c r="I96" s="1">
        <v>202</v>
      </c>
      <c r="J96" s="1">
        <v>38.53</v>
      </c>
      <c r="K96" s="1">
        <v>1.1599999999999999</v>
      </c>
      <c r="L96" s="1">
        <v>25.5</v>
      </c>
      <c r="M96" s="1">
        <v>1.08</v>
      </c>
      <c r="N96" s="1">
        <v>1700</v>
      </c>
      <c r="O96" s="1">
        <v>2449</v>
      </c>
      <c r="P96" s="1">
        <v>1628</v>
      </c>
      <c r="Q96" s="1">
        <v>805</v>
      </c>
      <c r="R96" s="1">
        <v>15</v>
      </c>
      <c r="S96" s="1">
        <v>525</v>
      </c>
      <c r="T96" s="1">
        <v>53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f t="shared" si="50"/>
        <v>45839</v>
      </c>
      <c r="AB96" s="1">
        <f t="shared" si="50"/>
        <v>592</v>
      </c>
      <c r="AC96" s="1">
        <f t="shared" si="51"/>
        <v>3365</v>
      </c>
      <c r="AD96" s="1">
        <f t="shared" si="52"/>
        <v>202</v>
      </c>
      <c r="AE96" s="1">
        <f t="shared" si="59"/>
        <v>-30</v>
      </c>
      <c r="AF96" s="1">
        <f t="shared" si="53"/>
        <v>36</v>
      </c>
      <c r="AG96" s="1">
        <f t="shared" si="53"/>
        <v>0</v>
      </c>
      <c r="AH96" s="1">
        <f t="shared" si="53"/>
        <v>3</v>
      </c>
      <c r="AI96" s="1">
        <f t="shared" si="60"/>
        <v>9</v>
      </c>
      <c r="AJ96" s="9">
        <f t="shared" si="34"/>
        <v>4.8569367636451068E-2</v>
      </c>
      <c r="AK96" s="9">
        <f t="shared" si="35"/>
        <v>8.3180000000000004E-2</v>
      </c>
      <c r="AL96" s="9">
        <f t="shared" si="36"/>
        <v>1.184E-2</v>
      </c>
      <c r="AM96" s="9">
        <f t="shared" si="37"/>
        <v>6.7299999999999999E-2</v>
      </c>
      <c r="AN96" s="9">
        <f t="shared" si="38"/>
        <v>4.0400000000000002E-3</v>
      </c>
      <c r="AO96" s="9">
        <f t="shared" si="39"/>
        <v>1.8000000000000001E-4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0</v>
      </c>
      <c r="AV96" s="9">
        <f t="shared" si="56"/>
        <v>0</v>
      </c>
      <c r="AW96" s="9">
        <f t="shared" si="41"/>
        <v>0</v>
      </c>
      <c r="AX96" s="9">
        <f t="shared" si="42"/>
        <v>0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94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4168</v>
      </c>
      <c r="C97" s="1">
        <v>84</v>
      </c>
      <c r="D97" s="1">
        <v>45831</v>
      </c>
      <c r="E97" s="1">
        <v>564</v>
      </c>
      <c r="F97" s="1">
        <v>0</v>
      </c>
      <c r="G97" s="1">
        <v>3400</v>
      </c>
      <c r="H97" s="1">
        <v>0</v>
      </c>
      <c r="I97" s="1">
        <v>204</v>
      </c>
      <c r="J97" s="1">
        <v>38.409999999999997</v>
      </c>
      <c r="K97" s="1">
        <v>1.1599999999999999</v>
      </c>
      <c r="L97" s="1">
        <v>25.5</v>
      </c>
      <c r="M97" s="1">
        <v>1.07</v>
      </c>
      <c r="N97" s="1">
        <v>1707</v>
      </c>
      <c r="O97" s="1">
        <v>2451</v>
      </c>
      <c r="P97" s="1">
        <v>1615</v>
      </c>
      <c r="Q97" s="1">
        <v>820</v>
      </c>
      <c r="R97" s="1">
        <v>15</v>
      </c>
      <c r="S97" s="1">
        <v>503</v>
      </c>
      <c r="T97" s="1">
        <v>51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f t="shared" si="50"/>
        <v>45831</v>
      </c>
      <c r="AB97" s="1">
        <f t="shared" si="50"/>
        <v>564</v>
      </c>
      <c r="AC97" s="1">
        <f t="shared" si="51"/>
        <v>3400</v>
      </c>
      <c r="AD97" s="1">
        <f t="shared" si="52"/>
        <v>204</v>
      </c>
      <c r="AE97" s="1">
        <f t="shared" si="59"/>
        <v>-28</v>
      </c>
      <c r="AF97" s="1">
        <f t="shared" si="53"/>
        <v>35</v>
      </c>
      <c r="AG97" s="1">
        <f t="shared" si="53"/>
        <v>0</v>
      </c>
      <c r="AH97" s="1">
        <f t="shared" si="53"/>
        <v>2</v>
      </c>
      <c r="AI97" s="1">
        <f t="shared" si="60"/>
        <v>9</v>
      </c>
      <c r="AJ97" s="9">
        <f t="shared" si="34"/>
        <v>4.894433781190019E-2</v>
      </c>
      <c r="AK97" s="9">
        <f t="shared" si="35"/>
        <v>8.3360000000000004E-2</v>
      </c>
      <c r="AL97" s="9">
        <f t="shared" si="36"/>
        <v>1.128E-2</v>
      </c>
      <c r="AM97" s="9">
        <f t="shared" si="37"/>
        <v>6.8000000000000005E-2</v>
      </c>
      <c r="AN97" s="9">
        <f t="shared" si="38"/>
        <v>4.0800000000000003E-3</v>
      </c>
      <c r="AO97" s="9">
        <f t="shared" si="39"/>
        <v>1.8000000000000001E-4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0</v>
      </c>
      <c r="AV97" s="9">
        <f t="shared" si="56"/>
        <v>0</v>
      </c>
      <c r="AW97" s="9">
        <f t="shared" si="41"/>
        <v>0</v>
      </c>
      <c r="AX97" s="9">
        <f t="shared" si="42"/>
        <v>0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95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4177</v>
      </c>
      <c r="C98" s="1">
        <v>85</v>
      </c>
      <c r="D98" s="1">
        <v>45822</v>
      </c>
      <c r="E98" s="1">
        <v>538</v>
      </c>
      <c r="F98" s="1">
        <v>0</v>
      </c>
      <c r="G98" s="1">
        <v>3433</v>
      </c>
      <c r="H98" s="1">
        <v>0</v>
      </c>
      <c r="I98" s="1">
        <v>206</v>
      </c>
      <c r="J98" s="1">
        <v>38.299999999999997</v>
      </c>
      <c r="K98" s="1">
        <v>1.1599999999999999</v>
      </c>
      <c r="L98" s="1">
        <v>25.5</v>
      </c>
      <c r="M98" s="1">
        <v>1.07</v>
      </c>
      <c r="N98" s="1">
        <v>1714</v>
      </c>
      <c r="O98" s="1">
        <v>2453</v>
      </c>
      <c r="P98" s="1">
        <v>1604</v>
      </c>
      <c r="Q98" s="1">
        <v>834</v>
      </c>
      <c r="R98" s="1">
        <v>15</v>
      </c>
      <c r="S98" s="1">
        <v>480</v>
      </c>
      <c r="T98" s="1">
        <v>49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f t="shared" si="50"/>
        <v>45822</v>
      </c>
      <c r="AB98" s="1">
        <f t="shared" si="50"/>
        <v>538</v>
      </c>
      <c r="AC98" s="1">
        <f t="shared" si="51"/>
        <v>3433</v>
      </c>
      <c r="AD98" s="1">
        <f t="shared" si="52"/>
        <v>206</v>
      </c>
      <c r="AE98" s="1">
        <f t="shared" si="59"/>
        <v>-26</v>
      </c>
      <c r="AF98" s="1">
        <f t="shared" si="53"/>
        <v>33</v>
      </c>
      <c r="AG98" s="1">
        <f t="shared" si="53"/>
        <v>0</v>
      </c>
      <c r="AH98" s="1">
        <f t="shared" si="53"/>
        <v>2</v>
      </c>
      <c r="AI98" s="1">
        <f t="shared" si="60"/>
        <v>9</v>
      </c>
      <c r="AJ98" s="9">
        <f t="shared" si="34"/>
        <v>4.9317692123533638E-2</v>
      </c>
      <c r="AK98" s="9">
        <f t="shared" si="35"/>
        <v>8.3540000000000003E-2</v>
      </c>
      <c r="AL98" s="9">
        <f t="shared" si="36"/>
        <v>1.076E-2</v>
      </c>
      <c r="AM98" s="9">
        <f t="shared" si="37"/>
        <v>6.8659999999999999E-2</v>
      </c>
      <c r="AN98" s="9">
        <f t="shared" si="38"/>
        <v>4.1200000000000004E-3</v>
      </c>
      <c r="AO98" s="9">
        <f t="shared" si="39"/>
        <v>1.8000000000000001E-4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0</v>
      </c>
      <c r="AV98" s="9">
        <f t="shared" si="56"/>
        <v>0</v>
      </c>
      <c r="AW98" s="9">
        <f t="shared" si="41"/>
        <v>0</v>
      </c>
      <c r="AX98" s="9">
        <f t="shared" si="42"/>
        <v>0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96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4185</v>
      </c>
      <c r="C99" s="1">
        <v>86</v>
      </c>
      <c r="D99" s="1">
        <v>45813</v>
      </c>
      <c r="E99" s="1">
        <v>511</v>
      </c>
      <c r="F99" s="1">
        <v>0</v>
      </c>
      <c r="G99" s="1">
        <v>3466</v>
      </c>
      <c r="H99" s="1">
        <v>0</v>
      </c>
      <c r="I99" s="1">
        <v>208</v>
      </c>
      <c r="J99" s="1">
        <v>38.18</v>
      </c>
      <c r="K99" s="1">
        <v>1.1599999999999999</v>
      </c>
      <c r="L99" s="1">
        <v>25.5</v>
      </c>
      <c r="M99" s="1">
        <v>1.07</v>
      </c>
      <c r="N99" s="1">
        <v>1720</v>
      </c>
      <c r="O99" s="1">
        <v>2456</v>
      </c>
      <c r="P99" s="1">
        <v>1592</v>
      </c>
      <c r="Q99" s="1">
        <v>847</v>
      </c>
      <c r="R99" s="1">
        <v>15</v>
      </c>
      <c r="S99" s="1">
        <v>456</v>
      </c>
      <c r="T99" s="1">
        <v>47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f t="shared" si="50"/>
        <v>45813</v>
      </c>
      <c r="AB99" s="1">
        <f t="shared" si="50"/>
        <v>511</v>
      </c>
      <c r="AC99" s="1">
        <f t="shared" si="51"/>
        <v>3466</v>
      </c>
      <c r="AD99" s="1">
        <f t="shared" si="52"/>
        <v>208</v>
      </c>
      <c r="AE99" s="1">
        <f t="shared" si="59"/>
        <v>-27</v>
      </c>
      <c r="AF99" s="1">
        <f t="shared" si="53"/>
        <v>33</v>
      </c>
      <c r="AG99" s="1">
        <f t="shared" si="53"/>
        <v>0</v>
      </c>
      <c r="AH99" s="1">
        <f t="shared" si="53"/>
        <v>2</v>
      </c>
      <c r="AI99" s="1">
        <f t="shared" si="60"/>
        <v>8</v>
      </c>
      <c r="AJ99" s="9">
        <f t="shared" si="34"/>
        <v>4.9701314217443247E-2</v>
      </c>
      <c r="AK99" s="9">
        <f t="shared" si="35"/>
        <v>8.3699999999999997E-2</v>
      </c>
      <c r="AL99" s="9">
        <f t="shared" si="36"/>
        <v>1.022E-2</v>
      </c>
      <c r="AM99" s="9">
        <f t="shared" si="37"/>
        <v>6.9320000000000007E-2</v>
      </c>
      <c r="AN99" s="9">
        <f t="shared" si="38"/>
        <v>4.1599999999999996E-3</v>
      </c>
      <c r="AO99" s="9">
        <f t="shared" si="39"/>
        <v>1.6000000000000001E-4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0</v>
      </c>
      <c r="AV99" s="9">
        <f t="shared" si="56"/>
        <v>0</v>
      </c>
      <c r="AW99" s="9">
        <f t="shared" si="41"/>
        <v>0</v>
      </c>
      <c r="AX99" s="9">
        <f t="shared" si="42"/>
        <v>0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97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4193</v>
      </c>
      <c r="C100" s="1">
        <v>87</v>
      </c>
      <c r="D100" s="1">
        <v>45805</v>
      </c>
      <c r="E100" s="1">
        <v>489</v>
      </c>
      <c r="F100" s="1">
        <v>0</v>
      </c>
      <c r="G100" s="1">
        <v>3495</v>
      </c>
      <c r="H100" s="1">
        <v>0</v>
      </c>
      <c r="I100" s="1">
        <v>209</v>
      </c>
      <c r="J100" s="1">
        <v>38.07</v>
      </c>
      <c r="K100" s="1">
        <v>1.1599999999999999</v>
      </c>
      <c r="L100" s="1">
        <v>25.5</v>
      </c>
      <c r="M100" s="1">
        <v>1.07</v>
      </c>
      <c r="N100" s="1">
        <v>1726</v>
      </c>
      <c r="O100" s="1">
        <v>2458</v>
      </c>
      <c r="P100" s="1">
        <v>1582</v>
      </c>
      <c r="Q100" s="1">
        <v>859</v>
      </c>
      <c r="R100" s="1">
        <v>15</v>
      </c>
      <c r="S100" s="1">
        <v>436</v>
      </c>
      <c r="T100" s="1">
        <v>44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f t="shared" si="50"/>
        <v>45805</v>
      </c>
      <c r="AB100" s="1">
        <f t="shared" si="50"/>
        <v>489</v>
      </c>
      <c r="AC100" s="1">
        <f t="shared" si="51"/>
        <v>3495</v>
      </c>
      <c r="AD100" s="1">
        <f t="shared" si="52"/>
        <v>209</v>
      </c>
      <c r="AE100" s="1">
        <f t="shared" si="59"/>
        <v>-22</v>
      </c>
      <c r="AF100" s="1">
        <f t="shared" si="53"/>
        <v>29</v>
      </c>
      <c r="AG100" s="1">
        <f t="shared" si="53"/>
        <v>0</v>
      </c>
      <c r="AH100" s="1">
        <f t="shared" si="53"/>
        <v>1</v>
      </c>
      <c r="AI100" s="1">
        <f t="shared" si="60"/>
        <v>8</v>
      </c>
      <c r="AJ100" s="9">
        <f t="shared" si="34"/>
        <v>4.9844979728118292E-2</v>
      </c>
      <c r="AK100" s="9">
        <f t="shared" si="35"/>
        <v>8.3860000000000004E-2</v>
      </c>
      <c r="AL100" s="9">
        <f t="shared" si="36"/>
        <v>9.7800000000000005E-3</v>
      </c>
      <c r="AM100" s="9">
        <f t="shared" si="37"/>
        <v>6.9900000000000004E-2</v>
      </c>
      <c r="AN100" s="9">
        <f t="shared" si="38"/>
        <v>4.1799999999999997E-3</v>
      </c>
      <c r="AO100" s="9">
        <f t="shared" si="39"/>
        <v>1.6000000000000001E-4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0</v>
      </c>
      <c r="AV100" s="9">
        <f t="shared" si="56"/>
        <v>0</v>
      </c>
      <c r="AW100" s="9">
        <f t="shared" si="41"/>
        <v>0</v>
      </c>
      <c r="AX100" s="9">
        <f t="shared" si="42"/>
        <v>0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98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4200</v>
      </c>
      <c r="C101" s="1">
        <v>88</v>
      </c>
      <c r="D101" s="1">
        <v>45798</v>
      </c>
      <c r="E101" s="1">
        <v>465</v>
      </c>
      <c r="F101" s="1">
        <v>0</v>
      </c>
      <c r="G101" s="1">
        <v>3524</v>
      </c>
      <c r="H101" s="1">
        <v>0</v>
      </c>
      <c r="I101" s="1">
        <v>211</v>
      </c>
      <c r="J101" s="1">
        <v>37.97</v>
      </c>
      <c r="K101" s="1">
        <v>1.1599999999999999</v>
      </c>
      <c r="L101" s="1">
        <v>25.6</v>
      </c>
      <c r="M101" s="1">
        <v>1.06</v>
      </c>
      <c r="N101" s="1">
        <v>1731</v>
      </c>
      <c r="O101" s="1">
        <v>2459</v>
      </c>
      <c r="P101" s="1">
        <v>1572</v>
      </c>
      <c r="Q101" s="1">
        <v>872</v>
      </c>
      <c r="R101" s="1">
        <v>15</v>
      </c>
      <c r="S101" s="1">
        <v>415</v>
      </c>
      <c r="T101" s="1">
        <v>42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f t="shared" si="50"/>
        <v>45798</v>
      </c>
      <c r="AB101" s="1">
        <f t="shared" si="50"/>
        <v>465</v>
      </c>
      <c r="AC101" s="1">
        <f t="shared" si="51"/>
        <v>3524</v>
      </c>
      <c r="AD101" s="1">
        <f t="shared" si="52"/>
        <v>211</v>
      </c>
      <c r="AE101" s="1">
        <f t="shared" si="59"/>
        <v>-24</v>
      </c>
      <c r="AF101" s="1">
        <f t="shared" si="53"/>
        <v>29</v>
      </c>
      <c r="AG101" s="1">
        <f t="shared" si="53"/>
        <v>0</v>
      </c>
      <c r="AH101" s="1">
        <f t="shared" si="53"/>
        <v>2</v>
      </c>
      <c r="AI101" s="1">
        <f t="shared" si="60"/>
        <v>7</v>
      </c>
      <c r="AJ101" s="9">
        <f t="shared" si="34"/>
        <v>5.0238095238095241E-2</v>
      </c>
      <c r="AK101" s="9">
        <f t="shared" si="35"/>
        <v>8.4000000000000005E-2</v>
      </c>
      <c r="AL101" s="9">
        <f t="shared" si="36"/>
        <v>9.2999999999999992E-3</v>
      </c>
      <c r="AM101" s="9">
        <f t="shared" si="37"/>
        <v>7.0480000000000001E-2</v>
      </c>
      <c r="AN101" s="9">
        <f t="shared" si="38"/>
        <v>4.2199999999999998E-3</v>
      </c>
      <c r="AO101" s="9">
        <f t="shared" si="39"/>
        <v>1.3999999999999999E-4</v>
      </c>
      <c r="AP101" s="1">
        <f t="shared" si="54"/>
        <v>0</v>
      </c>
      <c r="AQ101" s="1">
        <f t="shared" si="54"/>
        <v>0</v>
      </c>
      <c r="AS101" s="1">
        <f t="shared" si="55"/>
        <v>0</v>
      </c>
      <c r="AT101" s="1">
        <f t="shared" si="61"/>
        <v>0</v>
      </c>
      <c r="AU101" s="1">
        <f t="shared" si="40"/>
        <v>0</v>
      </c>
      <c r="AV101" s="9">
        <f t="shared" si="56"/>
        <v>0</v>
      </c>
      <c r="AW101" s="9">
        <f t="shared" si="41"/>
        <v>0</v>
      </c>
      <c r="AX101" s="9">
        <f t="shared" si="42"/>
        <v>0</v>
      </c>
      <c r="AY101" s="9">
        <f t="shared" si="43"/>
        <v>0</v>
      </c>
      <c r="AZ101" s="9">
        <f t="shared" si="4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99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4206</v>
      </c>
      <c r="C102" s="1">
        <v>89</v>
      </c>
      <c r="D102" s="1">
        <v>45792</v>
      </c>
      <c r="E102" s="1">
        <v>441</v>
      </c>
      <c r="F102" s="1">
        <v>0</v>
      </c>
      <c r="G102" s="1">
        <v>3552</v>
      </c>
      <c r="H102" s="1">
        <v>0</v>
      </c>
      <c r="I102" s="1">
        <v>213</v>
      </c>
      <c r="J102" s="1">
        <v>37.86</v>
      </c>
      <c r="K102" s="1">
        <v>1.1599999999999999</v>
      </c>
      <c r="L102" s="1">
        <v>25.6</v>
      </c>
      <c r="M102" s="1">
        <v>1.06</v>
      </c>
      <c r="N102" s="1">
        <v>1736</v>
      </c>
      <c r="O102" s="1">
        <v>2461</v>
      </c>
      <c r="P102" s="1">
        <v>1560</v>
      </c>
      <c r="Q102" s="1">
        <v>885</v>
      </c>
      <c r="R102" s="1">
        <v>15</v>
      </c>
      <c r="S102" s="1">
        <v>394</v>
      </c>
      <c r="T102" s="1">
        <v>40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f t="shared" si="50"/>
        <v>45792</v>
      </c>
      <c r="AB102" s="1">
        <f t="shared" si="50"/>
        <v>441</v>
      </c>
      <c r="AC102" s="1">
        <f t="shared" si="51"/>
        <v>3552</v>
      </c>
      <c r="AD102" s="1">
        <f t="shared" si="52"/>
        <v>213</v>
      </c>
      <c r="AE102" s="1">
        <f t="shared" si="59"/>
        <v>-24</v>
      </c>
      <c r="AF102" s="1">
        <f t="shared" si="53"/>
        <v>28</v>
      </c>
      <c r="AG102" s="1">
        <f t="shared" si="53"/>
        <v>0</v>
      </c>
      <c r="AH102" s="1">
        <f t="shared" si="53"/>
        <v>2</v>
      </c>
      <c r="AI102" s="1">
        <f t="shared" si="60"/>
        <v>6</v>
      </c>
      <c r="AJ102" s="9">
        <f t="shared" si="34"/>
        <v>5.0641940085592009E-2</v>
      </c>
      <c r="AK102" s="9">
        <f t="shared" si="35"/>
        <v>8.412E-2</v>
      </c>
      <c r="AL102" s="9">
        <f t="shared" si="36"/>
        <v>8.8199999999999997E-3</v>
      </c>
      <c r="AM102" s="9">
        <f t="shared" si="37"/>
        <v>7.1040000000000006E-2</v>
      </c>
      <c r="AN102" s="9">
        <f t="shared" si="38"/>
        <v>4.2599999999999999E-3</v>
      </c>
      <c r="AO102" s="9">
        <f t="shared" si="39"/>
        <v>1.2E-4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0</v>
      </c>
      <c r="AV102" s="9">
        <f t="shared" si="56"/>
        <v>0</v>
      </c>
      <c r="AW102" s="9">
        <f t="shared" si="41"/>
        <v>0</v>
      </c>
      <c r="AX102" s="9">
        <f t="shared" si="42"/>
        <v>0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100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4213</v>
      </c>
      <c r="C103" s="1">
        <v>90</v>
      </c>
      <c r="D103" s="1">
        <v>45785</v>
      </c>
      <c r="E103" s="1">
        <v>418</v>
      </c>
      <c r="F103" s="1">
        <v>0</v>
      </c>
      <c r="G103" s="1">
        <v>3580</v>
      </c>
      <c r="H103" s="1">
        <v>0</v>
      </c>
      <c r="I103" s="1">
        <v>215</v>
      </c>
      <c r="J103" s="1">
        <v>37.76</v>
      </c>
      <c r="K103" s="1">
        <v>1.1599999999999999</v>
      </c>
      <c r="L103" s="1">
        <v>25.6</v>
      </c>
      <c r="M103" s="1">
        <v>1.06</v>
      </c>
      <c r="N103" s="1">
        <v>1740</v>
      </c>
      <c r="O103" s="1">
        <v>2463</v>
      </c>
      <c r="P103" s="1">
        <v>1549</v>
      </c>
      <c r="Q103" s="1">
        <v>897</v>
      </c>
      <c r="R103" s="1">
        <v>15</v>
      </c>
      <c r="S103" s="1">
        <v>372</v>
      </c>
      <c r="T103" s="1">
        <v>39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f t="shared" si="50"/>
        <v>45785</v>
      </c>
      <c r="AB103" s="1">
        <f t="shared" si="50"/>
        <v>418</v>
      </c>
      <c r="AC103" s="1">
        <f t="shared" si="51"/>
        <v>3580</v>
      </c>
      <c r="AD103" s="1">
        <f t="shared" si="52"/>
        <v>215</v>
      </c>
      <c r="AE103" s="1">
        <f t="shared" si="59"/>
        <v>-23</v>
      </c>
      <c r="AF103" s="1">
        <f t="shared" si="53"/>
        <v>28</v>
      </c>
      <c r="AG103" s="1">
        <f t="shared" si="53"/>
        <v>0</v>
      </c>
      <c r="AH103" s="1">
        <f t="shared" si="53"/>
        <v>2</v>
      </c>
      <c r="AI103" s="1">
        <f t="shared" si="60"/>
        <v>7</v>
      </c>
      <c r="AJ103" s="9">
        <f t="shared" si="34"/>
        <v>5.1032518395442678E-2</v>
      </c>
      <c r="AK103" s="9">
        <f t="shared" si="35"/>
        <v>8.4260000000000002E-2</v>
      </c>
      <c r="AL103" s="9">
        <f t="shared" si="36"/>
        <v>8.3599999999999994E-3</v>
      </c>
      <c r="AM103" s="9">
        <f t="shared" si="37"/>
        <v>7.1599999999999997E-2</v>
      </c>
      <c r="AN103" s="9">
        <f t="shared" si="38"/>
        <v>4.3E-3</v>
      </c>
      <c r="AO103" s="9">
        <f t="shared" si="39"/>
        <v>1.3999999999999999E-4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0</v>
      </c>
      <c r="AV103" s="9">
        <f t="shared" si="56"/>
        <v>0</v>
      </c>
      <c r="AW103" s="9">
        <f t="shared" si="41"/>
        <v>0</v>
      </c>
      <c r="AX103" s="9">
        <f t="shared" si="42"/>
        <v>0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101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4220</v>
      </c>
      <c r="C104" s="1">
        <v>91</v>
      </c>
      <c r="D104" s="1">
        <v>45778</v>
      </c>
      <c r="E104" s="1">
        <v>397</v>
      </c>
      <c r="F104" s="1">
        <v>0</v>
      </c>
      <c r="G104" s="1">
        <v>3607</v>
      </c>
      <c r="H104" s="1">
        <v>0</v>
      </c>
      <c r="I104" s="1">
        <v>216</v>
      </c>
      <c r="J104" s="1">
        <v>37.659999999999997</v>
      </c>
      <c r="K104" s="1">
        <v>1.1599999999999999</v>
      </c>
      <c r="L104" s="1">
        <v>25.6</v>
      </c>
      <c r="M104" s="1">
        <v>1.05</v>
      </c>
      <c r="N104" s="1">
        <v>1746</v>
      </c>
      <c r="O104" s="1">
        <v>2464</v>
      </c>
      <c r="P104" s="1">
        <v>1539</v>
      </c>
      <c r="Q104" s="1">
        <v>909</v>
      </c>
      <c r="R104" s="1">
        <v>16</v>
      </c>
      <c r="S104" s="1">
        <v>353</v>
      </c>
      <c r="T104" s="1">
        <v>37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f t="shared" si="50"/>
        <v>45778</v>
      </c>
      <c r="AB104" s="1">
        <f t="shared" si="50"/>
        <v>397</v>
      </c>
      <c r="AC104" s="1">
        <f t="shared" si="51"/>
        <v>3607</v>
      </c>
      <c r="AD104" s="1">
        <f t="shared" si="52"/>
        <v>216</v>
      </c>
      <c r="AE104" s="1">
        <f t="shared" si="59"/>
        <v>-21</v>
      </c>
      <c r="AF104" s="1">
        <f t="shared" si="53"/>
        <v>27</v>
      </c>
      <c r="AG104" s="1">
        <f t="shared" si="53"/>
        <v>0</v>
      </c>
      <c r="AH104" s="1">
        <f t="shared" si="53"/>
        <v>1</v>
      </c>
      <c r="AI104" s="1">
        <f t="shared" si="60"/>
        <v>7</v>
      </c>
      <c r="AJ104" s="9">
        <f t="shared" si="34"/>
        <v>5.118483412322275E-2</v>
      </c>
      <c r="AK104" s="9">
        <f t="shared" si="35"/>
        <v>8.4400000000000003E-2</v>
      </c>
      <c r="AL104" s="9">
        <f t="shared" si="36"/>
        <v>7.9399999999999991E-3</v>
      </c>
      <c r="AM104" s="9">
        <f t="shared" si="37"/>
        <v>7.2139999999999996E-2</v>
      </c>
      <c r="AN104" s="9">
        <f t="shared" si="38"/>
        <v>4.3200000000000001E-3</v>
      </c>
      <c r="AO104" s="9">
        <f t="shared" si="39"/>
        <v>1.3999999999999999E-4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0</v>
      </c>
      <c r="AV104" s="9">
        <f t="shared" si="56"/>
        <v>0</v>
      </c>
      <c r="AW104" s="9">
        <f t="shared" si="41"/>
        <v>0</v>
      </c>
      <c r="AX104" s="9">
        <f t="shared" si="42"/>
        <v>0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102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4225</v>
      </c>
      <c r="C105" s="1">
        <v>92</v>
      </c>
      <c r="D105" s="1">
        <v>45772</v>
      </c>
      <c r="E105" s="1">
        <v>375</v>
      </c>
      <c r="F105" s="1">
        <v>0</v>
      </c>
      <c r="G105" s="1">
        <v>3633</v>
      </c>
      <c r="H105" s="1">
        <v>0</v>
      </c>
      <c r="I105" s="1">
        <v>217</v>
      </c>
      <c r="J105" s="1">
        <v>37.56</v>
      </c>
      <c r="K105" s="1">
        <v>1.1599999999999999</v>
      </c>
      <c r="L105" s="1">
        <v>25.6</v>
      </c>
      <c r="M105" s="1">
        <v>1.05</v>
      </c>
      <c r="N105" s="1">
        <v>1751</v>
      </c>
      <c r="O105" s="1">
        <v>2465</v>
      </c>
      <c r="P105" s="1">
        <v>1528</v>
      </c>
      <c r="Q105" s="1">
        <v>921</v>
      </c>
      <c r="R105" s="1">
        <v>16</v>
      </c>
      <c r="S105" s="1">
        <v>334</v>
      </c>
      <c r="T105" s="1">
        <v>35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f t="shared" si="50"/>
        <v>45772</v>
      </c>
      <c r="AB105" s="1">
        <f t="shared" si="50"/>
        <v>375</v>
      </c>
      <c r="AC105" s="1">
        <f t="shared" si="51"/>
        <v>3633</v>
      </c>
      <c r="AD105" s="1">
        <f t="shared" si="52"/>
        <v>217</v>
      </c>
      <c r="AE105" s="1">
        <f t="shared" si="59"/>
        <v>-22</v>
      </c>
      <c r="AF105" s="1">
        <f t="shared" si="53"/>
        <v>26</v>
      </c>
      <c r="AG105" s="1">
        <f t="shared" si="53"/>
        <v>0</v>
      </c>
      <c r="AH105" s="1">
        <f t="shared" si="53"/>
        <v>1</v>
      </c>
      <c r="AI105" s="1">
        <f t="shared" si="60"/>
        <v>5</v>
      </c>
      <c r="AJ105" s="9">
        <f t="shared" si="34"/>
        <v>5.136094674556213E-2</v>
      </c>
      <c r="AK105" s="9">
        <f t="shared" si="35"/>
        <v>8.4500000000000006E-2</v>
      </c>
      <c r="AL105" s="9">
        <f t="shared" si="36"/>
        <v>7.4999999999999997E-3</v>
      </c>
      <c r="AM105" s="9">
        <f t="shared" si="37"/>
        <v>7.2660000000000002E-2</v>
      </c>
      <c r="AN105" s="9">
        <f t="shared" si="38"/>
        <v>4.3400000000000001E-3</v>
      </c>
      <c r="AO105" s="9">
        <f t="shared" si="39"/>
        <v>1E-4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0</v>
      </c>
      <c r="AV105" s="9">
        <f t="shared" si="56"/>
        <v>0</v>
      </c>
      <c r="AW105" s="9">
        <f t="shared" si="41"/>
        <v>0</v>
      </c>
      <c r="AX105" s="9">
        <f t="shared" si="42"/>
        <v>0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103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4231</v>
      </c>
      <c r="C106" s="1">
        <v>93</v>
      </c>
      <c r="D106" s="1">
        <v>45768</v>
      </c>
      <c r="E106" s="1">
        <v>354</v>
      </c>
      <c r="F106" s="1">
        <v>0</v>
      </c>
      <c r="G106" s="1">
        <v>3658</v>
      </c>
      <c r="H106" s="1">
        <v>0</v>
      </c>
      <c r="I106" s="1">
        <v>219</v>
      </c>
      <c r="J106" s="1">
        <v>37.47</v>
      </c>
      <c r="K106" s="1">
        <v>1.1599999999999999</v>
      </c>
      <c r="L106" s="1">
        <v>25.6</v>
      </c>
      <c r="M106" s="1">
        <v>1.05</v>
      </c>
      <c r="N106" s="1">
        <v>1754</v>
      </c>
      <c r="O106" s="1">
        <v>2467</v>
      </c>
      <c r="P106" s="1">
        <v>1517</v>
      </c>
      <c r="Q106" s="1">
        <v>933</v>
      </c>
      <c r="R106" s="1">
        <v>16</v>
      </c>
      <c r="S106" s="1">
        <v>316</v>
      </c>
      <c r="T106" s="1">
        <v>33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f t="shared" si="50"/>
        <v>45768</v>
      </c>
      <c r="AB106" s="1">
        <f t="shared" si="50"/>
        <v>354</v>
      </c>
      <c r="AC106" s="1">
        <f t="shared" si="51"/>
        <v>3658</v>
      </c>
      <c r="AD106" s="1">
        <f t="shared" si="52"/>
        <v>219</v>
      </c>
      <c r="AE106" s="1">
        <f t="shared" si="59"/>
        <v>-21</v>
      </c>
      <c r="AF106" s="1">
        <f t="shared" si="53"/>
        <v>25</v>
      </c>
      <c r="AG106" s="1">
        <f t="shared" si="53"/>
        <v>0</v>
      </c>
      <c r="AH106" s="1">
        <f t="shared" si="53"/>
        <v>2</v>
      </c>
      <c r="AI106" s="1">
        <f t="shared" si="60"/>
        <v>6</v>
      </c>
      <c r="AJ106" s="9">
        <f t="shared" si="34"/>
        <v>5.1760813046561098E-2</v>
      </c>
      <c r="AK106" s="9">
        <f t="shared" si="35"/>
        <v>8.4620000000000001E-2</v>
      </c>
      <c r="AL106" s="9">
        <f t="shared" si="36"/>
        <v>7.0800000000000004E-3</v>
      </c>
      <c r="AM106" s="9">
        <f t="shared" si="37"/>
        <v>7.3160000000000003E-2</v>
      </c>
      <c r="AN106" s="9">
        <f t="shared" si="38"/>
        <v>4.3800000000000002E-3</v>
      </c>
      <c r="AO106" s="9">
        <f t="shared" si="39"/>
        <v>1.2E-4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0</v>
      </c>
      <c r="AV106" s="9">
        <f t="shared" si="56"/>
        <v>0</v>
      </c>
      <c r="AW106" s="9">
        <f t="shared" si="41"/>
        <v>0</v>
      </c>
      <c r="AX106" s="9">
        <f t="shared" si="42"/>
        <v>0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104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4235</v>
      </c>
      <c r="C107" s="1">
        <v>94</v>
      </c>
      <c r="D107" s="1">
        <v>45762</v>
      </c>
      <c r="E107" s="1">
        <v>332</v>
      </c>
      <c r="F107" s="1">
        <v>0</v>
      </c>
      <c r="G107" s="1">
        <v>3683</v>
      </c>
      <c r="H107" s="1">
        <v>0</v>
      </c>
      <c r="I107" s="1">
        <v>220</v>
      </c>
      <c r="J107" s="1">
        <v>37.369999999999997</v>
      </c>
      <c r="K107" s="1">
        <v>1.1599999999999999</v>
      </c>
      <c r="L107" s="1">
        <v>25.6</v>
      </c>
      <c r="M107" s="1">
        <v>1.05</v>
      </c>
      <c r="N107" s="1">
        <v>1758</v>
      </c>
      <c r="O107" s="1">
        <v>2468</v>
      </c>
      <c r="P107" s="1">
        <v>1507</v>
      </c>
      <c r="Q107" s="1">
        <v>944</v>
      </c>
      <c r="R107" s="1">
        <v>16</v>
      </c>
      <c r="S107" s="1">
        <v>297</v>
      </c>
      <c r="T107" s="1">
        <v>31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f t="shared" si="50"/>
        <v>45762</v>
      </c>
      <c r="AB107" s="1">
        <f t="shared" si="50"/>
        <v>332</v>
      </c>
      <c r="AC107" s="1">
        <f t="shared" si="51"/>
        <v>3683</v>
      </c>
      <c r="AD107" s="1">
        <f t="shared" si="52"/>
        <v>220</v>
      </c>
      <c r="AE107" s="1">
        <f t="shared" si="59"/>
        <v>-22</v>
      </c>
      <c r="AF107" s="1">
        <f t="shared" si="53"/>
        <v>25</v>
      </c>
      <c r="AG107" s="1">
        <f t="shared" si="53"/>
        <v>0</v>
      </c>
      <c r="AH107" s="1">
        <f t="shared" si="53"/>
        <v>1</v>
      </c>
      <c r="AI107" s="1">
        <f t="shared" si="60"/>
        <v>4</v>
      </c>
      <c r="AJ107" s="9">
        <f t="shared" si="34"/>
        <v>5.1948051948051951E-2</v>
      </c>
      <c r="AK107" s="9">
        <f t="shared" si="35"/>
        <v>8.4699999999999998E-2</v>
      </c>
      <c r="AL107" s="9">
        <f t="shared" si="36"/>
        <v>6.6400000000000001E-3</v>
      </c>
      <c r="AM107" s="9">
        <f t="shared" si="37"/>
        <v>7.3660000000000003E-2</v>
      </c>
      <c r="AN107" s="9">
        <f t="shared" si="38"/>
        <v>4.4000000000000003E-3</v>
      </c>
      <c r="AO107" s="9">
        <f t="shared" si="39"/>
        <v>8.0000000000000007E-5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0</v>
      </c>
      <c r="AV107" s="9">
        <f t="shared" si="56"/>
        <v>0</v>
      </c>
      <c r="AW107" s="9">
        <f t="shared" si="41"/>
        <v>0</v>
      </c>
      <c r="AX107" s="9">
        <f t="shared" si="42"/>
        <v>0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105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4241</v>
      </c>
      <c r="C108" s="1">
        <v>95</v>
      </c>
      <c r="D108" s="1">
        <v>45757</v>
      </c>
      <c r="E108" s="1">
        <v>314</v>
      </c>
      <c r="F108" s="1">
        <v>0</v>
      </c>
      <c r="G108" s="1">
        <v>3706</v>
      </c>
      <c r="H108" s="1">
        <v>0</v>
      </c>
      <c r="I108" s="1">
        <v>221</v>
      </c>
      <c r="J108" s="1">
        <v>37.28</v>
      </c>
      <c r="K108" s="1">
        <v>1.1599999999999999</v>
      </c>
      <c r="L108" s="1">
        <v>25.7</v>
      </c>
      <c r="M108" s="1">
        <v>1.05</v>
      </c>
      <c r="N108" s="1">
        <v>1762</v>
      </c>
      <c r="O108" s="1">
        <v>2470</v>
      </c>
      <c r="P108" s="1">
        <v>1499</v>
      </c>
      <c r="Q108" s="1">
        <v>954</v>
      </c>
      <c r="R108" s="1">
        <v>16</v>
      </c>
      <c r="S108" s="1">
        <v>279</v>
      </c>
      <c r="T108" s="1">
        <v>29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f t="shared" si="50"/>
        <v>45757</v>
      </c>
      <c r="AB108" s="1">
        <f t="shared" si="50"/>
        <v>314</v>
      </c>
      <c r="AC108" s="1">
        <f t="shared" si="51"/>
        <v>3706</v>
      </c>
      <c r="AD108" s="1">
        <f t="shared" si="52"/>
        <v>221</v>
      </c>
      <c r="AE108" s="1">
        <f t="shared" si="59"/>
        <v>-18</v>
      </c>
      <c r="AF108" s="1">
        <f t="shared" si="53"/>
        <v>23</v>
      </c>
      <c r="AG108" s="1">
        <f t="shared" si="53"/>
        <v>0</v>
      </c>
      <c r="AH108" s="1">
        <f t="shared" si="53"/>
        <v>1</v>
      </c>
      <c r="AI108" s="1">
        <f t="shared" si="60"/>
        <v>6</v>
      </c>
      <c r="AJ108" s="9">
        <f t="shared" si="34"/>
        <v>5.2110351332232963E-2</v>
      </c>
      <c r="AK108" s="9">
        <f t="shared" si="35"/>
        <v>8.4820000000000007E-2</v>
      </c>
      <c r="AL108" s="9">
        <f t="shared" si="36"/>
        <v>6.28E-3</v>
      </c>
      <c r="AM108" s="9">
        <f t="shared" si="37"/>
        <v>7.4120000000000005E-2</v>
      </c>
      <c r="AN108" s="9">
        <f t="shared" si="38"/>
        <v>4.4200000000000003E-3</v>
      </c>
      <c r="AO108" s="9">
        <f t="shared" si="39"/>
        <v>1.2E-4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0</v>
      </c>
      <c r="AV108" s="9">
        <f t="shared" si="56"/>
        <v>0</v>
      </c>
      <c r="AW108" s="9">
        <f t="shared" si="41"/>
        <v>0</v>
      </c>
      <c r="AX108" s="9">
        <f t="shared" si="42"/>
        <v>0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106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4246</v>
      </c>
      <c r="C109" s="1">
        <v>96</v>
      </c>
      <c r="D109" s="1">
        <v>45752</v>
      </c>
      <c r="E109" s="1">
        <v>296</v>
      </c>
      <c r="F109" s="1">
        <v>0</v>
      </c>
      <c r="G109" s="1">
        <v>3728</v>
      </c>
      <c r="H109" s="1">
        <v>0</v>
      </c>
      <c r="I109" s="1">
        <v>222</v>
      </c>
      <c r="J109" s="1">
        <v>37.19</v>
      </c>
      <c r="K109" s="1">
        <v>1.1599999999999999</v>
      </c>
      <c r="L109" s="1">
        <v>25.7</v>
      </c>
      <c r="M109" s="1">
        <v>1.04</v>
      </c>
      <c r="N109" s="1">
        <v>1765</v>
      </c>
      <c r="O109" s="1">
        <v>2471</v>
      </c>
      <c r="P109" s="1">
        <v>1491</v>
      </c>
      <c r="Q109" s="1">
        <v>963</v>
      </c>
      <c r="R109" s="1">
        <v>16</v>
      </c>
      <c r="S109" s="1">
        <v>263</v>
      </c>
      <c r="T109" s="1">
        <v>27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f t="shared" si="50"/>
        <v>45752</v>
      </c>
      <c r="AB109" s="1">
        <f t="shared" si="50"/>
        <v>296</v>
      </c>
      <c r="AC109" s="1">
        <f t="shared" si="51"/>
        <v>3728</v>
      </c>
      <c r="AD109" s="1">
        <f t="shared" si="52"/>
        <v>222</v>
      </c>
      <c r="AE109" s="1">
        <f t="shared" si="59"/>
        <v>-18</v>
      </c>
      <c r="AF109" s="1">
        <f t="shared" si="53"/>
        <v>22</v>
      </c>
      <c r="AG109" s="1">
        <f t="shared" si="53"/>
        <v>0</v>
      </c>
      <c r="AH109" s="1">
        <f t="shared" si="53"/>
        <v>1</v>
      </c>
      <c r="AI109" s="1">
        <f t="shared" si="60"/>
        <v>5</v>
      </c>
      <c r="AJ109" s="9">
        <f t="shared" si="34"/>
        <v>5.2284503061705137E-2</v>
      </c>
      <c r="AK109" s="9">
        <f t="shared" si="35"/>
        <v>8.4919999999999995E-2</v>
      </c>
      <c r="AL109" s="9">
        <f t="shared" si="36"/>
        <v>5.9199999999999999E-3</v>
      </c>
      <c r="AM109" s="9">
        <f t="shared" si="37"/>
        <v>7.4560000000000001E-2</v>
      </c>
      <c r="AN109" s="9">
        <f t="shared" si="38"/>
        <v>4.4400000000000004E-3</v>
      </c>
      <c r="AO109" s="9">
        <f t="shared" si="39"/>
        <v>1E-4</v>
      </c>
      <c r="AP109" s="1">
        <f t="shared" si="54"/>
        <v>0</v>
      </c>
      <c r="AQ109" s="1">
        <f t="shared" si="54"/>
        <v>0</v>
      </c>
      <c r="AS109" s="1">
        <f t="shared" si="55"/>
        <v>0</v>
      </c>
      <c r="AT109" s="1">
        <f t="shared" si="61"/>
        <v>0</v>
      </c>
      <c r="AU109" s="1">
        <f t="shared" si="40"/>
        <v>0</v>
      </c>
      <c r="AV109" s="9">
        <f t="shared" si="56"/>
        <v>0</v>
      </c>
      <c r="AW109" s="9">
        <f t="shared" si="41"/>
        <v>0</v>
      </c>
      <c r="AX109" s="9">
        <f t="shared" si="42"/>
        <v>0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107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4250</v>
      </c>
      <c r="C110" s="1">
        <v>97</v>
      </c>
      <c r="D110" s="1">
        <v>45747</v>
      </c>
      <c r="E110" s="1">
        <v>278</v>
      </c>
      <c r="F110" s="1">
        <v>0</v>
      </c>
      <c r="G110" s="1">
        <v>3749</v>
      </c>
      <c r="H110" s="1">
        <v>0</v>
      </c>
      <c r="I110" s="1">
        <v>223</v>
      </c>
      <c r="J110" s="1">
        <v>37.1</v>
      </c>
      <c r="K110" s="1">
        <v>1.1599999999999999</v>
      </c>
      <c r="L110" s="1">
        <v>25.7</v>
      </c>
      <c r="M110" s="1">
        <v>1.04</v>
      </c>
      <c r="N110" s="1">
        <v>1769</v>
      </c>
      <c r="O110" s="1">
        <v>2473</v>
      </c>
      <c r="P110" s="1">
        <v>1483</v>
      </c>
      <c r="Q110" s="1">
        <v>973</v>
      </c>
      <c r="R110" s="1">
        <v>16</v>
      </c>
      <c r="S110" s="1">
        <v>248</v>
      </c>
      <c r="T110" s="1">
        <v>25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f t="shared" si="50"/>
        <v>45747</v>
      </c>
      <c r="AB110" s="1">
        <f t="shared" si="50"/>
        <v>278</v>
      </c>
      <c r="AC110" s="1">
        <f t="shared" si="51"/>
        <v>3749</v>
      </c>
      <c r="AD110" s="1">
        <f t="shared" si="52"/>
        <v>223</v>
      </c>
      <c r="AE110" s="1">
        <f t="shared" si="59"/>
        <v>-18</v>
      </c>
      <c r="AF110" s="1">
        <f t="shared" si="53"/>
        <v>21</v>
      </c>
      <c r="AG110" s="1">
        <f t="shared" si="53"/>
        <v>0</v>
      </c>
      <c r="AH110" s="1">
        <f t="shared" si="53"/>
        <v>1</v>
      </c>
      <c r="AI110" s="1">
        <f t="shared" si="60"/>
        <v>4</v>
      </c>
      <c r="AJ110" s="9">
        <f t="shared" si="34"/>
        <v>5.2470588235294116E-2</v>
      </c>
      <c r="AK110" s="9">
        <f t="shared" si="35"/>
        <v>8.5000000000000006E-2</v>
      </c>
      <c r="AL110" s="9">
        <f t="shared" si="36"/>
        <v>5.5599999999999998E-3</v>
      </c>
      <c r="AM110" s="9">
        <f t="shared" si="37"/>
        <v>7.4980000000000005E-2</v>
      </c>
      <c r="AN110" s="9">
        <f t="shared" si="38"/>
        <v>4.4600000000000004E-3</v>
      </c>
      <c r="AO110" s="9">
        <f t="shared" si="39"/>
        <v>8.0000000000000007E-5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0</v>
      </c>
      <c r="AV110" s="9">
        <f t="shared" si="56"/>
        <v>0</v>
      </c>
      <c r="AW110" s="9">
        <f t="shared" si="41"/>
        <v>0</v>
      </c>
      <c r="AX110" s="9">
        <f t="shared" si="42"/>
        <v>0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108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4255</v>
      </c>
      <c r="C111" s="1">
        <v>98</v>
      </c>
      <c r="D111" s="1">
        <v>45743</v>
      </c>
      <c r="E111" s="1">
        <v>262</v>
      </c>
      <c r="F111" s="1">
        <v>0</v>
      </c>
      <c r="G111" s="1">
        <v>3768</v>
      </c>
      <c r="H111" s="1">
        <v>0</v>
      </c>
      <c r="I111" s="1">
        <v>225</v>
      </c>
      <c r="J111" s="1">
        <v>37.020000000000003</v>
      </c>
      <c r="K111" s="1">
        <v>1.1599999999999999</v>
      </c>
      <c r="L111" s="1">
        <v>25.7</v>
      </c>
      <c r="M111" s="1">
        <v>1.04</v>
      </c>
      <c r="N111" s="1">
        <v>1771</v>
      </c>
      <c r="O111" s="1">
        <v>2474</v>
      </c>
      <c r="P111" s="1">
        <v>1476</v>
      </c>
      <c r="Q111" s="1">
        <v>981</v>
      </c>
      <c r="R111" s="1">
        <v>16</v>
      </c>
      <c r="S111" s="1">
        <v>233</v>
      </c>
      <c r="T111" s="1">
        <v>24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f t="shared" si="50"/>
        <v>45743</v>
      </c>
      <c r="AB111" s="1">
        <f t="shared" si="50"/>
        <v>262</v>
      </c>
      <c r="AC111" s="1">
        <f t="shared" si="51"/>
        <v>3768</v>
      </c>
      <c r="AD111" s="1">
        <f t="shared" si="52"/>
        <v>225</v>
      </c>
      <c r="AE111" s="1">
        <f t="shared" si="59"/>
        <v>-16</v>
      </c>
      <c r="AF111" s="1">
        <f t="shared" si="53"/>
        <v>19</v>
      </c>
      <c r="AG111" s="1">
        <f t="shared" si="53"/>
        <v>0</v>
      </c>
      <c r="AH111" s="1">
        <f t="shared" si="53"/>
        <v>2</v>
      </c>
      <c r="AI111" s="1">
        <f t="shared" si="60"/>
        <v>5</v>
      </c>
      <c r="AJ111" s="9">
        <f t="shared" si="34"/>
        <v>5.2878965922444184E-2</v>
      </c>
      <c r="AK111" s="9">
        <f t="shared" si="35"/>
        <v>8.5099999999999995E-2</v>
      </c>
      <c r="AL111" s="9">
        <f t="shared" si="36"/>
        <v>5.2399999999999999E-3</v>
      </c>
      <c r="AM111" s="9">
        <f t="shared" si="37"/>
        <v>7.5359999999999996E-2</v>
      </c>
      <c r="AN111" s="9">
        <f t="shared" si="38"/>
        <v>4.4999999999999997E-3</v>
      </c>
      <c r="AO111" s="9">
        <f t="shared" si="39"/>
        <v>1E-4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0</v>
      </c>
      <c r="AV111" s="9">
        <f t="shared" si="56"/>
        <v>0</v>
      </c>
      <c r="AW111" s="9">
        <f t="shared" si="41"/>
        <v>0</v>
      </c>
      <c r="AX111" s="9">
        <f t="shared" si="42"/>
        <v>0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109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4261</v>
      </c>
      <c r="C112" s="1">
        <v>99</v>
      </c>
      <c r="D112" s="1">
        <v>45737</v>
      </c>
      <c r="E112" s="1">
        <v>248</v>
      </c>
      <c r="F112" s="1">
        <v>0</v>
      </c>
      <c r="G112" s="1">
        <v>3787</v>
      </c>
      <c r="H112" s="1">
        <v>0</v>
      </c>
      <c r="I112" s="1">
        <v>226</v>
      </c>
      <c r="J112" s="1">
        <v>36.93</v>
      </c>
      <c r="K112" s="1">
        <v>1.1599999999999999</v>
      </c>
      <c r="L112" s="1">
        <v>25.7</v>
      </c>
      <c r="M112" s="1">
        <v>1.04</v>
      </c>
      <c r="N112" s="1">
        <v>1775</v>
      </c>
      <c r="O112" s="1">
        <v>2477</v>
      </c>
      <c r="P112" s="1">
        <v>1471</v>
      </c>
      <c r="Q112" s="1">
        <v>989</v>
      </c>
      <c r="R112" s="1">
        <v>16</v>
      </c>
      <c r="S112" s="1">
        <v>218</v>
      </c>
      <c r="T112" s="1">
        <v>23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f t="shared" si="50"/>
        <v>45737</v>
      </c>
      <c r="AB112" s="1">
        <f t="shared" si="50"/>
        <v>248</v>
      </c>
      <c r="AC112" s="1">
        <f t="shared" si="51"/>
        <v>3787</v>
      </c>
      <c r="AD112" s="1">
        <f t="shared" si="52"/>
        <v>226</v>
      </c>
      <c r="AE112" s="1">
        <f t="shared" si="59"/>
        <v>-14</v>
      </c>
      <c r="AF112" s="1">
        <f t="shared" si="53"/>
        <v>19</v>
      </c>
      <c r="AG112" s="1">
        <f t="shared" si="53"/>
        <v>0</v>
      </c>
      <c r="AH112" s="1">
        <f t="shared" si="53"/>
        <v>1</v>
      </c>
      <c r="AI112" s="1">
        <f t="shared" si="60"/>
        <v>6</v>
      </c>
      <c r="AJ112" s="9">
        <f t="shared" si="34"/>
        <v>5.3039192677775168E-2</v>
      </c>
      <c r="AK112" s="9">
        <f t="shared" si="35"/>
        <v>8.5220000000000004E-2</v>
      </c>
      <c r="AL112" s="9">
        <f t="shared" si="36"/>
        <v>4.96E-3</v>
      </c>
      <c r="AM112" s="9">
        <f t="shared" si="37"/>
        <v>7.5740000000000002E-2</v>
      </c>
      <c r="AN112" s="9">
        <f t="shared" si="38"/>
        <v>4.5199999999999997E-3</v>
      </c>
      <c r="AO112" s="9">
        <f t="shared" si="39"/>
        <v>1.2E-4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0</v>
      </c>
      <c r="AV112" s="9">
        <f t="shared" si="56"/>
        <v>0</v>
      </c>
      <c r="AW112" s="9">
        <f t="shared" si="41"/>
        <v>0</v>
      </c>
      <c r="AX112" s="9">
        <f t="shared" si="42"/>
        <v>0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110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4266</v>
      </c>
      <c r="C113" s="1">
        <v>100</v>
      </c>
      <c r="D113" s="1">
        <v>45733</v>
      </c>
      <c r="E113" s="1">
        <v>234</v>
      </c>
      <c r="F113" s="1">
        <v>0</v>
      </c>
      <c r="G113" s="1">
        <v>3805</v>
      </c>
      <c r="H113" s="1">
        <v>0</v>
      </c>
      <c r="I113" s="1">
        <v>227</v>
      </c>
      <c r="J113" s="1">
        <v>36.85</v>
      </c>
      <c r="K113" s="1">
        <v>1.1599999999999999</v>
      </c>
      <c r="L113" s="1">
        <v>25.7</v>
      </c>
      <c r="M113" s="1">
        <v>1.03</v>
      </c>
      <c r="N113" s="1">
        <v>1777</v>
      </c>
      <c r="O113" s="1">
        <v>2479</v>
      </c>
      <c r="P113" s="1">
        <v>1466</v>
      </c>
      <c r="Q113" s="1">
        <v>996</v>
      </c>
      <c r="R113" s="1">
        <v>16</v>
      </c>
      <c r="S113" s="1">
        <v>204</v>
      </c>
      <c r="T113" s="1">
        <v>21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f t="shared" si="50"/>
        <v>45733</v>
      </c>
      <c r="AB113" s="1">
        <f t="shared" si="50"/>
        <v>234</v>
      </c>
      <c r="AC113" s="1">
        <f t="shared" si="51"/>
        <v>3805</v>
      </c>
      <c r="AD113" s="1">
        <f t="shared" si="52"/>
        <v>227</v>
      </c>
      <c r="AE113" s="1">
        <f t="shared" si="59"/>
        <v>-14</v>
      </c>
      <c r="AF113" s="1">
        <f t="shared" si="53"/>
        <v>18</v>
      </c>
      <c r="AG113" s="1">
        <f t="shared" si="53"/>
        <v>0</v>
      </c>
      <c r="AH113" s="1">
        <f t="shared" si="53"/>
        <v>1</v>
      </c>
      <c r="AI113" s="1">
        <f t="shared" si="60"/>
        <v>5</v>
      </c>
      <c r="AJ113" s="9">
        <f t="shared" si="34"/>
        <v>5.3211439287388654E-2</v>
      </c>
      <c r="AK113" s="9">
        <f t="shared" si="35"/>
        <v>8.5319999999999993E-2</v>
      </c>
      <c r="AL113" s="9">
        <f t="shared" si="36"/>
        <v>4.6800000000000001E-3</v>
      </c>
      <c r="AM113" s="9">
        <f t="shared" si="37"/>
        <v>7.6100000000000001E-2</v>
      </c>
      <c r="AN113" s="9">
        <f t="shared" si="38"/>
        <v>4.5399999999999998E-3</v>
      </c>
      <c r="AO113" s="9">
        <f t="shared" si="39"/>
        <v>1E-4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0</v>
      </c>
      <c r="AV113" s="9">
        <f t="shared" si="56"/>
        <v>0</v>
      </c>
      <c r="AW113" s="9">
        <f t="shared" si="41"/>
        <v>0</v>
      </c>
      <c r="AX113" s="9">
        <f t="shared" si="42"/>
        <v>0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111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4270</v>
      </c>
      <c r="C114" s="1">
        <v>101</v>
      </c>
      <c r="D114" s="1">
        <v>45728</v>
      </c>
      <c r="E114" s="1">
        <v>220</v>
      </c>
      <c r="F114" s="1">
        <v>0</v>
      </c>
      <c r="G114" s="1">
        <v>3822</v>
      </c>
      <c r="H114" s="1">
        <v>0</v>
      </c>
      <c r="I114" s="1">
        <v>228</v>
      </c>
      <c r="J114" s="1">
        <v>36.770000000000003</v>
      </c>
      <c r="K114" s="1">
        <v>1.1599999999999999</v>
      </c>
      <c r="L114" s="1">
        <v>25.7</v>
      </c>
      <c r="M114" s="1">
        <v>1.03</v>
      </c>
      <c r="N114" s="1">
        <v>1779</v>
      </c>
      <c r="O114" s="1">
        <v>2481</v>
      </c>
      <c r="P114" s="1">
        <v>1461</v>
      </c>
      <c r="Q114" s="1">
        <v>1003</v>
      </c>
      <c r="R114" s="1">
        <v>16</v>
      </c>
      <c r="S114" s="1">
        <v>191</v>
      </c>
      <c r="T114" s="1">
        <v>20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f t="shared" si="50"/>
        <v>45728</v>
      </c>
      <c r="AB114" s="1">
        <f t="shared" si="50"/>
        <v>220</v>
      </c>
      <c r="AC114" s="1">
        <f t="shared" si="51"/>
        <v>3822</v>
      </c>
      <c r="AD114" s="1">
        <f t="shared" si="52"/>
        <v>228</v>
      </c>
      <c r="AE114" s="1">
        <f t="shared" si="59"/>
        <v>-14</v>
      </c>
      <c r="AF114" s="1">
        <f t="shared" si="53"/>
        <v>17</v>
      </c>
      <c r="AG114" s="1">
        <f t="shared" si="53"/>
        <v>0</v>
      </c>
      <c r="AH114" s="1">
        <f t="shared" si="53"/>
        <v>1</v>
      </c>
      <c r="AI114" s="1">
        <f t="shared" si="60"/>
        <v>4</v>
      </c>
      <c r="AJ114" s="9">
        <f t="shared" si="34"/>
        <v>5.3395784543325525E-2</v>
      </c>
      <c r="AK114" s="9">
        <f t="shared" si="35"/>
        <v>8.5400000000000004E-2</v>
      </c>
      <c r="AL114" s="9">
        <f t="shared" si="36"/>
        <v>4.4000000000000003E-3</v>
      </c>
      <c r="AM114" s="9">
        <f t="shared" si="37"/>
        <v>7.6439999999999994E-2</v>
      </c>
      <c r="AN114" s="9">
        <f t="shared" si="38"/>
        <v>4.5599999999999998E-3</v>
      </c>
      <c r="AO114" s="9">
        <f t="shared" si="39"/>
        <v>8.0000000000000007E-5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0</v>
      </c>
      <c r="AV114" s="9">
        <f t="shared" si="56"/>
        <v>0</v>
      </c>
      <c r="AW114" s="9">
        <f t="shared" si="41"/>
        <v>0</v>
      </c>
      <c r="AX114" s="9">
        <f t="shared" si="42"/>
        <v>0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112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4276</v>
      </c>
      <c r="C115" s="1">
        <v>102</v>
      </c>
      <c r="D115" s="1">
        <v>45723</v>
      </c>
      <c r="E115" s="1">
        <v>209</v>
      </c>
      <c r="F115" s="1">
        <v>0</v>
      </c>
      <c r="G115" s="1">
        <v>3838</v>
      </c>
      <c r="H115" s="1">
        <v>0</v>
      </c>
      <c r="I115" s="1">
        <v>229</v>
      </c>
      <c r="J115" s="1">
        <v>36.69</v>
      </c>
      <c r="K115" s="1">
        <v>1.1599999999999999</v>
      </c>
      <c r="L115" s="1">
        <v>25.7</v>
      </c>
      <c r="M115" s="1">
        <v>1.03</v>
      </c>
      <c r="N115" s="1">
        <v>1781</v>
      </c>
      <c r="O115" s="1">
        <v>2484</v>
      </c>
      <c r="P115" s="1">
        <v>1457</v>
      </c>
      <c r="Q115" s="1">
        <v>1009</v>
      </c>
      <c r="R115" s="1">
        <v>16</v>
      </c>
      <c r="S115" s="1">
        <v>179</v>
      </c>
      <c r="T115" s="1">
        <v>18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f t="shared" si="50"/>
        <v>45723</v>
      </c>
      <c r="AB115" s="1">
        <f t="shared" si="50"/>
        <v>209</v>
      </c>
      <c r="AC115" s="1">
        <f t="shared" si="51"/>
        <v>3838</v>
      </c>
      <c r="AD115" s="1">
        <f t="shared" si="52"/>
        <v>229</v>
      </c>
      <c r="AE115" s="1">
        <f t="shared" si="59"/>
        <v>-11</v>
      </c>
      <c r="AF115" s="1">
        <f t="shared" si="53"/>
        <v>16</v>
      </c>
      <c r="AG115" s="1">
        <f t="shared" si="53"/>
        <v>0</v>
      </c>
      <c r="AH115" s="1">
        <f t="shared" si="53"/>
        <v>1</v>
      </c>
      <c r="AI115" s="1">
        <f t="shared" si="60"/>
        <v>6</v>
      </c>
      <c r="AJ115" s="9">
        <f t="shared" si="34"/>
        <v>5.3554724041159962E-2</v>
      </c>
      <c r="AK115" s="9">
        <f t="shared" si="35"/>
        <v>8.5519999999999999E-2</v>
      </c>
      <c r="AL115" s="9">
        <f t="shared" si="36"/>
        <v>4.1799999999999997E-3</v>
      </c>
      <c r="AM115" s="9">
        <f t="shared" si="37"/>
        <v>7.6759999999999995E-2</v>
      </c>
      <c r="AN115" s="9">
        <f t="shared" si="38"/>
        <v>4.5799999999999999E-3</v>
      </c>
      <c r="AO115" s="9">
        <f t="shared" si="39"/>
        <v>1.2E-4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0</v>
      </c>
      <c r="AV115" s="9">
        <f t="shared" si="56"/>
        <v>0</v>
      </c>
      <c r="AW115" s="9">
        <f t="shared" si="41"/>
        <v>0</v>
      </c>
      <c r="AX115" s="9">
        <f t="shared" si="42"/>
        <v>0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113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4280</v>
      </c>
      <c r="C116" s="1">
        <v>103</v>
      </c>
      <c r="D116" s="1">
        <v>45719</v>
      </c>
      <c r="E116" s="1">
        <v>197</v>
      </c>
      <c r="F116" s="1">
        <v>0</v>
      </c>
      <c r="G116" s="1">
        <v>3853</v>
      </c>
      <c r="H116" s="1">
        <v>0</v>
      </c>
      <c r="I116" s="1">
        <v>230</v>
      </c>
      <c r="J116" s="1">
        <v>36.61</v>
      </c>
      <c r="K116" s="1">
        <v>1.1599999999999999</v>
      </c>
      <c r="L116" s="1">
        <v>25.7</v>
      </c>
      <c r="M116" s="1">
        <v>1.03</v>
      </c>
      <c r="N116" s="1">
        <v>1783</v>
      </c>
      <c r="O116" s="1">
        <v>2487</v>
      </c>
      <c r="P116" s="1">
        <v>1455</v>
      </c>
      <c r="Q116" s="1">
        <v>1014</v>
      </c>
      <c r="R116" s="1">
        <v>17</v>
      </c>
      <c r="S116" s="1">
        <v>168</v>
      </c>
      <c r="T116" s="1">
        <v>17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f t="shared" si="50"/>
        <v>45719</v>
      </c>
      <c r="AB116" s="1">
        <f t="shared" si="50"/>
        <v>197</v>
      </c>
      <c r="AC116" s="1">
        <f t="shared" si="51"/>
        <v>3853</v>
      </c>
      <c r="AD116" s="1">
        <f t="shared" si="52"/>
        <v>230</v>
      </c>
      <c r="AE116" s="1">
        <f t="shared" si="59"/>
        <v>-12</v>
      </c>
      <c r="AF116" s="1">
        <f t="shared" si="53"/>
        <v>15</v>
      </c>
      <c r="AG116" s="1">
        <f t="shared" si="53"/>
        <v>0</v>
      </c>
      <c r="AH116" s="1">
        <f t="shared" si="53"/>
        <v>1</v>
      </c>
      <c r="AI116" s="1">
        <f t="shared" si="60"/>
        <v>4</v>
      </c>
      <c r="AJ116" s="9">
        <f t="shared" si="34"/>
        <v>5.3738317757009345E-2</v>
      </c>
      <c r="AK116" s="9">
        <f t="shared" si="35"/>
        <v>8.5599999999999996E-2</v>
      </c>
      <c r="AL116" s="9">
        <f t="shared" si="36"/>
        <v>3.9399999999999999E-3</v>
      </c>
      <c r="AM116" s="9">
        <f t="shared" si="37"/>
        <v>7.7060000000000003E-2</v>
      </c>
      <c r="AN116" s="9">
        <f t="shared" si="38"/>
        <v>4.5999999999999999E-3</v>
      </c>
      <c r="AO116" s="9">
        <f t="shared" si="39"/>
        <v>8.0000000000000007E-5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0</v>
      </c>
      <c r="AV116" s="9">
        <f t="shared" si="56"/>
        <v>0</v>
      </c>
      <c r="AW116" s="9">
        <f t="shared" si="41"/>
        <v>0</v>
      </c>
      <c r="AX116" s="9">
        <f t="shared" si="42"/>
        <v>0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114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4285</v>
      </c>
      <c r="C117" s="1">
        <v>104</v>
      </c>
      <c r="D117" s="1">
        <v>45713</v>
      </c>
      <c r="E117" s="1">
        <v>189</v>
      </c>
      <c r="F117" s="1">
        <v>0</v>
      </c>
      <c r="G117" s="1">
        <v>3865</v>
      </c>
      <c r="H117" s="1">
        <v>0</v>
      </c>
      <c r="I117" s="1">
        <v>231</v>
      </c>
      <c r="J117" s="1">
        <v>36.53</v>
      </c>
      <c r="K117" s="1">
        <v>1.1599999999999999</v>
      </c>
      <c r="L117" s="1">
        <v>25.7</v>
      </c>
      <c r="M117" s="1">
        <v>1.03</v>
      </c>
      <c r="N117" s="1">
        <v>1785</v>
      </c>
      <c r="O117" s="1">
        <v>2490</v>
      </c>
      <c r="P117" s="1">
        <v>1453</v>
      </c>
      <c r="Q117" s="1">
        <v>1019</v>
      </c>
      <c r="R117" s="1">
        <v>17</v>
      </c>
      <c r="S117" s="1">
        <v>159</v>
      </c>
      <c r="T117" s="1">
        <v>16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f t="shared" si="50"/>
        <v>45713</v>
      </c>
      <c r="AB117" s="1">
        <f t="shared" si="50"/>
        <v>189</v>
      </c>
      <c r="AC117" s="1">
        <f t="shared" si="51"/>
        <v>3865</v>
      </c>
      <c r="AD117" s="1">
        <f t="shared" si="52"/>
        <v>231</v>
      </c>
      <c r="AE117" s="1">
        <f t="shared" si="59"/>
        <v>-8</v>
      </c>
      <c r="AF117" s="1">
        <f t="shared" si="53"/>
        <v>12</v>
      </c>
      <c r="AG117" s="1">
        <f t="shared" si="53"/>
        <v>0</v>
      </c>
      <c r="AH117" s="1">
        <f t="shared" si="53"/>
        <v>1</v>
      </c>
      <c r="AI117" s="1">
        <f t="shared" si="60"/>
        <v>5</v>
      </c>
      <c r="AJ117" s="9">
        <f t="shared" si="34"/>
        <v>5.3908984830805133E-2</v>
      </c>
      <c r="AK117" s="9">
        <f t="shared" si="35"/>
        <v>8.5699999999999998E-2</v>
      </c>
      <c r="AL117" s="9">
        <f t="shared" si="36"/>
        <v>3.7799999999999999E-3</v>
      </c>
      <c r="AM117" s="9">
        <f t="shared" si="37"/>
        <v>7.7299999999999994E-2</v>
      </c>
      <c r="AN117" s="9">
        <f t="shared" si="38"/>
        <v>4.62E-3</v>
      </c>
      <c r="AO117" s="9">
        <f t="shared" si="39"/>
        <v>1E-4</v>
      </c>
      <c r="AP117" s="1">
        <f t="shared" si="54"/>
        <v>0</v>
      </c>
      <c r="AQ117" s="1">
        <f t="shared" si="54"/>
        <v>0</v>
      </c>
      <c r="AS117" s="1">
        <f t="shared" si="55"/>
        <v>0</v>
      </c>
      <c r="AT117" s="1">
        <f t="shared" si="61"/>
        <v>0</v>
      </c>
      <c r="AU117" s="1">
        <f t="shared" si="40"/>
        <v>0</v>
      </c>
      <c r="AV117" s="9">
        <f t="shared" si="56"/>
        <v>0</v>
      </c>
      <c r="AW117" s="9">
        <f t="shared" si="41"/>
        <v>0</v>
      </c>
      <c r="AX117" s="9">
        <f t="shared" si="42"/>
        <v>0</v>
      </c>
      <c r="AY117" s="9">
        <f t="shared" si="43"/>
        <v>0</v>
      </c>
      <c r="AZ117" s="9">
        <f t="shared" si="4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115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4290</v>
      </c>
      <c r="C118" s="1">
        <v>105</v>
      </c>
      <c r="D118" s="1">
        <v>45707</v>
      </c>
      <c r="E118" s="1">
        <v>181</v>
      </c>
      <c r="F118" s="1">
        <v>0</v>
      </c>
      <c r="G118" s="1">
        <v>3878</v>
      </c>
      <c r="H118" s="1">
        <v>0</v>
      </c>
      <c r="I118" s="1">
        <v>231</v>
      </c>
      <c r="J118" s="1">
        <v>36.46</v>
      </c>
      <c r="K118" s="1">
        <v>1.1599999999999999</v>
      </c>
      <c r="L118" s="1">
        <v>25.8</v>
      </c>
      <c r="M118" s="1">
        <v>1.02</v>
      </c>
      <c r="N118" s="1">
        <v>1788</v>
      </c>
      <c r="O118" s="1">
        <v>2494</v>
      </c>
      <c r="P118" s="1">
        <v>1452</v>
      </c>
      <c r="Q118" s="1">
        <v>1024</v>
      </c>
      <c r="R118" s="1">
        <v>17</v>
      </c>
      <c r="S118" s="1">
        <v>151</v>
      </c>
      <c r="T118" s="1">
        <v>15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f t="shared" si="50"/>
        <v>45707</v>
      </c>
      <c r="AB118" s="1">
        <f t="shared" si="50"/>
        <v>181</v>
      </c>
      <c r="AC118" s="1">
        <f t="shared" si="51"/>
        <v>3878</v>
      </c>
      <c r="AD118" s="1">
        <f t="shared" si="52"/>
        <v>231</v>
      </c>
      <c r="AE118" s="1">
        <f t="shared" si="59"/>
        <v>-8</v>
      </c>
      <c r="AF118" s="1">
        <f t="shared" si="53"/>
        <v>13</v>
      </c>
      <c r="AG118" s="1">
        <f t="shared" si="53"/>
        <v>0</v>
      </c>
      <c r="AH118" s="1">
        <f t="shared" si="53"/>
        <v>0</v>
      </c>
      <c r="AI118" s="1">
        <f t="shared" si="60"/>
        <v>5</v>
      </c>
      <c r="AJ118" s="9">
        <f t="shared" si="34"/>
        <v>5.3846153846153849E-2</v>
      </c>
      <c r="AK118" s="9">
        <f t="shared" si="35"/>
        <v>8.5800000000000001E-2</v>
      </c>
      <c r="AL118" s="9">
        <f t="shared" si="36"/>
        <v>3.62E-3</v>
      </c>
      <c r="AM118" s="9">
        <f t="shared" si="37"/>
        <v>7.7560000000000004E-2</v>
      </c>
      <c r="AN118" s="9">
        <f t="shared" si="38"/>
        <v>4.62E-3</v>
      </c>
      <c r="AO118" s="9">
        <f t="shared" si="39"/>
        <v>1E-4</v>
      </c>
      <c r="AP118" s="1">
        <f t="shared" si="54"/>
        <v>0</v>
      </c>
      <c r="AQ118" s="1">
        <f t="shared" si="54"/>
        <v>0</v>
      </c>
      <c r="AS118" s="1">
        <f t="shared" si="55"/>
        <v>0</v>
      </c>
      <c r="AT118" s="1">
        <f t="shared" si="61"/>
        <v>0</v>
      </c>
      <c r="AU118" s="1">
        <f t="shared" si="40"/>
        <v>0</v>
      </c>
      <c r="AV118" s="9">
        <f t="shared" si="56"/>
        <v>0</v>
      </c>
      <c r="AW118" s="9">
        <f t="shared" si="41"/>
        <v>0</v>
      </c>
      <c r="AX118" s="9">
        <f t="shared" si="42"/>
        <v>0</v>
      </c>
      <c r="AY118" s="9">
        <f t="shared" si="43"/>
        <v>0</v>
      </c>
      <c r="AZ118" s="9">
        <f t="shared" si="4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116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4296</v>
      </c>
      <c r="C119" s="1">
        <v>106</v>
      </c>
      <c r="D119" s="1">
        <v>45702</v>
      </c>
      <c r="E119" s="1">
        <v>174</v>
      </c>
      <c r="F119" s="1">
        <v>0</v>
      </c>
      <c r="G119" s="1">
        <v>3890</v>
      </c>
      <c r="H119" s="1">
        <v>0</v>
      </c>
      <c r="I119" s="1">
        <v>232</v>
      </c>
      <c r="J119" s="1">
        <v>36.380000000000003</v>
      </c>
      <c r="K119" s="1">
        <v>1.1599999999999999</v>
      </c>
      <c r="L119" s="1">
        <v>25.8</v>
      </c>
      <c r="M119" s="1">
        <v>1.02</v>
      </c>
      <c r="N119" s="1">
        <v>1790</v>
      </c>
      <c r="O119" s="1">
        <v>2496</v>
      </c>
      <c r="P119" s="1">
        <v>1451</v>
      </c>
      <c r="Q119" s="1">
        <v>1028</v>
      </c>
      <c r="R119" s="1">
        <v>17</v>
      </c>
      <c r="S119" s="1">
        <v>143</v>
      </c>
      <c r="T119" s="1">
        <v>14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50"/>
        <v>45702</v>
      </c>
      <c r="AB119" s="1">
        <f t="shared" si="50"/>
        <v>174</v>
      </c>
      <c r="AC119" s="1">
        <f t="shared" si="51"/>
        <v>3890</v>
      </c>
      <c r="AD119" s="1">
        <f t="shared" si="52"/>
        <v>232</v>
      </c>
      <c r="AE119" s="1">
        <f t="shared" si="59"/>
        <v>-7</v>
      </c>
      <c r="AF119" s="1">
        <f t="shared" si="53"/>
        <v>12</v>
      </c>
      <c r="AG119" s="1">
        <f t="shared" si="53"/>
        <v>0</v>
      </c>
      <c r="AH119" s="1">
        <f t="shared" si="53"/>
        <v>1</v>
      </c>
      <c r="AI119" s="1">
        <f t="shared" si="60"/>
        <v>6</v>
      </c>
      <c r="AJ119" s="9">
        <f t="shared" si="34"/>
        <v>5.4003724394785846E-2</v>
      </c>
      <c r="AK119" s="9">
        <f t="shared" si="35"/>
        <v>8.5919999999999996E-2</v>
      </c>
      <c r="AL119" s="9">
        <f t="shared" si="36"/>
        <v>3.48E-3</v>
      </c>
      <c r="AM119" s="9">
        <f t="shared" si="37"/>
        <v>7.7799999999999994E-2</v>
      </c>
      <c r="AN119" s="9">
        <f t="shared" si="38"/>
        <v>4.64E-3</v>
      </c>
      <c r="AO119" s="9">
        <f t="shared" si="39"/>
        <v>1.2E-4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0</v>
      </c>
      <c r="AV119" s="9">
        <f t="shared" si="56"/>
        <v>0</v>
      </c>
      <c r="AW119" s="9">
        <f t="shared" si="41"/>
        <v>0</v>
      </c>
      <c r="AX119" s="9">
        <f t="shared" si="42"/>
        <v>0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117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4300</v>
      </c>
      <c r="C120" s="1">
        <v>107</v>
      </c>
      <c r="D120" s="1">
        <v>45698</v>
      </c>
      <c r="E120" s="1">
        <v>165</v>
      </c>
      <c r="F120" s="1">
        <v>0</v>
      </c>
      <c r="G120" s="1">
        <v>3902</v>
      </c>
      <c r="H120" s="1">
        <v>0</v>
      </c>
      <c r="I120" s="1">
        <v>233</v>
      </c>
      <c r="J120" s="1">
        <v>36.31</v>
      </c>
      <c r="K120" s="1">
        <v>1.1599999999999999</v>
      </c>
      <c r="L120" s="1">
        <v>25.8</v>
      </c>
      <c r="M120" s="1">
        <v>1.02</v>
      </c>
      <c r="N120" s="1">
        <v>1792</v>
      </c>
      <c r="O120" s="1">
        <v>2498</v>
      </c>
      <c r="P120" s="1">
        <v>1449</v>
      </c>
      <c r="Q120" s="1">
        <v>1031</v>
      </c>
      <c r="R120" s="1">
        <v>17</v>
      </c>
      <c r="S120" s="1">
        <v>135</v>
      </c>
      <c r="T120" s="1">
        <v>13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f t="shared" si="50"/>
        <v>45698</v>
      </c>
      <c r="AB120" s="1">
        <f t="shared" si="50"/>
        <v>165</v>
      </c>
      <c r="AC120" s="1">
        <f t="shared" si="51"/>
        <v>3902</v>
      </c>
      <c r="AD120" s="1">
        <f t="shared" si="52"/>
        <v>233</v>
      </c>
      <c r="AE120" s="1">
        <f t="shared" si="59"/>
        <v>-9</v>
      </c>
      <c r="AF120" s="1">
        <f t="shared" si="53"/>
        <v>12</v>
      </c>
      <c r="AG120" s="1">
        <f t="shared" si="53"/>
        <v>0</v>
      </c>
      <c r="AH120" s="1">
        <f t="shared" si="53"/>
        <v>1</v>
      </c>
      <c r="AI120" s="1">
        <f t="shared" si="60"/>
        <v>4</v>
      </c>
      <c r="AJ120" s="9">
        <f t="shared" si="34"/>
        <v>5.4186046511627908E-2</v>
      </c>
      <c r="AK120" s="9">
        <f t="shared" si="35"/>
        <v>8.5999999999999993E-2</v>
      </c>
      <c r="AL120" s="9">
        <f t="shared" si="36"/>
        <v>3.3E-3</v>
      </c>
      <c r="AM120" s="9">
        <f t="shared" si="37"/>
        <v>7.8039999999999998E-2</v>
      </c>
      <c r="AN120" s="9">
        <f t="shared" si="38"/>
        <v>4.6600000000000001E-3</v>
      </c>
      <c r="AO120" s="9">
        <f t="shared" si="39"/>
        <v>8.0000000000000007E-5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0</v>
      </c>
      <c r="AV120" s="9">
        <f t="shared" si="56"/>
        <v>0</v>
      </c>
      <c r="AW120" s="9">
        <f t="shared" si="41"/>
        <v>0</v>
      </c>
      <c r="AX120" s="9">
        <f t="shared" si="42"/>
        <v>0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118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4304</v>
      </c>
      <c r="C121" s="1">
        <v>108</v>
      </c>
      <c r="D121" s="1">
        <v>45695</v>
      </c>
      <c r="E121" s="1">
        <v>159</v>
      </c>
      <c r="F121" s="1">
        <v>0</v>
      </c>
      <c r="G121" s="1">
        <v>3912</v>
      </c>
      <c r="H121" s="1">
        <v>0</v>
      </c>
      <c r="I121" s="1">
        <v>233</v>
      </c>
      <c r="J121" s="1">
        <v>36.24</v>
      </c>
      <c r="K121" s="1">
        <v>1.1599999999999999</v>
      </c>
      <c r="L121" s="1">
        <v>25.8</v>
      </c>
      <c r="M121" s="1">
        <v>1.02</v>
      </c>
      <c r="N121" s="1">
        <v>1794</v>
      </c>
      <c r="O121" s="1">
        <v>2500</v>
      </c>
      <c r="P121" s="1">
        <v>1448</v>
      </c>
      <c r="Q121" s="1">
        <v>1034</v>
      </c>
      <c r="R121" s="1">
        <v>17</v>
      </c>
      <c r="S121" s="1">
        <v>130</v>
      </c>
      <c r="T121" s="1">
        <v>13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f t="shared" si="50"/>
        <v>45695</v>
      </c>
      <c r="AB121" s="1">
        <f t="shared" si="50"/>
        <v>159</v>
      </c>
      <c r="AC121" s="1">
        <f t="shared" si="51"/>
        <v>3912</v>
      </c>
      <c r="AD121" s="1">
        <f t="shared" si="52"/>
        <v>233</v>
      </c>
      <c r="AE121" s="1">
        <f t="shared" si="59"/>
        <v>-6</v>
      </c>
      <c r="AF121" s="1">
        <f t="shared" si="53"/>
        <v>10</v>
      </c>
      <c r="AG121" s="1">
        <f t="shared" si="53"/>
        <v>0</v>
      </c>
      <c r="AH121" s="1">
        <f t="shared" si="53"/>
        <v>0</v>
      </c>
      <c r="AI121" s="1">
        <f t="shared" si="60"/>
        <v>4</v>
      </c>
      <c r="AJ121" s="9">
        <f t="shared" si="34"/>
        <v>5.4135687732342008E-2</v>
      </c>
      <c r="AK121" s="9">
        <f t="shared" si="35"/>
        <v>8.6080000000000004E-2</v>
      </c>
      <c r="AL121" s="9">
        <f t="shared" si="36"/>
        <v>3.1800000000000001E-3</v>
      </c>
      <c r="AM121" s="9">
        <f t="shared" si="37"/>
        <v>7.8240000000000004E-2</v>
      </c>
      <c r="AN121" s="9">
        <f t="shared" si="38"/>
        <v>4.6600000000000001E-3</v>
      </c>
      <c r="AO121" s="9">
        <f t="shared" si="39"/>
        <v>8.0000000000000007E-5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0</v>
      </c>
      <c r="AV121" s="9">
        <f t="shared" si="56"/>
        <v>0</v>
      </c>
      <c r="AW121" s="9">
        <f t="shared" si="41"/>
        <v>0</v>
      </c>
      <c r="AX121" s="9">
        <f t="shared" si="42"/>
        <v>0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119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4307</v>
      </c>
      <c r="C122" s="1">
        <v>109</v>
      </c>
      <c r="D122" s="1">
        <v>45691</v>
      </c>
      <c r="E122" s="1">
        <v>152</v>
      </c>
      <c r="F122" s="1">
        <v>0</v>
      </c>
      <c r="G122" s="1">
        <v>3921</v>
      </c>
      <c r="H122" s="1">
        <v>0</v>
      </c>
      <c r="I122" s="1">
        <v>234</v>
      </c>
      <c r="J122" s="1">
        <v>36.17</v>
      </c>
      <c r="K122" s="1">
        <v>1.1599999999999999</v>
      </c>
      <c r="L122" s="1">
        <v>25.8</v>
      </c>
      <c r="M122" s="1">
        <v>1.02</v>
      </c>
      <c r="N122" s="1">
        <v>1797</v>
      </c>
      <c r="O122" s="1">
        <v>2501</v>
      </c>
      <c r="P122" s="1">
        <v>1446</v>
      </c>
      <c r="Q122" s="1">
        <v>1037</v>
      </c>
      <c r="R122" s="1">
        <v>17</v>
      </c>
      <c r="S122" s="1">
        <v>124</v>
      </c>
      <c r="T122" s="1">
        <v>12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f t="shared" si="50"/>
        <v>45691</v>
      </c>
      <c r="AB122" s="1">
        <f t="shared" si="50"/>
        <v>152</v>
      </c>
      <c r="AC122" s="1">
        <f t="shared" si="51"/>
        <v>3921</v>
      </c>
      <c r="AD122" s="1">
        <f t="shared" si="52"/>
        <v>234</v>
      </c>
      <c r="AE122" s="1">
        <f t="shared" si="59"/>
        <v>-7</v>
      </c>
      <c r="AF122" s="1">
        <f t="shared" si="53"/>
        <v>9</v>
      </c>
      <c r="AG122" s="1">
        <f t="shared" si="53"/>
        <v>0</v>
      </c>
      <c r="AH122" s="1">
        <f t="shared" si="53"/>
        <v>1</v>
      </c>
      <c r="AI122" s="1">
        <f t="shared" si="60"/>
        <v>3</v>
      </c>
      <c r="AJ122" s="9">
        <f t="shared" si="34"/>
        <v>5.4330160204318551E-2</v>
      </c>
      <c r="AK122" s="9">
        <f t="shared" si="35"/>
        <v>8.6139999999999994E-2</v>
      </c>
      <c r="AL122" s="9">
        <f t="shared" si="36"/>
        <v>3.0400000000000002E-3</v>
      </c>
      <c r="AM122" s="9">
        <f t="shared" si="37"/>
        <v>7.8420000000000004E-2</v>
      </c>
      <c r="AN122" s="9">
        <f t="shared" si="38"/>
        <v>4.6800000000000001E-3</v>
      </c>
      <c r="AO122" s="9">
        <f t="shared" si="39"/>
        <v>6.0000000000000002E-5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0</v>
      </c>
      <c r="AV122" s="9">
        <f t="shared" si="56"/>
        <v>0</v>
      </c>
      <c r="AW122" s="9">
        <f t="shared" si="41"/>
        <v>0</v>
      </c>
      <c r="AX122" s="9">
        <f t="shared" si="42"/>
        <v>0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120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4310</v>
      </c>
      <c r="C123" s="1">
        <v>110</v>
      </c>
      <c r="D123" s="1">
        <v>45689</v>
      </c>
      <c r="E123" s="1">
        <v>145</v>
      </c>
      <c r="F123" s="1">
        <v>0</v>
      </c>
      <c r="G123" s="1">
        <v>3930</v>
      </c>
      <c r="H123" s="1">
        <v>0</v>
      </c>
      <c r="I123" s="1">
        <v>235</v>
      </c>
      <c r="J123" s="1">
        <v>36.1</v>
      </c>
      <c r="K123" s="1">
        <v>1.1599999999999999</v>
      </c>
      <c r="L123" s="1">
        <v>25.8</v>
      </c>
      <c r="M123" s="1">
        <v>1.02</v>
      </c>
      <c r="N123" s="1">
        <v>1798</v>
      </c>
      <c r="O123" s="1">
        <v>2501</v>
      </c>
      <c r="P123" s="1">
        <v>1444</v>
      </c>
      <c r="Q123" s="1">
        <v>1039</v>
      </c>
      <c r="R123" s="1">
        <v>17</v>
      </c>
      <c r="S123" s="1">
        <v>121</v>
      </c>
      <c r="T123" s="1">
        <v>11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f t="shared" si="50"/>
        <v>45689</v>
      </c>
      <c r="AB123" s="1">
        <f t="shared" si="50"/>
        <v>145</v>
      </c>
      <c r="AC123" s="1">
        <f t="shared" si="51"/>
        <v>3930</v>
      </c>
      <c r="AD123" s="1">
        <f t="shared" si="52"/>
        <v>235</v>
      </c>
      <c r="AE123" s="1">
        <f t="shared" si="59"/>
        <v>-7</v>
      </c>
      <c r="AF123" s="1">
        <f t="shared" si="53"/>
        <v>9</v>
      </c>
      <c r="AG123" s="1">
        <f t="shared" si="53"/>
        <v>0</v>
      </c>
      <c r="AH123" s="1">
        <f t="shared" si="53"/>
        <v>1</v>
      </c>
      <c r="AI123" s="1">
        <f t="shared" si="60"/>
        <v>3</v>
      </c>
      <c r="AJ123" s="9">
        <f t="shared" si="34"/>
        <v>5.4524361948955914E-2</v>
      </c>
      <c r="AK123" s="9">
        <f t="shared" si="35"/>
        <v>8.6199999999999999E-2</v>
      </c>
      <c r="AL123" s="9">
        <f t="shared" si="36"/>
        <v>2.8999999999999998E-3</v>
      </c>
      <c r="AM123" s="9">
        <f t="shared" si="37"/>
        <v>7.8600000000000003E-2</v>
      </c>
      <c r="AN123" s="9">
        <f t="shared" si="38"/>
        <v>4.7000000000000002E-3</v>
      </c>
      <c r="AO123" s="9">
        <f t="shared" si="39"/>
        <v>6.0000000000000002E-5</v>
      </c>
      <c r="AP123" s="1">
        <f t="shared" si="54"/>
        <v>0</v>
      </c>
      <c r="AQ123" s="1">
        <f t="shared" si="54"/>
        <v>0</v>
      </c>
      <c r="AS123" s="1">
        <f t="shared" si="55"/>
        <v>0</v>
      </c>
      <c r="AT123" s="1">
        <f t="shared" si="61"/>
        <v>0</v>
      </c>
      <c r="AU123" s="1">
        <f t="shared" si="40"/>
        <v>0</v>
      </c>
      <c r="AV123" s="9">
        <f t="shared" si="56"/>
        <v>0</v>
      </c>
      <c r="AW123" s="9">
        <f t="shared" si="41"/>
        <v>0</v>
      </c>
      <c r="AX123" s="9">
        <f t="shared" si="42"/>
        <v>0</v>
      </c>
      <c r="AY123" s="9">
        <f t="shared" si="43"/>
        <v>0</v>
      </c>
      <c r="AZ123" s="9">
        <f t="shared" si="4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121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4312</v>
      </c>
      <c r="C124" s="1">
        <v>111</v>
      </c>
      <c r="D124" s="1">
        <v>45686</v>
      </c>
      <c r="E124" s="1">
        <v>139</v>
      </c>
      <c r="F124" s="1">
        <v>0</v>
      </c>
      <c r="G124" s="1">
        <v>3938</v>
      </c>
      <c r="H124" s="1">
        <v>0</v>
      </c>
      <c r="I124" s="1">
        <v>235</v>
      </c>
      <c r="J124" s="1">
        <v>36.03</v>
      </c>
      <c r="K124" s="1">
        <v>1.1599999999999999</v>
      </c>
      <c r="L124" s="1">
        <v>25.8</v>
      </c>
      <c r="M124" s="1">
        <v>1.02</v>
      </c>
      <c r="N124" s="1">
        <v>1800</v>
      </c>
      <c r="O124" s="1">
        <v>2502</v>
      </c>
      <c r="P124" s="1">
        <v>1443</v>
      </c>
      <c r="Q124" s="1">
        <v>1041</v>
      </c>
      <c r="R124" s="1">
        <v>17</v>
      </c>
      <c r="S124" s="1">
        <v>119</v>
      </c>
      <c r="T124" s="1">
        <v>11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f t="shared" si="50"/>
        <v>45686</v>
      </c>
      <c r="AB124" s="1">
        <f t="shared" si="50"/>
        <v>139</v>
      </c>
      <c r="AC124" s="1">
        <f t="shared" si="51"/>
        <v>3938</v>
      </c>
      <c r="AD124" s="1">
        <f t="shared" si="52"/>
        <v>235</v>
      </c>
      <c r="AE124" s="1">
        <f t="shared" si="59"/>
        <v>-6</v>
      </c>
      <c r="AF124" s="1">
        <f t="shared" si="53"/>
        <v>8</v>
      </c>
      <c r="AG124" s="1">
        <f t="shared" si="53"/>
        <v>0</v>
      </c>
      <c r="AH124" s="1">
        <f t="shared" si="53"/>
        <v>0</v>
      </c>
      <c r="AI124" s="1">
        <f t="shared" si="60"/>
        <v>2</v>
      </c>
      <c r="AJ124" s="9">
        <f t="shared" si="34"/>
        <v>5.4499072356215213E-2</v>
      </c>
      <c r="AK124" s="9">
        <f t="shared" si="35"/>
        <v>8.6239999999999997E-2</v>
      </c>
      <c r="AL124" s="9">
        <f t="shared" si="36"/>
        <v>2.7799999999999999E-3</v>
      </c>
      <c r="AM124" s="9">
        <f t="shared" si="37"/>
        <v>7.8759999999999997E-2</v>
      </c>
      <c r="AN124" s="9">
        <f t="shared" si="38"/>
        <v>4.7000000000000002E-3</v>
      </c>
      <c r="AO124" s="9">
        <f t="shared" si="39"/>
        <v>4.0000000000000003E-5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0</v>
      </c>
      <c r="AV124" s="9">
        <f t="shared" si="56"/>
        <v>0</v>
      </c>
      <c r="AW124" s="9">
        <f t="shared" si="41"/>
        <v>0</v>
      </c>
      <c r="AX124" s="9">
        <f t="shared" si="42"/>
        <v>0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122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4314</v>
      </c>
      <c r="C125" s="1">
        <v>112</v>
      </c>
      <c r="D125" s="1">
        <v>45685</v>
      </c>
      <c r="E125" s="1">
        <v>133</v>
      </c>
      <c r="F125" s="1">
        <v>0</v>
      </c>
      <c r="G125" s="1">
        <v>3945</v>
      </c>
      <c r="H125" s="1">
        <v>0</v>
      </c>
      <c r="I125" s="1">
        <v>236</v>
      </c>
      <c r="J125" s="1">
        <v>35.97</v>
      </c>
      <c r="K125" s="1">
        <v>1.1599999999999999</v>
      </c>
      <c r="L125" s="1">
        <v>25.8</v>
      </c>
      <c r="M125" s="1">
        <v>1.02</v>
      </c>
      <c r="N125" s="1">
        <v>1802</v>
      </c>
      <c r="O125" s="1">
        <v>2502</v>
      </c>
      <c r="P125" s="1">
        <v>1441</v>
      </c>
      <c r="Q125" s="1">
        <v>1044</v>
      </c>
      <c r="R125" s="1">
        <v>17</v>
      </c>
      <c r="S125" s="1">
        <v>115</v>
      </c>
      <c r="T125" s="1">
        <v>11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f t="shared" si="50"/>
        <v>45685</v>
      </c>
      <c r="AB125" s="1">
        <f t="shared" si="50"/>
        <v>133</v>
      </c>
      <c r="AC125" s="1">
        <f t="shared" si="51"/>
        <v>3945</v>
      </c>
      <c r="AD125" s="1">
        <f t="shared" si="52"/>
        <v>236</v>
      </c>
      <c r="AE125" s="1">
        <f t="shared" si="59"/>
        <v>-6</v>
      </c>
      <c r="AF125" s="1">
        <f t="shared" si="53"/>
        <v>7</v>
      </c>
      <c r="AG125" s="1">
        <f t="shared" si="53"/>
        <v>0</v>
      </c>
      <c r="AH125" s="1">
        <f t="shared" si="53"/>
        <v>1</v>
      </c>
      <c r="AI125" s="1">
        <f t="shared" si="60"/>
        <v>2</v>
      </c>
      <c r="AJ125" s="9">
        <f t="shared" si="34"/>
        <v>5.4705609643022714E-2</v>
      </c>
      <c r="AK125" s="9">
        <f t="shared" si="35"/>
        <v>8.6279999999999996E-2</v>
      </c>
      <c r="AL125" s="9">
        <f t="shared" si="36"/>
        <v>2.66E-3</v>
      </c>
      <c r="AM125" s="9">
        <f t="shared" si="37"/>
        <v>7.8899999999999998E-2</v>
      </c>
      <c r="AN125" s="9">
        <f t="shared" si="38"/>
        <v>4.7200000000000002E-3</v>
      </c>
      <c r="AO125" s="9">
        <f t="shared" si="39"/>
        <v>4.0000000000000003E-5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0</v>
      </c>
      <c r="AV125" s="9">
        <f t="shared" si="56"/>
        <v>0</v>
      </c>
      <c r="AW125" s="9">
        <f t="shared" si="41"/>
        <v>0</v>
      </c>
      <c r="AX125" s="9">
        <f t="shared" si="42"/>
        <v>0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123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4316</v>
      </c>
      <c r="C126" s="1">
        <v>113</v>
      </c>
      <c r="D126" s="1">
        <v>45683</v>
      </c>
      <c r="E126" s="1">
        <v>127</v>
      </c>
      <c r="F126" s="1">
        <v>0</v>
      </c>
      <c r="G126" s="1">
        <v>3953</v>
      </c>
      <c r="H126" s="1">
        <v>0</v>
      </c>
      <c r="I126" s="1">
        <v>236</v>
      </c>
      <c r="J126" s="1">
        <v>35.9</v>
      </c>
      <c r="K126" s="1">
        <v>1.1599999999999999</v>
      </c>
      <c r="L126" s="1">
        <v>25.8</v>
      </c>
      <c r="M126" s="1">
        <v>1.01</v>
      </c>
      <c r="N126" s="1">
        <v>1804</v>
      </c>
      <c r="O126" s="1">
        <v>2502</v>
      </c>
      <c r="P126" s="1">
        <v>1439</v>
      </c>
      <c r="Q126" s="1">
        <v>1046</v>
      </c>
      <c r="R126" s="1">
        <v>17</v>
      </c>
      <c r="S126" s="1">
        <v>111</v>
      </c>
      <c r="T126" s="1">
        <v>10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f t="shared" si="50"/>
        <v>45683</v>
      </c>
      <c r="AB126" s="1">
        <f t="shared" si="50"/>
        <v>127</v>
      </c>
      <c r="AC126" s="1">
        <f t="shared" si="51"/>
        <v>3953</v>
      </c>
      <c r="AD126" s="1">
        <f t="shared" si="52"/>
        <v>236</v>
      </c>
      <c r="AE126" s="1">
        <f t="shared" si="59"/>
        <v>-6</v>
      </c>
      <c r="AF126" s="1">
        <f t="shared" si="53"/>
        <v>8</v>
      </c>
      <c r="AG126" s="1">
        <f t="shared" si="53"/>
        <v>0</v>
      </c>
      <c r="AH126" s="1">
        <f t="shared" si="53"/>
        <v>0</v>
      </c>
      <c r="AI126" s="1">
        <f t="shared" si="60"/>
        <v>2</v>
      </c>
      <c r="AJ126" s="9">
        <f t="shared" si="34"/>
        <v>5.4680259499536608E-2</v>
      </c>
      <c r="AK126" s="9">
        <f t="shared" si="35"/>
        <v>8.6319999999999994E-2</v>
      </c>
      <c r="AL126" s="9">
        <f t="shared" si="36"/>
        <v>2.5400000000000002E-3</v>
      </c>
      <c r="AM126" s="9">
        <f t="shared" si="37"/>
        <v>7.9060000000000005E-2</v>
      </c>
      <c r="AN126" s="9">
        <f t="shared" si="38"/>
        <v>4.7200000000000002E-3</v>
      </c>
      <c r="AO126" s="9">
        <f t="shared" si="39"/>
        <v>4.0000000000000003E-5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0</v>
      </c>
      <c r="AV126" s="9">
        <f t="shared" si="56"/>
        <v>0</v>
      </c>
      <c r="AW126" s="9">
        <f t="shared" si="41"/>
        <v>0</v>
      </c>
      <c r="AX126" s="9">
        <f t="shared" si="42"/>
        <v>0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124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4317</v>
      </c>
      <c r="C127" s="1">
        <v>114</v>
      </c>
      <c r="D127" s="1">
        <v>45681</v>
      </c>
      <c r="E127" s="1">
        <v>121</v>
      </c>
      <c r="F127" s="1">
        <v>0</v>
      </c>
      <c r="G127" s="1">
        <v>3959</v>
      </c>
      <c r="H127" s="1">
        <v>0</v>
      </c>
      <c r="I127" s="1">
        <v>237</v>
      </c>
      <c r="J127" s="1">
        <v>35.840000000000003</v>
      </c>
      <c r="K127" s="1">
        <v>1.1599999999999999</v>
      </c>
      <c r="L127" s="1">
        <v>25.8</v>
      </c>
      <c r="M127" s="1">
        <v>1.01</v>
      </c>
      <c r="N127" s="1">
        <v>1805</v>
      </c>
      <c r="O127" s="1">
        <v>2502</v>
      </c>
      <c r="P127" s="1">
        <v>1437</v>
      </c>
      <c r="Q127" s="1">
        <v>1047</v>
      </c>
      <c r="R127" s="1">
        <v>17</v>
      </c>
      <c r="S127" s="1">
        <v>108</v>
      </c>
      <c r="T127" s="1">
        <v>9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50"/>
        <v>45681</v>
      </c>
      <c r="AB127" s="1">
        <f t="shared" si="50"/>
        <v>121</v>
      </c>
      <c r="AC127" s="1">
        <f t="shared" si="51"/>
        <v>3959</v>
      </c>
      <c r="AD127" s="1">
        <f t="shared" si="52"/>
        <v>237</v>
      </c>
      <c r="AE127" s="1">
        <f t="shared" si="59"/>
        <v>-6</v>
      </c>
      <c r="AF127" s="1">
        <f t="shared" si="53"/>
        <v>6</v>
      </c>
      <c r="AG127" s="1">
        <f t="shared" si="53"/>
        <v>0</v>
      </c>
      <c r="AH127" s="1">
        <f t="shared" si="53"/>
        <v>1</v>
      </c>
      <c r="AI127" s="1">
        <f t="shared" si="60"/>
        <v>1</v>
      </c>
      <c r="AJ127" s="9">
        <f t="shared" si="34"/>
        <v>5.4899235580264071E-2</v>
      </c>
      <c r="AK127" s="9">
        <f t="shared" si="35"/>
        <v>8.634E-2</v>
      </c>
      <c r="AL127" s="9">
        <f t="shared" si="36"/>
        <v>2.4199999999999998E-3</v>
      </c>
      <c r="AM127" s="9">
        <f t="shared" si="37"/>
        <v>7.918E-2</v>
      </c>
      <c r="AN127" s="9">
        <f t="shared" si="38"/>
        <v>4.7400000000000003E-3</v>
      </c>
      <c r="AO127" s="9">
        <f t="shared" si="39"/>
        <v>2.0000000000000002E-5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0</v>
      </c>
      <c r="AV127" s="9">
        <f t="shared" si="56"/>
        <v>0</v>
      </c>
      <c r="AW127" s="9">
        <f t="shared" si="41"/>
        <v>0</v>
      </c>
      <c r="AX127" s="9">
        <f t="shared" si="42"/>
        <v>0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125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4318</v>
      </c>
      <c r="C128" s="1">
        <v>115</v>
      </c>
      <c r="D128" s="1">
        <v>45680</v>
      </c>
      <c r="E128" s="1">
        <v>116</v>
      </c>
      <c r="F128" s="1">
        <v>0</v>
      </c>
      <c r="G128" s="1">
        <v>3965</v>
      </c>
      <c r="H128" s="1">
        <v>0</v>
      </c>
      <c r="I128" s="1">
        <v>237</v>
      </c>
      <c r="J128" s="1">
        <v>35.770000000000003</v>
      </c>
      <c r="K128" s="1">
        <v>1.1599999999999999</v>
      </c>
      <c r="L128" s="1">
        <v>25.8</v>
      </c>
      <c r="M128" s="1">
        <v>1.01</v>
      </c>
      <c r="N128" s="1">
        <v>1806</v>
      </c>
      <c r="O128" s="1">
        <v>2502</v>
      </c>
      <c r="P128" s="1">
        <v>1435</v>
      </c>
      <c r="Q128" s="1">
        <v>1049</v>
      </c>
      <c r="R128" s="1">
        <v>17</v>
      </c>
      <c r="S128" s="1">
        <v>104</v>
      </c>
      <c r="T128" s="1">
        <v>9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f t="shared" si="50"/>
        <v>45680</v>
      </c>
      <c r="AB128" s="1">
        <f t="shared" si="50"/>
        <v>116</v>
      </c>
      <c r="AC128" s="1">
        <f t="shared" si="51"/>
        <v>3965</v>
      </c>
      <c r="AD128" s="1">
        <f t="shared" si="52"/>
        <v>237</v>
      </c>
      <c r="AE128" s="1">
        <f t="shared" si="59"/>
        <v>-5</v>
      </c>
      <c r="AF128" s="1">
        <f t="shared" si="53"/>
        <v>6</v>
      </c>
      <c r="AG128" s="1">
        <f t="shared" si="53"/>
        <v>0</v>
      </c>
      <c r="AH128" s="1">
        <f t="shared" si="53"/>
        <v>0</v>
      </c>
      <c r="AI128" s="1">
        <f t="shared" si="60"/>
        <v>1</v>
      </c>
      <c r="AJ128" s="9">
        <f t="shared" si="34"/>
        <v>5.4886521537748957E-2</v>
      </c>
      <c r="AK128" s="9">
        <f t="shared" si="35"/>
        <v>8.6360000000000006E-2</v>
      </c>
      <c r="AL128" s="9">
        <f t="shared" si="36"/>
        <v>2.32E-3</v>
      </c>
      <c r="AM128" s="9">
        <f t="shared" si="37"/>
        <v>7.9299999999999995E-2</v>
      </c>
      <c r="AN128" s="9">
        <f t="shared" si="38"/>
        <v>4.7400000000000003E-3</v>
      </c>
      <c r="AO128" s="9">
        <f t="shared" si="39"/>
        <v>2.0000000000000002E-5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0</v>
      </c>
      <c r="AV128" s="9">
        <f t="shared" si="56"/>
        <v>0</v>
      </c>
      <c r="AW128" s="9">
        <f t="shared" si="41"/>
        <v>0</v>
      </c>
      <c r="AX128" s="9">
        <f t="shared" si="42"/>
        <v>0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126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4320</v>
      </c>
      <c r="C129" s="1">
        <v>116</v>
      </c>
      <c r="D129" s="1">
        <v>45678</v>
      </c>
      <c r="E129" s="1">
        <v>110</v>
      </c>
      <c r="F129" s="1">
        <v>0</v>
      </c>
      <c r="G129" s="1">
        <v>3972</v>
      </c>
      <c r="H129" s="1">
        <v>0</v>
      </c>
      <c r="I129" s="1">
        <v>238</v>
      </c>
      <c r="J129" s="1">
        <v>35.71</v>
      </c>
      <c r="K129" s="1">
        <v>1.1599999999999999</v>
      </c>
      <c r="L129" s="1">
        <v>25.8</v>
      </c>
      <c r="M129" s="1">
        <v>1.01</v>
      </c>
      <c r="N129" s="1">
        <v>1808</v>
      </c>
      <c r="O129" s="1">
        <v>2503</v>
      </c>
      <c r="P129" s="1">
        <v>1433</v>
      </c>
      <c r="Q129" s="1">
        <v>1052</v>
      </c>
      <c r="R129" s="1">
        <v>17</v>
      </c>
      <c r="S129" s="1">
        <v>99</v>
      </c>
      <c r="T129" s="1">
        <v>9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f t="shared" si="50"/>
        <v>45678</v>
      </c>
      <c r="AB129" s="1">
        <f t="shared" si="50"/>
        <v>110</v>
      </c>
      <c r="AC129" s="1">
        <f t="shared" si="51"/>
        <v>3972</v>
      </c>
      <c r="AD129" s="1">
        <f t="shared" si="52"/>
        <v>238</v>
      </c>
      <c r="AE129" s="1">
        <f t="shared" si="59"/>
        <v>-6</v>
      </c>
      <c r="AF129" s="1">
        <f t="shared" si="53"/>
        <v>7</v>
      </c>
      <c r="AG129" s="1">
        <f t="shared" si="53"/>
        <v>0</v>
      </c>
      <c r="AH129" s="1">
        <f t="shared" si="53"/>
        <v>1</v>
      </c>
      <c r="AI129" s="1">
        <f t="shared" si="60"/>
        <v>2</v>
      </c>
      <c r="AJ129" s="9">
        <f t="shared" si="34"/>
        <v>5.5092592592592596E-2</v>
      </c>
      <c r="AK129" s="9">
        <f t="shared" si="35"/>
        <v>8.6400000000000005E-2</v>
      </c>
      <c r="AL129" s="9">
        <f t="shared" si="36"/>
        <v>2.2000000000000001E-3</v>
      </c>
      <c r="AM129" s="9">
        <f t="shared" si="37"/>
        <v>7.9439999999999997E-2</v>
      </c>
      <c r="AN129" s="9">
        <f t="shared" si="38"/>
        <v>4.7600000000000003E-3</v>
      </c>
      <c r="AO129" s="9">
        <f t="shared" si="39"/>
        <v>4.0000000000000003E-5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0</v>
      </c>
      <c r="AV129" s="9">
        <f t="shared" si="56"/>
        <v>0</v>
      </c>
      <c r="AW129" s="9">
        <f t="shared" si="41"/>
        <v>0</v>
      </c>
      <c r="AX129" s="9">
        <f t="shared" si="42"/>
        <v>0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127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4321</v>
      </c>
      <c r="C130" s="1">
        <v>117</v>
      </c>
      <c r="D130" s="1">
        <v>45677</v>
      </c>
      <c r="E130" s="1">
        <v>104</v>
      </c>
      <c r="F130" s="1">
        <v>0</v>
      </c>
      <c r="G130" s="1">
        <v>3979</v>
      </c>
      <c r="H130" s="1">
        <v>0</v>
      </c>
      <c r="I130" s="1">
        <v>238</v>
      </c>
      <c r="J130" s="1">
        <v>35.65</v>
      </c>
      <c r="K130" s="1">
        <v>1.1599999999999999</v>
      </c>
      <c r="L130" s="1">
        <v>25.8</v>
      </c>
      <c r="M130" s="1">
        <v>1.01</v>
      </c>
      <c r="N130" s="1">
        <v>1809</v>
      </c>
      <c r="O130" s="1">
        <v>2503</v>
      </c>
      <c r="P130" s="1">
        <v>1432</v>
      </c>
      <c r="Q130" s="1">
        <v>1054</v>
      </c>
      <c r="R130" s="1">
        <v>17</v>
      </c>
      <c r="S130" s="1">
        <v>95</v>
      </c>
      <c r="T130" s="1">
        <v>8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f t="shared" si="50"/>
        <v>45677</v>
      </c>
      <c r="AB130" s="1">
        <f t="shared" si="50"/>
        <v>104</v>
      </c>
      <c r="AC130" s="1">
        <f t="shared" si="51"/>
        <v>3979</v>
      </c>
      <c r="AD130" s="1">
        <f t="shared" si="52"/>
        <v>238</v>
      </c>
      <c r="AE130" s="1">
        <f t="shared" si="59"/>
        <v>-6</v>
      </c>
      <c r="AF130" s="1">
        <f t="shared" si="53"/>
        <v>7</v>
      </c>
      <c r="AG130" s="1">
        <f t="shared" si="53"/>
        <v>0</v>
      </c>
      <c r="AH130" s="1">
        <f t="shared" si="53"/>
        <v>0</v>
      </c>
      <c r="AI130" s="1">
        <f t="shared" si="60"/>
        <v>1</v>
      </c>
      <c r="AJ130" s="9">
        <f t="shared" si="34"/>
        <v>5.5079842629021061E-2</v>
      </c>
      <c r="AK130" s="9">
        <f t="shared" si="35"/>
        <v>8.6419999999999997E-2</v>
      </c>
      <c r="AL130" s="9">
        <f t="shared" si="36"/>
        <v>2.0799999999999998E-3</v>
      </c>
      <c r="AM130" s="9">
        <f t="shared" si="37"/>
        <v>7.9579999999999998E-2</v>
      </c>
      <c r="AN130" s="9">
        <f t="shared" si="38"/>
        <v>4.7600000000000003E-3</v>
      </c>
      <c r="AO130" s="9">
        <f t="shared" si="39"/>
        <v>2.0000000000000002E-5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0</v>
      </c>
      <c r="AV130" s="9">
        <f t="shared" si="56"/>
        <v>0</v>
      </c>
      <c r="AW130" s="9">
        <f t="shared" si="41"/>
        <v>0</v>
      </c>
      <c r="AX130" s="9">
        <f t="shared" si="42"/>
        <v>0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128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4324</v>
      </c>
      <c r="C131" s="1">
        <v>118</v>
      </c>
      <c r="D131" s="1">
        <v>45675</v>
      </c>
      <c r="E131" s="1">
        <v>100</v>
      </c>
      <c r="F131" s="1">
        <v>0</v>
      </c>
      <c r="G131" s="1">
        <v>3985</v>
      </c>
      <c r="H131" s="1">
        <v>0</v>
      </c>
      <c r="I131" s="1">
        <v>239</v>
      </c>
      <c r="J131" s="1">
        <v>35.590000000000003</v>
      </c>
      <c r="K131" s="1">
        <v>1.1599999999999999</v>
      </c>
      <c r="L131" s="1">
        <v>25.8</v>
      </c>
      <c r="M131" s="1">
        <v>1.01</v>
      </c>
      <c r="N131" s="1">
        <v>1810</v>
      </c>
      <c r="O131" s="1">
        <v>2503</v>
      </c>
      <c r="P131" s="1">
        <v>1431</v>
      </c>
      <c r="Q131" s="1">
        <v>1055</v>
      </c>
      <c r="R131" s="1">
        <v>17</v>
      </c>
      <c r="S131" s="1">
        <v>90</v>
      </c>
      <c r="T131" s="1">
        <v>8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f t="shared" si="50"/>
        <v>45675</v>
      </c>
      <c r="AB131" s="1">
        <f t="shared" si="50"/>
        <v>100</v>
      </c>
      <c r="AC131" s="1">
        <f t="shared" si="51"/>
        <v>3985</v>
      </c>
      <c r="AD131" s="1">
        <f t="shared" si="52"/>
        <v>239</v>
      </c>
      <c r="AE131" s="1">
        <f t="shared" si="59"/>
        <v>-4</v>
      </c>
      <c r="AF131" s="1">
        <f t="shared" si="53"/>
        <v>6</v>
      </c>
      <c r="AG131" s="1">
        <f t="shared" si="53"/>
        <v>0</v>
      </c>
      <c r="AH131" s="1">
        <f t="shared" si="53"/>
        <v>1</v>
      </c>
      <c r="AI131" s="1">
        <f t="shared" si="60"/>
        <v>3</v>
      </c>
      <c r="AJ131" s="9">
        <f t="shared" si="34"/>
        <v>5.5272895467160035E-2</v>
      </c>
      <c r="AK131" s="9">
        <f t="shared" si="35"/>
        <v>8.6480000000000001E-2</v>
      </c>
      <c r="AL131" s="9">
        <f t="shared" si="36"/>
        <v>2E-3</v>
      </c>
      <c r="AM131" s="9">
        <f t="shared" si="37"/>
        <v>7.9699999999999993E-2</v>
      </c>
      <c r="AN131" s="9">
        <f t="shared" si="38"/>
        <v>4.7800000000000004E-3</v>
      </c>
      <c r="AO131" s="9">
        <f t="shared" si="39"/>
        <v>6.0000000000000002E-5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0</v>
      </c>
      <c r="AV131" s="9">
        <f t="shared" si="56"/>
        <v>0</v>
      </c>
      <c r="AW131" s="9">
        <f t="shared" si="41"/>
        <v>0</v>
      </c>
      <c r="AX131" s="9">
        <f t="shared" si="42"/>
        <v>0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129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4326</v>
      </c>
      <c r="C132" s="1">
        <v>119</v>
      </c>
      <c r="D132" s="1">
        <v>45673</v>
      </c>
      <c r="E132" s="1">
        <v>97</v>
      </c>
      <c r="F132" s="1">
        <v>0</v>
      </c>
      <c r="G132" s="1">
        <v>3990</v>
      </c>
      <c r="H132" s="1">
        <v>0</v>
      </c>
      <c r="I132" s="1">
        <v>239</v>
      </c>
      <c r="J132" s="1">
        <v>35.53</v>
      </c>
      <c r="K132" s="1">
        <v>1.1599999999999999</v>
      </c>
      <c r="L132" s="1">
        <v>25.8</v>
      </c>
      <c r="M132" s="1">
        <v>1.01</v>
      </c>
      <c r="N132" s="1">
        <v>1812</v>
      </c>
      <c r="O132" s="1">
        <v>2504</v>
      </c>
      <c r="P132" s="1">
        <v>1430</v>
      </c>
      <c r="Q132" s="1">
        <v>1057</v>
      </c>
      <c r="R132" s="1">
        <v>17</v>
      </c>
      <c r="S132" s="1">
        <v>87</v>
      </c>
      <c r="T132" s="1">
        <v>8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f t="shared" si="50"/>
        <v>45673</v>
      </c>
      <c r="AB132" s="1">
        <f t="shared" si="50"/>
        <v>97</v>
      </c>
      <c r="AC132" s="1">
        <f t="shared" si="51"/>
        <v>3990</v>
      </c>
      <c r="AD132" s="1">
        <f t="shared" si="52"/>
        <v>239</v>
      </c>
      <c r="AE132" s="1">
        <f t="shared" si="59"/>
        <v>-3</v>
      </c>
      <c r="AF132" s="1">
        <f t="shared" si="53"/>
        <v>5</v>
      </c>
      <c r="AG132" s="1">
        <f t="shared" si="53"/>
        <v>0</v>
      </c>
      <c r="AH132" s="1">
        <f t="shared" si="53"/>
        <v>0</v>
      </c>
      <c r="AI132" s="1">
        <f t="shared" si="60"/>
        <v>2</v>
      </c>
      <c r="AJ132" s="9">
        <f t="shared" si="34"/>
        <v>5.5247341655108646E-2</v>
      </c>
      <c r="AK132" s="9">
        <f t="shared" si="35"/>
        <v>8.652E-2</v>
      </c>
      <c r="AL132" s="9">
        <f t="shared" si="36"/>
        <v>1.9400000000000001E-3</v>
      </c>
      <c r="AM132" s="9">
        <f t="shared" si="37"/>
        <v>7.9799999999999996E-2</v>
      </c>
      <c r="AN132" s="9">
        <f t="shared" si="38"/>
        <v>4.7800000000000004E-3</v>
      </c>
      <c r="AO132" s="9">
        <f t="shared" si="39"/>
        <v>4.0000000000000003E-5</v>
      </c>
      <c r="AP132" s="1">
        <f t="shared" si="54"/>
        <v>0</v>
      </c>
      <c r="AQ132" s="1">
        <f t="shared" si="54"/>
        <v>0</v>
      </c>
      <c r="AS132" s="1">
        <f t="shared" si="55"/>
        <v>0</v>
      </c>
      <c r="AT132" s="1">
        <f t="shared" si="61"/>
        <v>0</v>
      </c>
      <c r="AU132" s="1">
        <f t="shared" si="40"/>
        <v>0</v>
      </c>
      <c r="AV132" s="9">
        <f t="shared" si="56"/>
        <v>0</v>
      </c>
      <c r="AW132" s="9">
        <f t="shared" si="41"/>
        <v>0</v>
      </c>
      <c r="AX132" s="9">
        <f t="shared" si="42"/>
        <v>0</v>
      </c>
      <c r="AY132" s="9">
        <f t="shared" si="43"/>
        <v>0</v>
      </c>
      <c r="AZ132" s="9">
        <f t="shared" si="4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130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4327</v>
      </c>
      <c r="C133" s="1">
        <v>120</v>
      </c>
      <c r="D133" s="1">
        <v>45671</v>
      </c>
      <c r="E133" s="1">
        <v>92</v>
      </c>
      <c r="F133" s="1">
        <v>0</v>
      </c>
      <c r="G133" s="1">
        <v>3996</v>
      </c>
      <c r="H133" s="1">
        <v>0</v>
      </c>
      <c r="I133" s="1">
        <v>239</v>
      </c>
      <c r="J133" s="1">
        <v>35.47</v>
      </c>
      <c r="K133" s="1">
        <v>1.1599999999999999</v>
      </c>
      <c r="L133" s="1">
        <v>25.8</v>
      </c>
      <c r="M133" s="1">
        <v>1.01</v>
      </c>
      <c r="N133" s="1">
        <v>1813</v>
      </c>
      <c r="O133" s="1">
        <v>2505</v>
      </c>
      <c r="P133" s="1">
        <v>1428</v>
      </c>
      <c r="Q133" s="1">
        <v>1059</v>
      </c>
      <c r="R133" s="1">
        <v>17</v>
      </c>
      <c r="S133" s="1">
        <v>82</v>
      </c>
      <c r="T133" s="1">
        <v>7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f t="shared" si="50"/>
        <v>45671</v>
      </c>
      <c r="AB133" s="1">
        <f t="shared" si="50"/>
        <v>92</v>
      </c>
      <c r="AC133" s="1">
        <f t="shared" si="51"/>
        <v>3996</v>
      </c>
      <c r="AD133" s="1">
        <f t="shared" si="52"/>
        <v>239</v>
      </c>
      <c r="AE133" s="1">
        <f t="shared" si="59"/>
        <v>-5</v>
      </c>
      <c r="AF133" s="1">
        <f t="shared" si="53"/>
        <v>6</v>
      </c>
      <c r="AG133" s="1">
        <f t="shared" si="53"/>
        <v>0</v>
      </c>
      <c r="AH133" s="1">
        <f t="shared" si="53"/>
        <v>0</v>
      </c>
      <c r="AI133" s="1">
        <f t="shared" si="60"/>
        <v>1</v>
      </c>
      <c r="AJ133" s="9">
        <f t="shared" si="34"/>
        <v>5.5234573607580308E-2</v>
      </c>
      <c r="AK133" s="9">
        <f t="shared" si="35"/>
        <v>8.6540000000000006E-2</v>
      </c>
      <c r="AL133" s="9">
        <f t="shared" si="36"/>
        <v>1.8400000000000001E-3</v>
      </c>
      <c r="AM133" s="9">
        <f t="shared" si="37"/>
        <v>7.9920000000000005E-2</v>
      </c>
      <c r="AN133" s="9">
        <f t="shared" si="38"/>
        <v>4.7800000000000004E-3</v>
      </c>
      <c r="AO133" s="9">
        <f t="shared" si="39"/>
        <v>2.0000000000000002E-5</v>
      </c>
      <c r="AP133" s="1">
        <f t="shared" si="54"/>
        <v>0</v>
      </c>
      <c r="AQ133" s="1">
        <f t="shared" si="54"/>
        <v>0</v>
      </c>
      <c r="AS133" s="1">
        <f t="shared" si="55"/>
        <v>0</v>
      </c>
      <c r="AT133" s="1">
        <f t="shared" si="61"/>
        <v>0</v>
      </c>
      <c r="AU133" s="1">
        <f t="shared" si="40"/>
        <v>0</v>
      </c>
      <c r="AV133" s="9">
        <f t="shared" si="56"/>
        <v>0</v>
      </c>
      <c r="AW133" s="9">
        <f t="shared" si="41"/>
        <v>0</v>
      </c>
      <c r="AX133" s="9">
        <f t="shared" si="42"/>
        <v>0</v>
      </c>
      <c r="AY133" s="9">
        <f t="shared" si="43"/>
        <v>0</v>
      </c>
      <c r="AZ133" s="9">
        <f t="shared" si="4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131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4329</v>
      </c>
      <c r="C134" s="1">
        <v>121</v>
      </c>
      <c r="D134" s="1">
        <v>45669</v>
      </c>
      <c r="E134" s="1">
        <v>88</v>
      </c>
      <c r="F134" s="1">
        <v>0</v>
      </c>
      <c r="G134" s="1">
        <v>4001</v>
      </c>
      <c r="H134" s="1">
        <v>0</v>
      </c>
      <c r="I134" s="1">
        <v>240</v>
      </c>
      <c r="J134" s="1">
        <v>35.409999999999997</v>
      </c>
      <c r="K134" s="1">
        <v>1.1599999999999999</v>
      </c>
      <c r="L134" s="1">
        <v>25.8</v>
      </c>
      <c r="M134" s="1">
        <v>1.01</v>
      </c>
      <c r="N134" s="1">
        <v>1814</v>
      </c>
      <c r="O134" s="1">
        <v>2505</v>
      </c>
      <c r="P134" s="1">
        <v>1427</v>
      </c>
      <c r="Q134" s="1">
        <v>1061</v>
      </c>
      <c r="R134" s="1">
        <v>17</v>
      </c>
      <c r="S134" s="1">
        <v>77</v>
      </c>
      <c r="T134" s="1">
        <v>7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f t="shared" si="50"/>
        <v>45669</v>
      </c>
      <c r="AB134" s="1">
        <f t="shared" si="50"/>
        <v>88</v>
      </c>
      <c r="AC134" s="1">
        <f t="shared" si="51"/>
        <v>4001</v>
      </c>
      <c r="AD134" s="1">
        <f t="shared" si="52"/>
        <v>240</v>
      </c>
      <c r="AE134" s="1">
        <f t="shared" si="59"/>
        <v>-4</v>
      </c>
      <c r="AF134" s="1">
        <f t="shared" si="53"/>
        <v>5</v>
      </c>
      <c r="AG134" s="1">
        <f t="shared" si="53"/>
        <v>0</v>
      </c>
      <c r="AH134" s="1">
        <f t="shared" si="53"/>
        <v>1</v>
      </c>
      <c r="AI134" s="1">
        <f t="shared" si="60"/>
        <v>2</v>
      </c>
      <c r="AJ134" s="9">
        <f t="shared" si="34"/>
        <v>5.5440055440055439E-2</v>
      </c>
      <c r="AK134" s="9">
        <f t="shared" si="35"/>
        <v>8.6580000000000004E-2</v>
      </c>
      <c r="AL134" s="9">
        <f t="shared" si="36"/>
        <v>1.7600000000000001E-3</v>
      </c>
      <c r="AM134" s="9">
        <f t="shared" si="37"/>
        <v>8.0019999999999994E-2</v>
      </c>
      <c r="AN134" s="9">
        <f t="shared" si="38"/>
        <v>4.7999999999999996E-3</v>
      </c>
      <c r="AO134" s="9">
        <f t="shared" si="39"/>
        <v>4.0000000000000003E-5</v>
      </c>
      <c r="AP134" s="1">
        <f t="shared" si="54"/>
        <v>0</v>
      </c>
      <c r="AQ134" s="1">
        <f t="shared" si="54"/>
        <v>0</v>
      </c>
      <c r="AS134" s="1">
        <f t="shared" si="55"/>
        <v>0</v>
      </c>
      <c r="AT134" s="1">
        <f t="shared" si="61"/>
        <v>0</v>
      </c>
      <c r="AU134" s="1">
        <f t="shared" si="40"/>
        <v>0</v>
      </c>
      <c r="AV134" s="9">
        <f t="shared" si="56"/>
        <v>0</v>
      </c>
      <c r="AW134" s="9">
        <f t="shared" si="41"/>
        <v>0</v>
      </c>
      <c r="AX134" s="9">
        <f t="shared" si="42"/>
        <v>0</v>
      </c>
      <c r="AY134" s="9">
        <f t="shared" si="43"/>
        <v>0</v>
      </c>
      <c r="AZ134" s="9">
        <f t="shared" si="44"/>
        <v>0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132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4330</v>
      </c>
      <c r="C135" s="1">
        <v>122</v>
      </c>
      <c r="D135" s="1">
        <v>45668</v>
      </c>
      <c r="E135" s="1">
        <v>84</v>
      </c>
      <c r="F135" s="1">
        <v>0</v>
      </c>
      <c r="G135" s="1">
        <v>4006</v>
      </c>
      <c r="H135" s="1">
        <v>0</v>
      </c>
      <c r="I135" s="1">
        <v>240</v>
      </c>
      <c r="J135" s="1">
        <v>35.36</v>
      </c>
      <c r="K135" s="1">
        <v>1.1599999999999999</v>
      </c>
      <c r="L135" s="1">
        <v>25.8</v>
      </c>
      <c r="M135" s="1">
        <v>1.01</v>
      </c>
      <c r="N135" s="1">
        <v>1815</v>
      </c>
      <c r="O135" s="1">
        <v>2506</v>
      </c>
      <c r="P135" s="1">
        <v>1426</v>
      </c>
      <c r="Q135" s="1">
        <v>1062</v>
      </c>
      <c r="R135" s="1">
        <v>17</v>
      </c>
      <c r="S135" s="1">
        <v>74</v>
      </c>
      <c r="T135" s="1">
        <v>7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f t="shared" si="50"/>
        <v>45668</v>
      </c>
      <c r="AB135" s="1">
        <f t="shared" si="50"/>
        <v>84</v>
      </c>
      <c r="AC135" s="1">
        <f t="shared" si="51"/>
        <v>4006</v>
      </c>
      <c r="AD135" s="1">
        <f t="shared" si="52"/>
        <v>240</v>
      </c>
      <c r="AE135" s="1">
        <f t="shared" si="59"/>
        <v>-4</v>
      </c>
      <c r="AF135" s="1">
        <f t="shared" si="53"/>
        <v>5</v>
      </c>
      <c r="AG135" s="1">
        <f t="shared" si="53"/>
        <v>0</v>
      </c>
      <c r="AH135" s="1">
        <f t="shared" si="53"/>
        <v>0</v>
      </c>
      <c r="AI135" s="1">
        <f t="shared" si="60"/>
        <v>1</v>
      </c>
      <c r="AJ135" s="9">
        <f t="shared" si="34"/>
        <v>5.5427251732101619E-2</v>
      </c>
      <c r="AK135" s="9">
        <f t="shared" si="35"/>
        <v>8.6599999999999996E-2</v>
      </c>
      <c r="AL135" s="9">
        <f t="shared" si="36"/>
        <v>1.6800000000000001E-3</v>
      </c>
      <c r="AM135" s="9">
        <f t="shared" si="37"/>
        <v>8.0119999999999997E-2</v>
      </c>
      <c r="AN135" s="9">
        <f t="shared" si="38"/>
        <v>4.7999999999999996E-3</v>
      </c>
      <c r="AO135" s="9">
        <f t="shared" si="39"/>
        <v>2.0000000000000002E-5</v>
      </c>
      <c r="AP135" s="1">
        <f t="shared" si="54"/>
        <v>0</v>
      </c>
      <c r="AQ135" s="1">
        <f t="shared" si="54"/>
        <v>0</v>
      </c>
      <c r="AS135" s="1">
        <f t="shared" si="55"/>
        <v>0</v>
      </c>
      <c r="AT135" s="1">
        <f t="shared" si="61"/>
        <v>0</v>
      </c>
      <c r="AU135" s="1">
        <f t="shared" si="40"/>
        <v>0</v>
      </c>
      <c r="AV135" s="9">
        <f t="shared" si="56"/>
        <v>0</v>
      </c>
      <c r="AW135" s="9">
        <f t="shared" si="41"/>
        <v>0</v>
      </c>
      <c r="AX135" s="9">
        <f t="shared" si="42"/>
        <v>0</v>
      </c>
      <c r="AY135" s="9">
        <f t="shared" si="43"/>
        <v>0</v>
      </c>
      <c r="AZ135" s="9">
        <f t="shared" si="44"/>
        <v>0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133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4333</v>
      </c>
      <c r="C136" s="1">
        <v>123</v>
      </c>
      <c r="D136" s="1">
        <v>45666</v>
      </c>
      <c r="E136" s="1">
        <v>80</v>
      </c>
      <c r="F136" s="1">
        <v>0</v>
      </c>
      <c r="G136" s="1">
        <v>4012</v>
      </c>
      <c r="H136" s="1">
        <v>0</v>
      </c>
      <c r="I136" s="1">
        <v>241</v>
      </c>
      <c r="J136" s="1">
        <v>35.299999999999997</v>
      </c>
      <c r="K136" s="1">
        <v>1.1599999999999999</v>
      </c>
      <c r="L136" s="1">
        <v>25.8</v>
      </c>
      <c r="M136" s="1">
        <v>1.01</v>
      </c>
      <c r="N136" s="1">
        <v>1816</v>
      </c>
      <c r="O136" s="1">
        <v>2507</v>
      </c>
      <c r="P136" s="1">
        <v>1425</v>
      </c>
      <c r="Q136" s="1">
        <v>1064</v>
      </c>
      <c r="R136" s="1">
        <v>17</v>
      </c>
      <c r="S136" s="1">
        <v>69</v>
      </c>
      <c r="T136" s="1">
        <v>6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f t="shared" si="50"/>
        <v>45666</v>
      </c>
      <c r="AB136" s="1">
        <f t="shared" si="50"/>
        <v>80</v>
      </c>
      <c r="AC136" s="1">
        <f t="shared" si="51"/>
        <v>4012</v>
      </c>
      <c r="AD136" s="1">
        <f t="shared" si="52"/>
        <v>241</v>
      </c>
      <c r="AE136" s="1">
        <f t="shared" si="59"/>
        <v>-4</v>
      </c>
      <c r="AF136" s="1">
        <f t="shared" si="53"/>
        <v>6</v>
      </c>
      <c r="AG136" s="1">
        <f t="shared" si="53"/>
        <v>0</v>
      </c>
      <c r="AH136" s="1">
        <f t="shared" si="53"/>
        <v>1</v>
      </c>
      <c r="AI136" s="1">
        <f t="shared" si="60"/>
        <v>3</v>
      </c>
      <c r="AJ136" s="9">
        <f t="shared" si="34"/>
        <v>5.5619663051003923E-2</v>
      </c>
      <c r="AK136" s="9">
        <f t="shared" si="35"/>
        <v>8.6660000000000001E-2</v>
      </c>
      <c r="AL136" s="9">
        <f t="shared" si="36"/>
        <v>1.6000000000000001E-3</v>
      </c>
      <c r="AM136" s="9">
        <f t="shared" si="37"/>
        <v>8.0240000000000006E-2</v>
      </c>
      <c r="AN136" s="9">
        <f t="shared" si="38"/>
        <v>4.8199999999999996E-3</v>
      </c>
      <c r="AO136" s="9">
        <f t="shared" si="39"/>
        <v>6.0000000000000002E-5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0</v>
      </c>
      <c r="AV136" s="9">
        <f t="shared" si="56"/>
        <v>0</v>
      </c>
      <c r="AW136" s="9">
        <f t="shared" si="41"/>
        <v>0</v>
      </c>
      <c r="AX136" s="9">
        <f t="shared" si="42"/>
        <v>0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134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4333</v>
      </c>
      <c r="C137" s="1">
        <v>124</v>
      </c>
      <c r="D137" s="1">
        <v>45665</v>
      </c>
      <c r="E137" s="1">
        <v>76</v>
      </c>
      <c r="F137" s="1">
        <v>0</v>
      </c>
      <c r="G137" s="1">
        <v>4016</v>
      </c>
      <c r="H137" s="1">
        <v>0</v>
      </c>
      <c r="I137" s="1">
        <v>241</v>
      </c>
      <c r="J137" s="1">
        <v>35.25</v>
      </c>
      <c r="K137" s="1">
        <v>1.1599999999999999</v>
      </c>
      <c r="L137" s="1">
        <v>25.8</v>
      </c>
      <c r="M137" s="1">
        <v>1.01</v>
      </c>
      <c r="N137" s="1">
        <v>1817</v>
      </c>
      <c r="O137" s="1">
        <v>2507</v>
      </c>
      <c r="P137" s="1">
        <v>1423</v>
      </c>
      <c r="Q137" s="1">
        <v>1066</v>
      </c>
      <c r="R137" s="1">
        <v>17</v>
      </c>
      <c r="S137" s="1">
        <v>66</v>
      </c>
      <c r="T137" s="1">
        <v>6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f t="shared" si="50"/>
        <v>45665</v>
      </c>
      <c r="AB137" s="1">
        <f t="shared" si="50"/>
        <v>76</v>
      </c>
      <c r="AC137" s="1">
        <f t="shared" si="51"/>
        <v>4016</v>
      </c>
      <c r="AD137" s="1">
        <f t="shared" si="52"/>
        <v>241</v>
      </c>
      <c r="AE137" s="1">
        <f t="shared" si="59"/>
        <v>-4</v>
      </c>
      <c r="AF137" s="1">
        <f t="shared" si="53"/>
        <v>4</v>
      </c>
      <c r="AG137" s="1">
        <f t="shared" si="53"/>
        <v>0</v>
      </c>
      <c r="AH137" s="1">
        <f t="shared" si="53"/>
        <v>0</v>
      </c>
      <c r="AI137" s="1">
        <f t="shared" si="60"/>
        <v>0</v>
      </c>
      <c r="AJ137" s="9">
        <f t="shared" si="34"/>
        <v>5.5619663051003923E-2</v>
      </c>
      <c r="AK137" s="9">
        <f t="shared" si="35"/>
        <v>8.6660000000000001E-2</v>
      </c>
      <c r="AL137" s="9">
        <f t="shared" si="36"/>
        <v>1.5200000000000001E-3</v>
      </c>
      <c r="AM137" s="9">
        <f t="shared" si="37"/>
        <v>8.0320000000000003E-2</v>
      </c>
      <c r="AN137" s="9">
        <f t="shared" si="38"/>
        <v>4.8199999999999996E-3</v>
      </c>
      <c r="AO137" s="9">
        <f t="shared" si="39"/>
        <v>0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0</v>
      </c>
      <c r="AV137" s="9">
        <f t="shared" si="56"/>
        <v>0</v>
      </c>
      <c r="AW137" s="9">
        <f t="shared" si="41"/>
        <v>0</v>
      </c>
      <c r="AX137" s="9">
        <f t="shared" si="42"/>
        <v>0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135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4335</v>
      </c>
      <c r="C138" s="1">
        <v>125</v>
      </c>
      <c r="D138" s="1">
        <v>45663</v>
      </c>
      <c r="E138" s="1">
        <v>74</v>
      </c>
      <c r="F138" s="1">
        <v>0</v>
      </c>
      <c r="G138" s="1">
        <v>4020</v>
      </c>
      <c r="H138" s="1">
        <v>0</v>
      </c>
      <c r="I138" s="1">
        <v>241</v>
      </c>
      <c r="J138" s="1">
        <v>35.19</v>
      </c>
      <c r="K138" s="1">
        <v>1.1599999999999999</v>
      </c>
      <c r="L138" s="1">
        <v>25.8</v>
      </c>
      <c r="M138" s="1">
        <v>1.01</v>
      </c>
      <c r="N138" s="1">
        <v>1818</v>
      </c>
      <c r="O138" s="1">
        <v>2508</v>
      </c>
      <c r="P138" s="1">
        <v>1422</v>
      </c>
      <c r="Q138" s="1">
        <v>1067</v>
      </c>
      <c r="R138" s="1">
        <v>17</v>
      </c>
      <c r="S138" s="1">
        <v>64</v>
      </c>
      <c r="T138" s="1">
        <v>6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f t="shared" si="50"/>
        <v>45663</v>
      </c>
      <c r="AB138" s="1">
        <f t="shared" si="50"/>
        <v>74</v>
      </c>
      <c r="AC138" s="1">
        <f t="shared" si="51"/>
        <v>4020</v>
      </c>
      <c r="AD138" s="1">
        <f t="shared" si="52"/>
        <v>241</v>
      </c>
      <c r="AE138" s="1">
        <f t="shared" si="59"/>
        <v>-2</v>
      </c>
      <c r="AF138" s="1">
        <f t="shared" si="53"/>
        <v>4</v>
      </c>
      <c r="AG138" s="1">
        <f t="shared" si="53"/>
        <v>0</v>
      </c>
      <c r="AH138" s="1">
        <f t="shared" si="53"/>
        <v>0</v>
      </c>
      <c r="AI138" s="1">
        <f t="shared" si="60"/>
        <v>2</v>
      </c>
      <c r="AJ138" s="9">
        <f t="shared" si="34"/>
        <v>5.5594002306805078E-2</v>
      </c>
      <c r="AK138" s="9">
        <f t="shared" si="35"/>
        <v>8.6699999999999999E-2</v>
      </c>
      <c r="AL138" s="9">
        <f t="shared" si="36"/>
        <v>1.48E-3</v>
      </c>
      <c r="AM138" s="9">
        <f t="shared" si="37"/>
        <v>8.0399999999999999E-2</v>
      </c>
      <c r="AN138" s="9">
        <f t="shared" si="38"/>
        <v>4.8199999999999996E-3</v>
      </c>
      <c r="AO138" s="9">
        <f t="shared" si="39"/>
        <v>4.0000000000000003E-5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0</v>
      </c>
      <c r="AV138" s="9">
        <f t="shared" si="56"/>
        <v>0</v>
      </c>
      <c r="AW138" s="9">
        <f t="shared" si="41"/>
        <v>0</v>
      </c>
      <c r="AX138" s="9">
        <f t="shared" si="42"/>
        <v>0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136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4336</v>
      </c>
      <c r="C139" s="1">
        <v>126</v>
      </c>
      <c r="D139" s="1">
        <v>45661</v>
      </c>
      <c r="E139" s="1">
        <v>70</v>
      </c>
      <c r="F139" s="1">
        <v>0</v>
      </c>
      <c r="G139" s="1">
        <v>4025</v>
      </c>
      <c r="H139" s="1">
        <v>0</v>
      </c>
      <c r="I139" s="1">
        <v>241</v>
      </c>
      <c r="J139" s="1">
        <v>35.14</v>
      </c>
      <c r="K139" s="1">
        <v>1.1599999999999999</v>
      </c>
      <c r="L139" s="1">
        <v>25.8</v>
      </c>
      <c r="M139" s="1">
        <v>1.01</v>
      </c>
      <c r="N139" s="1">
        <v>1819</v>
      </c>
      <c r="O139" s="1">
        <v>2509</v>
      </c>
      <c r="P139" s="1">
        <v>1421</v>
      </c>
      <c r="Q139" s="1">
        <v>1069</v>
      </c>
      <c r="R139" s="1">
        <v>17</v>
      </c>
      <c r="S139" s="1">
        <v>61</v>
      </c>
      <c r="T139" s="1">
        <v>6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f t="shared" si="50"/>
        <v>45661</v>
      </c>
      <c r="AB139" s="1">
        <f t="shared" si="50"/>
        <v>70</v>
      </c>
      <c r="AC139" s="1">
        <f t="shared" si="51"/>
        <v>4025</v>
      </c>
      <c r="AD139" s="1">
        <f t="shared" si="52"/>
        <v>241</v>
      </c>
      <c r="AE139" s="1">
        <f t="shared" si="59"/>
        <v>-4</v>
      </c>
      <c r="AF139" s="1">
        <f t="shared" si="53"/>
        <v>5</v>
      </c>
      <c r="AG139" s="1">
        <f t="shared" si="53"/>
        <v>0</v>
      </c>
      <c r="AH139" s="1">
        <f t="shared" si="53"/>
        <v>0</v>
      </c>
      <c r="AI139" s="1">
        <f t="shared" si="60"/>
        <v>1</v>
      </c>
      <c r="AJ139" s="9">
        <f t="shared" si="34"/>
        <v>5.5581180811808115E-2</v>
      </c>
      <c r="AK139" s="9">
        <f t="shared" si="35"/>
        <v>8.6720000000000005E-2</v>
      </c>
      <c r="AL139" s="9">
        <f t="shared" si="36"/>
        <v>1.4E-3</v>
      </c>
      <c r="AM139" s="9">
        <f t="shared" si="37"/>
        <v>8.0500000000000002E-2</v>
      </c>
      <c r="AN139" s="9">
        <f t="shared" si="38"/>
        <v>4.8199999999999996E-3</v>
      </c>
      <c r="AO139" s="9">
        <f t="shared" si="39"/>
        <v>2.0000000000000002E-5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0</v>
      </c>
      <c r="AV139" s="9">
        <f t="shared" si="56"/>
        <v>0</v>
      </c>
      <c r="AW139" s="9">
        <f t="shared" si="41"/>
        <v>0</v>
      </c>
      <c r="AX139" s="9">
        <f t="shared" si="42"/>
        <v>0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137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4339</v>
      </c>
      <c r="C140" s="1">
        <v>127</v>
      </c>
      <c r="D140" s="1">
        <v>45660</v>
      </c>
      <c r="E140" s="1">
        <v>68</v>
      </c>
      <c r="F140" s="1">
        <v>0</v>
      </c>
      <c r="G140" s="1">
        <v>4029</v>
      </c>
      <c r="H140" s="1">
        <v>0</v>
      </c>
      <c r="I140" s="1">
        <v>242</v>
      </c>
      <c r="J140" s="1">
        <v>35.090000000000003</v>
      </c>
      <c r="K140" s="1">
        <v>1.1599999999999999</v>
      </c>
      <c r="L140" s="1">
        <v>25.8</v>
      </c>
      <c r="M140" s="1">
        <v>1.01</v>
      </c>
      <c r="N140" s="1">
        <v>1819</v>
      </c>
      <c r="O140" s="1">
        <v>2509</v>
      </c>
      <c r="P140" s="1">
        <v>1420</v>
      </c>
      <c r="Q140" s="1">
        <v>1071</v>
      </c>
      <c r="R140" s="1">
        <v>17</v>
      </c>
      <c r="S140" s="1">
        <v>59</v>
      </c>
      <c r="T140" s="1">
        <v>5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f t="shared" si="50"/>
        <v>45660</v>
      </c>
      <c r="AB140" s="1">
        <f t="shared" si="50"/>
        <v>68</v>
      </c>
      <c r="AC140" s="1">
        <f t="shared" si="51"/>
        <v>4029</v>
      </c>
      <c r="AD140" s="1">
        <f t="shared" si="52"/>
        <v>242</v>
      </c>
      <c r="AE140" s="1">
        <f t="shared" si="59"/>
        <v>-2</v>
      </c>
      <c r="AF140" s="1">
        <f t="shared" si="53"/>
        <v>4</v>
      </c>
      <c r="AG140" s="1">
        <f t="shared" si="53"/>
        <v>0</v>
      </c>
      <c r="AH140" s="1">
        <f t="shared" si="53"/>
        <v>1</v>
      </c>
      <c r="AI140" s="1">
        <f t="shared" si="60"/>
        <v>3</v>
      </c>
      <c r="AJ140" s="9">
        <f t="shared" si="34"/>
        <v>5.57732196358608E-2</v>
      </c>
      <c r="AK140" s="9">
        <f t="shared" si="35"/>
        <v>8.6779999999999996E-2</v>
      </c>
      <c r="AL140" s="9">
        <f t="shared" si="36"/>
        <v>1.3600000000000001E-3</v>
      </c>
      <c r="AM140" s="9">
        <f t="shared" si="37"/>
        <v>8.0579999999999999E-2</v>
      </c>
      <c r="AN140" s="9">
        <f t="shared" si="38"/>
        <v>4.8399999999999997E-3</v>
      </c>
      <c r="AO140" s="9">
        <f t="shared" si="39"/>
        <v>6.0000000000000002E-5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0</v>
      </c>
      <c r="AV140" s="9">
        <f t="shared" si="56"/>
        <v>0</v>
      </c>
      <c r="AW140" s="9">
        <f t="shared" si="41"/>
        <v>0</v>
      </c>
      <c r="AX140" s="9">
        <f t="shared" si="42"/>
        <v>0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138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4339</v>
      </c>
      <c r="C141" s="1">
        <v>128</v>
      </c>
      <c r="D141" s="1">
        <v>45659</v>
      </c>
      <c r="E141" s="1">
        <v>64</v>
      </c>
      <c r="F141" s="1">
        <v>0</v>
      </c>
      <c r="G141" s="1">
        <v>4033</v>
      </c>
      <c r="H141" s="1">
        <v>0</v>
      </c>
      <c r="I141" s="1">
        <v>242</v>
      </c>
      <c r="J141" s="1">
        <v>35.04</v>
      </c>
      <c r="K141" s="1">
        <v>1.1599999999999999</v>
      </c>
      <c r="L141" s="1">
        <v>25.8</v>
      </c>
      <c r="M141" s="1">
        <v>1.01</v>
      </c>
      <c r="N141" s="1">
        <v>1820</v>
      </c>
      <c r="O141" s="1">
        <v>2509</v>
      </c>
      <c r="P141" s="1">
        <v>1419</v>
      </c>
      <c r="Q141" s="1">
        <v>1073</v>
      </c>
      <c r="R141" s="1">
        <v>17</v>
      </c>
      <c r="S141" s="1">
        <v>56</v>
      </c>
      <c r="T141" s="1">
        <v>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50"/>
        <v>45659</v>
      </c>
      <c r="AB141" s="1">
        <f t="shared" si="50"/>
        <v>64</v>
      </c>
      <c r="AC141" s="1">
        <f t="shared" si="51"/>
        <v>4033</v>
      </c>
      <c r="AD141" s="1">
        <f t="shared" si="52"/>
        <v>242</v>
      </c>
      <c r="AE141" s="1">
        <f t="shared" si="59"/>
        <v>-4</v>
      </c>
      <c r="AF141" s="1">
        <f t="shared" si="53"/>
        <v>4</v>
      </c>
      <c r="AG141" s="1">
        <f t="shared" si="53"/>
        <v>0</v>
      </c>
      <c r="AH141" s="1">
        <f t="shared" si="53"/>
        <v>0</v>
      </c>
      <c r="AI141" s="1">
        <f t="shared" si="60"/>
        <v>0</v>
      </c>
      <c r="AJ141" s="9">
        <f t="shared" si="34"/>
        <v>5.57732196358608E-2</v>
      </c>
      <c r="AK141" s="9">
        <f t="shared" si="35"/>
        <v>8.6779999999999996E-2</v>
      </c>
      <c r="AL141" s="9">
        <f t="shared" si="36"/>
        <v>1.2800000000000001E-3</v>
      </c>
      <c r="AM141" s="9">
        <f t="shared" si="37"/>
        <v>8.0659999999999996E-2</v>
      </c>
      <c r="AN141" s="9">
        <f t="shared" si="38"/>
        <v>4.8399999999999997E-3</v>
      </c>
      <c r="AO141" s="9">
        <f t="shared" si="39"/>
        <v>0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0</v>
      </c>
      <c r="AV141" s="9">
        <f t="shared" si="56"/>
        <v>0</v>
      </c>
      <c r="AW141" s="9">
        <f t="shared" si="41"/>
        <v>0</v>
      </c>
      <c r="AX141" s="9">
        <f t="shared" si="42"/>
        <v>0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139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4340</v>
      </c>
      <c r="C142" s="1">
        <v>129</v>
      </c>
      <c r="D142" s="1">
        <v>45658</v>
      </c>
      <c r="E142" s="1">
        <v>61</v>
      </c>
      <c r="F142" s="1">
        <v>0</v>
      </c>
      <c r="G142" s="1">
        <v>4037</v>
      </c>
      <c r="H142" s="1">
        <v>0</v>
      </c>
      <c r="I142" s="1">
        <v>242</v>
      </c>
      <c r="J142" s="1">
        <v>34.99</v>
      </c>
      <c r="K142" s="1">
        <v>1.1599999999999999</v>
      </c>
      <c r="L142" s="1">
        <v>25.8</v>
      </c>
      <c r="M142" s="1">
        <v>1.01</v>
      </c>
      <c r="N142" s="1">
        <v>1821</v>
      </c>
      <c r="O142" s="1">
        <v>2509</v>
      </c>
      <c r="P142" s="1">
        <v>1417</v>
      </c>
      <c r="Q142" s="1">
        <v>1075</v>
      </c>
      <c r="R142" s="1">
        <v>17</v>
      </c>
      <c r="S142" s="1">
        <v>53</v>
      </c>
      <c r="T142" s="1">
        <v>5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f t="shared" si="50"/>
        <v>45658</v>
      </c>
      <c r="AB142" s="1">
        <f t="shared" si="50"/>
        <v>61</v>
      </c>
      <c r="AC142" s="1">
        <f t="shared" si="51"/>
        <v>4037</v>
      </c>
      <c r="AD142" s="1">
        <f t="shared" si="52"/>
        <v>242</v>
      </c>
      <c r="AE142" s="1">
        <f t="shared" si="59"/>
        <v>-3</v>
      </c>
      <c r="AF142" s="1">
        <f t="shared" si="53"/>
        <v>4</v>
      </c>
      <c r="AG142" s="1">
        <f t="shared" si="53"/>
        <v>0</v>
      </c>
      <c r="AH142" s="1">
        <f t="shared" si="53"/>
        <v>0</v>
      </c>
      <c r="AI142" s="1">
        <f t="shared" si="60"/>
        <v>1</v>
      </c>
      <c r="AJ142" s="9">
        <f t="shared" ref="AJ142:AJ205" si="67">IF(OR(ISNA(B142),B142=0),NA(),I142/B142)</f>
        <v>5.5760368663594469E-2</v>
      </c>
      <c r="AK142" s="9">
        <f t="shared" ref="AK142:AK205" si="68">IF(OR(ISNA(B142),B142=0),NA(),B142/$AK$11)</f>
        <v>8.6800000000000002E-2</v>
      </c>
      <c r="AL142" s="9">
        <f t="shared" ref="AL142:AL205" si="69">IF(OR(ISNA(B142),B142=0),NA(),E142/$AK$11)</f>
        <v>1.2199999999999999E-3</v>
      </c>
      <c r="AM142" s="9">
        <f t="shared" ref="AM142:AM205" si="70">IF(OR(ISNA(B142),B142=0),NA(),G142/$AK$11)</f>
        <v>8.0740000000000006E-2</v>
      </c>
      <c r="AN142" s="9">
        <f t="shared" ref="AN142:AN205" si="71">IF(OR(ISNA(B142),B142=0),NA(),I142/$AK$11)</f>
        <v>4.8399999999999997E-3</v>
      </c>
      <c r="AO142" s="9">
        <f t="shared" ref="AO142:AO205" si="72">+IF(OR(ISNA(B142),B142=0),NA(),AI142/$AK$11)</f>
        <v>2.0000000000000002E-5</v>
      </c>
      <c r="AP142" s="1">
        <f t="shared" si="54"/>
        <v>0</v>
      </c>
      <c r="AQ142" s="1">
        <f t="shared" si="54"/>
        <v>0</v>
      </c>
      <c r="AS142" s="1">
        <f t="shared" si="55"/>
        <v>0</v>
      </c>
      <c r="AT142" s="1">
        <f t="shared" si="61"/>
        <v>0</v>
      </c>
      <c r="AU142" s="1">
        <f t="shared" ref="AU142:AU205" si="73">IF(C142="",NA(),V142+W142+X142)</f>
        <v>0</v>
      </c>
      <c r="AV142" s="9">
        <f t="shared" si="56"/>
        <v>0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0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140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4340</v>
      </c>
      <c r="C143" s="1">
        <v>130</v>
      </c>
      <c r="D143" s="1">
        <v>45657</v>
      </c>
      <c r="E143" s="1">
        <v>57</v>
      </c>
      <c r="F143" s="1">
        <v>0</v>
      </c>
      <c r="G143" s="1">
        <v>4041</v>
      </c>
      <c r="H143" s="1">
        <v>0</v>
      </c>
      <c r="I143" s="1">
        <v>242</v>
      </c>
      <c r="J143" s="1">
        <v>34.94</v>
      </c>
      <c r="K143" s="1">
        <v>1.1599999999999999</v>
      </c>
      <c r="L143" s="1">
        <v>25.8</v>
      </c>
      <c r="M143" s="1">
        <v>1.01</v>
      </c>
      <c r="N143" s="1">
        <v>1822</v>
      </c>
      <c r="O143" s="1">
        <v>2510</v>
      </c>
      <c r="P143" s="1">
        <v>1415</v>
      </c>
      <c r="Q143" s="1">
        <v>1077</v>
      </c>
      <c r="R143" s="1">
        <v>17</v>
      </c>
      <c r="S143" s="1">
        <v>50</v>
      </c>
      <c r="T143" s="1">
        <v>4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ref="AA143:AB206" si="78">+D143+U143</f>
        <v>45657</v>
      </c>
      <c r="AB143" s="1">
        <f t="shared" si="78"/>
        <v>57</v>
      </c>
      <c r="AC143" s="1">
        <f t="shared" ref="AC143:AC206" si="79">+G143+W143</f>
        <v>4041</v>
      </c>
      <c r="AD143" s="1">
        <f t="shared" ref="AD143:AD206" si="80">+I143+X143</f>
        <v>242</v>
      </c>
      <c r="AE143" s="1">
        <f t="shared" si="59"/>
        <v>-4</v>
      </c>
      <c r="AF143" s="1">
        <f t="shared" ref="AF143:AH206" si="81">IF($C143="","",G143-G142)</f>
        <v>4</v>
      </c>
      <c r="AG143" s="1">
        <f t="shared" si="81"/>
        <v>0</v>
      </c>
      <c r="AH143" s="1">
        <f t="shared" si="81"/>
        <v>0</v>
      </c>
      <c r="AI143" s="1">
        <f t="shared" si="60"/>
        <v>0</v>
      </c>
      <c r="AJ143" s="9">
        <f t="shared" si="67"/>
        <v>5.5760368663594469E-2</v>
      </c>
      <c r="AK143" s="9">
        <f t="shared" si="68"/>
        <v>8.6800000000000002E-2</v>
      </c>
      <c r="AL143" s="9">
        <f t="shared" si="69"/>
        <v>1.14E-3</v>
      </c>
      <c r="AM143" s="9">
        <f t="shared" si="70"/>
        <v>8.0820000000000003E-2</v>
      </c>
      <c r="AN143" s="9">
        <f t="shared" si="71"/>
        <v>4.8399999999999997E-3</v>
      </c>
      <c r="AO143" s="9">
        <f t="shared" si="72"/>
        <v>0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0</v>
      </c>
      <c r="AV143" s="9">
        <f t="shared" ref="AV143:AV206" si="84">IF(OR(ISNA(B143),B143=0),NA(),AU143/$AK$11)</f>
        <v>0</v>
      </c>
      <c r="AW143" s="9">
        <f t="shared" si="74"/>
        <v>0</v>
      </c>
      <c r="AX143" s="9">
        <f t="shared" si="75"/>
        <v>0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141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4341</v>
      </c>
      <c r="C144" s="1">
        <v>131</v>
      </c>
      <c r="D144" s="1">
        <v>45656</v>
      </c>
      <c r="E144" s="1">
        <v>54</v>
      </c>
      <c r="F144" s="1">
        <v>0</v>
      </c>
      <c r="G144" s="1">
        <v>4045</v>
      </c>
      <c r="H144" s="1">
        <v>0</v>
      </c>
      <c r="I144" s="1">
        <v>242</v>
      </c>
      <c r="J144" s="1">
        <v>34.89</v>
      </c>
      <c r="K144" s="1">
        <v>1.1599999999999999</v>
      </c>
      <c r="L144" s="1">
        <v>25.8</v>
      </c>
      <c r="M144" s="1">
        <v>1.01</v>
      </c>
      <c r="N144" s="1">
        <v>1823</v>
      </c>
      <c r="O144" s="1">
        <v>2510</v>
      </c>
      <c r="P144" s="1">
        <v>1414</v>
      </c>
      <c r="Q144" s="1">
        <v>1078</v>
      </c>
      <c r="R144" s="1">
        <v>17</v>
      </c>
      <c r="S144" s="1">
        <v>47</v>
      </c>
      <c r="T144" s="1">
        <v>4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f t="shared" si="78"/>
        <v>45656</v>
      </c>
      <c r="AB144" s="1">
        <f t="shared" si="78"/>
        <v>54</v>
      </c>
      <c r="AC144" s="1">
        <f t="shared" si="79"/>
        <v>4045</v>
      </c>
      <c r="AD144" s="1">
        <f t="shared" si="80"/>
        <v>242</v>
      </c>
      <c r="AE144" s="1">
        <f t="shared" ref="AE144:AE207" si="85">IF($C144="","",E144-E143)</f>
        <v>-3</v>
      </c>
      <c r="AF144" s="1">
        <f t="shared" si="81"/>
        <v>4</v>
      </c>
      <c r="AG144" s="1">
        <f t="shared" si="81"/>
        <v>0</v>
      </c>
      <c r="AH144" s="1">
        <f t="shared" si="81"/>
        <v>0</v>
      </c>
      <c r="AI144" s="1">
        <f t="shared" ref="AI144:AI207" si="86">IF(OR($C144="",ISNA($C144)),NA(),AE144+AF144+AG144+AH144)</f>
        <v>1</v>
      </c>
      <c r="AJ144" s="9">
        <f t="shared" si="67"/>
        <v>5.574752361207095E-2</v>
      </c>
      <c r="AK144" s="9">
        <f t="shared" si="68"/>
        <v>8.6819999999999994E-2</v>
      </c>
      <c r="AL144" s="9">
        <f t="shared" si="69"/>
        <v>1.08E-3</v>
      </c>
      <c r="AM144" s="9">
        <f t="shared" si="70"/>
        <v>8.09E-2</v>
      </c>
      <c r="AN144" s="9">
        <f t="shared" si="71"/>
        <v>4.8399999999999997E-3</v>
      </c>
      <c r="AO144" s="9">
        <f t="shared" si="72"/>
        <v>2.0000000000000002E-5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0</v>
      </c>
      <c r="AV144" s="9">
        <f t="shared" si="84"/>
        <v>0</v>
      </c>
      <c r="AW144" s="9">
        <f t="shared" si="74"/>
        <v>0</v>
      </c>
      <c r="AX144" s="9">
        <f t="shared" si="75"/>
        <v>0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142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4343</v>
      </c>
      <c r="C145" s="1">
        <v>132</v>
      </c>
      <c r="D145" s="1">
        <v>45655</v>
      </c>
      <c r="E145" s="1">
        <v>51</v>
      </c>
      <c r="F145" s="1">
        <v>0</v>
      </c>
      <c r="G145" s="1">
        <v>4049</v>
      </c>
      <c r="H145" s="1">
        <v>0</v>
      </c>
      <c r="I145" s="1">
        <v>243</v>
      </c>
      <c r="J145" s="1">
        <v>34.840000000000003</v>
      </c>
      <c r="K145" s="1">
        <v>1.1599999999999999</v>
      </c>
      <c r="L145" s="1">
        <v>25.8</v>
      </c>
      <c r="M145" s="1">
        <v>1.01</v>
      </c>
      <c r="N145" s="1">
        <v>1823</v>
      </c>
      <c r="O145" s="1">
        <v>2510</v>
      </c>
      <c r="P145" s="1">
        <v>1412</v>
      </c>
      <c r="Q145" s="1">
        <v>1080</v>
      </c>
      <c r="R145" s="1">
        <v>17</v>
      </c>
      <c r="S145" s="1">
        <v>45</v>
      </c>
      <c r="T145" s="1">
        <v>4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f t="shared" si="78"/>
        <v>45655</v>
      </c>
      <c r="AB145" s="1">
        <f t="shared" si="78"/>
        <v>51</v>
      </c>
      <c r="AC145" s="1">
        <f t="shared" si="79"/>
        <v>4049</v>
      </c>
      <c r="AD145" s="1">
        <f t="shared" si="80"/>
        <v>243</v>
      </c>
      <c r="AE145" s="1">
        <f t="shared" si="85"/>
        <v>-3</v>
      </c>
      <c r="AF145" s="1">
        <f t="shared" si="81"/>
        <v>4</v>
      </c>
      <c r="AG145" s="1">
        <f t="shared" si="81"/>
        <v>0</v>
      </c>
      <c r="AH145" s="1">
        <f t="shared" si="81"/>
        <v>1</v>
      </c>
      <c r="AI145" s="1">
        <f t="shared" si="86"/>
        <v>2</v>
      </c>
      <c r="AJ145" s="9">
        <f t="shared" si="67"/>
        <v>5.5952106838590837E-2</v>
      </c>
      <c r="AK145" s="9">
        <f t="shared" si="68"/>
        <v>8.6860000000000007E-2</v>
      </c>
      <c r="AL145" s="9">
        <f t="shared" si="69"/>
        <v>1.0200000000000001E-3</v>
      </c>
      <c r="AM145" s="9">
        <f t="shared" si="70"/>
        <v>8.0979999999999996E-2</v>
      </c>
      <c r="AN145" s="9">
        <f t="shared" si="71"/>
        <v>4.8599999999999997E-3</v>
      </c>
      <c r="AO145" s="9">
        <f t="shared" si="72"/>
        <v>4.0000000000000003E-5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0</v>
      </c>
      <c r="AV145" s="9">
        <f t="shared" si="84"/>
        <v>0</v>
      </c>
      <c r="AW145" s="9">
        <f t="shared" si="74"/>
        <v>0</v>
      </c>
      <c r="AX145" s="9">
        <f t="shared" si="75"/>
        <v>0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143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4343</v>
      </c>
      <c r="C146" s="1">
        <v>133</v>
      </c>
      <c r="D146" s="1">
        <v>45655</v>
      </c>
      <c r="E146" s="1">
        <v>47</v>
      </c>
      <c r="F146" s="1">
        <v>0</v>
      </c>
      <c r="G146" s="1">
        <v>4053</v>
      </c>
      <c r="H146" s="1">
        <v>0</v>
      </c>
      <c r="I146" s="1">
        <v>243</v>
      </c>
      <c r="J146" s="1">
        <v>34.79</v>
      </c>
      <c r="K146" s="1">
        <v>1.1599999999999999</v>
      </c>
      <c r="L146" s="1">
        <v>25.8</v>
      </c>
      <c r="M146" s="1">
        <v>1.01</v>
      </c>
      <c r="N146" s="1">
        <v>1823</v>
      </c>
      <c r="O146" s="1">
        <v>2510</v>
      </c>
      <c r="P146" s="1">
        <v>1410</v>
      </c>
      <c r="Q146" s="1">
        <v>1082</v>
      </c>
      <c r="R146" s="1">
        <v>17</v>
      </c>
      <c r="S146" s="1">
        <v>42</v>
      </c>
      <c r="T146" s="1">
        <v>3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f t="shared" si="78"/>
        <v>45655</v>
      </c>
      <c r="AB146" s="1">
        <f t="shared" si="78"/>
        <v>47</v>
      </c>
      <c r="AC146" s="1">
        <f t="shared" si="79"/>
        <v>4053</v>
      </c>
      <c r="AD146" s="1">
        <f t="shared" si="80"/>
        <v>243</v>
      </c>
      <c r="AE146" s="1">
        <f t="shared" si="85"/>
        <v>-4</v>
      </c>
      <c r="AF146" s="1">
        <f t="shared" si="81"/>
        <v>4</v>
      </c>
      <c r="AG146" s="1">
        <f t="shared" si="81"/>
        <v>0</v>
      </c>
      <c r="AH146" s="1">
        <f t="shared" si="81"/>
        <v>0</v>
      </c>
      <c r="AI146" s="1">
        <f t="shared" si="86"/>
        <v>0</v>
      </c>
      <c r="AJ146" s="9">
        <f t="shared" si="67"/>
        <v>5.5952106838590837E-2</v>
      </c>
      <c r="AK146" s="9">
        <f t="shared" si="68"/>
        <v>8.6860000000000007E-2</v>
      </c>
      <c r="AL146" s="9">
        <f t="shared" si="69"/>
        <v>9.3999999999999997E-4</v>
      </c>
      <c r="AM146" s="9">
        <f t="shared" si="70"/>
        <v>8.1059999999999993E-2</v>
      </c>
      <c r="AN146" s="9">
        <f t="shared" si="71"/>
        <v>4.8599999999999997E-3</v>
      </c>
      <c r="AO146" s="9">
        <f t="shared" si="72"/>
        <v>0</v>
      </c>
      <c r="AP146" s="1">
        <f t="shared" si="82"/>
        <v>0</v>
      </c>
      <c r="AQ146" s="1">
        <f t="shared" si="82"/>
        <v>0</v>
      </c>
      <c r="AS146" s="1">
        <f t="shared" si="83"/>
        <v>0</v>
      </c>
      <c r="AT146" s="1">
        <f t="shared" si="87"/>
        <v>0</v>
      </c>
      <c r="AU146" s="1">
        <f t="shared" si="73"/>
        <v>0</v>
      </c>
      <c r="AV146" s="9">
        <f t="shared" si="84"/>
        <v>0</v>
      </c>
      <c r="AW146" s="9">
        <f t="shared" si="74"/>
        <v>0</v>
      </c>
      <c r="AX146" s="9">
        <f t="shared" si="75"/>
        <v>0</v>
      </c>
      <c r="AY146" s="9">
        <f t="shared" si="76"/>
        <v>0</v>
      </c>
      <c r="AZ146" s="9">
        <f t="shared" si="77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144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4344</v>
      </c>
      <c r="C147" s="1">
        <v>134</v>
      </c>
      <c r="D147" s="1">
        <v>45654</v>
      </c>
      <c r="E147" s="1">
        <v>45</v>
      </c>
      <c r="F147" s="1">
        <v>0</v>
      </c>
      <c r="G147" s="1">
        <v>4056</v>
      </c>
      <c r="H147" s="1">
        <v>0</v>
      </c>
      <c r="I147" s="1">
        <v>243</v>
      </c>
      <c r="J147" s="1">
        <v>34.74</v>
      </c>
      <c r="K147" s="1">
        <v>1.1599999999999999</v>
      </c>
      <c r="L147" s="1">
        <v>25.8</v>
      </c>
      <c r="M147" s="1">
        <v>1.01</v>
      </c>
      <c r="N147" s="1">
        <v>1824</v>
      </c>
      <c r="O147" s="1">
        <v>2511</v>
      </c>
      <c r="P147" s="1">
        <v>1409</v>
      </c>
      <c r="Q147" s="1">
        <v>1084</v>
      </c>
      <c r="R147" s="1">
        <v>17</v>
      </c>
      <c r="S147" s="1">
        <v>40</v>
      </c>
      <c r="T147" s="1">
        <v>3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f t="shared" si="78"/>
        <v>45654</v>
      </c>
      <c r="AB147" s="1">
        <f t="shared" si="78"/>
        <v>45</v>
      </c>
      <c r="AC147" s="1">
        <f t="shared" si="79"/>
        <v>4056</v>
      </c>
      <c r="AD147" s="1">
        <f t="shared" si="80"/>
        <v>243</v>
      </c>
      <c r="AE147" s="1">
        <f t="shared" si="85"/>
        <v>-2</v>
      </c>
      <c r="AF147" s="1">
        <f t="shared" si="81"/>
        <v>3</v>
      </c>
      <c r="AG147" s="1">
        <f t="shared" si="81"/>
        <v>0</v>
      </c>
      <c r="AH147" s="1">
        <f t="shared" si="81"/>
        <v>0</v>
      </c>
      <c r="AI147" s="1">
        <f t="shared" si="86"/>
        <v>1</v>
      </c>
      <c r="AJ147" s="9">
        <f t="shared" si="67"/>
        <v>5.5939226519337019E-2</v>
      </c>
      <c r="AK147" s="9">
        <f t="shared" si="68"/>
        <v>8.6879999999999999E-2</v>
      </c>
      <c r="AL147" s="9">
        <f t="shared" si="69"/>
        <v>8.9999999999999998E-4</v>
      </c>
      <c r="AM147" s="9">
        <f t="shared" si="70"/>
        <v>8.1119999999999998E-2</v>
      </c>
      <c r="AN147" s="9">
        <f t="shared" si="71"/>
        <v>4.8599999999999997E-3</v>
      </c>
      <c r="AO147" s="9">
        <f t="shared" si="72"/>
        <v>2.0000000000000002E-5</v>
      </c>
      <c r="AP147" s="1">
        <f t="shared" si="82"/>
        <v>0</v>
      </c>
      <c r="AQ147" s="1">
        <f t="shared" si="82"/>
        <v>0</v>
      </c>
      <c r="AS147" s="1">
        <f t="shared" si="83"/>
        <v>0</v>
      </c>
      <c r="AT147" s="1">
        <f t="shared" si="87"/>
        <v>0</v>
      </c>
      <c r="AU147" s="1">
        <f t="shared" si="73"/>
        <v>0</v>
      </c>
      <c r="AV147" s="9">
        <f t="shared" si="84"/>
        <v>0</v>
      </c>
      <c r="AW147" s="9">
        <f t="shared" si="74"/>
        <v>0</v>
      </c>
      <c r="AX147" s="9">
        <f t="shared" si="75"/>
        <v>0</v>
      </c>
      <c r="AY147" s="9">
        <f t="shared" si="76"/>
        <v>0</v>
      </c>
      <c r="AZ147" s="9">
        <f t="shared" si="77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145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4413</v>
      </c>
      <c r="C148" s="1">
        <v>135</v>
      </c>
      <c r="D148" s="1">
        <v>45585</v>
      </c>
      <c r="E148" s="1">
        <v>34</v>
      </c>
      <c r="F148" s="1">
        <v>0</v>
      </c>
      <c r="G148" s="1">
        <v>4131</v>
      </c>
      <c r="H148" s="1">
        <v>0</v>
      </c>
      <c r="I148" s="1">
        <v>248</v>
      </c>
      <c r="J148" s="1">
        <v>34.71</v>
      </c>
      <c r="K148" s="1">
        <v>1.1499999999999999</v>
      </c>
      <c r="L148" s="1">
        <v>25.8</v>
      </c>
      <c r="M148" s="1">
        <v>1</v>
      </c>
      <c r="N148" s="1">
        <v>1854</v>
      </c>
      <c r="O148" s="1">
        <v>2550</v>
      </c>
      <c r="P148" s="1">
        <v>1446</v>
      </c>
      <c r="Q148" s="1">
        <v>1087</v>
      </c>
      <c r="R148" s="1">
        <v>17</v>
      </c>
      <c r="S148" s="1">
        <v>28</v>
      </c>
      <c r="T148" s="1">
        <v>2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f t="shared" si="78"/>
        <v>45585</v>
      </c>
      <c r="AB148" s="1">
        <f t="shared" si="78"/>
        <v>34</v>
      </c>
      <c r="AC148" s="1">
        <f t="shared" si="79"/>
        <v>4131</v>
      </c>
      <c r="AD148" s="1">
        <f t="shared" si="80"/>
        <v>248</v>
      </c>
      <c r="AE148" s="1">
        <f t="shared" si="85"/>
        <v>-11</v>
      </c>
      <c r="AF148" s="1">
        <f t="shared" si="81"/>
        <v>75</v>
      </c>
      <c r="AG148" s="1">
        <f t="shared" si="81"/>
        <v>0</v>
      </c>
      <c r="AH148" s="1">
        <f t="shared" si="81"/>
        <v>5</v>
      </c>
      <c r="AI148" s="1">
        <f t="shared" si="86"/>
        <v>69</v>
      </c>
      <c r="AJ148" s="9">
        <f t="shared" si="67"/>
        <v>5.6197598005891684E-2</v>
      </c>
      <c r="AK148" s="9">
        <f t="shared" si="68"/>
        <v>8.8260000000000005E-2</v>
      </c>
      <c r="AL148" s="9">
        <f t="shared" si="69"/>
        <v>6.8000000000000005E-4</v>
      </c>
      <c r="AM148" s="9">
        <f t="shared" si="70"/>
        <v>8.2619999999999999E-2</v>
      </c>
      <c r="AN148" s="9">
        <f t="shared" si="71"/>
        <v>4.96E-3</v>
      </c>
      <c r="AO148" s="9">
        <f t="shared" si="72"/>
        <v>1.3799999999999999E-3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0</v>
      </c>
      <c r="AV148" s="9">
        <f t="shared" si="84"/>
        <v>0</v>
      </c>
      <c r="AW148" s="9">
        <f t="shared" si="74"/>
        <v>0</v>
      </c>
      <c r="AX148" s="9">
        <f t="shared" si="75"/>
        <v>0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146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4416</v>
      </c>
      <c r="C149" s="1">
        <v>136</v>
      </c>
      <c r="D149" s="1">
        <v>45583</v>
      </c>
      <c r="E149" s="1">
        <v>32</v>
      </c>
      <c r="F149" s="1">
        <v>0</v>
      </c>
      <c r="G149" s="1">
        <v>4135</v>
      </c>
      <c r="H149" s="1">
        <v>0</v>
      </c>
      <c r="I149" s="1">
        <v>249</v>
      </c>
      <c r="J149" s="1">
        <v>34.659999999999997</v>
      </c>
      <c r="K149" s="1">
        <v>1.1499999999999999</v>
      </c>
      <c r="L149" s="1">
        <v>25.8</v>
      </c>
      <c r="M149" s="1">
        <v>1</v>
      </c>
      <c r="N149" s="1">
        <v>1854</v>
      </c>
      <c r="O149" s="1">
        <v>2551</v>
      </c>
      <c r="P149" s="1">
        <v>1445</v>
      </c>
      <c r="Q149" s="1">
        <v>1088</v>
      </c>
      <c r="R149" s="1">
        <v>17</v>
      </c>
      <c r="S149" s="1">
        <v>26</v>
      </c>
      <c r="T149" s="1">
        <v>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f t="shared" si="78"/>
        <v>45583</v>
      </c>
      <c r="AB149" s="1">
        <f t="shared" si="78"/>
        <v>32</v>
      </c>
      <c r="AC149" s="1">
        <f t="shared" si="79"/>
        <v>4135</v>
      </c>
      <c r="AD149" s="1">
        <f t="shared" si="80"/>
        <v>249</v>
      </c>
      <c r="AE149" s="1">
        <f t="shared" si="85"/>
        <v>-2</v>
      </c>
      <c r="AF149" s="1">
        <f t="shared" si="81"/>
        <v>4</v>
      </c>
      <c r="AG149" s="1">
        <f t="shared" si="81"/>
        <v>0</v>
      </c>
      <c r="AH149" s="1">
        <f t="shared" si="81"/>
        <v>1</v>
      </c>
      <c r="AI149" s="1">
        <f t="shared" si="86"/>
        <v>3</v>
      </c>
      <c r="AJ149" s="9">
        <f t="shared" si="67"/>
        <v>5.6385869565217392E-2</v>
      </c>
      <c r="AK149" s="9">
        <f t="shared" si="68"/>
        <v>8.8319999999999996E-2</v>
      </c>
      <c r="AL149" s="9">
        <f t="shared" si="69"/>
        <v>6.4000000000000005E-4</v>
      </c>
      <c r="AM149" s="9">
        <f t="shared" si="70"/>
        <v>8.2699999999999996E-2</v>
      </c>
      <c r="AN149" s="9">
        <f t="shared" si="71"/>
        <v>4.9800000000000001E-3</v>
      </c>
      <c r="AO149" s="9">
        <f t="shared" si="72"/>
        <v>6.0000000000000002E-5</v>
      </c>
      <c r="AP149" s="1">
        <f t="shared" si="82"/>
        <v>0</v>
      </c>
      <c r="AQ149" s="1">
        <f t="shared" si="82"/>
        <v>0</v>
      </c>
      <c r="AS149" s="1">
        <f t="shared" si="83"/>
        <v>0</v>
      </c>
      <c r="AT149" s="1">
        <f t="shared" si="87"/>
        <v>0</v>
      </c>
      <c r="AU149" s="1">
        <f t="shared" si="73"/>
        <v>0</v>
      </c>
      <c r="AV149" s="9">
        <f t="shared" si="84"/>
        <v>0</v>
      </c>
      <c r="AW149" s="9">
        <f t="shared" si="74"/>
        <v>0</v>
      </c>
      <c r="AX149" s="9">
        <f t="shared" si="75"/>
        <v>0</v>
      </c>
      <c r="AY149" s="9">
        <f t="shared" si="76"/>
        <v>0</v>
      </c>
      <c r="AZ149" s="9">
        <f t="shared" si="77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147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4417</v>
      </c>
      <c r="C150" s="1">
        <v>137</v>
      </c>
      <c r="D150" s="1">
        <v>45581</v>
      </c>
      <c r="E150" s="1">
        <v>31</v>
      </c>
      <c r="F150" s="1">
        <v>0</v>
      </c>
      <c r="G150" s="1">
        <v>4137</v>
      </c>
      <c r="H150" s="1">
        <v>0</v>
      </c>
      <c r="I150" s="1">
        <v>249</v>
      </c>
      <c r="J150" s="1">
        <v>34.619999999999997</v>
      </c>
      <c r="K150" s="1">
        <v>1.1499999999999999</v>
      </c>
      <c r="L150" s="1">
        <v>25.8</v>
      </c>
      <c r="M150" s="1">
        <v>1</v>
      </c>
      <c r="N150" s="1">
        <v>1855</v>
      </c>
      <c r="O150" s="1">
        <v>2552</v>
      </c>
      <c r="P150" s="1">
        <v>1446</v>
      </c>
      <c r="Q150" s="1">
        <v>1089</v>
      </c>
      <c r="R150" s="1">
        <v>17</v>
      </c>
      <c r="S150" s="1">
        <v>24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f t="shared" si="78"/>
        <v>45581</v>
      </c>
      <c r="AB150" s="1">
        <f t="shared" si="78"/>
        <v>31</v>
      </c>
      <c r="AC150" s="1">
        <f t="shared" si="79"/>
        <v>4137</v>
      </c>
      <c r="AD150" s="1">
        <f t="shared" si="80"/>
        <v>249</v>
      </c>
      <c r="AE150" s="1">
        <f t="shared" si="85"/>
        <v>-1</v>
      </c>
      <c r="AF150" s="1">
        <f t="shared" si="81"/>
        <v>2</v>
      </c>
      <c r="AG150" s="1">
        <f t="shared" si="81"/>
        <v>0</v>
      </c>
      <c r="AH150" s="1">
        <f t="shared" si="81"/>
        <v>0</v>
      </c>
      <c r="AI150" s="1">
        <f t="shared" si="86"/>
        <v>1</v>
      </c>
      <c r="AJ150" s="9">
        <f t="shared" si="67"/>
        <v>5.6373103916685534E-2</v>
      </c>
      <c r="AK150" s="9">
        <f t="shared" si="68"/>
        <v>8.8340000000000002E-2</v>
      </c>
      <c r="AL150" s="9">
        <f t="shared" si="69"/>
        <v>6.2E-4</v>
      </c>
      <c r="AM150" s="9">
        <f t="shared" si="70"/>
        <v>8.2739999999999994E-2</v>
      </c>
      <c r="AN150" s="9">
        <f t="shared" si="71"/>
        <v>4.9800000000000001E-3</v>
      </c>
      <c r="AO150" s="9">
        <f t="shared" si="72"/>
        <v>2.0000000000000002E-5</v>
      </c>
      <c r="AP150" s="1">
        <f t="shared" si="82"/>
        <v>0</v>
      </c>
      <c r="AQ150" s="1">
        <f t="shared" si="82"/>
        <v>0</v>
      </c>
      <c r="AS150" s="1">
        <f t="shared" si="83"/>
        <v>0</v>
      </c>
      <c r="AT150" s="1">
        <f t="shared" si="87"/>
        <v>0</v>
      </c>
      <c r="AU150" s="1">
        <f t="shared" si="73"/>
        <v>0</v>
      </c>
      <c r="AV150" s="9">
        <f t="shared" si="84"/>
        <v>0</v>
      </c>
      <c r="AW150" s="9">
        <f t="shared" si="74"/>
        <v>0</v>
      </c>
      <c r="AX150" s="9">
        <f t="shared" si="75"/>
        <v>0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148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4482</v>
      </c>
      <c r="C151" s="1">
        <v>138</v>
      </c>
      <c r="D151" s="1">
        <v>45517</v>
      </c>
      <c r="E151" s="1">
        <v>32</v>
      </c>
      <c r="F151" s="1">
        <v>0</v>
      </c>
      <c r="G151" s="1">
        <v>4199</v>
      </c>
      <c r="H151" s="1">
        <v>0</v>
      </c>
      <c r="I151" s="1">
        <v>251</v>
      </c>
      <c r="J151" s="1">
        <v>34.58</v>
      </c>
      <c r="K151" s="1">
        <v>1.1499999999999999</v>
      </c>
      <c r="L151" s="1">
        <v>25.8</v>
      </c>
      <c r="M151" s="1">
        <v>1</v>
      </c>
      <c r="N151" s="1">
        <v>1880</v>
      </c>
      <c r="O151" s="1">
        <v>2592</v>
      </c>
      <c r="P151" s="1">
        <v>1464</v>
      </c>
      <c r="Q151" s="1">
        <v>1109</v>
      </c>
      <c r="R151" s="1">
        <v>17</v>
      </c>
      <c r="S151" s="1">
        <v>24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f t="shared" si="78"/>
        <v>45517</v>
      </c>
      <c r="AB151" s="1">
        <f t="shared" si="78"/>
        <v>32</v>
      </c>
      <c r="AC151" s="1">
        <f t="shared" si="79"/>
        <v>4199</v>
      </c>
      <c r="AD151" s="1">
        <f t="shared" si="80"/>
        <v>251</v>
      </c>
      <c r="AE151" s="1">
        <f t="shared" si="85"/>
        <v>1</v>
      </c>
      <c r="AF151" s="1">
        <f t="shared" si="81"/>
        <v>62</v>
      </c>
      <c r="AG151" s="1">
        <f t="shared" si="81"/>
        <v>0</v>
      </c>
      <c r="AH151" s="1">
        <f t="shared" si="81"/>
        <v>2</v>
      </c>
      <c r="AI151" s="1">
        <f t="shared" si="86"/>
        <v>65</v>
      </c>
      <c r="AJ151" s="9">
        <f t="shared" si="67"/>
        <v>5.6001784917447568E-2</v>
      </c>
      <c r="AK151" s="9">
        <f t="shared" si="68"/>
        <v>8.9639999999999997E-2</v>
      </c>
      <c r="AL151" s="9">
        <f t="shared" si="69"/>
        <v>6.4000000000000005E-4</v>
      </c>
      <c r="AM151" s="9">
        <f t="shared" si="70"/>
        <v>8.3979999999999999E-2</v>
      </c>
      <c r="AN151" s="9">
        <f t="shared" si="71"/>
        <v>5.0200000000000002E-3</v>
      </c>
      <c r="AO151" s="9">
        <f t="shared" si="72"/>
        <v>1.2999999999999999E-3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0</v>
      </c>
      <c r="AV151" s="9">
        <f t="shared" si="84"/>
        <v>0</v>
      </c>
      <c r="AW151" s="9">
        <f t="shared" si="74"/>
        <v>0</v>
      </c>
      <c r="AX151" s="9">
        <f t="shared" si="75"/>
        <v>0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149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4524</v>
      </c>
      <c r="C152" s="1">
        <v>139</v>
      </c>
      <c r="D152" s="1">
        <v>45473</v>
      </c>
      <c r="E152" s="1">
        <v>28</v>
      </c>
      <c r="F152" s="1">
        <v>0</v>
      </c>
      <c r="G152" s="1">
        <v>4242</v>
      </c>
      <c r="H152" s="1">
        <v>0</v>
      </c>
      <c r="I152" s="1">
        <v>254</v>
      </c>
      <c r="J152" s="1">
        <v>34.54</v>
      </c>
      <c r="K152" s="1">
        <v>1.1499999999999999</v>
      </c>
      <c r="L152" s="1">
        <v>25.8</v>
      </c>
      <c r="M152" s="1">
        <v>1</v>
      </c>
      <c r="N152" s="1">
        <v>1901</v>
      </c>
      <c r="O152" s="1">
        <v>2614</v>
      </c>
      <c r="P152" s="1">
        <v>1486</v>
      </c>
      <c r="Q152" s="1">
        <v>1111</v>
      </c>
      <c r="R152" s="1">
        <v>17</v>
      </c>
      <c r="S152" s="1">
        <v>22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f t="shared" si="78"/>
        <v>45473</v>
      </c>
      <c r="AB152" s="1">
        <f t="shared" si="78"/>
        <v>28</v>
      </c>
      <c r="AC152" s="1">
        <f t="shared" si="79"/>
        <v>4242</v>
      </c>
      <c r="AD152" s="1">
        <f t="shared" si="80"/>
        <v>254</v>
      </c>
      <c r="AE152" s="1">
        <f t="shared" si="85"/>
        <v>-4</v>
      </c>
      <c r="AF152" s="1">
        <f t="shared" si="81"/>
        <v>43</v>
      </c>
      <c r="AG152" s="1">
        <f t="shared" si="81"/>
        <v>0</v>
      </c>
      <c r="AH152" s="1">
        <f t="shared" si="81"/>
        <v>3</v>
      </c>
      <c r="AI152" s="1">
        <f t="shared" si="86"/>
        <v>42</v>
      </c>
      <c r="AJ152" s="9">
        <f t="shared" si="67"/>
        <v>5.6145004420866493E-2</v>
      </c>
      <c r="AK152" s="9">
        <f t="shared" si="68"/>
        <v>9.0480000000000005E-2</v>
      </c>
      <c r="AL152" s="9">
        <f t="shared" si="69"/>
        <v>5.5999999999999995E-4</v>
      </c>
      <c r="AM152" s="9">
        <f t="shared" si="70"/>
        <v>8.4839999999999999E-2</v>
      </c>
      <c r="AN152" s="9">
        <f t="shared" si="71"/>
        <v>5.0800000000000003E-3</v>
      </c>
      <c r="AO152" s="9">
        <f t="shared" si="72"/>
        <v>8.4000000000000003E-4</v>
      </c>
      <c r="AP152" s="1">
        <f t="shared" si="82"/>
        <v>0</v>
      </c>
      <c r="AQ152" s="1">
        <f t="shared" si="82"/>
        <v>0</v>
      </c>
      <c r="AS152" s="1">
        <f t="shared" si="83"/>
        <v>0</v>
      </c>
      <c r="AT152" s="1">
        <f t="shared" si="87"/>
        <v>0</v>
      </c>
      <c r="AU152" s="1">
        <f t="shared" si="73"/>
        <v>0</v>
      </c>
      <c r="AV152" s="9">
        <f t="shared" si="84"/>
        <v>0</v>
      </c>
      <c r="AW152" s="9">
        <f t="shared" si="74"/>
        <v>0</v>
      </c>
      <c r="AX152" s="9">
        <f t="shared" si="75"/>
        <v>0</v>
      </c>
      <c r="AY152" s="9">
        <f t="shared" si="76"/>
        <v>0</v>
      </c>
      <c r="AZ152" s="9">
        <f t="shared" si="77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150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4581</v>
      </c>
      <c r="C153" s="1">
        <v>140</v>
      </c>
      <c r="D153" s="1">
        <v>45418</v>
      </c>
      <c r="E153" s="1">
        <v>28</v>
      </c>
      <c r="F153" s="1">
        <v>0</v>
      </c>
      <c r="G153" s="1">
        <v>4296</v>
      </c>
      <c r="H153" s="1">
        <v>0</v>
      </c>
      <c r="I153" s="1">
        <v>257</v>
      </c>
      <c r="J153" s="1">
        <v>34.5</v>
      </c>
      <c r="K153" s="1">
        <v>1.1499999999999999</v>
      </c>
      <c r="L153" s="1">
        <v>25.8</v>
      </c>
      <c r="M153" s="1">
        <v>1</v>
      </c>
      <c r="N153" s="1">
        <v>1924</v>
      </c>
      <c r="O153" s="1">
        <v>2647</v>
      </c>
      <c r="P153" s="1">
        <v>1514</v>
      </c>
      <c r="Q153" s="1">
        <v>1116</v>
      </c>
      <c r="R153" s="1">
        <v>17</v>
      </c>
      <c r="S153" s="1">
        <v>20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f t="shared" si="78"/>
        <v>45418</v>
      </c>
      <c r="AB153" s="1">
        <f t="shared" si="78"/>
        <v>28</v>
      </c>
      <c r="AC153" s="1">
        <f t="shared" si="79"/>
        <v>4296</v>
      </c>
      <c r="AD153" s="1">
        <f t="shared" si="80"/>
        <v>257</v>
      </c>
      <c r="AE153" s="1">
        <f t="shared" si="85"/>
        <v>0</v>
      </c>
      <c r="AF153" s="1">
        <f t="shared" si="81"/>
        <v>54</v>
      </c>
      <c r="AG153" s="1">
        <f t="shared" si="81"/>
        <v>0</v>
      </c>
      <c r="AH153" s="1">
        <f t="shared" si="81"/>
        <v>3</v>
      </c>
      <c r="AI153" s="1">
        <f t="shared" si="86"/>
        <v>57</v>
      </c>
      <c r="AJ153" s="9">
        <f t="shared" si="67"/>
        <v>5.6101287928399912E-2</v>
      </c>
      <c r="AK153" s="9">
        <f t="shared" si="68"/>
        <v>9.1619999999999993E-2</v>
      </c>
      <c r="AL153" s="9">
        <f t="shared" si="69"/>
        <v>5.5999999999999995E-4</v>
      </c>
      <c r="AM153" s="9">
        <f t="shared" si="70"/>
        <v>8.5919999999999996E-2</v>
      </c>
      <c r="AN153" s="9">
        <f t="shared" si="71"/>
        <v>5.1399999999999996E-3</v>
      </c>
      <c r="AO153" s="9">
        <f t="shared" si="72"/>
        <v>1.14E-3</v>
      </c>
      <c r="AP153" s="1">
        <f t="shared" si="82"/>
        <v>0</v>
      </c>
      <c r="AQ153" s="1">
        <f t="shared" si="82"/>
        <v>0</v>
      </c>
      <c r="AS153" s="1">
        <f t="shared" si="83"/>
        <v>0</v>
      </c>
      <c r="AT153" s="1">
        <f t="shared" si="87"/>
        <v>0</v>
      </c>
      <c r="AU153" s="1">
        <f t="shared" si="73"/>
        <v>0</v>
      </c>
      <c r="AV153" s="9">
        <f t="shared" si="84"/>
        <v>0</v>
      </c>
      <c r="AW153" s="9">
        <f t="shared" si="74"/>
        <v>0</v>
      </c>
      <c r="AX153" s="9">
        <f t="shared" si="75"/>
        <v>0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151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4633</v>
      </c>
      <c r="C154" s="1">
        <v>141</v>
      </c>
      <c r="D154" s="1">
        <v>45365</v>
      </c>
      <c r="E154" s="1">
        <v>24</v>
      </c>
      <c r="F154" s="1">
        <v>0</v>
      </c>
      <c r="G154" s="1">
        <v>4349</v>
      </c>
      <c r="H154" s="1">
        <v>0</v>
      </c>
      <c r="I154" s="1">
        <v>260</v>
      </c>
      <c r="J154" s="1">
        <v>34.46</v>
      </c>
      <c r="K154" s="1">
        <v>1.1499999999999999</v>
      </c>
      <c r="L154" s="1">
        <v>25.8</v>
      </c>
      <c r="M154" s="1">
        <v>1</v>
      </c>
      <c r="N154" s="1">
        <v>1944</v>
      </c>
      <c r="O154" s="1">
        <v>2679</v>
      </c>
      <c r="P154" s="1">
        <v>1543</v>
      </c>
      <c r="Q154" s="1">
        <v>1118</v>
      </c>
      <c r="R154" s="1">
        <v>16</v>
      </c>
      <c r="S154" s="1">
        <v>19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f t="shared" si="78"/>
        <v>45365</v>
      </c>
      <c r="AB154" s="1">
        <f t="shared" si="78"/>
        <v>24</v>
      </c>
      <c r="AC154" s="1">
        <f t="shared" si="79"/>
        <v>4349</v>
      </c>
      <c r="AD154" s="1">
        <f t="shared" si="80"/>
        <v>260</v>
      </c>
      <c r="AE154" s="1">
        <f t="shared" si="85"/>
        <v>-4</v>
      </c>
      <c r="AF154" s="1">
        <f t="shared" si="81"/>
        <v>53</v>
      </c>
      <c r="AG154" s="1">
        <f t="shared" si="81"/>
        <v>0</v>
      </c>
      <c r="AH154" s="1">
        <f t="shared" si="81"/>
        <v>3</v>
      </c>
      <c r="AI154" s="1">
        <f t="shared" si="86"/>
        <v>52</v>
      </c>
      <c r="AJ154" s="9">
        <f t="shared" si="67"/>
        <v>5.6119145262249086E-2</v>
      </c>
      <c r="AK154" s="9">
        <f t="shared" si="68"/>
        <v>9.2660000000000006E-2</v>
      </c>
      <c r="AL154" s="9">
        <f t="shared" si="69"/>
        <v>4.8000000000000001E-4</v>
      </c>
      <c r="AM154" s="9">
        <f t="shared" si="70"/>
        <v>8.6980000000000002E-2</v>
      </c>
      <c r="AN154" s="9">
        <f t="shared" si="71"/>
        <v>5.1999999999999998E-3</v>
      </c>
      <c r="AO154" s="9">
        <f t="shared" si="72"/>
        <v>1.0399999999999999E-3</v>
      </c>
      <c r="AP154" s="1">
        <f t="shared" si="82"/>
        <v>0</v>
      </c>
      <c r="AQ154" s="1">
        <f t="shared" si="82"/>
        <v>0</v>
      </c>
      <c r="AS154" s="1">
        <f t="shared" si="83"/>
        <v>0</v>
      </c>
      <c r="AT154" s="1">
        <f t="shared" si="87"/>
        <v>0</v>
      </c>
      <c r="AU154" s="1">
        <f t="shared" si="73"/>
        <v>0</v>
      </c>
      <c r="AV154" s="9">
        <f t="shared" si="84"/>
        <v>0</v>
      </c>
      <c r="AW154" s="9">
        <f t="shared" si="74"/>
        <v>0</v>
      </c>
      <c r="AX154" s="9">
        <f t="shared" si="75"/>
        <v>0</v>
      </c>
      <c r="AY154" s="9">
        <f t="shared" si="76"/>
        <v>0</v>
      </c>
      <c r="AZ154" s="9">
        <f t="shared" si="77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152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4709</v>
      </c>
      <c r="C155" s="1">
        <v>142</v>
      </c>
      <c r="D155" s="1">
        <v>45289</v>
      </c>
      <c r="E155" s="1">
        <v>25</v>
      </c>
      <c r="F155" s="1">
        <v>0</v>
      </c>
      <c r="G155" s="1">
        <v>4422</v>
      </c>
      <c r="H155" s="1">
        <v>0</v>
      </c>
      <c r="I155" s="1">
        <v>262</v>
      </c>
      <c r="J155" s="1">
        <v>34.43</v>
      </c>
      <c r="K155" s="1">
        <v>1.1499999999999999</v>
      </c>
      <c r="L155" s="1">
        <v>25.8</v>
      </c>
      <c r="M155" s="1">
        <v>1</v>
      </c>
      <c r="N155" s="1">
        <v>1975</v>
      </c>
      <c r="O155" s="1">
        <v>2724</v>
      </c>
      <c r="P155" s="1">
        <v>1568</v>
      </c>
      <c r="Q155" s="1">
        <v>1140</v>
      </c>
      <c r="R155" s="1">
        <v>16</v>
      </c>
      <c r="S155" s="1">
        <v>19</v>
      </c>
      <c r="T155" s="1">
        <v>1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f t="shared" si="78"/>
        <v>45289</v>
      </c>
      <c r="AB155" s="1">
        <f t="shared" si="78"/>
        <v>25</v>
      </c>
      <c r="AC155" s="1">
        <f t="shared" si="79"/>
        <v>4422</v>
      </c>
      <c r="AD155" s="1">
        <f t="shared" si="80"/>
        <v>262</v>
      </c>
      <c r="AE155" s="1">
        <f t="shared" si="85"/>
        <v>1</v>
      </c>
      <c r="AF155" s="1">
        <f t="shared" si="81"/>
        <v>73</v>
      </c>
      <c r="AG155" s="1">
        <f t="shared" si="81"/>
        <v>0</v>
      </c>
      <c r="AH155" s="1">
        <f t="shared" si="81"/>
        <v>2</v>
      </c>
      <c r="AI155" s="1">
        <f t="shared" si="86"/>
        <v>76</v>
      </c>
      <c r="AJ155" s="9">
        <f t="shared" si="67"/>
        <v>5.5638139732427268E-2</v>
      </c>
      <c r="AK155" s="9">
        <f t="shared" si="68"/>
        <v>9.418E-2</v>
      </c>
      <c r="AL155" s="9">
        <f t="shared" si="69"/>
        <v>5.0000000000000001E-4</v>
      </c>
      <c r="AM155" s="9">
        <f t="shared" si="70"/>
        <v>8.8440000000000005E-2</v>
      </c>
      <c r="AN155" s="9">
        <f t="shared" si="71"/>
        <v>5.2399999999999999E-3</v>
      </c>
      <c r="AO155" s="9">
        <f t="shared" si="72"/>
        <v>1.5200000000000001E-3</v>
      </c>
      <c r="AP155" s="1">
        <f t="shared" si="82"/>
        <v>0</v>
      </c>
      <c r="AQ155" s="1">
        <f t="shared" si="82"/>
        <v>0</v>
      </c>
      <c r="AS155" s="1">
        <f t="shared" si="83"/>
        <v>0</v>
      </c>
      <c r="AT155" s="1">
        <f t="shared" si="87"/>
        <v>0</v>
      </c>
      <c r="AU155" s="1">
        <f t="shared" si="73"/>
        <v>0</v>
      </c>
      <c r="AV155" s="9">
        <f t="shared" si="84"/>
        <v>0</v>
      </c>
      <c r="AW155" s="9">
        <f t="shared" si="74"/>
        <v>0</v>
      </c>
      <c r="AX155" s="9">
        <f t="shared" si="75"/>
        <v>0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153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4710</v>
      </c>
      <c r="C156" s="1">
        <v>143</v>
      </c>
      <c r="D156" s="1">
        <v>45289</v>
      </c>
      <c r="E156" s="1">
        <v>24</v>
      </c>
      <c r="F156" s="1">
        <v>0</v>
      </c>
      <c r="G156" s="1">
        <v>4424</v>
      </c>
      <c r="H156" s="1">
        <v>0</v>
      </c>
      <c r="I156" s="1">
        <v>262</v>
      </c>
      <c r="J156" s="1">
        <v>34.380000000000003</v>
      </c>
      <c r="K156" s="1">
        <v>1.1499999999999999</v>
      </c>
      <c r="L156" s="1">
        <v>25.8</v>
      </c>
      <c r="M156" s="1">
        <v>1</v>
      </c>
      <c r="N156" s="1">
        <v>1976</v>
      </c>
      <c r="O156" s="1">
        <v>2724</v>
      </c>
      <c r="P156" s="1">
        <v>1568</v>
      </c>
      <c r="Q156" s="1">
        <v>1140</v>
      </c>
      <c r="R156" s="1">
        <v>16</v>
      </c>
      <c r="S156" s="1">
        <v>18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78"/>
        <v>45289</v>
      </c>
      <c r="AB156" s="1">
        <f t="shared" si="78"/>
        <v>24</v>
      </c>
      <c r="AC156" s="1">
        <f t="shared" si="79"/>
        <v>4424</v>
      </c>
      <c r="AD156" s="1">
        <f t="shared" si="80"/>
        <v>262</v>
      </c>
      <c r="AE156" s="1">
        <f t="shared" si="85"/>
        <v>-1</v>
      </c>
      <c r="AF156" s="1">
        <f t="shared" si="81"/>
        <v>2</v>
      </c>
      <c r="AG156" s="1">
        <f t="shared" si="81"/>
        <v>0</v>
      </c>
      <c r="AH156" s="1">
        <f t="shared" si="81"/>
        <v>0</v>
      </c>
      <c r="AI156" s="1">
        <f t="shared" si="86"/>
        <v>1</v>
      </c>
      <c r="AJ156" s="9">
        <f t="shared" si="67"/>
        <v>5.5626326963906583E-2</v>
      </c>
      <c r="AK156" s="9">
        <f t="shared" si="68"/>
        <v>9.4200000000000006E-2</v>
      </c>
      <c r="AL156" s="9">
        <f t="shared" si="69"/>
        <v>4.8000000000000001E-4</v>
      </c>
      <c r="AM156" s="9">
        <f t="shared" si="70"/>
        <v>8.8480000000000003E-2</v>
      </c>
      <c r="AN156" s="9">
        <f t="shared" si="71"/>
        <v>5.2399999999999999E-3</v>
      </c>
      <c r="AO156" s="9">
        <f t="shared" si="72"/>
        <v>2.0000000000000002E-5</v>
      </c>
      <c r="AP156" s="1">
        <f t="shared" si="82"/>
        <v>0</v>
      </c>
      <c r="AQ156" s="1">
        <f t="shared" si="82"/>
        <v>0</v>
      </c>
      <c r="AS156" s="1">
        <f t="shared" si="83"/>
        <v>0</v>
      </c>
      <c r="AT156" s="1">
        <f t="shared" si="87"/>
        <v>0</v>
      </c>
      <c r="AU156" s="1">
        <f t="shared" si="73"/>
        <v>0</v>
      </c>
      <c r="AV156" s="9">
        <f t="shared" si="84"/>
        <v>0</v>
      </c>
      <c r="AW156" s="9">
        <f t="shared" si="74"/>
        <v>0</v>
      </c>
      <c r="AX156" s="9">
        <f t="shared" si="75"/>
        <v>0</v>
      </c>
      <c r="AY156" s="9">
        <f t="shared" si="76"/>
        <v>0</v>
      </c>
      <c r="AZ156" s="9">
        <f t="shared" si="77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154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4792</v>
      </c>
      <c r="C157" s="1">
        <v>144</v>
      </c>
      <c r="D157" s="1">
        <v>45207</v>
      </c>
      <c r="E157" s="1">
        <v>19</v>
      </c>
      <c r="F157" s="1">
        <v>0</v>
      </c>
      <c r="G157" s="1">
        <v>4505</v>
      </c>
      <c r="H157" s="1">
        <v>0</v>
      </c>
      <c r="I157" s="1">
        <v>268</v>
      </c>
      <c r="J157" s="1">
        <v>34.35</v>
      </c>
      <c r="K157" s="1">
        <v>1.1599999999999999</v>
      </c>
      <c r="L157" s="1">
        <v>25.8</v>
      </c>
      <c r="M157" s="1">
        <v>1</v>
      </c>
      <c r="N157" s="1">
        <v>2010</v>
      </c>
      <c r="O157" s="1">
        <v>2772</v>
      </c>
      <c r="P157" s="1">
        <v>1572</v>
      </c>
      <c r="Q157" s="1">
        <v>1183</v>
      </c>
      <c r="R157" s="1">
        <v>16</v>
      </c>
      <c r="S157" s="1">
        <v>17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f t="shared" si="78"/>
        <v>45207</v>
      </c>
      <c r="AB157" s="1">
        <f t="shared" si="78"/>
        <v>19</v>
      </c>
      <c r="AC157" s="1">
        <f t="shared" si="79"/>
        <v>4505</v>
      </c>
      <c r="AD157" s="1">
        <f t="shared" si="80"/>
        <v>268</v>
      </c>
      <c r="AE157" s="1">
        <f t="shared" si="85"/>
        <v>-5</v>
      </c>
      <c r="AF157" s="1">
        <f t="shared" si="81"/>
        <v>81</v>
      </c>
      <c r="AG157" s="1">
        <f t="shared" si="81"/>
        <v>0</v>
      </c>
      <c r="AH157" s="1">
        <f t="shared" si="81"/>
        <v>6</v>
      </c>
      <c r="AI157" s="1">
        <f t="shared" si="86"/>
        <v>82</v>
      </c>
      <c r="AJ157" s="9">
        <f t="shared" si="67"/>
        <v>5.5926544240400666E-2</v>
      </c>
      <c r="AK157" s="9">
        <f t="shared" si="68"/>
        <v>9.5839999999999995E-2</v>
      </c>
      <c r="AL157" s="9">
        <f t="shared" si="69"/>
        <v>3.8000000000000002E-4</v>
      </c>
      <c r="AM157" s="9">
        <f t="shared" si="70"/>
        <v>9.01E-2</v>
      </c>
      <c r="AN157" s="9">
        <f t="shared" si="71"/>
        <v>5.3600000000000002E-3</v>
      </c>
      <c r="AO157" s="9">
        <f t="shared" si="72"/>
        <v>1.64E-3</v>
      </c>
      <c r="AP157" s="1">
        <f t="shared" si="82"/>
        <v>0</v>
      </c>
      <c r="AQ157" s="1">
        <f t="shared" si="82"/>
        <v>0</v>
      </c>
      <c r="AS157" s="1">
        <f t="shared" si="83"/>
        <v>0</v>
      </c>
      <c r="AT157" s="1">
        <f t="shared" si="87"/>
        <v>0</v>
      </c>
      <c r="AU157" s="1">
        <f t="shared" si="73"/>
        <v>0</v>
      </c>
      <c r="AV157" s="9">
        <f t="shared" si="84"/>
        <v>0</v>
      </c>
      <c r="AW157" s="9">
        <f t="shared" si="74"/>
        <v>0</v>
      </c>
      <c r="AX157" s="9">
        <f t="shared" si="75"/>
        <v>0</v>
      </c>
      <c r="AY157" s="9">
        <f t="shared" si="76"/>
        <v>0</v>
      </c>
      <c r="AZ157" s="9">
        <f t="shared" si="77"/>
        <v>0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155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4791</v>
      </c>
      <c r="C158" s="1">
        <v>145</v>
      </c>
      <c r="D158" s="1">
        <v>45206</v>
      </c>
      <c r="E158" s="1">
        <v>18</v>
      </c>
      <c r="F158" s="1">
        <v>0</v>
      </c>
      <c r="G158" s="1">
        <v>4504</v>
      </c>
      <c r="H158" s="1">
        <v>0</v>
      </c>
      <c r="I158" s="1">
        <v>269</v>
      </c>
      <c r="J158" s="1">
        <v>34.31</v>
      </c>
      <c r="K158" s="1">
        <v>1.1499999999999999</v>
      </c>
      <c r="L158" s="1">
        <v>25.8</v>
      </c>
      <c r="M158" s="1">
        <v>1</v>
      </c>
      <c r="N158" s="1">
        <v>2011</v>
      </c>
      <c r="O158" s="1">
        <v>2771</v>
      </c>
      <c r="P158" s="1">
        <v>1552</v>
      </c>
      <c r="Q158" s="1">
        <v>1201</v>
      </c>
      <c r="R158" s="1">
        <v>17</v>
      </c>
      <c r="S158" s="1">
        <v>17</v>
      </c>
      <c r="T158" s="1">
        <v>1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f t="shared" si="78"/>
        <v>45206</v>
      </c>
      <c r="AB158" s="1">
        <f t="shared" si="78"/>
        <v>18</v>
      </c>
      <c r="AC158" s="1">
        <f t="shared" si="79"/>
        <v>4504</v>
      </c>
      <c r="AD158" s="1">
        <f t="shared" si="80"/>
        <v>269</v>
      </c>
      <c r="AE158" s="1">
        <f t="shared" si="85"/>
        <v>-1</v>
      </c>
      <c r="AF158" s="1">
        <f t="shared" si="81"/>
        <v>-1</v>
      </c>
      <c r="AG158" s="1">
        <f t="shared" si="81"/>
        <v>0</v>
      </c>
      <c r="AH158" s="1">
        <f t="shared" si="81"/>
        <v>1</v>
      </c>
      <c r="AI158" s="1">
        <f t="shared" si="86"/>
        <v>-1</v>
      </c>
      <c r="AJ158" s="9">
        <f t="shared" si="67"/>
        <v>5.614694218326028E-2</v>
      </c>
      <c r="AK158" s="9">
        <f t="shared" si="68"/>
        <v>9.5820000000000002E-2</v>
      </c>
      <c r="AL158" s="9">
        <f t="shared" si="69"/>
        <v>3.6000000000000002E-4</v>
      </c>
      <c r="AM158" s="9">
        <f t="shared" si="70"/>
        <v>9.0079999999999993E-2</v>
      </c>
      <c r="AN158" s="9">
        <f t="shared" si="71"/>
        <v>5.3800000000000002E-3</v>
      </c>
      <c r="AO158" s="9">
        <f t="shared" si="72"/>
        <v>-2.0000000000000002E-5</v>
      </c>
      <c r="AP158" s="1">
        <f t="shared" si="82"/>
        <v>0</v>
      </c>
      <c r="AQ158" s="1">
        <f t="shared" si="82"/>
        <v>0</v>
      </c>
      <c r="AS158" s="1">
        <f t="shared" si="83"/>
        <v>0</v>
      </c>
      <c r="AT158" s="1">
        <f t="shared" si="87"/>
        <v>0</v>
      </c>
      <c r="AU158" s="1">
        <f t="shared" si="73"/>
        <v>0</v>
      </c>
      <c r="AV158" s="9">
        <f t="shared" si="84"/>
        <v>0</v>
      </c>
      <c r="AW158" s="9">
        <f t="shared" si="74"/>
        <v>0</v>
      </c>
      <c r="AX158" s="9">
        <f t="shared" si="75"/>
        <v>0</v>
      </c>
      <c r="AY158" s="9">
        <f t="shared" si="76"/>
        <v>0</v>
      </c>
      <c r="AZ158" s="9">
        <f t="shared" si="77"/>
        <v>0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156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4757</v>
      </c>
      <c r="C159" s="1">
        <v>146</v>
      </c>
      <c r="D159" s="1">
        <v>45241</v>
      </c>
      <c r="E159" s="1">
        <v>9</v>
      </c>
      <c r="F159" s="1">
        <v>0</v>
      </c>
      <c r="G159" s="1">
        <v>4477</v>
      </c>
      <c r="H159" s="1">
        <v>0</v>
      </c>
      <c r="I159" s="1">
        <v>271</v>
      </c>
      <c r="J159" s="1">
        <v>34.270000000000003</v>
      </c>
      <c r="K159" s="1">
        <v>1.1599999999999999</v>
      </c>
      <c r="L159" s="1">
        <v>25.8</v>
      </c>
      <c r="M159" s="1">
        <v>1</v>
      </c>
      <c r="N159" s="1">
        <v>2000</v>
      </c>
      <c r="O159" s="1">
        <v>2748</v>
      </c>
      <c r="P159" s="1">
        <v>1553</v>
      </c>
      <c r="Q159" s="1">
        <v>1177</v>
      </c>
      <c r="R159" s="1">
        <v>17</v>
      </c>
      <c r="S159" s="1">
        <v>9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f t="shared" si="78"/>
        <v>45241</v>
      </c>
      <c r="AB159" s="1">
        <f t="shared" si="78"/>
        <v>9</v>
      </c>
      <c r="AC159" s="1">
        <f t="shared" si="79"/>
        <v>4477</v>
      </c>
      <c r="AD159" s="1">
        <f t="shared" si="80"/>
        <v>271</v>
      </c>
      <c r="AE159" s="1">
        <f t="shared" si="85"/>
        <v>-9</v>
      </c>
      <c r="AF159" s="1">
        <f t="shared" si="81"/>
        <v>-27</v>
      </c>
      <c r="AG159" s="1">
        <f t="shared" si="81"/>
        <v>0</v>
      </c>
      <c r="AH159" s="1">
        <f t="shared" si="81"/>
        <v>2</v>
      </c>
      <c r="AI159" s="1">
        <f t="shared" si="86"/>
        <v>-34</v>
      </c>
      <c r="AJ159" s="9">
        <f t="shared" si="67"/>
        <v>5.6968677738070211E-2</v>
      </c>
      <c r="AK159" s="9">
        <f t="shared" si="68"/>
        <v>9.5140000000000002E-2</v>
      </c>
      <c r="AL159" s="9">
        <f t="shared" si="69"/>
        <v>1.8000000000000001E-4</v>
      </c>
      <c r="AM159" s="9">
        <f t="shared" si="70"/>
        <v>8.9539999999999995E-2</v>
      </c>
      <c r="AN159" s="9">
        <f t="shared" si="71"/>
        <v>5.4200000000000003E-3</v>
      </c>
      <c r="AO159" s="9">
        <f t="shared" si="72"/>
        <v>-6.8000000000000005E-4</v>
      </c>
      <c r="AP159" s="1">
        <f t="shared" si="82"/>
        <v>0</v>
      </c>
      <c r="AQ159" s="1">
        <f t="shared" si="82"/>
        <v>0</v>
      </c>
      <c r="AS159" s="1">
        <f t="shared" si="83"/>
        <v>0</v>
      </c>
      <c r="AT159" s="1">
        <f t="shared" si="87"/>
        <v>0</v>
      </c>
      <c r="AU159" s="1">
        <f t="shared" si="73"/>
        <v>0</v>
      </c>
      <c r="AV159" s="9">
        <f t="shared" si="84"/>
        <v>0</v>
      </c>
      <c r="AW159" s="9">
        <f t="shared" si="74"/>
        <v>0</v>
      </c>
      <c r="AX159" s="9">
        <f t="shared" si="75"/>
        <v>0</v>
      </c>
      <c r="AY159" s="9">
        <f t="shared" si="76"/>
        <v>0</v>
      </c>
      <c r="AZ159" s="9">
        <f t="shared" si="77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157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4744</v>
      </c>
      <c r="C160" s="1">
        <v>147</v>
      </c>
      <c r="D160" s="1">
        <v>45254</v>
      </c>
      <c r="E160" s="1">
        <v>10</v>
      </c>
      <c r="F160" s="1">
        <v>0</v>
      </c>
      <c r="G160" s="1">
        <v>4467</v>
      </c>
      <c r="H160" s="1">
        <v>0</v>
      </c>
      <c r="I160" s="1">
        <v>267</v>
      </c>
      <c r="J160" s="1">
        <v>34.229999999999997</v>
      </c>
      <c r="K160" s="1">
        <v>1.1599999999999999</v>
      </c>
      <c r="L160" s="1">
        <v>25.8</v>
      </c>
      <c r="M160" s="1">
        <v>1</v>
      </c>
      <c r="N160" s="1">
        <v>1997</v>
      </c>
      <c r="O160" s="1">
        <v>2737</v>
      </c>
      <c r="P160" s="1">
        <v>1561</v>
      </c>
      <c r="Q160" s="1">
        <v>1159</v>
      </c>
      <c r="R160" s="1">
        <v>16</v>
      </c>
      <c r="S160" s="1">
        <v>10</v>
      </c>
      <c r="T160" s="1">
        <v>1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f t="shared" si="78"/>
        <v>45254</v>
      </c>
      <c r="AB160" s="1">
        <f t="shared" si="78"/>
        <v>10</v>
      </c>
      <c r="AC160" s="1">
        <f t="shared" si="79"/>
        <v>4467</v>
      </c>
      <c r="AD160" s="1">
        <f t="shared" si="80"/>
        <v>267</v>
      </c>
      <c r="AE160" s="1">
        <f t="shared" si="85"/>
        <v>1</v>
      </c>
      <c r="AF160" s="1">
        <f t="shared" si="81"/>
        <v>-10</v>
      </c>
      <c r="AG160" s="1">
        <f t="shared" si="81"/>
        <v>0</v>
      </c>
      <c r="AH160" s="1">
        <f t="shared" si="81"/>
        <v>-4</v>
      </c>
      <c r="AI160" s="1">
        <f t="shared" si="86"/>
        <v>-13</v>
      </c>
      <c r="AJ160" s="9">
        <f t="shared" si="67"/>
        <v>5.6281618887015175E-2</v>
      </c>
      <c r="AK160" s="9">
        <f t="shared" si="68"/>
        <v>9.4880000000000006E-2</v>
      </c>
      <c r="AL160" s="9">
        <f t="shared" si="69"/>
        <v>2.0000000000000001E-4</v>
      </c>
      <c r="AM160" s="9">
        <f t="shared" si="70"/>
        <v>8.9340000000000003E-2</v>
      </c>
      <c r="AN160" s="9">
        <f t="shared" si="71"/>
        <v>5.3400000000000001E-3</v>
      </c>
      <c r="AO160" s="9">
        <f t="shared" si="72"/>
        <v>-2.5999999999999998E-4</v>
      </c>
      <c r="AP160" s="1">
        <f t="shared" si="82"/>
        <v>0</v>
      </c>
      <c r="AQ160" s="1">
        <f t="shared" si="82"/>
        <v>0</v>
      </c>
      <c r="AS160" s="1">
        <f t="shared" si="83"/>
        <v>0</v>
      </c>
      <c r="AT160" s="1">
        <f t="shared" si="87"/>
        <v>0</v>
      </c>
      <c r="AU160" s="1">
        <f t="shared" si="73"/>
        <v>0</v>
      </c>
      <c r="AV160" s="9">
        <f t="shared" si="84"/>
        <v>0</v>
      </c>
      <c r="AW160" s="9">
        <f t="shared" si="74"/>
        <v>0</v>
      </c>
      <c r="AX160" s="9">
        <f t="shared" si="75"/>
        <v>0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158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5038</v>
      </c>
      <c r="C161" s="1">
        <v>148</v>
      </c>
      <c r="D161" s="1">
        <v>44960</v>
      </c>
      <c r="E161" s="1">
        <v>11</v>
      </c>
      <c r="F161" s="1">
        <v>0</v>
      </c>
      <c r="G161" s="1">
        <v>4741</v>
      </c>
      <c r="H161" s="1">
        <v>0</v>
      </c>
      <c r="I161" s="1">
        <v>286</v>
      </c>
      <c r="J161" s="1">
        <v>34.22</v>
      </c>
      <c r="K161" s="1">
        <v>1.1599999999999999</v>
      </c>
      <c r="L161" s="1">
        <v>25.8</v>
      </c>
      <c r="M161" s="1">
        <v>1</v>
      </c>
      <c r="N161" s="1">
        <v>2121</v>
      </c>
      <c r="O161" s="1">
        <v>2908</v>
      </c>
      <c r="P161" s="1">
        <v>1709</v>
      </c>
      <c r="Q161" s="1">
        <v>1181</v>
      </c>
      <c r="R161" s="1">
        <v>17</v>
      </c>
      <c r="S161" s="1">
        <v>10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f t="shared" si="78"/>
        <v>44960</v>
      </c>
      <c r="AB161" s="1">
        <f t="shared" si="78"/>
        <v>11</v>
      </c>
      <c r="AC161" s="1">
        <f t="shared" si="79"/>
        <v>4741</v>
      </c>
      <c r="AD161" s="1">
        <f t="shared" si="80"/>
        <v>286</v>
      </c>
      <c r="AE161" s="1">
        <f t="shared" si="85"/>
        <v>1</v>
      </c>
      <c r="AF161" s="1">
        <f t="shared" si="81"/>
        <v>274</v>
      </c>
      <c r="AG161" s="1">
        <f t="shared" si="81"/>
        <v>0</v>
      </c>
      <c r="AH161" s="1">
        <f t="shared" si="81"/>
        <v>19</v>
      </c>
      <c r="AI161" s="1">
        <f t="shared" si="86"/>
        <v>294</v>
      </c>
      <c r="AJ161" s="9">
        <f t="shared" si="67"/>
        <v>5.6768558951965066E-2</v>
      </c>
      <c r="AK161" s="9">
        <f t="shared" si="68"/>
        <v>0.10076</v>
      </c>
      <c r="AL161" s="9">
        <f t="shared" si="69"/>
        <v>2.2000000000000001E-4</v>
      </c>
      <c r="AM161" s="9">
        <f t="shared" si="70"/>
        <v>9.4820000000000002E-2</v>
      </c>
      <c r="AN161" s="9">
        <f t="shared" si="71"/>
        <v>5.7200000000000003E-3</v>
      </c>
      <c r="AO161" s="9">
        <f t="shared" si="72"/>
        <v>5.8799999999999998E-3</v>
      </c>
      <c r="AP161" s="1">
        <f t="shared" si="82"/>
        <v>0</v>
      </c>
      <c r="AQ161" s="1">
        <f t="shared" si="82"/>
        <v>0</v>
      </c>
      <c r="AS161" s="1">
        <f t="shared" si="83"/>
        <v>0</v>
      </c>
      <c r="AT161" s="1">
        <f t="shared" si="87"/>
        <v>0</v>
      </c>
      <c r="AU161" s="1">
        <f t="shared" si="73"/>
        <v>0</v>
      </c>
      <c r="AV161" s="9">
        <f t="shared" si="84"/>
        <v>0</v>
      </c>
      <c r="AW161" s="9">
        <f t="shared" si="74"/>
        <v>0</v>
      </c>
      <c r="AX161" s="9">
        <f t="shared" si="75"/>
        <v>0</v>
      </c>
      <c r="AY161" s="9">
        <f t="shared" si="76"/>
        <v>0</v>
      </c>
      <c r="AZ161" s="9">
        <f t="shared" si="77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159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5038</v>
      </c>
      <c r="C162" s="1">
        <v>149</v>
      </c>
      <c r="D162" s="1">
        <v>44960</v>
      </c>
      <c r="E162" s="1">
        <v>10</v>
      </c>
      <c r="F162" s="1">
        <v>0</v>
      </c>
      <c r="G162" s="1">
        <v>4742</v>
      </c>
      <c r="H162" s="1">
        <v>0</v>
      </c>
      <c r="I162" s="1">
        <v>286</v>
      </c>
      <c r="J162" s="1">
        <v>34.18</v>
      </c>
      <c r="K162" s="1">
        <v>1.1599999999999999</v>
      </c>
      <c r="L162" s="1">
        <v>25.8</v>
      </c>
      <c r="M162" s="1">
        <v>1</v>
      </c>
      <c r="N162" s="1">
        <v>2121</v>
      </c>
      <c r="O162" s="1">
        <v>2908</v>
      </c>
      <c r="P162" s="1">
        <v>1709</v>
      </c>
      <c r="Q162" s="1">
        <v>1181</v>
      </c>
      <c r="R162" s="1">
        <v>17</v>
      </c>
      <c r="S162" s="1">
        <v>9</v>
      </c>
      <c r="T162" s="1">
        <v>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f t="shared" si="78"/>
        <v>44960</v>
      </c>
      <c r="AB162" s="1">
        <f t="shared" si="78"/>
        <v>10</v>
      </c>
      <c r="AC162" s="1">
        <f t="shared" si="79"/>
        <v>4742</v>
      </c>
      <c r="AD162" s="1">
        <f t="shared" si="80"/>
        <v>286</v>
      </c>
      <c r="AE162" s="1">
        <f t="shared" si="85"/>
        <v>-1</v>
      </c>
      <c r="AF162" s="1">
        <f t="shared" si="81"/>
        <v>1</v>
      </c>
      <c r="AG162" s="1">
        <f t="shared" si="81"/>
        <v>0</v>
      </c>
      <c r="AH162" s="1">
        <f t="shared" si="81"/>
        <v>0</v>
      </c>
      <c r="AI162" s="1">
        <f t="shared" si="86"/>
        <v>0</v>
      </c>
      <c r="AJ162" s="9">
        <f t="shared" si="67"/>
        <v>5.6768558951965066E-2</v>
      </c>
      <c r="AK162" s="9">
        <f t="shared" si="68"/>
        <v>0.10076</v>
      </c>
      <c r="AL162" s="9">
        <f t="shared" si="69"/>
        <v>2.0000000000000001E-4</v>
      </c>
      <c r="AM162" s="9">
        <f t="shared" si="70"/>
        <v>9.4839999999999994E-2</v>
      </c>
      <c r="AN162" s="9">
        <f t="shared" si="71"/>
        <v>5.7200000000000003E-3</v>
      </c>
      <c r="AO162" s="9">
        <f t="shared" si="72"/>
        <v>0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0</v>
      </c>
      <c r="AV162" s="9">
        <f t="shared" si="84"/>
        <v>0</v>
      </c>
      <c r="AW162" s="9">
        <f t="shared" si="74"/>
        <v>0</v>
      </c>
      <c r="AX162" s="9">
        <f t="shared" si="75"/>
        <v>0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160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4952</v>
      </c>
      <c r="C163" s="1">
        <v>150</v>
      </c>
      <c r="D163" s="1">
        <v>45046</v>
      </c>
      <c r="E163" s="1">
        <v>12</v>
      </c>
      <c r="F163" s="1">
        <v>0</v>
      </c>
      <c r="G163" s="1">
        <v>4658</v>
      </c>
      <c r="H163" s="1">
        <v>0</v>
      </c>
      <c r="I163" s="1">
        <v>282</v>
      </c>
      <c r="J163" s="1">
        <v>34.130000000000003</v>
      </c>
      <c r="K163" s="1">
        <v>1.17</v>
      </c>
      <c r="L163" s="1">
        <v>25.8</v>
      </c>
      <c r="M163" s="1">
        <v>1</v>
      </c>
      <c r="N163" s="1">
        <v>2100</v>
      </c>
      <c r="O163" s="1">
        <v>2843</v>
      </c>
      <c r="P163" s="1">
        <v>1669</v>
      </c>
      <c r="Q163" s="1">
        <v>1158</v>
      </c>
      <c r="R163" s="1">
        <v>16</v>
      </c>
      <c r="S163" s="1">
        <v>12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f t="shared" si="78"/>
        <v>45046</v>
      </c>
      <c r="AB163" s="1">
        <f t="shared" si="78"/>
        <v>12</v>
      </c>
      <c r="AC163" s="1">
        <f t="shared" si="79"/>
        <v>4658</v>
      </c>
      <c r="AD163" s="1">
        <f t="shared" si="80"/>
        <v>282</v>
      </c>
      <c r="AE163" s="1">
        <f t="shared" si="85"/>
        <v>2</v>
      </c>
      <c r="AF163" s="1">
        <f t="shared" si="81"/>
        <v>-84</v>
      </c>
      <c r="AG163" s="1">
        <f t="shared" si="81"/>
        <v>0</v>
      </c>
      <c r="AH163" s="1">
        <f t="shared" si="81"/>
        <v>-4</v>
      </c>
      <c r="AI163" s="1">
        <f t="shared" si="86"/>
        <v>-86</v>
      </c>
      <c r="AJ163" s="9">
        <f t="shared" si="67"/>
        <v>5.694668820678514E-2</v>
      </c>
      <c r="AK163" s="9">
        <f t="shared" si="68"/>
        <v>9.9040000000000003E-2</v>
      </c>
      <c r="AL163" s="9">
        <f t="shared" si="69"/>
        <v>2.4000000000000001E-4</v>
      </c>
      <c r="AM163" s="9">
        <f t="shared" si="70"/>
        <v>9.3160000000000007E-2</v>
      </c>
      <c r="AN163" s="9">
        <f t="shared" si="71"/>
        <v>5.64E-3</v>
      </c>
      <c r="AO163" s="9">
        <f t="shared" si="72"/>
        <v>-1.72E-3</v>
      </c>
      <c r="AP163" s="1">
        <f t="shared" si="82"/>
        <v>0</v>
      </c>
      <c r="AQ163" s="1">
        <f t="shared" si="82"/>
        <v>0</v>
      </c>
      <c r="AS163" s="1">
        <f t="shared" si="83"/>
        <v>0</v>
      </c>
      <c r="AT163" s="1">
        <f t="shared" si="87"/>
        <v>0</v>
      </c>
      <c r="AU163" s="1">
        <f t="shared" si="73"/>
        <v>0</v>
      </c>
      <c r="AV163" s="9">
        <f t="shared" si="84"/>
        <v>0</v>
      </c>
      <c r="AW163" s="9">
        <f t="shared" si="74"/>
        <v>0</v>
      </c>
      <c r="AX163" s="9">
        <f t="shared" si="75"/>
        <v>0</v>
      </c>
      <c r="AY163" s="9">
        <f t="shared" si="76"/>
        <v>0</v>
      </c>
      <c r="AZ163" s="9">
        <f t="shared" si="77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161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162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163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164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165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166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167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168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169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170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171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172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173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174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175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176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177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178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179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180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181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182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183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184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185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186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187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188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189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190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191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192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193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194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568ED-F891-4916-93D4-ACF4A1CD3A61}">
  <dimension ref="A1:CI649"/>
  <sheetViews>
    <sheetView topLeftCell="BQ17" workbookViewId="0">
      <selection activeCell="Y12" sqref="Y12:Z13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45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04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91.611329230931091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3"/>
      <c r="T12" s="103"/>
      <c r="U12" s="103"/>
      <c r="V12" s="103"/>
      <c r="W12" s="103"/>
      <c r="X12" s="103"/>
      <c r="Y12" s="121" t="s">
        <v>169</v>
      </c>
      <c r="Z12" s="121"/>
      <c r="AA12" s="103"/>
      <c r="AB12" s="103"/>
      <c r="AC12" s="103"/>
      <c r="AD12" s="103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3" t="s">
        <v>5</v>
      </c>
      <c r="D13" s="103" t="s">
        <v>6</v>
      </c>
      <c r="E13" s="103" t="s">
        <v>29</v>
      </c>
      <c r="F13" s="103" t="s">
        <v>18</v>
      </c>
      <c r="G13" s="103" t="s">
        <v>7</v>
      </c>
      <c r="H13" s="103" t="s">
        <v>17</v>
      </c>
      <c r="I13" s="103" t="s">
        <v>8</v>
      </c>
      <c r="J13" s="103" t="s">
        <v>9</v>
      </c>
      <c r="K13" s="103" t="s">
        <v>10</v>
      </c>
      <c r="L13" s="103" t="s">
        <v>12</v>
      </c>
      <c r="M13" s="79" t="s">
        <v>13</v>
      </c>
      <c r="N13" s="103" t="s">
        <v>102</v>
      </c>
      <c r="O13" s="103" t="s">
        <v>28</v>
      </c>
      <c r="P13" s="103" t="s">
        <v>29</v>
      </c>
      <c r="Q13" s="103" t="s">
        <v>7</v>
      </c>
      <c r="R13" s="103" t="s">
        <v>8</v>
      </c>
      <c r="S13" s="103" t="s">
        <v>103</v>
      </c>
      <c r="T13" s="103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4" t="s">
        <v>50</v>
      </c>
      <c r="AF13" s="104" t="s">
        <v>15</v>
      </c>
      <c r="AG13" s="104" t="s">
        <v>49</v>
      </c>
      <c r="AH13" s="104" t="s">
        <v>16</v>
      </c>
      <c r="AI13" s="104" t="s">
        <v>69</v>
      </c>
      <c r="AJ13" s="104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4" t="s">
        <v>50</v>
      </c>
      <c r="AQ13" s="104" t="s">
        <v>15</v>
      </c>
      <c r="AR13" s="104"/>
      <c r="AS13" s="104" t="s">
        <v>16</v>
      </c>
      <c r="AT13" s="104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56.34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77" si="12">IF(OR(BJ14&lt;$BU$12,BJ14&gt;$BW$12),0,$BU$14*B14)</f>
        <v>916.11329230931096</v>
      </c>
      <c r="BM14" s="74">
        <f>+EvolOf!H3</f>
        <v>2</v>
      </c>
      <c r="BN14" s="1">
        <f t="shared" ref="BN14:BN77" si="13">IF(OR(BJ14&lt;$BU$12,BJ14&gt;$BW$12),0,IF(BJ14&gt;$BW$12,0,VLOOKUP(BJ14,$BK$14:$BM$87,3)))</f>
        <v>386</v>
      </c>
      <c r="BO14" s="1">
        <f>+BL14-BN14</f>
        <v>530.11329230931096</v>
      </c>
      <c r="BP14" s="36">
        <f>IF(BN14=0,0,BL14/BN14-1)</f>
        <v>1.3733504982106504</v>
      </c>
      <c r="BQ14" s="1">
        <f t="shared" ref="BQ14:BQ77" si="14">+BO14*BO14</f>
        <v>281020.10268301697</v>
      </c>
      <c r="BR14" s="1">
        <f t="shared" ref="BR14:BR77" si="15">+$BU$14*B14</f>
        <v>916.11329230931096</v>
      </c>
      <c r="BS14" s="1">
        <f t="shared" ref="BS14:BS77" si="16">+$BU$14*E14</f>
        <v>916.11329230931096</v>
      </c>
      <c r="BT14" s="68">
        <v>16</v>
      </c>
      <c r="BU14" s="82">
        <v>91.611329230931091</v>
      </c>
      <c r="BV14" s="1">
        <f>SUM(BQ14:BQ71)</f>
        <v>27750121.120522432</v>
      </c>
      <c r="BW14" s="7">
        <f>COUNTIF(BQ14:BQ52,"&gt;0")</f>
        <v>19</v>
      </c>
      <c r="BX14" s="1">
        <f>+BV14/BW14</f>
        <v>1460532.6905538123</v>
      </c>
      <c r="BY14" s="49">
        <f>MAX(BS14:BS91)</f>
        <v>223806.47731116466</v>
      </c>
      <c r="BZ14" s="49">
        <f>INDEX(BR14:BR88,MATCH(BY14,BS14:BS88,0),1)</f>
        <v>270619.86654817045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56.34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916.11329230931096</v>
      </c>
      <c r="BM15" s="74">
        <f>+EvolOf!H4</f>
        <v>2</v>
      </c>
      <c r="BN15" s="1">
        <f t="shared" si="13"/>
        <v>526</v>
      </c>
      <c r="BO15" s="1">
        <f t="shared" ref="BO15:BO78" si="24">+BL15-BN15</f>
        <v>390.11329230931096</v>
      </c>
      <c r="BP15" s="36">
        <f t="shared" ref="BP15:BP78" si="25">IF(BN15=0,0,BL15/BN15-1)</f>
        <v>0.74166025153861392</v>
      </c>
      <c r="BQ15" s="1">
        <f t="shared" si="14"/>
        <v>152188.38083640989</v>
      </c>
      <c r="BR15" s="1">
        <f t="shared" si="15"/>
        <v>916.11329230931096</v>
      </c>
      <c r="BS15" s="1">
        <f t="shared" si="16"/>
        <v>916.11329230931096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56.34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18</v>
      </c>
      <c r="BK16" s="7">
        <f t="shared" si="29"/>
        <v>3</v>
      </c>
      <c r="BL16" s="1">
        <f t="shared" si="12"/>
        <v>916.11329230931096</v>
      </c>
      <c r="BM16" s="74">
        <f>+EvolOf!H5</f>
        <v>2</v>
      </c>
      <c r="BN16" s="1">
        <f t="shared" si="13"/>
        <v>1006</v>
      </c>
      <c r="BO16" s="1">
        <f t="shared" si="24"/>
        <v>-89.886707690689036</v>
      </c>
      <c r="BP16" s="36">
        <f t="shared" si="25"/>
        <v>-8.935060406629125E-2</v>
      </c>
      <c r="BQ16" s="1">
        <f t="shared" si="14"/>
        <v>8079.6202194713751</v>
      </c>
      <c r="BR16" s="1">
        <f t="shared" si="15"/>
        <v>916.11329230931096</v>
      </c>
      <c r="BS16" s="1">
        <f t="shared" si="16"/>
        <v>916.11329230931096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16</v>
      </c>
      <c r="C17" s="1">
        <v>4</v>
      </c>
      <c r="D17" s="1">
        <v>49983</v>
      </c>
      <c r="E17" s="1">
        <v>16</v>
      </c>
      <c r="F17" s="1">
        <v>0</v>
      </c>
      <c r="G17" s="1">
        <v>0</v>
      </c>
      <c r="H17" s="1">
        <v>0</v>
      </c>
      <c r="I17" s="1">
        <v>0</v>
      </c>
      <c r="J17" s="1">
        <v>56.34</v>
      </c>
      <c r="K17" s="1">
        <v>0.52</v>
      </c>
      <c r="L17" s="1">
        <v>0</v>
      </c>
      <c r="M17" s="1">
        <v>0</v>
      </c>
      <c r="N17" s="1">
        <v>1</v>
      </c>
      <c r="O17" s="1">
        <v>5</v>
      </c>
      <c r="P17" s="1">
        <v>5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49983</v>
      </c>
      <c r="AB17" s="1">
        <f t="shared" si="17"/>
        <v>16</v>
      </c>
      <c r="AC17" s="1">
        <f t="shared" si="18"/>
        <v>0</v>
      </c>
      <c r="AD17" s="1">
        <f t="shared" si="19"/>
        <v>0</v>
      </c>
      <c r="AE17" s="1">
        <f t="shared" si="26"/>
        <v>6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6</v>
      </c>
      <c r="AJ17" s="9">
        <f t="shared" si="1"/>
        <v>0</v>
      </c>
      <c r="AK17" s="9">
        <f t="shared" si="2"/>
        <v>3.2000000000000003E-4</v>
      </c>
      <c r="AL17" s="9">
        <f t="shared" si="3"/>
        <v>3.2000000000000003E-4</v>
      </c>
      <c r="AM17" s="9">
        <f t="shared" si="4"/>
        <v>0</v>
      </c>
      <c r="AN17" s="9">
        <f t="shared" si="5"/>
        <v>0</v>
      </c>
      <c r="AO17" s="9">
        <f t="shared" si="6"/>
        <v>1.2E-4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19</v>
      </c>
      <c r="BK17" s="7">
        <f t="shared" si="29"/>
        <v>4</v>
      </c>
      <c r="BL17" s="1">
        <f t="shared" si="12"/>
        <v>1465.7812676948975</v>
      </c>
      <c r="BM17" s="74">
        <f>+EvolOf!H6</f>
        <v>2</v>
      </c>
      <c r="BN17" s="1">
        <f t="shared" si="13"/>
        <v>1606</v>
      </c>
      <c r="BO17" s="1">
        <f t="shared" si="24"/>
        <v>-140.21873230510255</v>
      </c>
      <c r="BP17" s="36">
        <f t="shared" si="25"/>
        <v>-8.7309297823849663E-2</v>
      </c>
      <c r="BQ17" s="1">
        <f t="shared" si="14"/>
        <v>19661.292889250009</v>
      </c>
      <c r="BR17" s="1">
        <f t="shared" si="15"/>
        <v>1465.7812676948975</v>
      </c>
      <c r="BS17" s="1">
        <f t="shared" si="16"/>
        <v>1465.7812676948975</v>
      </c>
      <c r="CC17" s="1"/>
      <c r="CD17" s="1"/>
      <c r="CE17" s="1"/>
      <c r="CF17" s="1"/>
    </row>
    <row r="18" spans="2:85" x14ac:dyDescent="0.3">
      <c r="B18" s="1">
        <f t="shared" si="0"/>
        <v>22</v>
      </c>
      <c r="C18" s="1">
        <v>5</v>
      </c>
      <c r="D18" s="1">
        <v>49978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1">
        <v>56.34</v>
      </c>
      <c r="K18" s="1">
        <v>0.7</v>
      </c>
      <c r="L18" s="1">
        <v>0</v>
      </c>
      <c r="M18" s="1">
        <v>0</v>
      </c>
      <c r="N18" s="1">
        <v>1</v>
      </c>
      <c r="O18" s="1">
        <v>10</v>
      </c>
      <c r="P18" s="1">
        <v>10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49978</v>
      </c>
      <c r="AB18" s="1">
        <f t="shared" si="17"/>
        <v>22</v>
      </c>
      <c r="AC18" s="1">
        <f t="shared" si="18"/>
        <v>0</v>
      </c>
      <c r="AD18" s="1">
        <f t="shared" si="19"/>
        <v>0</v>
      </c>
      <c r="AE18" s="1">
        <f t="shared" si="26"/>
        <v>6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6</v>
      </c>
      <c r="AJ18" s="9">
        <f t="shared" si="1"/>
        <v>0</v>
      </c>
      <c r="AK18" s="9">
        <f t="shared" si="2"/>
        <v>4.4000000000000002E-4</v>
      </c>
      <c r="AL18" s="9">
        <f t="shared" si="3"/>
        <v>4.4000000000000002E-4</v>
      </c>
      <c r="AM18" s="9">
        <f t="shared" si="4"/>
        <v>0</v>
      </c>
      <c r="AN18" s="9">
        <f t="shared" si="5"/>
        <v>0</v>
      </c>
      <c r="AO18" s="9">
        <f t="shared" si="6"/>
        <v>1.2E-4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20</v>
      </c>
      <c r="BK18" s="7">
        <f t="shared" si="29"/>
        <v>5</v>
      </c>
      <c r="BL18" s="1">
        <f t="shared" si="12"/>
        <v>2015.4492430804839</v>
      </c>
      <c r="BM18" s="74">
        <f>+EvolOf!H7</f>
        <v>3</v>
      </c>
      <c r="BN18" s="1">
        <f t="shared" si="13"/>
        <v>2117</v>
      </c>
      <c r="BO18" s="1">
        <f t="shared" si="24"/>
        <v>-101.55075691951606</v>
      </c>
      <c r="BP18" s="36">
        <f t="shared" si="25"/>
        <v>-4.7969181350739798E-2</v>
      </c>
      <c r="BQ18" s="1">
        <f t="shared" si="14"/>
        <v>10312.556230926639</v>
      </c>
      <c r="BR18" s="1">
        <f t="shared" si="15"/>
        <v>2015.4492430804839</v>
      </c>
      <c r="BS18" s="1">
        <f t="shared" si="16"/>
        <v>2015.4492430804839</v>
      </c>
    </row>
    <row r="19" spans="2:85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1">
        <v>56.34</v>
      </c>
      <c r="K19" s="1">
        <v>0.74</v>
      </c>
      <c r="L19" s="1">
        <v>0</v>
      </c>
      <c r="M19" s="1">
        <v>0</v>
      </c>
      <c r="N19" s="1">
        <v>2</v>
      </c>
      <c r="O19" s="1">
        <v>14</v>
      </c>
      <c r="P19" s="1">
        <v>14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49972</v>
      </c>
      <c r="AB19" s="1">
        <f t="shared" si="17"/>
        <v>27</v>
      </c>
      <c r="AC19" s="1">
        <f t="shared" si="18"/>
        <v>0</v>
      </c>
      <c r="AD19" s="1">
        <f t="shared" si="19"/>
        <v>0</v>
      </c>
      <c r="AE19" s="1">
        <f t="shared" si="26"/>
        <v>5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5</v>
      </c>
      <c r="AJ19" s="9">
        <f t="shared" si="1"/>
        <v>0</v>
      </c>
      <c r="AK19" s="9">
        <f t="shared" si="2"/>
        <v>5.4000000000000001E-4</v>
      </c>
      <c r="AL19" s="9">
        <f t="shared" si="3"/>
        <v>5.4000000000000001E-4</v>
      </c>
      <c r="AM19" s="9">
        <f t="shared" si="4"/>
        <v>0</v>
      </c>
      <c r="AN19" s="9">
        <f t="shared" si="5"/>
        <v>0</v>
      </c>
      <c r="AO19" s="9">
        <f t="shared" si="6"/>
        <v>1E-4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21</v>
      </c>
      <c r="BK19" s="7">
        <f t="shared" si="29"/>
        <v>6</v>
      </c>
      <c r="BL19" s="1">
        <f t="shared" si="12"/>
        <v>2473.5058892351394</v>
      </c>
      <c r="BM19" s="74">
        <f>+EvolOf!H8</f>
        <v>10</v>
      </c>
      <c r="BN19" s="1">
        <f t="shared" si="13"/>
        <v>2929</v>
      </c>
      <c r="BO19" s="1">
        <f t="shared" si="24"/>
        <v>-455.49411076486058</v>
      </c>
      <c r="BP19" s="36">
        <f t="shared" si="25"/>
        <v>-0.15551181658069668</v>
      </c>
      <c r="BQ19" s="1">
        <f t="shared" si="14"/>
        <v>207474.88494147107</v>
      </c>
      <c r="BR19" s="1">
        <f t="shared" si="15"/>
        <v>2473.5058892351394</v>
      </c>
      <c r="BS19" s="1">
        <f t="shared" si="16"/>
        <v>2473.5058892351394</v>
      </c>
    </row>
    <row r="20" spans="2:85" x14ac:dyDescent="0.3">
      <c r="B20" s="1">
        <f t="shared" si="0"/>
        <v>41</v>
      </c>
      <c r="C20" s="1">
        <v>7</v>
      </c>
      <c r="D20" s="1">
        <v>49958</v>
      </c>
      <c r="E20" s="1">
        <v>41</v>
      </c>
      <c r="F20" s="1">
        <v>0</v>
      </c>
      <c r="G20" s="1">
        <v>0</v>
      </c>
      <c r="H20" s="1">
        <v>0</v>
      </c>
      <c r="I20" s="1">
        <v>0</v>
      </c>
      <c r="J20" s="1">
        <v>56.34</v>
      </c>
      <c r="K20" s="1">
        <v>0.81</v>
      </c>
      <c r="L20" s="1">
        <v>0</v>
      </c>
      <c r="M20" s="1">
        <v>0</v>
      </c>
      <c r="N20" s="1">
        <v>4</v>
      </c>
      <c r="O20" s="1">
        <v>26</v>
      </c>
      <c r="P20" s="1">
        <v>26</v>
      </c>
      <c r="Q20" s="1">
        <v>0</v>
      </c>
      <c r="R20" s="1">
        <v>0</v>
      </c>
      <c r="S20" s="1">
        <v>10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49958</v>
      </c>
      <c r="AB20" s="1">
        <f t="shared" si="17"/>
        <v>41</v>
      </c>
      <c r="AC20" s="1">
        <f t="shared" si="18"/>
        <v>0</v>
      </c>
      <c r="AD20" s="1">
        <f t="shared" si="19"/>
        <v>0</v>
      </c>
      <c r="AE20" s="1">
        <f t="shared" si="26"/>
        <v>14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14</v>
      </c>
      <c r="AJ20" s="9">
        <f t="shared" si="1"/>
        <v>0</v>
      </c>
      <c r="AK20" s="9">
        <f t="shared" si="2"/>
        <v>8.1999999999999998E-4</v>
      </c>
      <c r="AL20" s="9">
        <f t="shared" si="3"/>
        <v>8.1999999999999998E-4</v>
      </c>
      <c r="AM20" s="9">
        <f t="shared" si="4"/>
        <v>0</v>
      </c>
      <c r="AN20" s="9">
        <f t="shared" si="5"/>
        <v>0</v>
      </c>
      <c r="AO20" s="9">
        <f t="shared" si="6"/>
        <v>2.7999999999999998E-4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22</v>
      </c>
      <c r="BK20" s="7">
        <f t="shared" si="29"/>
        <v>7</v>
      </c>
      <c r="BL20" s="1">
        <f t="shared" si="12"/>
        <v>3756.0644984681749</v>
      </c>
      <c r="BM20" s="74">
        <f>+EvolOf!H9</f>
        <v>16</v>
      </c>
      <c r="BN20" s="1">
        <f t="shared" si="13"/>
        <v>4130</v>
      </c>
      <c r="BO20" s="1">
        <f t="shared" si="24"/>
        <v>-373.93550153182514</v>
      </c>
      <c r="BP20" s="36">
        <f t="shared" si="25"/>
        <v>-9.0541283663880145E-2</v>
      </c>
      <c r="BQ20" s="1">
        <f t="shared" si="14"/>
        <v>139827.75930585759</v>
      </c>
      <c r="BR20" s="1">
        <f t="shared" si="15"/>
        <v>3756.0644984681749</v>
      </c>
      <c r="BS20" s="1">
        <f t="shared" si="16"/>
        <v>3756.0644984681749</v>
      </c>
    </row>
    <row r="21" spans="2:85" x14ac:dyDescent="0.3">
      <c r="B21" s="1">
        <f t="shared" si="0"/>
        <v>56</v>
      </c>
      <c r="C21" s="1">
        <v>8</v>
      </c>
      <c r="D21" s="1">
        <v>49943</v>
      </c>
      <c r="E21" s="1">
        <v>56</v>
      </c>
      <c r="F21" s="1">
        <v>0</v>
      </c>
      <c r="G21" s="1">
        <v>0</v>
      </c>
      <c r="H21" s="1">
        <v>0</v>
      </c>
      <c r="I21" s="1">
        <v>0</v>
      </c>
      <c r="J21" s="1">
        <v>56.34</v>
      </c>
      <c r="K21" s="1">
        <v>0.82</v>
      </c>
      <c r="L21" s="1">
        <v>0</v>
      </c>
      <c r="M21" s="1">
        <v>0</v>
      </c>
      <c r="N21" s="1">
        <v>5</v>
      </c>
      <c r="O21" s="1">
        <v>40</v>
      </c>
      <c r="P21" s="1">
        <v>40</v>
      </c>
      <c r="Q21" s="1">
        <v>0</v>
      </c>
      <c r="R21" s="1">
        <v>0</v>
      </c>
      <c r="S21" s="1">
        <v>10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49943</v>
      </c>
      <c r="AB21" s="1">
        <f t="shared" si="17"/>
        <v>56</v>
      </c>
      <c r="AC21" s="1">
        <f t="shared" si="18"/>
        <v>0</v>
      </c>
      <c r="AD21" s="1">
        <f t="shared" si="19"/>
        <v>0</v>
      </c>
      <c r="AE21" s="1">
        <f t="shared" si="26"/>
        <v>15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15</v>
      </c>
      <c r="AJ21" s="9">
        <f t="shared" si="1"/>
        <v>0</v>
      </c>
      <c r="AK21" s="9">
        <f t="shared" si="2"/>
        <v>1.1199999999999999E-3</v>
      </c>
      <c r="AL21" s="9">
        <f t="shared" si="3"/>
        <v>1.1199999999999999E-3</v>
      </c>
      <c r="AM21" s="9">
        <f t="shared" si="4"/>
        <v>0</v>
      </c>
      <c r="AN21" s="9">
        <f t="shared" si="5"/>
        <v>0</v>
      </c>
      <c r="AO21" s="9">
        <f t="shared" si="6"/>
        <v>2.9999999999999997E-4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0</v>
      </c>
      <c r="AV21" s="9">
        <f t="shared" si="23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23</v>
      </c>
      <c r="BK21" s="7">
        <f t="shared" si="29"/>
        <v>8</v>
      </c>
      <c r="BL21" s="1">
        <f t="shared" si="12"/>
        <v>5130.2344369321409</v>
      </c>
      <c r="BM21" s="74">
        <f>+EvolOf!H10</f>
        <v>29</v>
      </c>
      <c r="BN21" s="1">
        <f t="shared" si="13"/>
        <v>5844</v>
      </c>
      <c r="BO21" s="1">
        <f t="shared" si="24"/>
        <v>-713.76556306785915</v>
      </c>
      <c r="BP21" s="36">
        <f t="shared" si="25"/>
        <v>-0.1221364755420703</v>
      </c>
      <c r="BQ21" s="1">
        <f t="shared" si="14"/>
        <v>509461.27902157803</v>
      </c>
      <c r="BR21" s="1">
        <f t="shared" si="15"/>
        <v>5130.2344369321409</v>
      </c>
      <c r="BS21" s="1">
        <f t="shared" si="16"/>
        <v>5130.2344369321409</v>
      </c>
    </row>
    <row r="22" spans="2:85" x14ac:dyDescent="0.3">
      <c r="B22" s="1">
        <f t="shared" si="0"/>
        <v>73</v>
      </c>
      <c r="C22" s="1">
        <v>9</v>
      </c>
      <c r="D22" s="1">
        <v>49926</v>
      </c>
      <c r="E22" s="1">
        <v>73</v>
      </c>
      <c r="F22" s="1">
        <v>0</v>
      </c>
      <c r="G22" s="1">
        <v>0</v>
      </c>
      <c r="H22" s="1">
        <v>0</v>
      </c>
      <c r="I22" s="1">
        <v>0</v>
      </c>
      <c r="J22" s="1">
        <v>56.34</v>
      </c>
      <c r="K22" s="1">
        <v>0.86</v>
      </c>
      <c r="L22" s="1">
        <v>0</v>
      </c>
      <c r="M22" s="1">
        <v>0</v>
      </c>
      <c r="N22" s="1">
        <v>7</v>
      </c>
      <c r="O22" s="1">
        <v>56</v>
      </c>
      <c r="P22" s="1">
        <v>56</v>
      </c>
      <c r="Q22" s="1">
        <v>0</v>
      </c>
      <c r="R22" s="1">
        <v>0</v>
      </c>
      <c r="S22" s="1">
        <v>10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49926</v>
      </c>
      <c r="AB22" s="1">
        <f t="shared" si="17"/>
        <v>73</v>
      </c>
      <c r="AC22" s="1">
        <f t="shared" si="18"/>
        <v>0</v>
      </c>
      <c r="AD22" s="1">
        <f t="shared" si="19"/>
        <v>0</v>
      </c>
      <c r="AE22" s="1">
        <f t="shared" si="26"/>
        <v>17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17</v>
      </c>
      <c r="AJ22" s="9">
        <f t="shared" si="1"/>
        <v>0</v>
      </c>
      <c r="AK22" s="9">
        <f t="shared" si="2"/>
        <v>1.4599999999999999E-3</v>
      </c>
      <c r="AL22" s="9">
        <f t="shared" si="3"/>
        <v>1.4599999999999999E-3</v>
      </c>
      <c r="AM22" s="9">
        <f t="shared" si="4"/>
        <v>0</v>
      </c>
      <c r="AN22" s="9">
        <f t="shared" si="5"/>
        <v>0</v>
      </c>
      <c r="AO22" s="9">
        <f t="shared" si="6"/>
        <v>3.4000000000000002E-4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0</v>
      </c>
      <c r="AV22" s="9">
        <f t="shared" si="23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24</v>
      </c>
      <c r="BK22" s="7">
        <f t="shared" si="29"/>
        <v>9</v>
      </c>
      <c r="BL22" s="1">
        <f t="shared" si="12"/>
        <v>6687.6270338579698</v>
      </c>
      <c r="BM22" s="74">
        <f>+EvolOf!H11</f>
        <v>43</v>
      </c>
      <c r="BN22" s="1">
        <f t="shared" si="13"/>
        <v>7698</v>
      </c>
      <c r="BO22" s="1">
        <f t="shared" si="24"/>
        <v>-1010.3729661420302</v>
      </c>
      <c r="BP22" s="36">
        <f t="shared" si="25"/>
        <v>-0.13125135959236556</v>
      </c>
      <c r="BQ22" s="1">
        <f t="shared" si="14"/>
        <v>1020853.5307106442</v>
      </c>
      <c r="BR22" s="1">
        <f t="shared" si="15"/>
        <v>6687.6270338579698</v>
      </c>
      <c r="BS22" s="1">
        <f t="shared" si="16"/>
        <v>6687.6270338579698</v>
      </c>
    </row>
    <row r="23" spans="2:85" x14ac:dyDescent="0.3">
      <c r="B23" s="1">
        <f t="shared" si="0"/>
        <v>104</v>
      </c>
      <c r="C23" s="1">
        <v>10</v>
      </c>
      <c r="D23" s="1">
        <v>49894</v>
      </c>
      <c r="E23" s="1">
        <v>104</v>
      </c>
      <c r="F23" s="1">
        <v>0</v>
      </c>
      <c r="G23" s="1">
        <v>0</v>
      </c>
      <c r="H23" s="1">
        <v>0</v>
      </c>
      <c r="I23" s="1">
        <v>0</v>
      </c>
      <c r="J23" s="1">
        <v>56.34</v>
      </c>
      <c r="K23" s="1">
        <v>0.91</v>
      </c>
      <c r="L23" s="1">
        <v>0.9</v>
      </c>
      <c r="M23" s="1">
        <v>7.0000000000000007E-2</v>
      </c>
      <c r="N23" s="1">
        <v>11</v>
      </c>
      <c r="O23" s="1">
        <v>83</v>
      </c>
      <c r="P23" s="1">
        <v>83</v>
      </c>
      <c r="Q23" s="1">
        <v>0</v>
      </c>
      <c r="R23" s="1">
        <v>0</v>
      </c>
      <c r="S23" s="1">
        <v>16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49894</v>
      </c>
      <c r="AB23" s="1">
        <f t="shared" si="17"/>
        <v>104</v>
      </c>
      <c r="AC23" s="1">
        <f t="shared" si="18"/>
        <v>0</v>
      </c>
      <c r="AD23" s="1">
        <f t="shared" si="19"/>
        <v>0</v>
      </c>
      <c r="AE23" s="1">
        <f t="shared" si="26"/>
        <v>31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31</v>
      </c>
      <c r="AJ23" s="9">
        <f t="shared" si="1"/>
        <v>0</v>
      </c>
      <c r="AK23" s="9">
        <f t="shared" si="2"/>
        <v>2.0799999999999998E-3</v>
      </c>
      <c r="AL23" s="9">
        <f t="shared" si="3"/>
        <v>2.0799999999999998E-3</v>
      </c>
      <c r="AM23" s="9">
        <f t="shared" si="4"/>
        <v>0</v>
      </c>
      <c r="AN23" s="9">
        <f t="shared" si="5"/>
        <v>0</v>
      </c>
      <c r="AO23" s="9">
        <f t="shared" si="6"/>
        <v>6.2E-4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0</v>
      </c>
      <c r="AV23" s="9">
        <f t="shared" si="23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25</v>
      </c>
      <c r="BK23" s="7">
        <f t="shared" si="29"/>
        <v>10</v>
      </c>
      <c r="BL23" s="1">
        <f t="shared" si="12"/>
        <v>9527.5782400168337</v>
      </c>
      <c r="BM23" s="74">
        <f>+EvolOf!H12</f>
        <v>65</v>
      </c>
      <c r="BN23" s="1">
        <f t="shared" si="13"/>
        <v>9149</v>
      </c>
      <c r="BO23" s="1">
        <f t="shared" si="24"/>
        <v>378.57824001683366</v>
      </c>
      <c r="BP23" s="36">
        <f t="shared" si="25"/>
        <v>4.1379193356305022E-2</v>
      </c>
      <c r="BQ23" s="1">
        <f t="shared" si="14"/>
        <v>143321.48381424331</v>
      </c>
      <c r="BR23" s="1">
        <f t="shared" si="15"/>
        <v>9527.5782400168337</v>
      </c>
      <c r="BS23" s="1">
        <f t="shared" si="16"/>
        <v>9527.5782400168337</v>
      </c>
    </row>
    <row r="24" spans="2:85" x14ac:dyDescent="0.3">
      <c r="B24" s="1">
        <f t="shared" si="0"/>
        <v>139</v>
      </c>
      <c r="C24" s="1">
        <v>11</v>
      </c>
      <c r="D24" s="1">
        <v>49860</v>
      </c>
      <c r="E24" s="1">
        <v>139</v>
      </c>
      <c r="F24" s="1">
        <v>0</v>
      </c>
      <c r="G24" s="1">
        <v>0</v>
      </c>
      <c r="H24" s="1">
        <v>0</v>
      </c>
      <c r="I24" s="1">
        <v>0</v>
      </c>
      <c r="J24" s="1">
        <v>56.34</v>
      </c>
      <c r="K24" s="1">
        <v>0.93</v>
      </c>
      <c r="L24" s="1">
        <v>1.3</v>
      </c>
      <c r="M24" s="1">
        <v>7.0000000000000007E-2</v>
      </c>
      <c r="N24" s="1">
        <v>15</v>
      </c>
      <c r="O24" s="1">
        <v>114</v>
      </c>
      <c r="P24" s="1">
        <v>114</v>
      </c>
      <c r="Q24" s="1">
        <v>0</v>
      </c>
      <c r="R24" s="1">
        <v>0</v>
      </c>
      <c r="S24" s="1">
        <v>21</v>
      </c>
      <c r="T24" s="1">
        <v>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49860</v>
      </c>
      <c r="AB24" s="1">
        <f t="shared" si="17"/>
        <v>139</v>
      </c>
      <c r="AC24" s="1">
        <f t="shared" si="18"/>
        <v>0</v>
      </c>
      <c r="AD24" s="1">
        <f t="shared" si="19"/>
        <v>0</v>
      </c>
      <c r="AE24" s="1">
        <f t="shared" si="26"/>
        <v>35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35</v>
      </c>
      <c r="AJ24" s="9">
        <f t="shared" si="1"/>
        <v>0</v>
      </c>
      <c r="AK24" s="9">
        <f t="shared" si="2"/>
        <v>2.7799999999999999E-3</v>
      </c>
      <c r="AL24" s="9">
        <f t="shared" si="3"/>
        <v>2.7799999999999999E-3</v>
      </c>
      <c r="AM24" s="9">
        <f t="shared" si="4"/>
        <v>0</v>
      </c>
      <c r="AN24" s="9">
        <f t="shared" si="5"/>
        <v>0</v>
      </c>
      <c r="AO24" s="9">
        <f t="shared" si="6"/>
        <v>6.9999999999999999E-4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0</v>
      </c>
      <c r="AV24" s="9">
        <f t="shared" si="23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26</v>
      </c>
      <c r="BK24" s="7">
        <f t="shared" si="29"/>
        <v>11</v>
      </c>
      <c r="BL24" s="1">
        <f t="shared" si="12"/>
        <v>12733.974763099422</v>
      </c>
      <c r="BM24" s="74">
        <f>+EvolOf!H13</f>
        <v>113</v>
      </c>
      <c r="BN24" s="1">
        <f t="shared" si="13"/>
        <v>11178</v>
      </c>
      <c r="BO24" s="1">
        <f t="shared" si="24"/>
        <v>1555.9747630994225</v>
      </c>
      <c r="BP24" s="36">
        <f t="shared" si="25"/>
        <v>0.1391997462067831</v>
      </c>
      <c r="BQ24" s="1">
        <f t="shared" si="14"/>
        <v>2421057.4634023039</v>
      </c>
      <c r="BR24" s="1">
        <f t="shared" si="15"/>
        <v>12733.974763099422</v>
      </c>
      <c r="BS24" s="1">
        <f t="shared" si="16"/>
        <v>12733.974763099422</v>
      </c>
    </row>
    <row r="25" spans="2:85" x14ac:dyDescent="0.3">
      <c r="B25" s="1">
        <f t="shared" si="0"/>
        <v>175</v>
      </c>
      <c r="C25" s="1">
        <v>12</v>
      </c>
      <c r="D25" s="1">
        <v>49824</v>
      </c>
      <c r="E25" s="1">
        <v>175</v>
      </c>
      <c r="F25" s="1">
        <v>0</v>
      </c>
      <c r="G25" s="1">
        <v>0</v>
      </c>
      <c r="H25" s="1">
        <v>0</v>
      </c>
      <c r="I25" s="1">
        <v>0</v>
      </c>
      <c r="J25" s="1">
        <v>56.34</v>
      </c>
      <c r="K25" s="1">
        <v>0.97</v>
      </c>
      <c r="L25" s="1">
        <v>2.2000000000000002</v>
      </c>
      <c r="M25" s="1">
        <v>0.53</v>
      </c>
      <c r="N25" s="1">
        <v>21</v>
      </c>
      <c r="O25" s="1">
        <v>144</v>
      </c>
      <c r="P25" s="1">
        <v>144</v>
      </c>
      <c r="Q25" s="1">
        <v>0</v>
      </c>
      <c r="R25" s="1">
        <v>0</v>
      </c>
      <c r="S25" s="1">
        <v>26</v>
      </c>
      <c r="T25" s="1">
        <v>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49824</v>
      </c>
      <c r="AB25" s="1">
        <f t="shared" si="17"/>
        <v>175</v>
      </c>
      <c r="AC25" s="1">
        <f t="shared" si="18"/>
        <v>0</v>
      </c>
      <c r="AD25" s="1">
        <f t="shared" si="19"/>
        <v>0</v>
      </c>
      <c r="AE25" s="1">
        <f t="shared" si="26"/>
        <v>36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36</v>
      </c>
      <c r="AJ25" s="9">
        <f t="shared" si="1"/>
        <v>0</v>
      </c>
      <c r="AK25" s="9">
        <f t="shared" si="2"/>
        <v>3.5000000000000001E-3</v>
      </c>
      <c r="AL25" s="9">
        <f t="shared" si="3"/>
        <v>3.5000000000000001E-3</v>
      </c>
      <c r="AM25" s="9">
        <f t="shared" si="4"/>
        <v>0</v>
      </c>
      <c r="AN25" s="9">
        <f t="shared" si="5"/>
        <v>0</v>
      </c>
      <c r="AO25" s="9">
        <f t="shared" si="6"/>
        <v>7.2000000000000005E-4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0</v>
      </c>
      <c r="AV25" s="9">
        <f t="shared" si="23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27</v>
      </c>
      <c r="BK25" s="7">
        <f t="shared" si="29"/>
        <v>12</v>
      </c>
      <c r="BL25" s="1">
        <f t="shared" si="12"/>
        <v>16031.982615412941</v>
      </c>
      <c r="BM25" s="74">
        <f>+EvolOf!H14</f>
        <v>148</v>
      </c>
      <c r="BN25" s="1">
        <f t="shared" si="13"/>
        <v>13716</v>
      </c>
      <c r="BO25" s="1">
        <f t="shared" si="24"/>
        <v>2315.9826154129405</v>
      </c>
      <c r="BP25" s="36">
        <f t="shared" si="25"/>
        <v>0.16885262579563576</v>
      </c>
      <c r="BQ25" s="1">
        <f t="shared" si="14"/>
        <v>5363775.4748949641</v>
      </c>
      <c r="BR25" s="1">
        <f t="shared" si="15"/>
        <v>16031.982615412941</v>
      </c>
      <c r="BS25" s="1">
        <f t="shared" si="16"/>
        <v>16031.982615412941</v>
      </c>
    </row>
    <row r="26" spans="2:85" x14ac:dyDescent="0.3">
      <c r="B26" s="1">
        <f t="shared" si="0"/>
        <v>211</v>
      </c>
      <c r="C26" s="1">
        <v>13</v>
      </c>
      <c r="D26" s="1">
        <v>49787</v>
      </c>
      <c r="E26" s="1">
        <v>211</v>
      </c>
      <c r="F26" s="1">
        <v>0</v>
      </c>
      <c r="G26" s="1">
        <v>0</v>
      </c>
      <c r="H26" s="1">
        <v>0</v>
      </c>
      <c r="I26" s="1">
        <v>0</v>
      </c>
      <c r="J26" s="1">
        <v>56.34</v>
      </c>
      <c r="K26" s="1">
        <v>1.03</v>
      </c>
      <c r="L26" s="1">
        <v>3.8</v>
      </c>
      <c r="M26" s="1">
        <v>0.63</v>
      </c>
      <c r="N26" s="1">
        <v>28</v>
      </c>
      <c r="O26" s="1">
        <v>173</v>
      </c>
      <c r="P26" s="1">
        <v>173</v>
      </c>
      <c r="Q26" s="1">
        <v>0</v>
      </c>
      <c r="R26" s="1">
        <v>0</v>
      </c>
      <c r="S26" s="1">
        <v>40</v>
      </c>
      <c r="T26" s="1">
        <v>3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49787</v>
      </c>
      <c r="AB26" s="1">
        <f t="shared" si="17"/>
        <v>211</v>
      </c>
      <c r="AC26" s="1">
        <f t="shared" si="18"/>
        <v>0</v>
      </c>
      <c r="AD26" s="1">
        <f t="shared" si="19"/>
        <v>0</v>
      </c>
      <c r="AE26" s="1">
        <f t="shared" si="26"/>
        <v>36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36</v>
      </c>
      <c r="AJ26" s="9">
        <f t="shared" si="1"/>
        <v>0</v>
      </c>
      <c r="AK26" s="9">
        <f t="shared" si="2"/>
        <v>4.2199999999999998E-3</v>
      </c>
      <c r="AL26" s="9">
        <f t="shared" si="3"/>
        <v>4.2199999999999998E-3</v>
      </c>
      <c r="AM26" s="9">
        <f t="shared" si="4"/>
        <v>0</v>
      </c>
      <c r="AN26" s="9">
        <f t="shared" si="5"/>
        <v>0</v>
      </c>
      <c r="AO26" s="9">
        <f t="shared" si="6"/>
        <v>7.2000000000000005E-4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0</v>
      </c>
      <c r="AV26" s="9">
        <f t="shared" si="23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28</v>
      </c>
      <c r="BK26" s="7">
        <f t="shared" si="29"/>
        <v>13</v>
      </c>
      <c r="BL26" s="1">
        <f t="shared" si="12"/>
        <v>19329.99046772646</v>
      </c>
      <c r="BM26" s="74">
        <f>+EvolOf!H15</f>
        <v>194</v>
      </c>
      <c r="BN26" s="1">
        <f t="shared" si="13"/>
        <v>17147</v>
      </c>
      <c r="BO26" s="1">
        <f t="shared" si="24"/>
        <v>2182.9904677264603</v>
      </c>
      <c r="BP26" s="36">
        <f t="shared" si="25"/>
        <v>0.127310343950922</v>
      </c>
      <c r="BQ26" s="1">
        <f t="shared" si="14"/>
        <v>4765447.3821845902</v>
      </c>
      <c r="BR26" s="1">
        <f t="shared" si="15"/>
        <v>19329.99046772646</v>
      </c>
      <c r="BS26" s="1">
        <f t="shared" si="16"/>
        <v>19329.99046772646</v>
      </c>
    </row>
    <row r="27" spans="2:85" x14ac:dyDescent="0.3">
      <c r="B27" s="1">
        <f t="shared" si="0"/>
        <v>246</v>
      </c>
      <c r="C27" s="1">
        <v>14</v>
      </c>
      <c r="D27" s="1">
        <v>49753</v>
      </c>
      <c r="E27" s="1">
        <v>246</v>
      </c>
      <c r="F27" s="1">
        <v>0</v>
      </c>
      <c r="G27" s="1">
        <v>0</v>
      </c>
      <c r="H27" s="1">
        <v>0</v>
      </c>
      <c r="I27" s="1">
        <v>0</v>
      </c>
      <c r="J27" s="1">
        <v>56.34</v>
      </c>
      <c r="K27" s="1">
        <v>1.1100000000000001</v>
      </c>
      <c r="L27" s="1">
        <v>5.6</v>
      </c>
      <c r="M27" s="1">
        <v>1.1399999999999999</v>
      </c>
      <c r="N27" s="1">
        <v>39</v>
      </c>
      <c r="O27" s="1">
        <v>197</v>
      </c>
      <c r="P27" s="1">
        <v>197</v>
      </c>
      <c r="Q27" s="1">
        <v>0</v>
      </c>
      <c r="R27" s="1">
        <v>0</v>
      </c>
      <c r="S27" s="1">
        <v>55</v>
      </c>
      <c r="T27" s="1">
        <v>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49753</v>
      </c>
      <c r="AB27" s="1">
        <f t="shared" si="17"/>
        <v>246</v>
      </c>
      <c r="AC27" s="1">
        <f t="shared" si="18"/>
        <v>0</v>
      </c>
      <c r="AD27" s="1">
        <f t="shared" si="19"/>
        <v>0</v>
      </c>
      <c r="AE27" s="1">
        <f t="shared" si="26"/>
        <v>35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35</v>
      </c>
      <c r="AJ27" s="9">
        <f t="shared" si="1"/>
        <v>0</v>
      </c>
      <c r="AK27" s="9">
        <f t="shared" si="2"/>
        <v>4.9199999999999999E-3</v>
      </c>
      <c r="AL27" s="9">
        <f t="shared" si="3"/>
        <v>4.9199999999999999E-3</v>
      </c>
      <c r="AM27" s="9">
        <f t="shared" si="4"/>
        <v>0</v>
      </c>
      <c r="AN27" s="9">
        <f t="shared" si="5"/>
        <v>0</v>
      </c>
      <c r="AO27" s="9">
        <f t="shared" si="6"/>
        <v>6.9999999999999999E-4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0</v>
      </c>
      <c r="AV27" s="9">
        <f t="shared" si="23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29</v>
      </c>
      <c r="BK27" s="7">
        <f t="shared" si="29"/>
        <v>14</v>
      </c>
      <c r="BL27" s="1">
        <f t="shared" si="12"/>
        <v>22536.386990809049</v>
      </c>
      <c r="BM27" s="74">
        <f>+EvolOf!H16</f>
        <v>238</v>
      </c>
      <c r="BN27" s="1">
        <f t="shared" si="13"/>
        <v>19980</v>
      </c>
      <c r="BO27" s="1">
        <f t="shared" si="24"/>
        <v>2556.3869908090492</v>
      </c>
      <c r="BP27" s="36">
        <f t="shared" si="25"/>
        <v>0.12794729683728967</v>
      </c>
      <c r="BQ27" s="1">
        <f t="shared" si="14"/>
        <v>6535114.4467777461</v>
      </c>
      <c r="BR27" s="1">
        <f t="shared" si="15"/>
        <v>22536.386990809049</v>
      </c>
      <c r="BS27" s="1">
        <f t="shared" si="16"/>
        <v>22536.386990809049</v>
      </c>
      <c r="CD27" s="1"/>
      <c r="CE27" s="1"/>
      <c r="CF27" s="1"/>
      <c r="CG27" s="1"/>
    </row>
    <row r="28" spans="2:85" x14ac:dyDescent="0.3">
      <c r="B28" s="1">
        <f t="shared" si="0"/>
        <v>283</v>
      </c>
      <c r="C28" s="1">
        <v>15</v>
      </c>
      <c r="D28" s="1">
        <v>49716</v>
      </c>
      <c r="E28" s="1">
        <v>282</v>
      </c>
      <c r="F28" s="1">
        <v>0</v>
      </c>
      <c r="G28" s="1">
        <v>1</v>
      </c>
      <c r="H28" s="1">
        <v>0</v>
      </c>
      <c r="I28" s="1">
        <v>0</v>
      </c>
      <c r="J28" s="1">
        <v>56.34</v>
      </c>
      <c r="K28" s="1">
        <v>1.18</v>
      </c>
      <c r="L28" s="1">
        <v>7.8</v>
      </c>
      <c r="M28" s="1">
        <v>1.43</v>
      </c>
      <c r="N28" s="1">
        <v>52</v>
      </c>
      <c r="O28" s="1">
        <v>221</v>
      </c>
      <c r="P28" s="1">
        <v>220</v>
      </c>
      <c r="Q28" s="1">
        <v>0</v>
      </c>
      <c r="R28" s="1">
        <v>0</v>
      </c>
      <c r="S28" s="1">
        <v>72</v>
      </c>
      <c r="T28" s="1">
        <v>7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49716</v>
      </c>
      <c r="AB28" s="1">
        <f t="shared" si="17"/>
        <v>282</v>
      </c>
      <c r="AC28" s="1">
        <f t="shared" si="18"/>
        <v>1</v>
      </c>
      <c r="AD28" s="1">
        <f t="shared" si="19"/>
        <v>0</v>
      </c>
      <c r="AE28" s="1">
        <f t="shared" si="26"/>
        <v>36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7"/>
        <v>37</v>
      </c>
      <c r="AJ28" s="9">
        <f t="shared" si="1"/>
        <v>0</v>
      </c>
      <c r="AK28" s="9">
        <f t="shared" si="2"/>
        <v>5.6600000000000001E-3</v>
      </c>
      <c r="AL28" s="9">
        <f t="shared" si="3"/>
        <v>5.64E-3</v>
      </c>
      <c r="AM28" s="9">
        <f t="shared" si="4"/>
        <v>2.0000000000000002E-5</v>
      </c>
      <c r="AN28" s="9">
        <f t="shared" si="5"/>
        <v>0</v>
      </c>
      <c r="AO28" s="9">
        <f t="shared" si="6"/>
        <v>7.3999999999999999E-4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0</v>
      </c>
      <c r="AV28" s="9">
        <f t="shared" si="23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30</v>
      </c>
      <c r="BK28" s="7">
        <f t="shared" si="29"/>
        <v>15</v>
      </c>
      <c r="BL28" s="1">
        <f t="shared" si="12"/>
        <v>25926.0061723535</v>
      </c>
      <c r="BM28" s="74">
        <f>+EvolOf!H17</f>
        <v>364</v>
      </c>
      <c r="BN28" s="1">
        <f t="shared" si="13"/>
        <v>24926</v>
      </c>
      <c r="BO28" s="1">
        <f t="shared" si="24"/>
        <v>1000.0061723535</v>
      </c>
      <c r="BP28" s="36">
        <f t="shared" si="25"/>
        <v>4.0118999131569355E-2</v>
      </c>
      <c r="BQ28" s="1">
        <f t="shared" si="14"/>
        <v>1000012.3447450979</v>
      </c>
      <c r="BR28" s="1">
        <f t="shared" si="15"/>
        <v>25926.0061723535</v>
      </c>
      <c r="BS28" s="1">
        <f t="shared" si="16"/>
        <v>25834.394843122569</v>
      </c>
      <c r="CD28" s="1"/>
      <c r="CE28" s="1"/>
      <c r="CF28" s="1"/>
      <c r="CG28" s="1"/>
    </row>
    <row r="29" spans="2:85" x14ac:dyDescent="0.3">
      <c r="B29" s="1">
        <f t="shared" si="0"/>
        <v>324</v>
      </c>
      <c r="C29" s="1">
        <v>16</v>
      </c>
      <c r="D29" s="1">
        <v>49674</v>
      </c>
      <c r="E29" s="1">
        <v>323</v>
      </c>
      <c r="F29" s="1">
        <v>0</v>
      </c>
      <c r="G29" s="1">
        <v>1</v>
      </c>
      <c r="H29" s="1">
        <v>0</v>
      </c>
      <c r="I29" s="1">
        <v>0</v>
      </c>
      <c r="J29" s="1">
        <v>56.34</v>
      </c>
      <c r="K29" s="1">
        <v>1.25</v>
      </c>
      <c r="L29" s="1">
        <v>9.4</v>
      </c>
      <c r="M29" s="1">
        <v>1.94</v>
      </c>
      <c r="N29" s="1">
        <v>68</v>
      </c>
      <c r="O29" s="1">
        <v>247</v>
      </c>
      <c r="P29" s="1">
        <v>246</v>
      </c>
      <c r="Q29" s="1">
        <v>0</v>
      </c>
      <c r="R29" s="1">
        <v>0</v>
      </c>
      <c r="S29" s="1">
        <v>103</v>
      </c>
      <c r="T29" s="1">
        <v>10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49674</v>
      </c>
      <c r="AB29" s="1">
        <f t="shared" si="17"/>
        <v>323</v>
      </c>
      <c r="AC29" s="1">
        <f t="shared" si="18"/>
        <v>1</v>
      </c>
      <c r="AD29" s="1">
        <f t="shared" si="19"/>
        <v>0</v>
      </c>
      <c r="AE29" s="1">
        <f t="shared" si="26"/>
        <v>41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7"/>
        <v>41</v>
      </c>
      <c r="AJ29" s="9">
        <f t="shared" si="1"/>
        <v>0</v>
      </c>
      <c r="AK29" s="9">
        <f t="shared" si="2"/>
        <v>6.4799999999999996E-3</v>
      </c>
      <c r="AL29" s="9">
        <f t="shared" si="3"/>
        <v>6.4599999999999996E-3</v>
      </c>
      <c r="AM29" s="9">
        <f t="shared" si="4"/>
        <v>2.0000000000000002E-5</v>
      </c>
      <c r="AN29" s="9">
        <f t="shared" si="5"/>
        <v>0</v>
      </c>
      <c r="AO29" s="9">
        <f t="shared" si="6"/>
        <v>8.1999999999999998E-4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0</v>
      </c>
      <c r="AV29" s="9">
        <f t="shared" si="23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31</v>
      </c>
      <c r="BK29" s="7">
        <f t="shared" si="29"/>
        <v>16</v>
      </c>
      <c r="BL29" s="1">
        <f t="shared" si="12"/>
        <v>29682.070670821675</v>
      </c>
      <c r="BM29" s="74">
        <f>+EvolOf!H18</f>
        <v>386</v>
      </c>
      <c r="BN29" s="1">
        <f t="shared" si="13"/>
        <v>28572</v>
      </c>
      <c r="BO29" s="1">
        <f t="shared" si="24"/>
        <v>1110.0706708216749</v>
      </c>
      <c r="BP29" s="36">
        <f t="shared" si="25"/>
        <v>3.8851696444829775E-2</v>
      </c>
      <c r="BQ29" s="1">
        <f t="shared" si="14"/>
        <v>1232256.8942184832</v>
      </c>
      <c r="BR29" s="1">
        <f t="shared" si="15"/>
        <v>29682.070670821675</v>
      </c>
      <c r="BS29" s="1">
        <f t="shared" si="16"/>
        <v>29590.459341590744</v>
      </c>
      <c r="CD29" s="1"/>
      <c r="CE29" s="1"/>
      <c r="CF29" s="1"/>
      <c r="CG29" s="1"/>
    </row>
    <row r="30" spans="2:85" x14ac:dyDescent="0.3">
      <c r="B30" s="1">
        <f t="shared" si="0"/>
        <v>375</v>
      </c>
      <c r="C30" s="1">
        <v>17</v>
      </c>
      <c r="D30" s="1">
        <v>49624</v>
      </c>
      <c r="E30" s="1">
        <v>373</v>
      </c>
      <c r="F30" s="1">
        <v>0</v>
      </c>
      <c r="G30" s="1">
        <v>2</v>
      </c>
      <c r="H30" s="1">
        <v>0</v>
      </c>
      <c r="I30" s="1">
        <v>0</v>
      </c>
      <c r="J30" s="1">
        <v>56.34</v>
      </c>
      <c r="K30" s="1">
        <v>1.31</v>
      </c>
      <c r="L30" s="1">
        <v>10.4</v>
      </c>
      <c r="M30" s="1">
        <v>1.72</v>
      </c>
      <c r="N30" s="1">
        <v>85</v>
      </c>
      <c r="O30" s="1">
        <v>280</v>
      </c>
      <c r="P30" s="1">
        <v>279</v>
      </c>
      <c r="Q30" s="1">
        <v>1</v>
      </c>
      <c r="R30" s="1">
        <v>0</v>
      </c>
      <c r="S30" s="1">
        <v>137</v>
      </c>
      <c r="T30" s="1">
        <v>13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49624</v>
      </c>
      <c r="AB30" s="1">
        <f t="shared" si="17"/>
        <v>373</v>
      </c>
      <c r="AC30" s="1">
        <f t="shared" si="18"/>
        <v>2</v>
      </c>
      <c r="AD30" s="1">
        <f t="shared" si="19"/>
        <v>0</v>
      </c>
      <c r="AE30" s="1">
        <f t="shared" si="26"/>
        <v>50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7"/>
        <v>51</v>
      </c>
      <c r="AJ30" s="9">
        <f t="shared" si="1"/>
        <v>0</v>
      </c>
      <c r="AK30" s="9">
        <f t="shared" si="2"/>
        <v>7.4999999999999997E-3</v>
      </c>
      <c r="AL30" s="9">
        <f t="shared" si="3"/>
        <v>7.4599999999999996E-3</v>
      </c>
      <c r="AM30" s="9">
        <f t="shared" si="4"/>
        <v>4.0000000000000003E-5</v>
      </c>
      <c r="AN30" s="9">
        <f t="shared" si="5"/>
        <v>0</v>
      </c>
      <c r="AO30" s="9">
        <f t="shared" si="6"/>
        <v>1.0200000000000001E-3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0</v>
      </c>
      <c r="AV30" s="9">
        <f t="shared" si="23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32</v>
      </c>
      <c r="BK30" s="7">
        <f t="shared" si="29"/>
        <v>17</v>
      </c>
      <c r="BL30" s="1">
        <f t="shared" si="12"/>
        <v>34354.248461599156</v>
      </c>
      <c r="BM30" s="74">
        <f>+EvolOf!H19</f>
        <v>526</v>
      </c>
      <c r="BN30" s="1">
        <f t="shared" si="13"/>
        <v>33089</v>
      </c>
      <c r="BO30" s="1">
        <f t="shared" si="24"/>
        <v>1265.2484615991561</v>
      </c>
      <c r="BP30" s="36">
        <f t="shared" si="25"/>
        <v>3.8237736456198546E-2</v>
      </c>
      <c r="BQ30" s="1">
        <f t="shared" si="14"/>
        <v>1600853.6695790314</v>
      </c>
      <c r="BR30" s="1">
        <f t="shared" si="15"/>
        <v>34354.248461599156</v>
      </c>
      <c r="BS30" s="1">
        <f t="shared" si="16"/>
        <v>34171.025803137294</v>
      </c>
    </row>
    <row r="31" spans="2:85" x14ac:dyDescent="0.3">
      <c r="B31" s="1">
        <f t="shared" si="0"/>
        <v>433</v>
      </c>
      <c r="C31" s="1">
        <v>18</v>
      </c>
      <c r="D31" s="1">
        <v>49565</v>
      </c>
      <c r="E31" s="1">
        <v>430</v>
      </c>
      <c r="F31" s="1">
        <v>0</v>
      </c>
      <c r="G31" s="1">
        <v>3</v>
      </c>
      <c r="H31" s="1">
        <v>0</v>
      </c>
      <c r="I31" s="1">
        <v>0</v>
      </c>
      <c r="J31" s="1">
        <v>56.34</v>
      </c>
      <c r="K31" s="1">
        <v>1.36</v>
      </c>
      <c r="L31" s="1">
        <v>11.4</v>
      </c>
      <c r="M31" s="1">
        <v>1.88</v>
      </c>
      <c r="N31" s="1">
        <v>102</v>
      </c>
      <c r="O31" s="1">
        <v>322</v>
      </c>
      <c r="P31" s="1">
        <v>320</v>
      </c>
      <c r="Q31" s="1">
        <v>1</v>
      </c>
      <c r="R31" s="1">
        <v>0</v>
      </c>
      <c r="S31" s="1">
        <v>172</v>
      </c>
      <c r="T31" s="1">
        <v>17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49565</v>
      </c>
      <c r="AB31" s="1">
        <f t="shared" si="17"/>
        <v>430</v>
      </c>
      <c r="AC31" s="1">
        <f t="shared" si="18"/>
        <v>3</v>
      </c>
      <c r="AD31" s="1">
        <f t="shared" si="19"/>
        <v>0</v>
      </c>
      <c r="AE31" s="1">
        <f t="shared" si="26"/>
        <v>57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58</v>
      </c>
      <c r="AJ31" s="9">
        <f t="shared" si="1"/>
        <v>0</v>
      </c>
      <c r="AK31" s="9">
        <f t="shared" si="2"/>
        <v>8.6599999999999993E-3</v>
      </c>
      <c r="AL31" s="9">
        <f t="shared" si="3"/>
        <v>8.6E-3</v>
      </c>
      <c r="AM31" s="9">
        <f t="shared" si="4"/>
        <v>6.0000000000000002E-5</v>
      </c>
      <c r="AN31" s="9">
        <f t="shared" si="5"/>
        <v>0</v>
      </c>
      <c r="AO31" s="9">
        <f t="shared" si="6"/>
        <v>1.16E-3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0</v>
      </c>
      <c r="AV31" s="9">
        <f t="shared" si="23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33</v>
      </c>
      <c r="BK31" s="7">
        <f t="shared" si="29"/>
        <v>18</v>
      </c>
      <c r="BL31" s="1">
        <f t="shared" si="12"/>
        <v>39667.705556993162</v>
      </c>
      <c r="BM31" s="74">
        <f>+EvolOf!H20</f>
        <v>1006</v>
      </c>
      <c r="BN31" s="1">
        <f t="shared" si="13"/>
        <v>39673</v>
      </c>
      <c r="BO31" s="1">
        <f t="shared" si="24"/>
        <v>-5.2944430068382644</v>
      </c>
      <c r="BP31" s="36">
        <f t="shared" si="25"/>
        <v>-1.3345204564407798E-4</v>
      </c>
      <c r="BQ31" s="1">
        <f t="shared" si="14"/>
        <v>28.031126752658601</v>
      </c>
      <c r="BR31" s="1">
        <f t="shared" si="15"/>
        <v>39667.705556993162</v>
      </c>
      <c r="BS31" s="1">
        <f t="shared" si="16"/>
        <v>39392.871569300369</v>
      </c>
    </row>
    <row r="32" spans="2:85" x14ac:dyDescent="0.3">
      <c r="B32" s="1">
        <f t="shared" si="0"/>
        <v>503</v>
      </c>
      <c r="C32" s="1">
        <v>19</v>
      </c>
      <c r="D32" s="1">
        <v>49495</v>
      </c>
      <c r="E32" s="1">
        <v>499</v>
      </c>
      <c r="F32" s="1">
        <v>0</v>
      </c>
      <c r="G32" s="1">
        <v>4</v>
      </c>
      <c r="H32" s="1">
        <v>0</v>
      </c>
      <c r="I32" s="1">
        <v>0</v>
      </c>
      <c r="J32" s="1">
        <v>56.34</v>
      </c>
      <c r="K32" s="1">
        <v>1.4</v>
      </c>
      <c r="L32" s="1">
        <v>11.7</v>
      </c>
      <c r="M32" s="1">
        <v>2.08</v>
      </c>
      <c r="N32" s="1">
        <v>119</v>
      </c>
      <c r="O32" s="1">
        <v>374</v>
      </c>
      <c r="P32" s="1">
        <v>372</v>
      </c>
      <c r="Q32" s="1">
        <v>2</v>
      </c>
      <c r="R32" s="1">
        <v>0</v>
      </c>
      <c r="S32" s="1">
        <v>207</v>
      </c>
      <c r="T32" s="1">
        <v>20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49495</v>
      </c>
      <c r="AB32" s="1">
        <f t="shared" si="17"/>
        <v>499</v>
      </c>
      <c r="AC32" s="1">
        <f t="shared" si="18"/>
        <v>4</v>
      </c>
      <c r="AD32" s="1">
        <f t="shared" si="19"/>
        <v>0</v>
      </c>
      <c r="AE32" s="1">
        <f t="shared" si="26"/>
        <v>69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70</v>
      </c>
      <c r="AJ32" s="9">
        <f t="shared" si="1"/>
        <v>0</v>
      </c>
      <c r="AK32" s="9">
        <f t="shared" si="2"/>
        <v>1.0059999999999999E-2</v>
      </c>
      <c r="AL32" s="9">
        <f t="shared" si="3"/>
        <v>9.9799999999999993E-3</v>
      </c>
      <c r="AM32" s="9">
        <f t="shared" si="4"/>
        <v>8.0000000000000007E-5</v>
      </c>
      <c r="AN32" s="9">
        <f t="shared" si="5"/>
        <v>0</v>
      </c>
      <c r="AO32" s="9">
        <f t="shared" si="6"/>
        <v>1.4E-3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0</v>
      </c>
      <c r="AV32" s="9">
        <f t="shared" si="23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34</v>
      </c>
      <c r="BK32" s="7">
        <f t="shared" si="30"/>
        <v>19</v>
      </c>
      <c r="BL32" s="1">
        <f t="shared" si="12"/>
        <v>46080.498603158339</v>
      </c>
      <c r="BM32" s="74">
        <f>+EvolOf!H21</f>
        <v>1606</v>
      </c>
      <c r="BN32" s="1">
        <f t="shared" si="13"/>
        <v>47610</v>
      </c>
      <c r="BO32" s="1">
        <f t="shared" si="24"/>
        <v>-1529.5013968416606</v>
      </c>
      <c r="BP32" s="36">
        <f t="shared" si="25"/>
        <v>-3.212563320398365E-2</v>
      </c>
      <c r="BQ32" s="1">
        <f t="shared" si="14"/>
        <v>2339374.522940591</v>
      </c>
      <c r="BR32" s="1">
        <f t="shared" si="15"/>
        <v>46080.498603158339</v>
      </c>
      <c r="BS32" s="1">
        <f t="shared" si="16"/>
        <v>45714.053286234615</v>
      </c>
    </row>
    <row r="33" spans="1:85" x14ac:dyDescent="0.3">
      <c r="B33" s="1">
        <f t="shared" si="0"/>
        <v>586</v>
      </c>
      <c r="C33" s="1">
        <v>20</v>
      </c>
      <c r="D33" s="1">
        <v>49413</v>
      </c>
      <c r="E33" s="1">
        <v>580</v>
      </c>
      <c r="F33" s="1">
        <v>0</v>
      </c>
      <c r="G33" s="1">
        <v>6</v>
      </c>
      <c r="H33" s="1">
        <v>0</v>
      </c>
      <c r="I33" s="1">
        <v>0</v>
      </c>
      <c r="J33" s="1">
        <v>56.34</v>
      </c>
      <c r="K33" s="1">
        <v>1.41</v>
      </c>
      <c r="L33" s="1">
        <v>12</v>
      </c>
      <c r="M33" s="1">
        <v>2.48</v>
      </c>
      <c r="N33" s="1">
        <v>137</v>
      </c>
      <c r="O33" s="1">
        <v>439</v>
      </c>
      <c r="P33" s="1">
        <v>435</v>
      </c>
      <c r="Q33" s="1">
        <v>3</v>
      </c>
      <c r="R33" s="1">
        <v>0</v>
      </c>
      <c r="S33" s="1">
        <v>240</v>
      </c>
      <c r="T33" s="1">
        <v>23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49413</v>
      </c>
      <c r="AB33" s="1">
        <f t="shared" si="17"/>
        <v>580</v>
      </c>
      <c r="AC33" s="1">
        <f t="shared" si="18"/>
        <v>6</v>
      </c>
      <c r="AD33" s="1">
        <f t="shared" si="19"/>
        <v>0</v>
      </c>
      <c r="AE33" s="1">
        <f t="shared" si="26"/>
        <v>81</v>
      </c>
      <c r="AF33" s="1">
        <f t="shared" si="20"/>
        <v>2</v>
      </c>
      <c r="AG33" s="1">
        <f t="shared" si="20"/>
        <v>0</v>
      </c>
      <c r="AH33" s="1">
        <f t="shared" si="20"/>
        <v>0</v>
      </c>
      <c r="AI33" s="1">
        <f t="shared" si="27"/>
        <v>83</v>
      </c>
      <c r="AJ33" s="9">
        <f t="shared" si="1"/>
        <v>0</v>
      </c>
      <c r="AK33" s="9">
        <f t="shared" si="2"/>
        <v>1.172E-2</v>
      </c>
      <c r="AL33" s="9">
        <f t="shared" si="3"/>
        <v>1.1599999999999999E-2</v>
      </c>
      <c r="AM33" s="9">
        <f t="shared" si="4"/>
        <v>1.2E-4</v>
      </c>
      <c r="AN33" s="9">
        <f t="shared" si="5"/>
        <v>0</v>
      </c>
      <c r="AO33" s="9">
        <f t="shared" si="6"/>
        <v>1.66E-3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0</v>
      </c>
      <c r="AV33" s="9">
        <f t="shared" si="23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35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53684.23892932562</v>
      </c>
      <c r="BS33" s="1">
        <f t="shared" si="16"/>
        <v>53134.570953940034</v>
      </c>
    </row>
    <row r="34" spans="1:85" x14ac:dyDescent="0.3">
      <c r="B34" s="1">
        <f t="shared" si="0"/>
        <v>674</v>
      </c>
      <c r="C34" s="1">
        <v>21</v>
      </c>
      <c r="D34" s="1">
        <v>49325</v>
      </c>
      <c r="E34" s="1">
        <v>667</v>
      </c>
      <c r="F34" s="1">
        <v>0</v>
      </c>
      <c r="G34" s="1">
        <v>7</v>
      </c>
      <c r="H34" s="1">
        <v>0</v>
      </c>
      <c r="I34" s="1">
        <v>0</v>
      </c>
      <c r="J34" s="1">
        <v>56.34</v>
      </c>
      <c r="K34" s="1">
        <v>1.43</v>
      </c>
      <c r="L34" s="1">
        <v>12.6</v>
      </c>
      <c r="M34" s="1">
        <v>2.4500000000000002</v>
      </c>
      <c r="N34" s="1">
        <v>157</v>
      </c>
      <c r="O34" s="1">
        <v>507</v>
      </c>
      <c r="P34" s="1">
        <v>502</v>
      </c>
      <c r="Q34" s="1">
        <v>4</v>
      </c>
      <c r="R34" s="1">
        <v>0</v>
      </c>
      <c r="S34" s="1">
        <v>275</v>
      </c>
      <c r="T34" s="1">
        <v>27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49325</v>
      </c>
      <c r="AB34" s="1">
        <f t="shared" si="17"/>
        <v>667</v>
      </c>
      <c r="AC34" s="1">
        <f t="shared" si="18"/>
        <v>7</v>
      </c>
      <c r="AD34" s="1">
        <f t="shared" si="19"/>
        <v>0</v>
      </c>
      <c r="AE34" s="1">
        <f t="shared" si="26"/>
        <v>87</v>
      </c>
      <c r="AF34" s="1">
        <f t="shared" si="20"/>
        <v>1</v>
      </c>
      <c r="AG34" s="1">
        <f t="shared" si="20"/>
        <v>0</v>
      </c>
      <c r="AH34" s="1">
        <f t="shared" si="20"/>
        <v>0</v>
      </c>
      <c r="AI34" s="1">
        <f t="shared" si="27"/>
        <v>88</v>
      </c>
      <c r="AJ34" s="9">
        <f t="shared" si="1"/>
        <v>0</v>
      </c>
      <c r="AK34" s="9">
        <f t="shared" si="2"/>
        <v>1.3480000000000001E-2</v>
      </c>
      <c r="AL34" s="9">
        <f t="shared" si="3"/>
        <v>1.3339999999999999E-2</v>
      </c>
      <c r="AM34" s="9">
        <f t="shared" si="4"/>
        <v>1.3999999999999999E-4</v>
      </c>
      <c r="AN34" s="9">
        <f t="shared" si="5"/>
        <v>0</v>
      </c>
      <c r="AO34" s="9">
        <f t="shared" si="6"/>
        <v>1.7600000000000001E-3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0</v>
      </c>
      <c r="AV34" s="9">
        <f t="shared" si="23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36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61746.035901647556</v>
      </c>
      <c r="BS34" s="1">
        <f t="shared" si="16"/>
        <v>61104.756597031039</v>
      </c>
    </row>
    <row r="35" spans="1:85" x14ac:dyDescent="0.3">
      <c r="B35" s="1">
        <f t="shared" si="0"/>
        <v>768</v>
      </c>
      <c r="C35" s="1">
        <v>22</v>
      </c>
      <c r="D35" s="1">
        <v>49230</v>
      </c>
      <c r="E35" s="1">
        <v>759</v>
      </c>
      <c r="F35" s="1">
        <v>0</v>
      </c>
      <c r="G35" s="1">
        <v>9</v>
      </c>
      <c r="H35" s="1">
        <v>0</v>
      </c>
      <c r="I35" s="1">
        <v>0</v>
      </c>
      <c r="J35" s="1">
        <v>56.34</v>
      </c>
      <c r="K35" s="1">
        <v>1.44</v>
      </c>
      <c r="L35" s="1">
        <v>12.9</v>
      </c>
      <c r="M35" s="1">
        <v>2.2799999999999998</v>
      </c>
      <c r="N35" s="1">
        <v>182</v>
      </c>
      <c r="O35" s="1">
        <v>577</v>
      </c>
      <c r="P35" s="1">
        <v>571</v>
      </c>
      <c r="Q35" s="1">
        <v>6</v>
      </c>
      <c r="R35" s="1">
        <v>0</v>
      </c>
      <c r="S35" s="1">
        <v>315</v>
      </c>
      <c r="T35" s="1">
        <v>31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49230</v>
      </c>
      <c r="AB35" s="1">
        <f t="shared" si="17"/>
        <v>759</v>
      </c>
      <c r="AC35" s="1">
        <f t="shared" si="18"/>
        <v>9</v>
      </c>
      <c r="AD35" s="1">
        <f t="shared" si="19"/>
        <v>0</v>
      </c>
      <c r="AE35" s="1">
        <f t="shared" si="26"/>
        <v>92</v>
      </c>
      <c r="AF35" s="1">
        <f t="shared" si="20"/>
        <v>2</v>
      </c>
      <c r="AG35" s="1">
        <f t="shared" si="20"/>
        <v>0</v>
      </c>
      <c r="AH35" s="1">
        <f t="shared" si="20"/>
        <v>0</v>
      </c>
      <c r="AI35" s="1">
        <f t="shared" si="27"/>
        <v>94</v>
      </c>
      <c r="AJ35" s="9">
        <f t="shared" si="1"/>
        <v>0</v>
      </c>
      <c r="AK35" s="9">
        <f t="shared" si="2"/>
        <v>1.536E-2</v>
      </c>
      <c r="AL35" s="9">
        <f t="shared" si="3"/>
        <v>1.5180000000000001E-2</v>
      </c>
      <c r="AM35" s="9">
        <f t="shared" si="4"/>
        <v>1.8000000000000001E-4</v>
      </c>
      <c r="AN35" s="9">
        <f t="shared" si="5"/>
        <v>0</v>
      </c>
      <c r="AO35" s="9">
        <f t="shared" si="6"/>
        <v>1.8799999999999999E-3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0</v>
      </c>
      <c r="AV35" s="9">
        <f t="shared" si="23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37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70357.50084935507</v>
      </c>
      <c r="BS35" s="1">
        <f t="shared" si="16"/>
        <v>69532.998886276691</v>
      </c>
    </row>
    <row r="36" spans="1:85" x14ac:dyDescent="0.3">
      <c r="B36" s="1">
        <f t="shared" si="0"/>
        <v>870</v>
      </c>
      <c r="C36" s="1">
        <v>23</v>
      </c>
      <c r="D36" s="1">
        <v>49128</v>
      </c>
      <c r="E36" s="1">
        <v>858</v>
      </c>
      <c r="F36" s="1">
        <v>0</v>
      </c>
      <c r="G36" s="1">
        <v>12</v>
      </c>
      <c r="H36" s="1">
        <v>0</v>
      </c>
      <c r="I36" s="1">
        <v>0</v>
      </c>
      <c r="J36" s="1">
        <v>56.34</v>
      </c>
      <c r="K36" s="1">
        <v>1.46</v>
      </c>
      <c r="L36" s="1">
        <v>13.2</v>
      </c>
      <c r="M36" s="1">
        <v>2.19</v>
      </c>
      <c r="N36" s="1">
        <v>208</v>
      </c>
      <c r="O36" s="1">
        <v>652</v>
      </c>
      <c r="P36" s="1">
        <v>644</v>
      </c>
      <c r="Q36" s="1">
        <v>8</v>
      </c>
      <c r="R36" s="1">
        <v>0</v>
      </c>
      <c r="S36" s="1">
        <v>362</v>
      </c>
      <c r="T36" s="1">
        <v>35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49128</v>
      </c>
      <c r="AB36" s="1">
        <f t="shared" si="17"/>
        <v>858</v>
      </c>
      <c r="AC36" s="1">
        <f t="shared" si="18"/>
        <v>12</v>
      </c>
      <c r="AD36" s="1">
        <f t="shared" si="19"/>
        <v>0</v>
      </c>
      <c r="AE36" s="1">
        <f t="shared" si="26"/>
        <v>99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102</v>
      </c>
      <c r="AJ36" s="9">
        <f t="shared" si="1"/>
        <v>0</v>
      </c>
      <c r="AK36" s="9">
        <f t="shared" si="2"/>
        <v>1.7399999999999999E-2</v>
      </c>
      <c r="AL36" s="9">
        <f t="shared" si="3"/>
        <v>1.7160000000000002E-2</v>
      </c>
      <c r="AM36" s="9">
        <f t="shared" si="4"/>
        <v>2.4000000000000001E-4</v>
      </c>
      <c r="AN36" s="9">
        <f t="shared" si="5"/>
        <v>0</v>
      </c>
      <c r="AO36" s="9">
        <f t="shared" si="6"/>
        <v>2.0400000000000001E-3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0</v>
      </c>
      <c r="AV36" s="9">
        <f t="shared" si="23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38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79701.856430910047</v>
      </c>
      <c r="BS36" s="1">
        <f t="shared" si="16"/>
        <v>78602.520480138875</v>
      </c>
      <c r="CD36" s="1"/>
      <c r="CE36" s="1"/>
      <c r="CF36" s="1"/>
      <c r="CG36" s="1"/>
    </row>
    <row r="37" spans="1:85" x14ac:dyDescent="0.3">
      <c r="B37" s="1">
        <f t="shared" si="0"/>
        <v>981</v>
      </c>
      <c r="C37" s="1">
        <v>24</v>
      </c>
      <c r="D37" s="1">
        <v>49016</v>
      </c>
      <c r="E37" s="1">
        <v>966</v>
      </c>
      <c r="F37" s="1">
        <v>0</v>
      </c>
      <c r="G37" s="1">
        <v>15</v>
      </c>
      <c r="H37" s="1">
        <v>0</v>
      </c>
      <c r="I37" s="1">
        <v>0</v>
      </c>
      <c r="J37" s="1">
        <v>56.34</v>
      </c>
      <c r="K37" s="1">
        <v>1.48</v>
      </c>
      <c r="L37" s="1">
        <v>13.5</v>
      </c>
      <c r="M37" s="1">
        <v>2.2400000000000002</v>
      </c>
      <c r="N37" s="1">
        <v>240</v>
      </c>
      <c r="O37" s="1">
        <v>733</v>
      </c>
      <c r="P37" s="1">
        <v>722</v>
      </c>
      <c r="Q37" s="1">
        <v>10</v>
      </c>
      <c r="R37" s="1">
        <v>0</v>
      </c>
      <c r="S37" s="1">
        <v>418</v>
      </c>
      <c r="T37" s="1">
        <v>42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49016</v>
      </c>
      <c r="AB37" s="1">
        <f t="shared" si="17"/>
        <v>966</v>
      </c>
      <c r="AC37" s="1">
        <f t="shared" si="18"/>
        <v>15</v>
      </c>
      <c r="AD37" s="1">
        <f t="shared" si="19"/>
        <v>0</v>
      </c>
      <c r="AE37" s="1">
        <f t="shared" si="26"/>
        <v>108</v>
      </c>
      <c r="AF37" s="1">
        <f t="shared" si="20"/>
        <v>3</v>
      </c>
      <c r="AG37" s="1">
        <f t="shared" si="20"/>
        <v>0</v>
      </c>
      <c r="AH37" s="1">
        <f t="shared" si="20"/>
        <v>0</v>
      </c>
      <c r="AI37" s="1">
        <f t="shared" si="27"/>
        <v>111</v>
      </c>
      <c r="AJ37" s="9">
        <f t="shared" si="1"/>
        <v>0</v>
      </c>
      <c r="AK37" s="9">
        <f t="shared" si="2"/>
        <v>1.9619999999999999E-2</v>
      </c>
      <c r="AL37" s="9">
        <f t="shared" si="3"/>
        <v>1.932E-2</v>
      </c>
      <c r="AM37" s="9">
        <f t="shared" si="4"/>
        <v>2.9999999999999997E-4</v>
      </c>
      <c r="AN37" s="9">
        <f t="shared" si="5"/>
        <v>0</v>
      </c>
      <c r="AO37" s="9">
        <f t="shared" si="6"/>
        <v>2.2200000000000002E-3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0</v>
      </c>
      <c r="AV37" s="9">
        <f t="shared" si="23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39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89870.713975543404</v>
      </c>
      <c r="BS37" s="1">
        <f t="shared" si="16"/>
        <v>88496.544037079439</v>
      </c>
      <c r="CD37" s="1"/>
      <c r="CE37" s="1"/>
      <c r="CF37" s="1"/>
      <c r="CG37" s="1"/>
    </row>
    <row r="38" spans="1:85" x14ac:dyDescent="0.3">
      <c r="B38" s="1">
        <f t="shared" si="0"/>
        <v>1113</v>
      </c>
      <c r="C38" s="1">
        <v>25</v>
      </c>
      <c r="D38" s="1">
        <v>48885</v>
      </c>
      <c r="E38" s="1">
        <v>1094</v>
      </c>
      <c r="F38" s="1">
        <v>0</v>
      </c>
      <c r="G38" s="1">
        <v>19</v>
      </c>
      <c r="H38" s="1">
        <v>0</v>
      </c>
      <c r="I38" s="1">
        <v>0</v>
      </c>
      <c r="J38" s="1">
        <v>56.34</v>
      </c>
      <c r="K38" s="1">
        <v>1.49</v>
      </c>
      <c r="L38" s="1">
        <v>13.9</v>
      </c>
      <c r="M38" s="1">
        <v>2.14</v>
      </c>
      <c r="N38" s="1">
        <v>277</v>
      </c>
      <c r="O38" s="1">
        <v>827</v>
      </c>
      <c r="P38" s="1">
        <v>813</v>
      </c>
      <c r="Q38" s="1">
        <v>13</v>
      </c>
      <c r="R38" s="1">
        <v>0</v>
      </c>
      <c r="S38" s="1">
        <v>484</v>
      </c>
      <c r="T38" s="1">
        <v>49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48885</v>
      </c>
      <c r="AB38" s="1">
        <f t="shared" si="17"/>
        <v>1094</v>
      </c>
      <c r="AC38" s="1">
        <f t="shared" si="18"/>
        <v>19</v>
      </c>
      <c r="AD38" s="1">
        <f t="shared" si="19"/>
        <v>0</v>
      </c>
      <c r="AE38" s="1">
        <f t="shared" si="26"/>
        <v>128</v>
      </c>
      <c r="AF38" s="1">
        <f t="shared" si="20"/>
        <v>4</v>
      </c>
      <c r="AG38" s="1">
        <f t="shared" si="20"/>
        <v>0</v>
      </c>
      <c r="AH38" s="1">
        <f t="shared" si="20"/>
        <v>0</v>
      </c>
      <c r="AI38" s="1">
        <f t="shared" si="27"/>
        <v>132</v>
      </c>
      <c r="AJ38" s="9">
        <f t="shared" si="1"/>
        <v>0</v>
      </c>
      <c r="AK38" s="9">
        <f t="shared" si="2"/>
        <v>2.2259999999999999E-2</v>
      </c>
      <c r="AL38" s="9">
        <f t="shared" si="3"/>
        <v>2.188E-2</v>
      </c>
      <c r="AM38" s="9">
        <f t="shared" si="4"/>
        <v>3.8000000000000002E-4</v>
      </c>
      <c r="AN38" s="9">
        <f t="shared" si="5"/>
        <v>0</v>
      </c>
      <c r="AO38" s="9">
        <f t="shared" si="6"/>
        <v>2.64E-3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0</v>
      </c>
      <c r="AV38" s="9">
        <f t="shared" si="23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40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101963.40943402631</v>
      </c>
      <c r="BS38" s="1">
        <f t="shared" si="16"/>
        <v>100222.79417863861</v>
      </c>
      <c r="CD38" s="1"/>
      <c r="CE38" s="1"/>
      <c r="CF38" s="1"/>
      <c r="CG38" s="1"/>
    </row>
    <row r="39" spans="1:85" x14ac:dyDescent="0.3">
      <c r="B39" s="1">
        <f t="shared" si="0"/>
        <v>1253</v>
      </c>
      <c r="C39" s="1">
        <v>26</v>
      </c>
      <c r="D39" s="1">
        <v>48745</v>
      </c>
      <c r="E39" s="1">
        <v>1229</v>
      </c>
      <c r="F39" s="1">
        <v>0</v>
      </c>
      <c r="G39" s="1">
        <v>24</v>
      </c>
      <c r="H39" s="1">
        <v>0</v>
      </c>
      <c r="I39" s="1">
        <v>0</v>
      </c>
      <c r="J39" s="1">
        <v>56.34</v>
      </c>
      <c r="K39" s="1">
        <v>1.51</v>
      </c>
      <c r="L39" s="1">
        <v>14.4</v>
      </c>
      <c r="M39" s="1">
        <v>2.0499999999999998</v>
      </c>
      <c r="N39" s="1">
        <v>317</v>
      </c>
      <c r="O39" s="1">
        <v>927</v>
      </c>
      <c r="P39" s="1">
        <v>909</v>
      </c>
      <c r="Q39" s="1">
        <v>17</v>
      </c>
      <c r="R39" s="1">
        <v>0</v>
      </c>
      <c r="S39" s="1">
        <v>561</v>
      </c>
      <c r="T39" s="1">
        <v>56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48745</v>
      </c>
      <c r="AB39" s="1">
        <f t="shared" si="17"/>
        <v>1229</v>
      </c>
      <c r="AC39" s="1">
        <f t="shared" si="18"/>
        <v>24</v>
      </c>
      <c r="AD39" s="1">
        <f t="shared" si="19"/>
        <v>0</v>
      </c>
      <c r="AE39" s="1">
        <f t="shared" si="26"/>
        <v>135</v>
      </c>
      <c r="AF39" s="1">
        <f t="shared" si="20"/>
        <v>5</v>
      </c>
      <c r="AG39" s="1">
        <f t="shared" si="20"/>
        <v>0</v>
      </c>
      <c r="AH39" s="1">
        <f t="shared" si="20"/>
        <v>0</v>
      </c>
      <c r="AI39" s="1">
        <f t="shared" si="27"/>
        <v>140</v>
      </c>
      <c r="AJ39" s="9">
        <f t="shared" si="1"/>
        <v>0</v>
      </c>
      <c r="AK39" s="9">
        <f t="shared" si="2"/>
        <v>2.5059999999999999E-2</v>
      </c>
      <c r="AL39" s="9">
        <f t="shared" si="3"/>
        <v>2.4580000000000001E-2</v>
      </c>
      <c r="AM39" s="9">
        <f t="shared" si="4"/>
        <v>4.8000000000000001E-4</v>
      </c>
      <c r="AN39" s="9">
        <f t="shared" si="5"/>
        <v>0</v>
      </c>
      <c r="AO39" s="9">
        <f t="shared" si="6"/>
        <v>2.8E-3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0</v>
      </c>
      <c r="AV39" s="9">
        <f t="shared" si="23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41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114788.99552635665</v>
      </c>
      <c r="BS39" s="1">
        <f t="shared" si="16"/>
        <v>112590.32362481431</v>
      </c>
      <c r="CD39" s="1"/>
      <c r="CE39" s="1"/>
      <c r="CF39" s="1"/>
      <c r="CG39" s="1"/>
    </row>
    <row r="40" spans="1:85" x14ac:dyDescent="0.3">
      <c r="B40" s="1">
        <f t="shared" si="0"/>
        <v>1414</v>
      </c>
      <c r="C40" s="1">
        <v>27</v>
      </c>
      <c r="D40" s="1">
        <v>48584</v>
      </c>
      <c r="E40" s="1">
        <v>1384</v>
      </c>
      <c r="F40" s="1">
        <v>0</v>
      </c>
      <c r="G40" s="1">
        <v>30</v>
      </c>
      <c r="H40" s="1">
        <v>0</v>
      </c>
      <c r="I40" s="1">
        <v>0</v>
      </c>
      <c r="J40" s="1">
        <v>56.34</v>
      </c>
      <c r="K40" s="1">
        <v>1.52</v>
      </c>
      <c r="L40" s="1">
        <v>14.8</v>
      </c>
      <c r="M40" s="1">
        <v>2.1</v>
      </c>
      <c r="N40" s="1">
        <v>362</v>
      </c>
      <c r="O40" s="1">
        <v>1043</v>
      </c>
      <c r="P40" s="1">
        <v>1020</v>
      </c>
      <c r="Q40" s="1">
        <v>21</v>
      </c>
      <c r="R40" s="1">
        <v>0</v>
      </c>
      <c r="S40" s="1">
        <v>644</v>
      </c>
      <c r="T40" s="1">
        <v>64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48584</v>
      </c>
      <c r="AB40" s="1">
        <f t="shared" si="17"/>
        <v>1384</v>
      </c>
      <c r="AC40" s="1">
        <f t="shared" si="18"/>
        <v>30</v>
      </c>
      <c r="AD40" s="1">
        <f t="shared" si="19"/>
        <v>0</v>
      </c>
      <c r="AE40" s="1">
        <f t="shared" si="26"/>
        <v>155</v>
      </c>
      <c r="AF40" s="1">
        <f t="shared" si="20"/>
        <v>6</v>
      </c>
      <c r="AG40" s="1">
        <f t="shared" si="20"/>
        <v>0</v>
      </c>
      <c r="AH40" s="1">
        <f t="shared" si="20"/>
        <v>0</v>
      </c>
      <c r="AI40" s="1">
        <f t="shared" si="27"/>
        <v>161</v>
      </c>
      <c r="AJ40" s="9">
        <f t="shared" si="1"/>
        <v>0</v>
      </c>
      <c r="AK40" s="9">
        <f t="shared" si="2"/>
        <v>2.828E-2</v>
      </c>
      <c r="AL40" s="9">
        <f t="shared" si="3"/>
        <v>2.768E-2</v>
      </c>
      <c r="AM40" s="9">
        <f t="shared" si="4"/>
        <v>5.9999999999999995E-4</v>
      </c>
      <c r="AN40" s="9">
        <f t="shared" si="5"/>
        <v>0</v>
      </c>
      <c r="AO40" s="9">
        <f t="shared" si="6"/>
        <v>3.2200000000000002E-3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0</v>
      </c>
      <c r="AV40" s="9">
        <f t="shared" si="23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42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129538.41953253656</v>
      </c>
      <c r="BS40" s="1">
        <f t="shared" si="16"/>
        <v>126790.07965560863</v>
      </c>
      <c r="CD40" s="1"/>
      <c r="CE40" s="1"/>
      <c r="CF40" s="1"/>
      <c r="CG40" s="1"/>
    </row>
    <row r="41" spans="1:85" x14ac:dyDescent="0.3">
      <c r="B41" s="1">
        <f t="shared" si="0"/>
        <v>1595</v>
      </c>
      <c r="C41" s="1">
        <v>28</v>
      </c>
      <c r="D41" s="1">
        <v>48403</v>
      </c>
      <c r="E41" s="1">
        <v>1556</v>
      </c>
      <c r="F41" s="1">
        <v>0</v>
      </c>
      <c r="G41" s="1">
        <v>38</v>
      </c>
      <c r="H41" s="1">
        <v>0</v>
      </c>
      <c r="I41" s="1">
        <v>1</v>
      </c>
      <c r="J41" s="1">
        <v>56.34</v>
      </c>
      <c r="K41" s="1">
        <v>1.53</v>
      </c>
      <c r="L41" s="1">
        <v>15.3</v>
      </c>
      <c r="M41" s="1">
        <v>2</v>
      </c>
      <c r="N41" s="1">
        <v>412</v>
      </c>
      <c r="O41" s="1">
        <v>1173</v>
      </c>
      <c r="P41" s="1">
        <v>1144</v>
      </c>
      <c r="Q41" s="1">
        <v>28</v>
      </c>
      <c r="R41" s="1">
        <v>0</v>
      </c>
      <c r="S41" s="1">
        <v>730</v>
      </c>
      <c r="T41" s="1">
        <v>73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48403</v>
      </c>
      <c r="AB41" s="1">
        <f t="shared" si="17"/>
        <v>1556</v>
      </c>
      <c r="AC41" s="1">
        <f t="shared" si="18"/>
        <v>38</v>
      </c>
      <c r="AD41" s="1">
        <f t="shared" si="19"/>
        <v>1</v>
      </c>
      <c r="AE41" s="1">
        <f t="shared" si="26"/>
        <v>172</v>
      </c>
      <c r="AF41" s="1">
        <f t="shared" si="20"/>
        <v>8</v>
      </c>
      <c r="AG41" s="1">
        <f t="shared" si="20"/>
        <v>0</v>
      </c>
      <c r="AH41" s="1">
        <f t="shared" si="20"/>
        <v>1</v>
      </c>
      <c r="AI41" s="1">
        <f t="shared" si="27"/>
        <v>181</v>
      </c>
      <c r="AJ41" s="9">
        <f t="shared" si="1"/>
        <v>6.2695924764890286E-4</v>
      </c>
      <c r="AK41" s="9">
        <f t="shared" si="2"/>
        <v>3.1899999999999998E-2</v>
      </c>
      <c r="AL41" s="9">
        <f t="shared" si="3"/>
        <v>3.1119999999999998E-2</v>
      </c>
      <c r="AM41" s="9">
        <f t="shared" si="4"/>
        <v>7.6000000000000004E-4</v>
      </c>
      <c r="AN41" s="9">
        <f t="shared" si="5"/>
        <v>2.0000000000000002E-5</v>
      </c>
      <c r="AO41" s="9">
        <f t="shared" si="6"/>
        <v>3.62E-3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0</v>
      </c>
      <c r="AV41" s="9">
        <f t="shared" si="23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43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146120.07012333508</v>
      </c>
      <c r="BS41" s="1">
        <f t="shared" si="16"/>
        <v>142547.22828332879</v>
      </c>
      <c r="CD41" s="1"/>
      <c r="CE41" s="1"/>
      <c r="CF41" s="1"/>
      <c r="CG41" s="1"/>
    </row>
    <row r="42" spans="1:85" x14ac:dyDescent="0.3">
      <c r="B42" s="1">
        <f t="shared" si="0"/>
        <v>1794</v>
      </c>
      <c r="C42" s="1">
        <v>29</v>
      </c>
      <c r="D42" s="1">
        <v>48204</v>
      </c>
      <c r="E42" s="1">
        <v>1746</v>
      </c>
      <c r="F42" s="1">
        <v>0</v>
      </c>
      <c r="G42" s="1">
        <v>47</v>
      </c>
      <c r="H42" s="1">
        <v>0</v>
      </c>
      <c r="I42" s="1">
        <v>1</v>
      </c>
      <c r="J42" s="1">
        <v>56.34</v>
      </c>
      <c r="K42" s="1">
        <v>1.53</v>
      </c>
      <c r="L42" s="1">
        <v>15.7</v>
      </c>
      <c r="M42" s="1">
        <v>2.02</v>
      </c>
      <c r="N42" s="1">
        <v>470</v>
      </c>
      <c r="O42" s="1">
        <v>1315</v>
      </c>
      <c r="P42" s="1">
        <v>1279</v>
      </c>
      <c r="Q42" s="1">
        <v>35</v>
      </c>
      <c r="R42" s="1">
        <v>0</v>
      </c>
      <c r="S42" s="1">
        <v>822</v>
      </c>
      <c r="T42" s="1">
        <v>82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48204</v>
      </c>
      <c r="AB42" s="1">
        <f t="shared" si="17"/>
        <v>1746</v>
      </c>
      <c r="AC42" s="1">
        <f t="shared" si="18"/>
        <v>47</v>
      </c>
      <c r="AD42" s="1">
        <f t="shared" si="19"/>
        <v>1</v>
      </c>
      <c r="AE42" s="1">
        <f t="shared" si="26"/>
        <v>190</v>
      </c>
      <c r="AF42" s="1">
        <f t="shared" si="20"/>
        <v>9</v>
      </c>
      <c r="AG42" s="1">
        <f t="shared" si="20"/>
        <v>0</v>
      </c>
      <c r="AH42" s="1">
        <f t="shared" si="20"/>
        <v>0</v>
      </c>
      <c r="AI42" s="1">
        <f t="shared" si="27"/>
        <v>199</v>
      </c>
      <c r="AJ42" s="9">
        <f t="shared" si="1"/>
        <v>5.5741360089186175E-4</v>
      </c>
      <c r="AK42" s="9">
        <f t="shared" si="2"/>
        <v>3.5880000000000002E-2</v>
      </c>
      <c r="AL42" s="9">
        <f t="shared" si="3"/>
        <v>3.492E-2</v>
      </c>
      <c r="AM42" s="9">
        <f t="shared" si="4"/>
        <v>9.3999999999999997E-4</v>
      </c>
      <c r="AN42" s="9">
        <f t="shared" si="5"/>
        <v>2.0000000000000002E-5</v>
      </c>
      <c r="AO42" s="9">
        <f t="shared" si="6"/>
        <v>3.98E-3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0</v>
      </c>
      <c r="AV42" s="9">
        <f t="shared" si="23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44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164350.72464029037</v>
      </c>
      <c r="BS42" s="1">
        <f t="shared" si="16"/>
        <v>159953.38083720568</v>
      </c>
      <c r="CD42" s="1"/>
      <c r="CE42" s="1"/>
      <c r="CF42" s="1"/>
      <c r="CG42" s="1"/>
    </row>
    <row r="43" spans="1:85" x14ac:dyDescent="0.3">
      <c r="B43" s="1">
        <f t="shared" si="0"/>
        <v>2020</v>
      </c>
      <c r="C43" s="1">
        <v>30</v>
      </c>
      <c r="D43" s="1">
        <v>47978</v>
      </c>
      <c r="E43" s="1">
        <v>1960</v>
      </c>
      <c r="F43" s="1">
        <v>0</v>
      </c>
      <c r="G43" s="1">
        <v>58</v>
      </c>
      <c r="H43" s="1">
        <v>0</v>
      </c>
      <c r="I43" s="1">
        <v>2</v>
      </c>
      <c r="J43" s="1">
        <v>56.34</v>
      </c>
      <c r="K43" s="1">
        <v>1.53</v>
      </c>
      <c r="L43" s="1">
        <v>16.100000000000001</v>
      </c>
      <c r="M43" s="1">
        <v>1.99</v>
      </c>
      <c r="N43" s="1">
        <v>533</v>
      </c>
      <c r="O43" s="1">
        <v>1478</v>
      </c>
      <c r="P43" s="1">
        <v>1433</v>
      </c>
      <c r="Q43" s="1">
        <v>43</v>
      </c>
      <c r="R43" s="1">
        <v>1</v>
      </c>
      <c r="S43" s="1">
        <v>923</v>
      </c>
      <c r="T43" s="1">
        <v>92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47978</v>
      </c>
      <c r="AB43" s="1">
        <f t="shared" si="17"/>
        <v>1960</v>
      </c>
      <c r="AC43" s="1">
        <f t="shared" si="18"/>
        <v>58</v>
      </c>
      <c r="AD43" s="1">
        <f t="shared" si="19"/>
        <v>2</v>
      </c>
      <c r="AE43" s="1">
        <f t="shared" si="26"/>
        <v>214</v>
      </c>
      <c r="AF43" s="1">
        <f t="shared" si="20"/>
        <v>11</v>
      </c>
      <c r="AG43" s="1">
        <f t="shared" si="20"/>
        <v>0</v>
      </c>
      <c r="AH43" s="1">
        <f t="shared" si="20"/>
        <v>1</v>
      </c>
      <c r="AI43" s="1">
        <f t="shared" si="27"/>
        <v>226</v>
      </c>
      <c r="AJ43" s="9">
        <f t="shared" si="1"/>
        <v>9.9009900990099011E-4</v>
      </c>
      <c r="AK43" s="9">
        <f t="shared" si="2"/>
        <v>4.0399999999999998E-2</v>
      </c>
      <c r="AL43" s="9">
        <f t="shared" si="3"/>
        <v>3.9199999999999999E-2</v>
      </c>
      <c r="AM43" s="9">
        <f t="shared" si="4"/>
        <v>1.16E-3</v>
      </c>
      <c r="AN43" s="9">
        <f t="shared" si="5"/>
        <v>4.0000000000000003E-5</v>
      </c>
      <c r="AO43" s="9">
        <f t="shared" si="6"/>
        <v>4.5199999999999997E-3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0</v>
      </c>
      <c r="AV43" s="9">
        <f t="shared" si="23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45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185054.88504648081</v>
      </c>
      <c r="BS43" s="1">
        <f t="shared" si="16"/>
        <v>179558.20529262495</v>
      </c>
      <c r="CD43" s="1"/>
      <c r="CE43" s="1"/>
      <c r="CF43" s="1"/>
      <c r="CG43" s="1"/>
    </row>
    <row r="44" spans="1:85" x14ac:dyDescent="0.3">
      <c r="B44" s="1">
        <f t="shared" si="0"/>
        <v>2090</v>
      </c>
      <c r="C44" s="1">
        <v>31</v>
      </c>
      <c r="D44" s="1">
        <v>47908</v>
      </c>
      <c r="E44" s="1">
        <v>2017</v>
      </c>
      <c r="F44" s="1">
        <v>0</v>
      </c>
      <c r="G44" s="1">
        <v>71</v>
      </c>
      <c r="H44" s="1">
        <v>0</v>
      </c>
      <c r="I44" s="1">
        <v>2</v>
      </c>
      <c r="J44" s="1">
        <v>55.43</v>
      </c>
      <c r="K44" s="1">
        <v>1.47</v>
      </c>
      <c r="L44" s="1">
        <v>16.5</v>
      </c>
      <c r="M44" s="1">
        <v>1.96</v>
      </c>
      <c r="N44" s="1">
        <v>569</v>
      </c>
      <c r="O44" s="1">
        <v>1511</v>
      </c>
      <c r="P44" s="1">
        <v>1466</v>
      </c>
      <c r="Q44" s="1">
        <v>43</v>
      </c>
      <c r="R44" s="1">
        <v>1</v>
      </c>
      <c r="S44" s="1">
        <v>1041</v>
      </c>
      <c r="T44" s="1">
        <v>106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47908</v>
      </c>
      <c r="AB44" s="1">
        <f t="shared" si="17"/>
        <v>2017</v>
      </c>
      <c r="AC44" s="1">
        <f t="shared" si="18"/>
        <v>71</v>
      </c>
      <c r="AD44" s="1">
        <f t="shared" si="19"/>
        <v>2</v>
      </c>
      <c r="AE44" s="1">
        <f t="shared" si="26"/>
        <v>57</v>
      </c>
      <c r="AF44" s="1">
        <f t="shared" si="20"/>
        <v>13</v>
      </c>
      <c r="AG44" s="1">
        <f t="shared" si="20"/>
        <v>0</v>
      </c>
      <c r="AH44" s="1">
        <f t="shared" si="20"/>
        <v>0</v>
      </c>
      <c r="AI44" s="1">
        <f t="shared" si="27"/>
        <v>70</v>
      </c>
      <c r="AJ44" s="9">
        <f t="shared" si="1"/>
        <v>9.5693779904306223E-4</v>
      </c>
      <c r="AK44" s="9">
        <f t="shared" si="2"/>
        <v>4.1799999999999997E-2</v>
      </c>
      <c r="AL44" s="9">
        <f t="shared" si="3"/>
        <v>4.0340000000000001E-2</v>
      </c>
      <c r="AM44" s="9">
        <f t="shared" si="4"/>
        <v>1.42E-3</v>
      </c>
      <c r="AN44" s="9">
        <f t="shared" si="5"/>
        <v>4.0000000000000003E-5</v>
      </c>
      <c r="AO44" s="9">
        <f t="shared" si="6"/>
        <v>1.4E-3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0</v>
      </c>
      <c r="AV44" s="9">
        <f t="shared" si="23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46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191467.67809264598</v>
      </c>
      <c r="BS44" s="1">
        <f t="shared" si="16"/>
        <v>184780.051058788</v>
      </c>
      <c r="CD44" s="1"/>
      <c r="CE44" s="1"/>
      <c r="CF44" s="1"/>
      <c r="CG44" s="1"/>
    </row>
    <row r="45" spans="1:85" x14ac:dyDescent="0.3">
      <c r="B45" s="1">
        <f t="shared" si="0"/>
        <v>2165</v>
      </c>
      <c r="C45" s="1">
        <v>32</v>
      </c>
      <c r="D45" s="1">
        <v>47833</v>
      </c>
      <c r="E45" s="1">
        <v>2074</v>
      </c>
      <c r="F45" s="1">
        <v>0</v>
      </c>
      <c r="G45" s="1">
        <v>88</v>
      </c>
      <c r="H45" s="1">
        <v>0</v>
      </c>
      <c r="I45" s="1">
        <v>3</v>
      </c>
      <c r="J45" s="1">
        <v>54.57</v>
      </c>
      <c r="K45" s="1">
        <v>1.42</v>
      </c>
      <c r="L45" s="1">
        <v>17.5</v>
      </c>
      <c r="M45" s="1">
        <v>1.99</v>
      </c>
      <c r="N45" s="1">
        <v>611</v>
      </c>
      <c r="O45" s="1">
        <v>1545</v>
      </c>
      <c r="P45" s="1">
        <v>1500</v>
      </c>
      <c r="Q45" s="1">
        <v>43</v>
      </c>
      <c r="R45" s="1">
        <v>1</v>
      </c>
      <c r="S45" s="1">
        <v>1162</v>
      </c>
      <c r="T45" s="1">
        <v>118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f t="shared" si="17"/>
        <v>47833</v>
      </c>
      <c r="AB45" s="1">
        <f t="shared" si="17"/>
        <v>2074</v>
      </c>
      <c r="AC45" s="1">
        <f t="shared" si="18"/>
        <v>88</v>
      </c>
      <c r="AD45" s="1">
        <f t="shared" si="19"/>
        <v>3</v>
      </c>
      <c r="AE45" s="1">
        <f t="shared" si="26"/>
        <v>57</v>
      </c>
      <c r="AF45" s="1">
        <f t="shared" si="20"/>
        <v>17</v>
      </c>
      <c r="AG45" s="1">
        <f t="shared" si="20"/>
        <v>0</v>
      </c>
      <c r="AH45" s="1">
        <f t="shared" si="20"/>
        <v>1</v>
      </c>
      <c r="AI45" s="1">
        <f t="shared" si="27"/>
        <v>75</v>
      </c>
      <c r="AJ45" s="9">
        <f t="shared" si="1"/>
        <v>1.3856812933025404E-3</v>
      </c>
      <c r="AK45" s="9">
        <f t="shared" si="2"/>
        <v>4.3299999999999998E-2</v>
      </c>
      <c r="AL45" s="9">
        <f t="shared" si="3"/>
        <v>4.1480000000000003E-2</v>
      </c>
      <c r="AM45" s="9">
        <f t="shared" si="4"/>
        <v>1.7600000000000001E-3</v>
      </c>
      <c r="AN45" s="9">
        <f t="shared" si="5"/>
        <v>6.0000000000000002E-5</v>
      </c>
      <c r="AO45" s="9">
        <f t="shared" si="6"/>
        <v>1.5E-3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0</v>
      </c>
      <c r="AV45" s="9">
        <f t="shared" si="23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0"/>
        <v>47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198338.52778496582</v>
      </c>
      <c r="BS45" s="1">
        <f t="shared" si="16"/>
        <v>190001.89682495108</v>
      </c>
      <c r="CD45" s="1"/>
      <c r="CE45" s="1"/>
      <c r="CF45" s="1"/>
      <c r="CG45" s="1"/>
    </row>
    <row r="46" spans="1:85" x14ac:dyDescent="0.3">
      <c r="B46" s="1">
        <f t="shared" si="0"/>
        <v>2246</v>
      </c>
      <c r="C46" s="1">
        <v>33</v>
      </c>
      <c r="D46" s="1">
        <v>47752</v>
      </c>
      <c r="E46" s="1">
        <v>2139</v>
      </c>
      <c r="F46" s="1">
        <v>0</v>
      </c>
      <c r="G46" s="1">
        <v>103</v>
      </c>
      <c r="H46" s="1">
        <v>0</v>
      </c>
      <c r="I46" s="1">
        <v>4</v>
      </c>
      <c r="J46" s="1">
        <v>53.77</v>
      </c>
      <c r="K46" s="1">
        <v>1.38</v>
      </c>
      <c r="L46" s="1">
        <v>17.600000000000001</v>
      </c>
      <c r="M46" s="1">
        <v>1.97</v>
      </c>
      <c r="N46" s="1">
        <v>656</v>
      </c>
      <c r="O46" s="1">
        <v>1580</v>
      </c>
      <c r="P46" s="1">
        <v>1535</v>
      </c>
      <c r="Q46" s="1">
        <v>43</v>
      </c>
      <c r="R46" s="1">
        <v>1</v>
      </c>
      <c r="S46" s="1">
        <v>1307</v>
      </c>
      <c r="T46" s="1">
        <v>133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f t="shared" si="17"/>
        <v>47752</v>
      </c>
      <c r="AB46" s="1">
        <f t="shared" si="17"/>
        <v>2139</v>
      </c>
      <c r="AC46" s="1">
        <f t="shared" si="18"/>
        <v>103</v>
      </c>
      <c r="AD46" s="1">
        <f t="shared" si="19"/>
        <v>4</v>
      </c>
      <c r="AE46" s="1">
        <f t="shared" si="26"/>
        <v>65</v>
      </c>
      <c r="AF46" s="1">
        <f t="shared" si="20"/>
        <v>15</v>
      </c>
      <c r="AG46" s="1">
        <f t="shared" si="20"/>
        <v>0</v>
      </c>
      <c r="AH46" s="1">
        <f t="shared" si="20"/>
        <v>1</v>
      </c>
      <c r="AI46" s="1">
        <f t="shared" si="27"/>
        <v>81</v>
      </c>
      <c r="AJ46" s="9">
        <f t="shared" si="1"/>
        <v>1.7809439002671415E-3</v>
      </c>
      <c r="AK46" s="9">
        <f t="shared" si="2"/>
        <v>4.4920000000000002E-2</v>
      </c>
      <c r="AL46" s="9">
        <f t="shared" si="3"/>
        <v>4.2779999999999999E-2</v>
      </c>
      <c r="AM46" s="9">
        <f t="shared" si="4"/>
        <v>2.0600000000000002E-3</v>
      </c>
      <c r="AN46" s="9">
        <f t="shared" si="5"/>
        <v>8.0000000000000007E-5</v>
      </c>
      <c r="AO46" s="9">
        <f t="shared" si="6"/>
        <v>1.6199999999999999E-3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0</v>
      </c>
      <c r="AV46" s="9">
        <f t="shared" si="23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0"/>
        <v>48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205759.04545267124</v>
      </c>
      <c r="BS46" s="1">
        <f t="shared" si="16"/>
        <v>195956.63322496161</v>
      </c>
      <c r="CD46" s="1"/>
      <c r="CE46" s="1"/>
      <c r="CF46" s="1"/>
      <c r="CG46" s="1"/>
    </row>
    <row r="47" spans="1:85" x14ac:dyDescent="0.3">
      <c r="A47" s="4"/>
      <c r="B47" s="1">
        <f t="shared" si="0"/>
        <v>2331</v>
      </c>
      <c r="C47" s="1">
        <v>34</v>
      </c>
      <c r="D47" s="1">
        <v>47667</v>
      </c>
      <c r="E47" s="1">
        <v>2204</v>
      </c>
      <c r="F47" s="1">
        <v>0</v>
      </c>
      <c r="G47" s="1">
        <v>122</v>
      </c>
      <c r="H47" s="1">
        <v>0</v>
      </c>
      <c r="I47" s="1">
        <v>5</v>
      </c>
      <c r="J47" s="1">
        <v>53.01</v>
      </c>
      <c r="K47" s="1">
        <v>1.35</v>
      </c>
      <c r="L47" s="1">
        <v>17.8</v>
      </c>
      <c r="M47" s="1">
        <v>1.94</v>
      </c>
      <c r="N47" s="1">
        <v>699</v>
      </c>
      <c r="O47" s="1">
        <v>1623</v>
      </c>
      <c r="P47" s="1">
        <v>1577</v>
      </c>
      <c r="Q47" s="1">
        <v>43</v>
      </c>
      <c r="R47" s="1">
        <v>1</v>
      </c>
      <c r="S47" s="1">
        <v>1468</v>
      </c>
      <c r="T47" s="1">
        <v>148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f t="shared" si="17"/>
        <v>47667</v>
      </c>
      <c r="AB47" s="1">
        <f t="shared" si="17"/>
        <v>2204</v>
      </c>
      <c r="AC47" s="1">
        <f t="shared" si="18"/>
        <v>122</v>
      </c>
      <c r="AD47" s="1">
        <f t="shared" si="19"/>
        <v>5</v>
      </c>
      <c r="AE47" s="1">
        <f t="shared" si="26"/>
        <v>65</v>
      </c>
      <c r="AF47" s="1">
        <f t="shared" si="20"/>
        <v>19</v>
      </c>
      <c r="AG47" s="1">
        <f t="shared" si="20"/>
        <v>0</v>
      </c>
      <c r="AH47" s="1">
        <f t="shared" si="20"/>
        <v>1</v>
      </c>
      <c r="AI47" s="1">
        <f t="shared" si="27"/>
        <v>85</v>
      </c>
      <c r="AJ47" s="9">
        <f t="shared" si="1"/>
        <v>2.1450021450021449E-3</v>
      </c>
      <c r="AK47" s="9">
        <f t="shared" si="2"/>
        <v>4.6620000000000002E-2</v>
      </c>
      <c r="AL47" s="9">
        <f t="shared" si="3"/>
        <v>4.4080000000000001E-2</v>
      </c>
      <c r="AM47" s="9">
        <f t="shared" si="4"/>
        <v>2.4399999999999999E-3</v>
      </c>
      <c r="AN47" s="9">
        <f t="shared" si="5"/>
        <v>1E-4</v>
      </c>
      <c r="AO47" s="9">
        <f t="shared" si="6"/>
        <v>1.6999999999999999E-3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0</v>
      </c>
      <c r="AV47" s="9">
        <f t="shared" si="23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0"/>
        <v>49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213546.00843730036</v>
      </c>
      <c r="BS47" s="1">
        <f t="shared" si="16"/>
        <v>201911.36962497211</v>
      </c>
    </row>
    <row r="48" spans="1:85" x14ac:dyDescent="0.3">
      <c r="B48" s="1">
        <f t="shared" si="0"/>
        <v>2410</v>
      </c>
      <c r="C48" s="1">
        <v>35</v>
      </c>
      <c r="D48" s="1">
        <v>47587</v>
      </c>
      <c r="E48" s="1">
        <v>2258</v>
      </c>
      <c r="F48" s="1">
        <v>0</v>
      </c>
      <c r="G48" s="1">
        <v>146</v>
      </c>
      <c r="H48" s="1">
        <v>0</v>
      </c>
      <c r="I48" s="1">
        <v>6</v>
      </c>
      <c r="J48" s="1">
        <v>52.3</v>
      </c>
      <c r="K48" s="1">
        <v>1.33</v>
      </c>
      <c r="L48" s="1">
        <v>18.2</v>
      </c>
      <c r="M48" s="1">
        <v>1.94</v>
      </c>
      <c r="N48" s="1">
        <v>738</v>
      </c>
      <c r="O48" s="1">
        <v>1663</v>
      </c>
      <c r="P48" s="1">
        <v>1618</v>
      </c>
      <c r="Q48" s="1">
        <v>43</v>
      </c>
      <c r="R48" s="1">
        <v>1</v>
      </c>
      <c r="S48" s="1">
        <v>1642</v>
      </c>
      <c r="T48" s="1">
        <v>166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f t="shared" si="17"/>
        <v>47587</v>
      </c>
      <c r="AB48" s="1">
        <f t="shared" si="17"/>
        <v>2258</v>
      </c>
      <c r="AC48" s="1">
        <f t="shared" si="18"/>
        <v>146</v>
      </c>
      <c r="AD48" s="1">
        <f t="shared" si="19"/>
        <v>6</v>
      </c>
      <c r="AE48" s="1">
        <f t="shared" si="26"/>
        <v>54</v>
      </c>
      <c r="AF48" s="1">
        <f t="shared" si="20"/>
        <v>24</v>
      </c>
      <c r="AG48" s="1">
        <f t="shared" si="20"/>
        <v>0</v>
      </c>
      <c r="AH48" s="1">
        <f t="shared" si="20"/>
        <v>1</v>
      </c>
      <c r="AI48" s="1">
        <f t="shared" si="27"/>
        <v>79</v>
      </c>
      <c r="AJ48" s="9">
        <f t="shared" si="1"/>
        <v>2.4896265560165973E-3</v>
      </c>
      <c r="AK48" s="9">
        <f t="shared" si="2"/>
        <v>4.82E-2</v>
      </c>
      <c r="AL48" s="9">
        <f t="shared" si="3"/>
        <v>4.5159999999999999E-2</v>
      </c>
      <c r="AM48" s="9">
        <f t="shared" si="4"/>
        <v>2.9199999999999999E-3</v>
      </c>
      <c r="AN48" s="9">
        <f t="shared" si="5"/>
        <v>1.2E-4</v>
      </c>
      <c r="AO48" s="9">
        <f t="shared" si="6"/>
        <v>1.58E-3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0</v>
      </c>
      <c r="AV48" s="9">
        <f t="shared" si="23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50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220783.30344654393</v>
      </c>
      <c r="BS48" s="1">
        <f t="shared" si="16"/>
        <v>206858.38140344241</v>
      </c>
    </row>
    <row r="49" spans="2:71" x14ac:dyDescent="0.3">
      <c r="B49" s="1">
        <f t="shared" si="0"/>
        <v>2484</v>
      </c>
      <c r="C49" s="1">
        <v>36</v>
      </c>
      <c r="D49" s="1">
        <v>47514</v>
      </c>
      <c r="E49" s="1">
        <v>2303</v>
      </c>
      <c r="F49" s="1">
        <v>0</v>
      </c>
      <c r="G49" s="1">
        <v>174</v>
      </c>
      <c r="H49" s="1">
        <v>0</v>
      </c>
      <c r="I49" s="1">
        <v>7</v>
      </c>
      <c r="J49" s="1">
        <v>51.63</v>
      </c>
      <c r="K49" s="1">
        <v>1.31</v>
      </c>
      <c r="L49" s="1">
        <v>18.5</v>
      </c>
      <c r="M49" s="1">
        <v>2</v>
      </c>
      <c r="N49" s="1">
        <v>773</v>
      </c>
      <c r="O49" s="1">
        <v>1702</v>
      </c>
      <c r="P49" s="1">
        <v>1657</v>
      </c>
      <c r="Q49" s="1">
        <v>43</v>
      </c>
      <c r="R49" s="1">
        <v>1</v>
      </c>
      <c r="S49" s="1">
        <v>1838</v>
      </c>
      <c r="T49" s="1">
        <v>188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17"/>
        <v>47514</v>
      </c>
      <c r="AB49" s="1">
        <f t="shared" si="17"/>
        <v>2303</v>
      </c>
      <c r="AC49" s="1">
        <f t="shared" si="18"/>
        <v>174</v>
      </c>
      <c r="AD49" s="1">
        <f t="shared" si="19"/>
        <v>7</v>
      </c>
      <c r="AE49" s="1">
        <f t="shared" si="26"/>
        <v>45</v>
      </c>
      <c r="AF49" s="1">
        <f t="shared" si="20"/>
        <v>28</v>
      </c>
      <c r="AG49" s="1">
        <f t="shared" si="20"/>
        <v>0</v>
      </c>
      <c r="AH49" s="1">
        <f t="shared" si="20"/>
        <v>1</v>
      </c>
      <c r="AI49" s="1">
        <f t="shared" si="27"/>
        <v>74</v>
      </c>
      <c r="AJ49" s="9">
        <f t="shared" si="1"/>
        <v>2.8180354267310788E-3</v>
      </c>
      <c r="AK49" s="9">
        <f t="shared" si="2"/>
        <v>4.9680000000000002E-2</v>
      </c>
      <c r="AL49" s="9">
        <f t="shared" si="3"/>
        <v>4.6059999999999997E-2</v>
      </c>
      <c r="AM49" s="9">
        <f t="shared" si="4"/>
        <v>3.48E-3</v>
      </c>
      <c r="AN49" s="9">
        <f t="shared" si="5"/>
        <v>1.3999999999999999E-4</v>
      </c>
      <c r="AO49" s="9">
        <f t="shared" si="6"/>
        <v>1.48E-3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0</v>
      </c>
      <c r="AV49" s="9">
        <f t="shared" si="23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1"/>
        <v>51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227562.54180963282</v>
      </c>
      <c r="BS49" s="1">
        <f t="shared" si="16"/>
        <v>210980.89121883429</v>
      </c>
    </row>
    <row r="50" spans="2:71" x14ac:dyDescent="0.3">
      <c r="B50" s="1">
        <f t="shared" si="0"/>
        <v>2556</v>
      </c>
      <c r="C50" s="1">
        <v>37</v>
      </c>
      <c r="D50" s="1">
        <v>47442</v>
      </c>
      <c r="E50" s="1">
        <v>2344</v>
      </c>
      <c r="F50" s="1">
        <v>0</v>
      </c>
      <c r="G50" s="1">
        <v>203</v>
      </c>
      <c r="H50" s="1">
        <v>0</v>
      </c>
      <c r="I50" s="1">
        <v>9</v>
      </c>
      <c r="J50" s="1">
        <v>50.99</v>
      </c>
      <c r="K50" s="1">
        <v>1.29</v>
      </c>
      <c r="L50" s="1">
        <v>18.8</v>
      </c>
      <c r="M50" s="1">
        <v>1.96</v>
      </c>
      <c r="N50" s="1">
        <v>807</v>
      </c>
      <c r="O50" s="1">
        <v>1739</v>
      </c>
      <c r="P50" s="1">
        <v>1694</v>
      </c>
      <c r="Q50" s="1">
        <v>43</v>
      </c>
      <c r="R50" s="1">
        <v>1</v>
      </c>
      <c r="S50" s="1">
        <v>1878</v>
      </c>
      <c r="T50" s="1">
        <v>192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f t="shared" si="17"/>
        <v>47442</v>
      </c>
      <c r="AB50" s="1">
        <f t="shared" si="17"/>
        <v>2344</v>
      </c>
      <c r="AC50" s="1">
        <f t="shared" si="18"/>
        <v>203</v>
      </c>
      <c r="AD50" s="1">
        <f t="shared" si="19"/>
        <v>9</v>
      </c>
      <c r="AE50" s="1">
        <f t="shared" si="26"/>
        <v>41</v>
      </c>
      <c r="AF50" s="1">
        <f t="shared" si="20"/>
        <v>29</v>
      </c>
      <c r="AG50" s="1">
        <f t="shared" si="20"/>
        <v>0</v>
      </c>
      <c r="AH50" s="1">
        <f t="shared" si="20"/>
        <v>2</v>
      </c>
      <c r="AI50" s="1">
        <f t="shared" si="27"/>
        <v>72</v>
      </c>
      <c r="AJ50" s="9">
        <f t="shared" si="1"/>
        <v>3.5211267605633804E-3</v>
      </c>
      <c r="AK50" s="9">
        <f t="shared" si="2"/>
        <v>5.1119999999999999E-2</v>
      </c>
      <c r="AL50" s="9">
        <f t="shared" si="3"/>
        <v>4.6879999999999998E-2</v>
      </c>
      <c r="AM50" s="9">
        <f t="shared" si="4"/>
        <v>4.0600000000000002E-3</v>
      </c>
      <c r="AN50" s="9">
        <f t="shared" si="5"/>
        <v>1.8000000000000001E-4</v>
      </c>
      <c r="AO50" s="9">
        <f t="shared" si="6"/>
        <v>1.4400000000000001E-3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0</v>
      </c>
      <c r="AV50" s="9">
        <f t="shared" si="23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1"/>
        <v>52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234158.55751425985</v>
      </c>
      <c r="BS50" s="1">
        <f t="shared" si="16"/>
        <v>214736.95571730248</v>
      </c>
    </row>
    <row r="51" spans="2:71" x14ac:dyDescent="0.3">
      <c r="B51" s="1">
        <f t="shared" si="0"/>
        <v>2626</v>
      </c>
      <c r="C51" s="1">
        <v>38</v>
      </c>
      <c r="D51" s="1">
        <v>47371</v>
      </c>
      <c r="E51" s="1">
        <v>2378</v>
      </c>
      <c r="F51" s="1">
        <v>0</v>
      </c>
      <c r="G51" s="1">
        <v>237</v>
      </c>
      <c r="H51" s="1">
        <v>0</v>
      </c>
      <c r="I51" s="1">
        <v>11</v>
      </c>
      <c r="J51" s="1">
        <v>50.39</v>
      </c>
      <c r="K51" s="1">
        <v>1.27</v>
      </c>
      <c r="L51" s="1">
        <v>19.100000000000001</v>
      </c>
      <c r="M51" s="1">
        <v>1.95</v>
      </c>
      <c r="N51" s="1">
        <v>842</v>
      </c>
      <c r="O51" s="1">
        <v>1776</v>
      </c>
      <c r="P51" s="1">
        <v>1731</v>
      </c>
      <c r="Q51" s="1">
        <v>44</v>
      </c>
      <c r="R51" s="1">
        <v>1</v>
      </c>
      <c r="S51" s="1">
        <v>1917</v>
      </c>
      <c r="T51" s="1">
        <v>197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f t="shared" si="17"/>
        <v>47371</v>
      </c>
      <c r="AB51" s="1">
        <f t="shared" si="17"/>
        <v>2378</v>
      </c>
      <c r="AC51" s="1">
        <f t="shared" si="18"/>
        <v>237</v>
      </c>
      <c r="AD51" s="1">
        <f t="shared" si="19"/>
        <v>11</v>
      </c>
      <c r="AE51" s="1">
        <f t="shared" si="26"/>
        <v>34</v>
      </c>
      <c r="AF51" s="1">
        <f t="shared" si="20"/>
        <v>34</v>
      </c>
      <c r="AG51" s="1">
        <f t="shared" si="20"/>
        <v>0</v>
      </c>
      <c r="AH51" s="1">
        <f t="shared" si="20"/>
        <v>2</v>
      </c>
      <c r="AI51" s="1">
        <f t="shared" si="27"/>
        <v>70</v>
      </c>
      <c r="AJ51" s="9">
        <f t="shared" si="1"/>
        <v>4.1888804265041886E-3</v>
      </c>
      <c r="AK51" s="9">
        <f t="shared" si="2"/>
        <v>5.2519999999999997E-2</v>
      </c>
      <c r="AL51" s="9">
        <f t="shared" si="3"/>
        <v>4.7559999999999998E-2</v>
      </c>
      <c r="AM51" s="9">
        <f t="shared" si="4"/>
        <v>4.7400000000000003E-3</v>
      </c>
      <c r="AN51" s="9">
        <f t="shared" si="5"/>
        <v>2.2000000000000001E-4</v>
      </c>
      <c r="AO51" s="9">
        <f t="shared" si="6"/>
        <v>1.4E-3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0</v>
      </c>
      <c r="AV51" s="9">
        <f t="shared" si="23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1"/>
        <v>53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240571.35056042505</v>
      </c>
      <c r="BS51" s="1">
        <f t="shared" si="16"/>
        <v>217851.74091115413</v>
      </c>
    </row>
    <row r="52" spans="2:71" x14ac:dyDescent="0.3">
      <c r="B52" s="1">
        <f t="shared" si="0"/>
        <v>2695</v>
      </c>
      <c r="C52" s="1">
        <v>39</v>
      </c>
      <c r="D52" s="1">
        <v>47303</v>
      </c>
      <c r="E52" s="1">
        <v>2403</v>
      </c>
      <c r="F52" s="1">
        <v>0</v>
      </c>
      <c r="G52" s="1">
        <v>278</v>
      </c>
      <c r="H52" s="1">
        <v>0</v>
      </c>
      <c r="I52" s="1">
        <v>14</v>
      </c>
      <c r="J52" s="1">
        <v>49.82</v>
      </c>
      <c r="K52" s="1">
        <v>1.26</v>
      </c>
      <c r="L52" s="1">
        <v>19.399999999999999</v>
      </c>
      <c r="M52" s="1">
        <v>1.9</v>
      </c>
      <c r="N52" s="1">
        <v>875</v>
      </c>
      <c r="O52" s="1">
        <v>1810</v>
      </c>
      <c r="P52" s="1">
        <v>1765</v>
      </c>
      <c r="Q52" s="1">
        <v>44</v>
      </c>
      <c r="R52" s="1">
        <v>1</v>
      </c>
      <c r="S52" s="1">
        <v>1955</v>
      </c>
      <c r="T52" s="1">
        <v>201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f t="shared" si="17"/>
        <v>47303</v>
      </c>
      <c r="AB52" s="1">
        <f t="shared" si="17"/>
        <v>2403</v>
      </c>
      <c r="AC52" s="1">
        <f t="shared" si="18"/>
        <v>278</v>
      </c>
      <c r="AD52" s="1">
        <f t="shared" si="19"/>
        <v>14</v>
      </c>
      <c r="AE52" s="1">
        <f t="shared" si="26"/>
        <v>25</v>
      </c>
      <c r="AF52" s="1">
        <f t="shared" si="20"/>
        <v>41</v>
      </c>
      <c r="AG52" s="1">
        <f t="shared" si="20"/>
        <v>0</v>
      </c>
      <c r="AH52" s="1">
        <f t="shared" si="20"/>
        <v>3</v>
      </c>
      <c r="AI52" s="1">
        <f t="shared" si="27"/>
        <v>69</v>
      </c>
      <c r="AJ52" s="9">
        <f t="shared" si="1"/>
        <v>5.1948051948051948E-3</v>
      </c>
      <c r="AK52" s="9">
        <f t="shared" si="2"/>
        <v>5.3900000000000003E-2</v>
      </c>
      <c r="AL52" s="9">
        <f t="shared" si="3"/>
        <v>4.8059999999999999E-2</v>
      </c>
      <c r="AM52" s="9">
        <f t="shared" si="4"/>
        <v>5.5599999999999998E-3</v>
      </c>
      <c r="AN52" s="9">
        <f t="shared" si="5"/>
        <v>2.7999999999999998E-4</v>
      </c>
      <c r="AO52" s="9">
        <f t="shared" si="6"/>
        <v>1.3799999999999999E-3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0</v>
      </c>
      <c r="AV52" s="9">
        <f t="shared" si="23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1"/>
        <v>54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246892.53227735928</v>
      </c>
      <c r="BS52" s="1">
        <f t="shared" si="16"/>
        <v>220142.02414192742</v>
      </c>
    </row>
    <row r="53" spans="2:71" x14ac:dyDescent="0.3">
      <c r="B53" s="1">
        <f t="shared" si="0"/>
        <v>2762</v>
      </c>
      <c r="C53" s="1">
        <v>40</v>
      </c>
      <c r="D53" s="1">
        <v>47236</v>
      </c>
      <c r="E53" s="1">
        <v>2427</v>
      </c>
      <c r="F53" s="1">
        <v>0</v>
      </c>
      <c r="G53" s="1">
        <v>319</v>
      </c>
      <c r="H53" s="1">
        <v>0</v>
      </c>
      <c r="I53" s="1">
        <v>16</v>
      </c>
      <c r="J53" s="1">
        <v>49.28</v>
      </c>
      <c r="K53" s="1">
        <v>1.25</v>
      </c>
      <c r="L53" s="1">
        <v>19.7</v>
      </c>
      <c r="M53" s="1">
        <v>1.85</v>
      </c>
      <c r="N53" s="1">
        <v>910</v>
      </c>
      <c r="O53" s="1">
        <v>1843</v>
      </c>
      <c r="P53" s="1">
        <v>1797</v>
      </c>
      <c r="Q53" s="1">
        <v>44</v>
      </c>
      <c r="R53" s="1">
        <v>1</v>
      </c>
      <c r="S53" s="1">
        <v>1996</v>
      </c>
      <c r="T53" s="1">
        <v>205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f t="shared" si="17"/>
        <v>47236</v>
      </c>
      <c r="AB53" s="1">
        <f t="shared" si="17"/>
        <v>2427</v>
      </c>
      <c r="AC53" s="1">
        <f t="shared" si="18"/>
        <v>319</v>
      </c>
      <c r="AD53" s="1">
        <f t="shared" si="19"/>
        <v>16</v>
      </c>
      <c r="AE53" s="1">
        <f t="shared" si="26"/>
        <v>24</v>
      </c>
      <c r="AF53" s="1">
        <f t="shared" si="20"/>
        <v>41</v>
      </c>
      <c r="AG53" s="1">
        <f t="shared" si="20"/>
        <v>0</v>
      </c>
      <c r="AH53" s="1">
        <f t="shared" si="20"/>
        <v>2</v>
      </c>
      <c r="AI53" s="1">
        <f t="shared" si="27"/>
        <v>67</v>
      </c>
      <c r="AJ53" s="9">
        <f t="shared" si="1"/>
        <v>5.7929036929761039E-3</v>
      </c>
      <c r="AK53" s="9">
        <f t="shared" si="2"/>
        <v>5.5239999999999997E-2</v>
      </c>
      <c r="AL53" s="9">
        <f t="shared" si="3"/>
        <v>4.854E-2</v>
      </c>
      <c r="AM53" s="9">
        <f t="shared" si="4"/>
        <v>6.3800000000000003E-3</v>
      </c>
      <c r="AN53" s="9">
        <f t="shared" si="5"/>
        <v>3.2000000000000003E-4</v>
      </c>
      <c r="AO53" s="9">
        <f t="shared" si="6"/>
        <v>1.34E-3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0</v>
      </c>
      <c r="AV53" s="9">
        <f t="shared" si="23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1"/>
        <v>55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253030.49133583167</v>
      </c>
      <c r="BS53" s="1">
        <f t="shared" si="16"/>
        <v>222340.69604346977</v>
      </c>
    </row>
    <row r="54" spans="2:71" x14ac:dyDescent="0.3">
      <c r="B54" s="1">
        <f t="shared" si="0"/>
        <v>2828</v>
      </c>
      <c r="C54" s="1">
        <v>41</v>
      </c>
      <c r="D54" s="1">
        <v>47170</v>
      </c>
      <c r="E54" s="1">
        <v>2438</v>
      </c>
      <c r="F54" s="1">
        <v>0</v>
      </c>
      <c r="G54" s="1">
        <v>371</v>
      </c>
      <c r="H54" s="1">
        <v>0</v>
      </c>
      <c r="I54" s="1">
        <v>19</v>
      </c>
      <c r="J54" s="1">
        <v>48.76</v>
      </c>
      <c r="K54" s="1">
        <v>1.24</v>
      </c>
      <c r="L54" s="1">
        <v>20.100000000000001</v>
      </c>
      <c r="M54" s="1">
        <v>1.79</v>
      </c>
      <c r="N54" s="1">
        <v>941</v>
      </c>
      <c r="O54" s="1">
        <v>1877</v>
      </c>
      <c r="P54" s="1">
        <v>1830</v>
      </c>
      <c r="Q54" s="1">
        <v>45</v>
      </c>
      <c r="R54" s="1">
        <v>1</v>
      </c>
      <c r="S54" s="1">
        <v>2021</v>
      </c>
      <c r="T54" s="1">
        <v>206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f t="shared" si="17"/>
        <v>47170</v>
      </c>
      <c r="AB54" s="1">
        <f t="shared" si="17"/>
        <v>2438</v>
      </c>
      <c r="AC54" s="1">
        <f t="shared" si="18"/>
        <v>371</v>
      </c>
      <c r="AD54" s="1">
        <f t="shared" si="19"/>
        <v>19</v>
      </c>
      <c r="AE54" s="1">
        <f t="shared" si="26"/>
        <v>11</v>
      </c>
      <c r="AF54" s="1">
        <f t="shared" si="20"/>
        <v>52</v>
      </c>
      <c r="AG54" s="1">
        <f t="shared" si="20"/>
        <v>0</v>
      </c>
      <c r="AH54" s="1">
        <f t="shared" si="20"/>
        <v>3</v>
      </c>
      <c r="AI54" s="1">
        <f t="shared" si="27"/>
        <v>66</v>
      </c>
      <c r="AJ54" s="9">
        <f t="shared" si="1"/>
        <v>6.7185289957567189E-3</v>
      </c>
      <c r="AK54" s="9">
        <f t="shared" si="2"/>
        <v>5.6559999999999999E-2</v>
      </c>
      <c r="AL54" s="9">
        <f t="shared" si="3"/>
        <v>4.8759999999999998E-2</v>
      </c>
      <c r="AM54" s="9">
        <f t="shared" si="4"/>
        <v>7.4200000000000004E-3</v>
      </c>
      <c r="AN54" s="9">
        <f t="shared" si="5"/>
        <v>3.8000000000000002E-4</v>
      </c>
      <c r="AO54" s="9">
        <f t="shared" si="6"/>
        <v>1.32E-3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0</v>
      </c>
      <c r="AV54" s="9">
        <f t="shared" si="23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1"/>
        <v>56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259076.83906507312</v>
      </c>
      <c r="BS54" s="1">
        <f t="shared" si="16"/>
        <v>223348.42066500999</v>
      </c>
    </row>
    <row r="55" spans="2:71" x14ac:dyDescent="0.3">
      <c r="B55" s="1">
        <f t="shared" si="0"/>
        <v>2891</v>
      </c>
      <c r="C55" s="1">
        <v>42</v>
      </c>
      <c r="D55" s="1">
        <v>47107</v>
      </c>
      <c r="E55" s="1">
        <v>2442</v>
      </c>
      <c r="F55" s="1">
        <v>0</v>
      </c>
      <c r="G55" s="1">
        <v>426</v>
      </c>
      <c r="H55" s="1">
        <v>0</v>
      </c>
      <c r="I55" s="1">
        <v>23</v>
      </c>
      <c r="J55" s="1">
        <v>48.27</v>
      </c>
      <c r="K55" s="1">
        <v>1.23</v>
      </c>
      <c r="L55" s="1">
        <v>20.399999999999999</v>
      </c>
      <c r="M55" s="1">
        <v>1.75</v>
      </c>
      <c r="N55" s="1">
        <v>974</v>
      </c>
      <c r="O55" s="1">
        <v>1908</v>
      </c>
      <c r="P55" s="1">
        <v>1861</v>
      </c>
      <c r="Q55" s="1">
        <v>45</v>
      </c>
      <c r="R55" s="1">
        <v>1</v>
      </c>
      <c r="S55" s="1">
        <v>2035</v>
      </c>
      <c r="T55" s="1">
        <v>207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f t="shared" si="17"/>
        <v>47107</v>
      </c>
      <c r="AB55" s="1">
        <f t="shared" si="17"/>
        <v>2442</v>
      </c>
      <c r="AC55" s="1">
        <f t="shared" si="18"/>
        <v>426</v>
      </c>
      <c r="AD55" s="1">
        <f t="shared" si="19"/>
        <v>23</v>
      </c>
      <c r="AE55" s="1">
        <f t="shared" si="26"/>
        <v>4</v>
      </c>
      <c r="AF55" s="1">
        <f t="shared" si="20"/>
        <v>55</v>
      </c>
      <c r="AG55" s="1">
        <f t="shared" si="20"/>
        <v>0</v>
      </c>
      <c r="AH55" s="1">
        <f t="shared" si="20"/>
        <v>4</v>
      </c>
      <c r="AI55" s="1">
        <f t="shared" si="27"/>
        <v>63</v>
      </c>
      <c r="AJ55" s="9">
        <f t="shared" si="1"/>
        <v>7.955724662746454E-3</v>
      </c>
      <c r="AK55" s="9">
        <f t="shared" si="2"/>
        <v>5.7820000000000003E-2</v>
      </c>
      <c r="AL55" s="9">
        <f t="shared" si="3"/>
        <v>4.8840000000000001E-2</v>
      </c>
      <c r="AM55" s="9">
        <f t="shared" si="4"/>
        <v>8.5199999999999998E-3</v>
      </c>
      <c r="AN55" s="9">
        <f t="shared" si="5"/>
        <v>4.6000000000000001E-4</v>
      </c>
      <c r="AO55" s="9">
        <f t="shared" si="6"/>
        <v>1.2600000000000001E-3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0</v>
      </c>
      <c r="AV55" s="9">
        <f t="shared" si="23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1"/>
        <v>57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264848.35280662176</v>
      </c>
      <c r="BS55" s="1">
        <f t="shared" si="16"/>
        <v>223714.86598193372</v>
      </c>
    </row>
    <row r="56" spans="2:71" x14ac:dyDescent="0.3">
      <c r="B56" s="1">
        <f t="shared" si="0"/>
        <v>2954</v>
      </c>
      <c r="C56" s="1">
        <v>43</v>
      </c>
      <c r="D56" s="1">
        <v>47044</v>
      </c>
      <c r="E56" s="1">
        <v>2443</v>
      </c>
      <c r="F56" s="1">
        <v>0</v>
      </c>
      <c r="G56" s="1">
        <v>485</v>
      </c>
      <c r="H56" s="1">
        <v>0</v>
      </c>
      <c r="I56" s="1">
        <v>26</v>
      </c>
      <c r="J56" s="1">
        <v>47.8</v>
      </c>
      <c r="K56" s="1">
        <v>1.23</v>
      </c>
      <c r="L56" s="1">
        <v>20.7</v>
      </c>
      <c r="M56" s="1">
        <v>1.72</v>
      </c>
      <c r="N56" s="1">
        <v>1008</v>
      </c>
      <c r="O56" s="1">
        <v>1937</v>
      </c>
      <c r="P56" s="1">
        <v>1889</v>
      </c>
      <c r="Q56" s="1">
        <v>46</v>
      </c>
      <c r="R56" s="1">
        <v>1</v>
      </c>
      <c r="S56" s="1">
        <v>2045</v>
      </c>
      <c r="T56" s="1">
        <v>209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f t="shared" si="17"/>
        <v>47044</v>
      </c>
      <c r="AB56" s="1">
        <f t="shared" si="17"/>
        <v>2443</v>
      </c>
      <c r="AC56" s="1">
        <f t="shared" si="18"/>
        <v>485</v>
      </c>
      <c r="AD56" s="1">
        <f t="shared" si="19"/>
        <v>26</v>
      </c>
      <c r="AE56" s="1">
        <f t="shared" si="26"/>
        <v>1</v>
      </c>
      <c r="AF56" s="1">
        <f t="shared" si="20"/>
        <v>59</v>
      </c>
      <c r="AG56" s="1">
        <f t="shared" si="20"/>
        <v>0</v>
      </c>
      <c r="AH56" s="1">
        <f t="shared" si="20"/>
        <v>3</v>
      </c>
      <c r="AI56" s="1">
        <f t="shared" si="27"/>
        <v>63</v>
      </c>
      <c r="AJ56" s="9">
        <f t="shared" si="1"/>
        <v>8.8016249153689916E-3</v>
      </c>
      <c r="AK56" s="9">
        <f t="shared" si="2"/>
        <v>5.9080000000000001E-2</v>
      </c>
      <c r="AL56" s="9">
        <f t="shared" si="3"/>
        <v>4.8860000000000001E-2</v>
      </c>
      <c r="AM56" s="9">
        <f t="shared" si="4"/>
        <v>9.7000000000000003E-3</v>
      </c>
      <c r="AN56" s="9">
        <f t="shared" si="5"/>
        <v>5.1999999999999995E-4</v>
      </c>
      <c r="AO56" s="9">
        <f t="shared" si="6"/>
        <v>1.2600000000000001E-3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0</v>
      </c>
      <c r="AV56" s="9">
        <f t="shared" si="23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1"/>
        <v>58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270619.86654817045</v>
      </c>
      <c r="BS56" s="1">
        <f t="shared" si="16"/>
        <v>223806.47731116466</v>
      </c>
    </row>
    <row r="57" spans="2:71" x14ac:dyDescent="0.3">
      <c r="B57" s="1">
        <f t="shared" si="0"/>
        <v>3013</v>
      </c>
      <c r="C57" s="1">
        <v>44</v>
      </c>
      <c r="D57" s="1">
        <v>46984</v>
      </c>
      <c r="E57" s="1">
        <v>2434</v>
      </c>
      <c r="F57" s="1">
        <v>0</v>
      </c>
      <c r="G57" s="1">
        <v>549</v>
      </c>
      <c r="H57" s="1">
        <v>0</v>
      </c>
      <c r="I57" s="1">
        <v>30</v>
      </c>
      <c r="J57" s="1">
        <v>47.36</v>
      </c>
      <c r="K57" s="1">
        <v>1.22</v>
      </c>
      <c r="L57" s="1">
        <v>20.9</v>
      </c>
      <c r="M57" s="1">
        <v>1.68</v>
      </c>
      <c r="N57" s="1">
        <v>1040</v>
      </c>
      <c r="O57" s="1">
        <v>1964</v>
      </c>
      <c r="P57" s="1">
        <v>1915</v>
      </c>
      <c r="Q57" s="1">
        <v>47</v>
      </c>
      <c r="R57" s="1">
        <v>1</v>
      </c>
      <c r="S57" s="1">
        <v>2048</v>
      </c>
      <c r="T57" s="1">
        <v>208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f t="shared" si="17"/>
        <v>46984</v>
      </c>
      <c r="AB57" s="1">
        <f t="shared" si="17"/>
        <v>2434</v>
      </c>
      <c r="AC57" s="1">
        <f t="shared" si="18"/>
        <v>549</v>
      </c>
      <c r="AD57" s="1">
        <f t="shared" si="19"/>
        <v>30</v>
      </c>
      <c r="AE57" s="1">
        <f t="shared" si="26"/>
        <v>-9</v>
      </c>
      <c r="AF57" s="1">
        <f t="shared" si="20"/>
        <v>64</v>
      </c>
      <c r="AG57" s="1">
        <f t="shared" si="20"/>
        <v>0</v>
      </c>
      <c r="AH57" s="1">
        <f t="shared" si="20"/>
        <v>4</v>
      </c>
      <c r="AI57" s="1">
        <f t="shared" si="27"/>
        <v>59</v>
      </c>
      <c r="AJ57" s="9">
        <f t="shared" si="1"/>
        <v>9.9568536342515765E-3</v>
      </c>
      <c r="AK57" s="9">
        <f t="shared" si="2"/>
        <v>6.0260000000000001E-2</v>
      </c>
      <c r="AL57" s="9">
        <f t="shared" si="3"/>
        <v>4.8680000000000001E-2</v>
      </c>
      <c r="AM57" s="9">
        <f t="shared" si="4"/>
        <v>1.098E-2</v>
      </c>
      <c r="AN57" s="9">
        <f t="shared" si="5"/>
        <v>5.9999999999999995E-4</v>
      </c>
      <c r="AO57" s="9">
        <f t="shared" si="6"/>
        <v>1.1800000000000001E-3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0</v>
      </c>
      <c r="AV57" s="9">
        <f t="shared" si="23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1"/>
        <v>59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276024.93497279537</v>
      </c>
      <c r="BS57" s="1">
        <f t="shared" si="16"/>
        <v>222981.97534808627</v>
      </c>
    </row>
    <row r="58" spans="2:71" x14ac:dyDescent="0.3">
      <c r="B58" s="1">
        <f t="shared" si="0"/>
        <v>3064</v>
      </c>
      <c r="C58" s="1">
        <v>45</v>
      </c>
      <c r="D58" s="1">
        <v>46934</v>
      </c>
      <c r="E58" s="1">
        <v>2414</v>
      </c>
      <c r="F58" s="1">
        <v>0</v>
      </c>
      <c r="G58" s="1">
        <v>615</v>
      </c>
      <c r="H58" s="1">
        <v>0</v>
      </c>
      <c r="I58" s="1">
        <v>35</v>
      </c>
      <c r="J58" s="1">
        <v>46.93</v>
      </c>
      <c r="K58" s="1">
        <v>1.22</v>
      </c>
      <c r="L58" s="1">
        <v>21.1</v>
      </c>
      <c r="M58" s="1">
        <v>1.66</v>
      </c>
      <c r="N58" s="1">
        <v>1070</v>
      </c>
      <c r="O58" s="1">
        <v>1985</v>
      </c>
      <c r="P58" s="1">
        <v>1934</v>
      </c>
      <c r="Q58" s="1">
        <v>49</v>
      </c>
      <c r="R58" s="1">
        <v>1</v>
      </c>
      <c r="S58" s="1">
        <v>2045</v>
      </c>
      <c r="T58" s="1">
        <v>208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f t="shared" si="17"/>
        <v>46934</v>
      </c>
      <c r="AB58" s="1">
        <f t="shared" si="17"/>
        <v>2414</v>
      </c>
      <c r="AC58" s="1">
        <f t="shared" si="18"/>
        <v>615</v>
      </c>
      <c r="AD58" s="1">
        <f t="shared" si="19"/>
        <v>35</v>
      </c>
      <c r="AE58" s="1">
        <f t="shared" si="26"/>
        <v>-20</v>
      </c>
      <c r="AF58" s="1">
        <f t="shared" si="20"/>
        <v>66</v>
      </c>
      <c r="AG58" s="1">
        <f t="shared" si="20"/>
        <v>0</v>
      </c>
      <c r="AH58" s="1">
        <f t="shared" si="20"/>
        <v>5</v>
      </c>
      <c r="AI58" s="1">
        <f t="shared" si="27"/>
        <v>51</v>
      </c>
      <c r="AJ58" s="9">
        <f t="shared" si="1"/>
        <v>1.1422976501305483E-2</v>
      </c>
      <c r="AK58" s="9">
        <f t="shared" si="2"/>
        <v>6.1280000000000001E-2</v>
      </c>
      <c r="AL58" s="9">
        <f t="shared" si="3"/>
        <v>4.8280000000000003E-2</v>
      </c>
      <c r="AM58" s="9">
        <f t="shared" si="4"/>
        <v>1.23E-2</v>
      </c>
      <c r="AN58" s="9">
        <f t="shared" si="5"/>
        <v>6.9999999999999999E-4</v>
      </c>
      <c r="AO58" s="9">
        <f t="shared" si="6"/>
        <v>1.0200000000000001E-3</v>
      </c>
      <c r="AP58" s="1">
        <f t="shared" si="21"/>
        <v>0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0</v>
      </c>
      <c r="AU58" s="1">
        <f t="shared" si="7"/>
        <v>0</v>
      </c>
      <c r="AV58" s="9">
        <f t="shared" si="23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1"/>
        <v>60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280697.11276357283</v>
      </c>
      <c r="BS58" s="1">
        <f t="shared" si="16"/>
        <v>221149.74876346765</v>
      </c>
    </row>
    <row r="59" spans="2:71" x14ac:dyDescent="0.3">
      <c r="B59" s="1">
        <f t="shared" si="0"/>
        <v>3116</v>
      </c>
      <c r="C59" s="1">
        <v>46</v>
      </c>
      <c r="D59" s="1">
        <v>46883</v>
      </c>
      <c r="E59" s="1">
        <v>2391</v>
      </c>
      <c r="F59" s="1">
        <v>0</v>
      </c>
      <c r="G59" s="1">
        <v>685</v>
      </c>
      <c r="H59" s="1">
        <v>0</v>
      </c>
      <c r="I59" s="1">
        <v>40</v>
      </c>
      <c r="J59" s="1">
        <v>46.53</v>
      </c>
      <c r="K59" s="1">
        <v>1.21</v>
      </c>
      <c r="L59" s="1">
        <v>21.3</v>
      </c>
      <c r="M59" s="1">
        <v>1.63</v>
      </c>
      <c r="N59" s="1">
        <v>1100</v>
      </c>
      <c r="O59" s="1">
        <v>2005</v>
      </c>
      <c r="P59" s="1">
        <v>1953</v>
      </c>
      <c r="Q59" s="1">
        <v>50</v>
      </c>
      <c r="R59" s="1">
        <v>1</v>
      </c>
      <c r="S59" s="1">
        <v>2038</v>
      </c>
      <c r="T59" s="1">
        <v>207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17"/>
        <v>46883</v>
      </c>
      <c r="AB59" s="1">
        <f t="shared" si="17"/>
        <v>2391</v>
      </c>
      <c r="AC59" s="1">
        <f t="shared" si="18"/>
        <v>685</v>
      </c>
      <c r="AD59" s="1">
        <f t="shared" si="19"/>
        <v>40</v>
      </c>
      <c r="AE59" s="1">
        <f t="shared" si="26"/>
        <v>-23</v>
      </c>
      <c r="AF59" s="1">
        <f t="shared" si="20"/>
        <v>70</v>
      </c>
      <c r="AG59" s="1">
        <f t="shared" si="20"/>
        <v>0</v>
      </c>
      <c r="AH59" s="1">
        <f t="shared" si="20"/>
        <v>5</v>
      </c>
      <c r="AI59" s="1">
        <f t="shared" si="27"/>
        <v>52</v>
      </c>
      <c r="AJ59" s="9">
        <f t="shared" si="1"/>
        <v>1.2836970474967908E-2</v>
      </c>
      <c r="AK59" s="9">
        <f t="shared" si="2"/>
        <v>6.232E-2</v>
      </c>
      <c r="AL59" s="9">
        <f t="shared" si="3"/>
        <v>4.7820000000000001E-2</v>
      </c>
      <c r="AM59" s="9">
        <f t="shared" si="4"/>
        <v>1.37E-2</v>
      </c>
      <c r="AN59" s="9">
        <f t="shared" si="5"/>
        <v>8.0000000000000004E-4</v>
      </c>
      <c r="AO59" s="9">
        <f t="shared" si="6"/>
        <v>1.0399999999999999E-3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0</v>
      </c>
      <c r="AV59" s="9">
        <f t="shared" si="23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1"/>
        <v>61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285460.9018835813</v>
      </c>
      <c r="BS59" s="1">
        <f t="shared" si="16"/>
        <v>219042.68819115625</v>
      </c>
    </row>
    <row r="60" spans="2:71" x14ac:dyDescent="0.3">
      <c r="B60" s="1">
        <f t="shared" si="0"/>
        <v>3164</v>
      </c>
      <c r="C60" s="1">
        <v>47</v>
      </c>
      <c r="D60" s="1">
        <v>46834</v>
      </c>
      <c r="E60" s="1">
        <v>2357</v>
      </c>
      <c r="F60" s="1">
        <v>0</v>
      </c>
      <c r="G60" s="1">
        <v>762</v>
      </c>
      <c r="H60" s="1">
        <v>0</v>
      </c>
      <c r="I60" s="1">
        <v>45</v>
      </c>
      <c r="J60" s="1">
        <v>46.14</v>
      </c>
      <c r="K60" s="1">
        <v>1.21</v>
      </c>
      <c r="L60" s="1">
        <v>21.6</v>
      </c>
      <c r="M60" s="1">
        <v>1.62</v>
      </c>
      <c r="N60" s="1">
        <v>1130</v>
      </c>
      <c r="O60" s="1">
        <v>2025</v>
      </c>
      <c r="P60" s="1">
        <v>1969</v>
      </c>
      <c r="Q60" s="1">
        <v>53</v>
      </c>
      <c r="R60" s="1">
        <v>1</v>
      </c>
      <c r="S60" s="1">
        <v>2021</v>
      </c>
      <c r="T60" s="1">
        <v>204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17"/>
        <v>46834</v>
      </c>
      <c r="AB60" s="1">
        <f t="shared" si="17"/>
        <v>2357</v>
      </c>
      <c r="AC60" s="1">
        <f t="shared" si="18"/>
        <v>762</v>
      </c>
      <c r="AD60" s="1">
        <f t="shared" si="19"/>
        <v>45</v>
      </c>
      <c r="AE60" s="1">
        <f t="shared" si="26"/>
        <v>-34</v>
      </c>
      <c r="AF60" s="1">
        <f t="shared" si="20"/>
        <v>77</v>
      </c>
      <c r="AG60" s="1">
        <f t="shared" si="20"/>
        <v>0</v>
      </c>
      <c r="AH60" s="1">
        <f t="shared" si="20"/>
        <v>5</v>
      </c>
      <c r="AI60" s="1">
        <f t="shared" si="27"/>
        <v>48</v>
      </c>
      <c r="AJ60" s="9">
        <f t="shared" si="1"/>
        <v>1.4222503160556258E-2</v>
      </c>
      <c r="AK60" s="9">
        <f t="shared" si="2"/>
        <v>6.3280000000000003E-2</v>
      </c>
      <c r="AL60" s="9">
        <f t="shared" si="3"/>
        <v>4.7140000000000001E-2</v>
      </c>
      <c r="AM60" s="9">
        <f t="shared" si="4"/>
        <v>1.524E-2</v>
      </c>
      <c r="AN60" s="9">
        <f t="shared" si="5"/>
        <v>8.9999999999999998E-4</v>
      </c>
      <c r="AO60" s="9">
        <f t="shared" si="6"/>
        <v>9.6000000000000002E-4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0</v>
      </c>
      <c r="AV60" s="9">
        <f t="shared" si="23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1"/>
        <v>62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289858.24568666599</v>
      </c>
      <c r="BS60" s="1">
        <f t="shared" si="16"/>
        <v>215927.90299730457</v>
      </c>
    </row>
    <row r="61" spans="2:71" x14ac:dyDescent="0.3">
      <c r="B61" s="1">
        <f t="shared" si="0"/>
        <v>3211</v>
      </c>
      <c r="C61" s="1">
        <v>48</v>
      </c>
      <c r="D61" s="1">
        <v>46787</v>
      </c>
      <c r="E61" s="1">
        <v>2315</v>
      </c>
      <c r="F61" s="1">
        <v>0</v>
      </c>
      <c r="G61" s="1">
        <v>845</v>
      </c>
      <c r="H61" s="1">
        <v>0</v>
      </c>
      <c r="I61" s="1">
        <v>51</v>
      </c>
      <c r="J61" s="1">
        <v>45.77</v>
      </c>
      <c r="K61" s="1">
        <v>1.2</v>
      </c>
      <c r="L61" s="1">
        <v>21.8</v>
      </c>
      <c r="M61" s="1">
        <v>1.58</v>
      </c>
      <c r="N61" s="1">
        <v>1160</v>
      </c>
      <c r="O61" s="1">
        <v>2042</v>
      </c>
      <c r="P61" s="1">
        <v>1982</v>
      </c>
      <c r="Q61" s="1">
        <v>57</v>
      </c>
      <c r="R61" s="1">
        <v>1</v>
      </c>
      <c r="S61" s="1">
        <v>1996</v>
      </c>
      <c r="T61" s="1">
        <v>202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f t="shared" si="17"/>
        <v>46787</v>
      </c>
      <c r="AB61" s="1">
        <f t="shared" si="17"/>
        <v>2315</v>
      </c>
      <c r="AC61" s="1">
        <f t="shared" si="18"/>
        <v>845</v>
      </c>
      <c r="AD61" s="1">
        <f t="shared" si="19"/>
        <v>51</v>
      </c>
      <c r="AE61" s="1">
        <f t="shared" si="26"/>
        <v>-42</v>
      </c>
      <c r="AF61" s="1">
        <f t="shared" si="20"/>
        <v>83</v>
      </c>
      <c r="AG61" s="1">
        <f t="shared" si="20"/>
        <v>0</v>
      </c>
      <c r="AH61" s="1">
        <f t="shared" si="20"/>
        <v>6</v>
      </c>
      <c r="AI61" s="1">
        <f t="shared" si="27"/>
        <v>47</v>
      </c>
      <c r="AJ61" s="9">
        <f t="shared" si="1"/>
        <v>1.5882902522578637E-2</v>
      </c>
      <c r="AK61" s="9">
        <f t="shared" si="2"/>
        <v>6.4219999999999999E-2</v>
      </c>
      <c r="AL61" s="9">
        <f t="shared" si="3"/>
        <v>4.6300000000000001E-2</v>
      </c>
      <c r="AM61" s="9">
        <f t="shared" si="4"/>
        <v>1.6899999999999998E-2</v>
      </c>
      <c r="AN61" s="9">
        <f t="shared" si="5"/>
        <v>1.0200000000000001E-3</v>
      </c>
      <c r="AO61" s="9">
        <f t="shared" si="6"/>
        <v>9.3999999999999997E-4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0</v>
      </c>
      <c r="AV61" s="9">
        <f t="shared" si="23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1"/>
        <v>63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294163.97816051973</v>
      </c>
      <c r="BS61" s="1">
        <f t="shared" si="16"/>
        <v>212080.22716960547</v>
      </c>
    </row>
    <row r="62" spans="2:71" x14ac:dyDescent="0.3">
      <c r="B62" s="1">
        <f t="shared" si="0"/>
        <v>3255</v>
      </c>
      <c r="C62" s="1">
        <v>49</v>
      </c>
      <c r="D62" s="1">
        <v>46743</v>
      </c>
      <c r="E62" s="1">
        <v>2265</v>
      </c>
      <c r="F62" s="1">
        <v>0</v>
      </c>
      <c r="G62" s="1">
        <v>933</v>
      </c>
      <c r="H62" s="1">
        <v>0</v>
      </c>
      <c r="I62" s="1">
        <v>57</v>
      </c>
      <c r="J62" s="1">
        <v>45.41</v>
      </c>
      <c r="K62" s="1">
        <v>1.2</v>
      </c>
      <c r="L62" s="1">
        <v>22.1</v>
      </c>
      <c r="M62" s="1">
        <v>1.54</v>
      </c>
      <c r="N62" s="1">
        <v>1187</v>
      </c>
      <c r="O62" s="1">
        <v>2058</v>
      </c>
      <c r="P62" s="1">
        <v>1994</v>
      </c>
      <c r="Q62" s="1">
        <v>61</v>
      </c>
      <c r="R62" s="1">
        <v>1</v>
      </c>
      <c r="S62" s="1">
        <v>1964</v>
      </c>
      <c r="T62" s="1">
        <v>198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f t="shared" si="17"/>
        <v>46743</v>
      </c>
      <c r="AB62" s="1">
        <f t="shared" si="17"/>
        <v>2265</v>
      </c>
      <c r="AC62" s="1">
        <f t="shared" si="18"/>
        <v>933</v>
      </c>
      <c r="AD62" s="1">
        <f t="shared" si="19"/>
        <v>57</v>
      </c>
      <c r="AE62" s="1">
        <f t="shared" si="26"/>
        <v>-50</v>
      </c>
      <c r="AF62" s="1">
        <f t="shared" si="20"/>
        <v>88</v>
      </c>
      <c r="AG62" s="1">
        <f t="shared" si="20"/>
        <v>0</v>
      </c>
      <c r="AH62" s="1">
        <f t="shared" si="20"/>
        <v>6</v>
      </c>
      <c r="AI62" s="1">
        <f t="shared" si="27"/>
        <v>44</v>
      </c>
      <c r="AJ62" s="9">
        <f t="shared" si="1"/>
        <v>1.7511520737327188E-2</v>
      </c>
      <c r="AK62" s="9">
        <f t="shared" si="2"/>
        <v>6.5100000000000005E-2</v>
      </c>
      <c r="AL62" s="9">
        <f t="shared" si="3"/>
        <v>4.53E-2</v>
      </c>
      <c r="AM62" s="9">
        <f t="shared" si="4"/>
        <v>1.866E-2</v>
      </c>
      <c r="AN62" s="9">
        <f t="shared" si="5"/>
        <v>1.14E-3</v>
      </c>
      <c r="AO62" s="9">
        <f t="shared" si="6"/>
        <v>8.8000000000000003E-4</v>
      </c>
      <c r="AP62" s="1">
        <f t="shared" si="21"/>
        <v>0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0</v>
      </c>
      <c r="AU62" s="1">
        <f t="shared" si="7"/>
        <v>0</v>
      </c>
      <c r="AV62" s="9">
        <f t="shared" si="23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1"/>
        <v>64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298194.8766466807</v>
      </c>
      <c r="BS62" s="1">
        <f t="shared" si="16"/>
        <v>207499.66070805892</v>
      </c>
    </row>
    <row r="63" spans="2:71" x14ac:dyDescent="0.3">
      <c r="B63" s="1">
        <f t="shared" si="0"/>
        <v>3295</v>
      </c>
      <c r="C63" s="1">
        <v>50</v>
      </c>
      <c r="D63" s="1">
        <v>46703</v>
      </c>
      <c r="E63" s="1">
        <v>2205</v>
      </c>
      <c r="F63" s="1">
        <v>0</v>
      </c>
      <c r="G63" s="1">
        <v>1026</v>
      </c>
      <c r="H63" s="1">
        <v>0</v>
      </c>
      <c r="I63" s="1">
        <v>64</v>
      </c>
      <c r="J63" s="1">
        <v>45.07</v>
      </c>
      <c r="K63" s="1">
        <v>1.2</v>
      </c>
      <c r="L63" s="1">
        <v>22.3</v>
      </c>
      <c r="M63" s="1">
        <v>1.51</v>
      </c>
      <c r="N63" s="1">
        <v>1213</v>
      </c>
      <c r="O63" s="1">
        <v>2073</v>
      </c>
      <c r="P63" s="1">
        <v>2003</v>
      </c>
      <c r="Q63" s="1">
        <v>67</v>
      </c>
      <c r="R63" s="1">
        <v>2</v>
      </c>
      <c r="S63" s="1">
        <v>1924</v>
      </c>
      <c r="T63" s="1">
        <v>195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17"/>
        <v>46703</v>
      </c>
      <c r="AB63" s="1">
        <f t="shared" si="17"/>
        <v>2205</v>
      </c>
      <c r="AC63" s="1">
        <f t="shared" si="18"/>
        <v>1026</v>
      </c>
      <c r="AD63" s="1">
        <f t="shared" si="19"/>
        <v>64</v>
      </c>
      <c r="AE63" s="1">
        <f t="shared" si="26"/>
        <v>-60</v>
      </c>
      <c r="AF63" s="1">
        <f t="shared" si="20"/>
        <v>93</v>
      </c>
      <c r="AG63" s="1">
        <f t="shared" si="20"/>
        <v>0</v>
      </c>
      <c r="AH63" s="1">
        <f t="shared" si="20"/>
        <v>7</v>
      </c>
      <c r="AI63" s="1">
        <f t="shared" si="27"/>
        <v>40</v>
      </c>
      <c r="AJ63" s="9">
        <f t="shared" si="1"/>
        <v>1.9423368740515933E-2</v>
      </c>
      <c r="AK63" s="9">
        <f t="shared" si="2"/>
        <v>6.59E-2</v>
      </c>
      <c r="AL63" s="9">
        <f t="shared" si="3"/>
        <v>4.41E-2</v>
      </c>
      <c r="AM63" s="9">
        <f t="shared" si="4"/>
        <v>2.052E-2</v>
      </c>
      <c r="AN63" s="9">
        <f t="shared" si="5"/>
        <v>1.2800000000000001E-3</v>
      </c>
      <c r="AO63" s="9">
        <f t="shared" si="6"/>
        <v>8.0000000000000004E-4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0</v>
      </c>
      <c r="AV63" s="9">
        <f t="shared" si="23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1"/>
        <v>65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301859.32981591794</v>
      </c>
      <c r="BS63" s="1">
        <f t="shared" si="16"/>
        <v>202002.98095420306</v>
      </c>
    </row>
    <row r="64" spans="2:71" x14ac:dyDescent="0.3">
      <c r="B64" s="1">
        <f t="shared" si="0"/>
        <v>3334</v>
      </c>
      <c r="C64" s="1">
        <v>51</v>
      </c>
      <c r="D64" s="1">
        <v>46664</v>
      </c>
      <c r="E64" s="1">
        <v>2137</v>
      </c>
      <c r="F64" s="1">
        <v>0</v>
      </c>
      <c r="G64" s="1">
        <v>1127</v>
      </c>
      <c r="H64" s="1">
        <v>0</v>
      </c>
      <c r="I64" s="1">
        <v>70</v>
      </c>
      <c r="J64" s="1">
        <v>44.74</v>
      </c>
      <c r="K64" s="1">
        <v>1.19</v>
      </c>
      <c r="L64" s="1">
        <v>22.6</v>
      </c>
      <c r="M64" s="1">
        <v>1.49</v>
      </c>
      <c r="N64" s="1">
        <v>1239</v>
      </c>
      <c r="O64" s="1">
        <v>2086</v>
      </c>
      <c r="P64" s="1">
        <v>2009</v>
      </c>
      <c r="Q64" s="1">
        <v>74</v>
      </c>
      <c r="R64" s="1">
        <v>2</v>
      </c>
      <c r="S64" s="1">
        <v>1867</v>
      </c>
      <c r="T64" s="1">
        <v>189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f t="shared" si="17"/>
        <v>46664</v>
      </c>
      <c r="AB64" s="1">
        <f t="shared" si="17"/>
        <v>2137</v>
      </c>
      <c r="AC64" s="1">
        <f t="shared" si="18"/>
        <v>1127</v>
      </c>
      <c r="AD64" s="1">
        <f t="shared" si="19"/>
        <v>70</v>
      </c>
      <c r="AE64" s="1">
        <f t="shared" si="26"/>
        <v>-68</v>
      </c>
      <c r="AF64" s="1">
        <f t="shared" si="20"/>
        <v>101</v>
      </c>
      <c r="AG64" s="1">
        <f t="shared" si="20"/>
        <v>0</v>
      </c>
      <c r="AH64" s="1">
        <f t="shared" si="20"/>
        <v>6</v>
      </c>
      <c r="AI64" s="1">
        <f t="shared" si="27"/>
        <v>39</v>
      </c>
      <c r="AJ64" s="9">
        <f t="shared" si="1"/>
        <v>2.0995800839832032E-2</v>
      </c>
      <c r="AK64" s="9">
        <f t="shared" si="2"/>
        <v>6.6680000000000003E-2</v>
      </c>
      <c r="AL64" s="9">
        <f t="shared" si="3"/>
        <v>4.274E-2</v>
      </c>
      <c r="AM64" s="9">
        <f t="shared" si="4"/>
        <v>2.2540000000000001E-2</v>
      </c>
      <c r="AN64" s="9">
        <f t="shared" si="5"/>
        <v>1.4E-3</v>
      </c>
      <c r="AO64" s="9">
        <f t="shared" si="6"/>
        <v>7.7999999999999999E-4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0</v>
      </c>
      <c r="AV64" s="9">
        <f t="shared" si="23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66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305432.17165592423</v>
      </c>
      <c r="BS64" s="1">
        <f t="shared" si="16"/>
        <v>195773.41056649975</v>
      </c>
    </row>
    <row r="65" spans="2:71" x14ac:dyDescent="0.3">
      <c r="B65" s="1">
        <f t="shared" si="0"/>
        <v>3371</v>
      </c>
      <c r="C65" s="1">
        <v>52</v>
      </c>
      <c r="D65" s="1">
        <v>46626</v>
      </c>
      <c r="E65" s="1">
        <v>2067</v>
      </c>
      <c r="F65" s="1">
        <v>0</v>
      </c>
      <c r="G65" s="1">
        <v>1228</v>
      </c>
      <c r="H65" s="1">
        <v>0</v>
      </c>
      <c r="I65" s="1">
        <v>76</v>
      </c>
      <c r="J65" s="1">
        <v>44.43</v>
      </c>
      <c r="K65" s="1">
        <v>1.19</v>
      </c>
      <c r="L65" s="1">
        <v>22.8</v>
      </c>
      <c r="M65" s="1">
        <v>1.46</v>
      </c>
      <c r="N65" s="1">
        <v>1263</v>
      </c>
      <c r="O65" s="1">
        <v>2099</v>
      </c>
      <c r="P65" s="1">
        <v>2014</v>
      </c>
      <c r="Q65" s="1">
        <v>82</v>
      </c>
      <c r="R65" s="1">
        <v>2</v>
      </c>
      <c r="S65" s="1">
        <v>1811</v>
      </c>
      <c r="T65" s="1">
        <v>183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f t="shared" si="17"/>
        <v>46626</v>
      </c>
      <c r="AB65" s="1">
        <f t="shared" si="17"/>
        <v>2067</v>
      </c>
      <c r="AC65" s="1">
        <f t="shared" si="18"/>
        <v>1228</v>
      </c>
      <c r="AD65" s="1">
        <f t="shared" si="19"/>
        <v>76</v>
      </c>
      <c r="AE65" s="1">
        <f t="shared" si="26"/>
        <v>-70</v>
      </c>
      <c r="AF65" s="1">
        <f t="shared" si="20"/>
        <v>101</v>
      </c>
      <c r="AG65" s="1">
        <f t="shared" si="20"/>
        <v>0</v>
      </c>
      <c r="AH65" s="1">
        <f t="shared" si="20"/>
        <v>6</v>
      </c>
      <c r="AI65" s="1">
        <f t="shared" si="27"/>
        <v>37</v>
      </c>
      <c r="AJ65" s="9">
        <f t="shared" si="1"/>
        <v>2.2545238801542571E-2</v>
      </c>
      <c r="AK65" s="9">
        <f t="shared" si="2"/>
        <v>6.7419999999999994E-2</v>
      </c>
      <c r="AL65" s="9">
        <f t="shared" si="3"/>
        <v>4.1340000000000002E-2</v>
      </c>
      <c r="AM65" s="9">
        <f t="shared" si="4"/>
        <v>2.4559999999999998E-2</v>
      </c>
      <c r="AN65" s="9">
        <f t="shared" si="5"/>
        <v>1.5200000000000001E-3</v>
      </c>
      <c r="AO65" s="9">
        <f t="shared" si="6"/>
        <v>7.3999999999999999E-4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0</v>
      </c>
      <c r="AV65" s="9">
        <f t="shared" si="23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32"/>
        <v>67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308821.7908374687</v>
      </c>
      <c r="BS65" s="1">
        <f t="shared" si="16"/>
        <v>189360.61752033458</v>
      </c>
    </row>
    <row r="66" spans="2:71" x14ac:dyDescent="0.3">
      <c r="B66" s="1">
        <f t="shared" si="0"/>
        <v>3406</v>
      </c>
      <c r="C66" s="1">
        <v>53</v>
      </c>
      <c r="D66" s="1">
        <v>46592</v>
      </c>
      <c r="E66" s="1">
        <v>1989</v>
      </c>
      <c r="F66" s="1">
        <v>0</v>
      </c>
      <c r="G66" s="1">
        <v>1334</v>
      </c>
      <c r="H66" s="1">
        <v>0</v>
      </c>
      <c r="I66" s="1">
        <v>83</v>
      </c>
      <c r="J66" s="1">
        <v>44.13</v>
      </c>
      <c r="K66" s="1">
        <v>1.19</v>
      </c>
      <c r="L66" s="1">
        <v>23.1</v>
      </c>
      <c r="M66" s="1">
        <v>1.44</v>
      </c>
      <c r="N66" s="1">
        <v>1287</v>
      </c>
      <c r="O66" s="1">
        <v>2109</v>
      </c>
      <c r="P66" s="1">
        <v>2016</v>
      </c>
      <c r="Q66" s="1">
        <v>90</v>
      </c>
      <c r="R66" s="1">
        <v>2</v>
      </c>
      <c r="S66" s="1">
        <v>1747</v>
      </c>
      <c r="T66" s="1">
        <v>176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f t="shared" si="17"/>
        <v>46592</v>
      </c>
      <c r="AB66" s="1">
        <f t="shared" si="17"/>
        <v>1989</v>
      </c>
      <c r="AC66" s="1">
        <f t="shared" si="18"/>
        <v>1334</v>
      </c>
      <c r="AD66" s="1">
        <f t="shared" si="19"/>
        <v>83</v>
      </c>
      <c r="AE66" s="1">
        <f t="shared" si="26"/>
        <v>-78</v>
      </c>
      <c r="AF66" s="1">
        <f t="shared" si="20"/>
        <v>106</v>
      </c>
      <c r="AG66" s="1">
        <f t="shared" si="20"/>
        <v>0</v>
      </c>
      <c r="AH66" s="1">
        <f t="shared" si="20"/>
        <v>7</v>
      </c>
      <c r="AI66" s="1">
        <f t="shared" si="27"/>
        <v>35</v>
      </c>
      <c r="AJ66" s="9">
        <f t="shared" si="1"/>
        <v>2.4368761009982386E-2</v>
      </c>
      <c r="AK66" s="9">
        <f t="shared" si="2"/>
        <v>6.812E-2</v>
      </c>
      <c r="AL66" s="9">
        <f t="shared" si="3"/>
        <v>3.9780000000000003E-2</v>
      </c>
      <c r="AM66" s="9">
        <f t="shared" si="4"/>
        <v>2.6679999999999999E-2</v>
      </c>
      <c r="AN66" s="9">
        <f t="shared" si="5"/>
        <v>1.66E-3</v>
      </c>
      <c r="AO66" s="9">
        <f t="shared" si="6"/>
        <v>6.9999999999999999E-4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0</v>
      </c>
      <c r="AV66" s="9">
        <f t="shared" si="23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32"/>
        <v>68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312028.18736055127</v>
      </c>
      <c r="BS66" s="1">
        <f t="shared" si="16"/>
        <v>182214.93384032193</v>
      </c>
    </row>
    <row r="67" spans="2:71" x14ac:dyDescent="0.3">
      <c r="B67" s="1">
        <f t="shared" si="0"/>
        <v>3437</v>
      </c>
      <c r="C67" s="1">
        <v>54</v>
      </c>
      <c r="D67" s="1">
        <v>46561</v>
      </c>
      <c r="E67" s="1">
        <v>1906</v>
      </c>
      <c r="F67" s="1">
        <v>0</v>
      </c>
      <c r="G67" s="1">
        <v>1441</v>
      </c>
      <c r="H67" s="1">
        <v>0</v>
      </c>
      <c r="I67" s="1">
        <v>90</v>
      </c>
      <c r="J67" s="1">
        <v>43.84</v>
      </c>
      <c r="K67" s="1">
        <v>1.19</v>
      </c>
      <c r="L67" s="1">
        <v>23.3</v>
      </c>
      <c r="M67" s="1">
        <v>1.42</v>
      </c>
      <c r="N67" s="1">
        <v>1309</v>
      </c>
      <c r="O67" s="1">
        <v>2119</v>
      </c>
      <c r="P67" s="1">
        <v>2017</v>
      </c>
      <c r="Q67" s="1">
        <v>99</v>
      </c>
      <c r="R67" s="1">
        <v>2</v>
      </c>
      <c r="S67" s="1">
        <v>1680</v>
      </c>
      <c r="T67" s="1">
        <v>169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f t="shared" si="17"/>
        <v>46561</v>
      </c>
      <c r="AB67" s="1">
        <f t="shared" si="17"/>
        <v>1906</v>
      </c>
      <c r="AC67" s="1">
        <f t="shared" si="18"/>
        <v>1441</v>
      </c>
      <c r="AD67" s="1">
        <f t="shared" si="19"/>
        <v>90</v>
      </c>
      <c r="AE67" s="1">
        <f t="shared" si="26"/>
        <v>-83</v>
      </c>
      <c r="AF67" s="1">
        <f t="shared" si="20"/>
        <v>107</v>
      </c>
      <c r="AG67" s="1">
        <f t="shared" si="20"/>
        <v>0</v>
      </c>
      <c r="AH67" s="1">
        <f t="shared" si="20"/>
        <v>7</v>
      </c>
      <c r="AI67" s="1">
        <f t="shared" si="27"/>
        <v>31</v>
      </c>
      <c r="AJ67" s="9">
        <f t="shared" si="1"/>
        <v>2.6185627000290951E-2</v>
      </c>
      <c r="AK67" s="9">
        <f t="shared" si="2"/>
        <v>6.8739999999999996E-2</v>
      </c>
      <c r="AL67" s="9">
        <f t="shared" si="3"/>
        <v>3.8120000000000001E-2</v>
      </c>
      <c r="AM67" s="9">
        <f t="shared" si="4"/>
        <v>2.8819999999999998E-2</v>
      </c>
      <c r="AN67" s="9">
        <f t="shared" si="5"/>
        <v>1.8E-3</v>
      </c>
      <c r="AO67" s="9">
        <f t="shared" si="6"/>
        <v>6.2E-4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0</v>
      </c>
      <c r="AV67" s="9">
        <f t="shared" si="23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32"/>
        <v>69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314868.13856671017</v>
      </c>
      <c r="BS67" s="1">
        <f t="shared" si="16"/>
        <v>174611.19351415467</v>
      </c>
    </row>
    <row r="68" spans="2:71" x14ac:dyDescent="0.3">
      <c r="B68" s="1">
        <f t="shared" si="0"/>
        <v>3468</v>
      </c>
      <c r="C68" s="1">
        <v>55</v>
      </c>
      <c r="D68" s="1">
        <v>46531</v>
      </c>
      <c r="E68" s="1">
        <v>1820</v>
      </c>
      <c r="F68" s="1">
        <v>0</v>
      </c>
      <c r="G68" s="1">
        <v>1551</v>
      </c>
      <c r="H68" s="1">
        <v>0</v>
      </c>
      <c r="I68" s="1">
        <v>97</v>
      </c>
      <c r="J68" s="1">
        <v>43.56</v>
      </c>
      <c r="K68" s="1">
        <v>1.19</v>
      </c>
      <c r="L68" s="1">
        <v>23.5</v>
      </c>
      <c r="M68" s="1">
        <v>1.4</v>
      </c>
      <c r="N68" s="1">
        <v>1330</v>
      </c>
      <c r="O68" s="1">
        <v>2127</v>
      </c>
      <c r="P68" s="1">
        <v>2012</v>
      </c>
      <c r="Q68" s="1">
        <v>111</v>
      </c>
      <c r="R68" s="1">
        <v>3</v>
      </c>
      <c r="S68" s="1">
        <v>1608</v>
      </c>
      <c r="T68" s="1">
        <v>161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f t="shared" si="17"/>
        <v>46531</v>
      </c>
      <c r="AB68" s="1">
        <f t="shared" si="17"/>
        <v>1820</v>
      </c>
      <c r="AC68" s="1">
        <f t="shared" si="18"/>
        <v>1551</v>
      </c>
      <c r="AD68" s="1">
        <f t="shared" si="19"/>
        <v>97</v>
      </c>
      <c r="AE68" s="1">
        <f t="shared" si="26"/>
        <v>-86</v>
      </c>
      <c r="AF68" s="1">
        <f t="shared" si="20"/>
        <v>110</v>
      </c>
      <c r="AG68" s="1">
        <f t="shared" si="20"/>
        <v>0</v>
      </c>
      <c r="AH68" s="1">
        <f t="shared" si="20"/>
        <v>7</v>
      </c>
      <c r="AI68" s="1">
        <f t="shared" si="27"/>
        <v>31</v>
      </c>
      <c r="AJ68" s="9">
        <f t="shared" si="1"/>
        <v>2.7970011534025375E-2</v>
      </c>
      <c r="AK68" s="9">
        <f t="shared" si="2"/>
        <v>6.9360000000000005E-2</v>
      </c>
      <c r="AL68" s="9">
        <f t="shared" si="3"/>
        <v>3.6400000000000002E-2</v>
      </c>
      <c r="AM68" s="9">
        <f t="shared" si="4"/>
        <v>3.1019999999999999E-2</v>
      </c>
      <c r="AN68" s="9">
        <f t="shared" si="5"/>
        <v>1.9400000000000001E-3</v>
      </c>
      <c r="AO68" s="9">
        <f t="shared" si="6"/>
        <v>6.2E-4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0</v>
      </c>
      <c r="AV68" s="9">
        <f t="shared" si="23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32"/>
        <v>70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317708.08977286902</v>
      </c>
      <c r="BS68" s="1">
        <f t="shared" si="16"/>
        <v>166732.61920029458</v>
      </c>
    </row>
    <row r="69" spans="2:71" x14ac:dyDescent="0.3">
      <c r="B69" s="1">
        <f t="shared" si="0"/>
        <v>3498</v>
      </c>
      <c r="C69" s="1">
        <v>56</v>
      </c>
      <c r="D69" s="1">
        <v>46499</v>
      </c>
      <c r="E69" s="1">
        <v>1727</v>
      </c>
      <c r="F69" s="1">
        <v>0</v>
      </c>
      <c r="G69" s="1">
        <v>1667</v>
      </c>
      <c r="H69" s="1">
        <v>0</v>
      </c>
      <c r="I69" s="1">
        <v>104</v>
      </c>
      <c r="J69" s="1">
        <v>43.29</v>
      </c>
      <c r="K69" s="1">
        <v>1.19</v>
      </c>
      <c r="L69" s="1">
        <v>23.8</v>
      </c>
      <c r="M69" s="1">
        <v>1.38</v>
      </c>
      <c r="N69" s="1">
        <v>1353</v>
      </c>
      <c r="O69" s="1">
        <v>2136</v>
      </c>
      <c r="P69" s="1">
        <v>2008</v>
      </c>
      <c r="Q69" s="1">
        <v>124</v>
      </c>
      <c r="R69" s="1">
        <v>3</v>
      </c>
      <c r="S69" s="1">
        <v>1524</v>
      </c>
      <c r="T69" s="1">
        <v>153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f t="shared" si="17"/>
        <v>46499</v>
      </c>
      <c r="AB69" s="1">
        <f t="shared" si="17"/>
        <v>1727</v>
      </c>
      <c r="AC69" s="1">
        <f t="shared" si="18"/>
        <v>1667</v>
      </c>
      <c r="AD69" s="1">
        <f t="shared" si="19"/>
        <v>104</v>
      </c>
      <c r="AE69" s="1">
        <f t="shared" si="26"/>
        <v>-93</v>
      </c>
      <c r="AF69" s="1">
        <f t="shared" si="20"/>
        <v>116</v>
      </c>
      <c r="AG69" s="1">
        <f t="shared" si="20"/>
        <v>0</v>
      </c>
      <c r="AH69" s="1">
        <f t="shared" si="20"/>
        <v>7</v>
      </c>
      <c r="AI69" s="1">
        <f t="shared" si="27"/>
        <v>30</v>
      </c>
      <c r="AJ69" s="9">
        <f t="shared" si="1"/>
        <v>2.9731275014293884E-2</v>
      </c>
      <c r="AK69" s="9">
        <f t="shared" si="2"/>
        <v>6.9959999999999994E-2</v>
      </c>
      <c r="AL69" s="9">
        <f t="shared" si="3"/>
        <v>3.4540000000000001E-2</v>
      </c>
      <c r="AM69" s="9">
        <f t="shared" si="4"/>
        <v>3.3340000000000002E-2</v>
      </c>
      <c r="AN69" s="9">
        <f t="shared" si="5"/>
        <v>2.0799999999999998E-3</v>
      </c>
      <c r="AO69" s="9">
        <f t="shared" si="6"/>
        <v>5.9999999999999995E-4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0</v>
      </c>
      <c r="AV69" s="9">
        <f t="shared" si="23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32"/>
        <v>71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320456.42964979698</v>
      </c>
      <c r="BS69" s="1">
        <f t="shared" si="16"/>
        <v>158212.76558181801</v>
      </c>
    </row>
    <row r="70" spans="2:71" x14ac:dyDescent="0.3">
      <c r="B70" s="1">
        <f t="shared" si="0"/>
        <v>3528</v>
      </c>
      <c r="C70" s="1">
        <v>57</v>
      </c>
      <c r="D70" s="1">
        <v>46470</v>
      </c>
      <c r="E70" s="1">
        <v>1636</v>
      </c>
      <c r="F70" s="1">
        <v>0</v>
      </c>
      <c r="G70" s="1">
        <v>1781</v>
      </c>
      <c r="H70" s="1">
        <v>0</v>
      </c>
      <c r="I70" s="1">
        <v>111</v>
      </c>
      <c r="J70" s="1">
        <v>43.03</v>
      </c>
      <c r="K70" s="1">
        <v>1.19</v>
      </c>
      <c r="L70" s="1">
        <v>24</v>
      </c>
      <c r="M70" s="1">
        <v>1.36</v>
      </c>
      <c r="N70" s="1">
        <v>1374</v>
      </c>
      <c r="O70" s="1">
        <v>2144</v>
      </c>
      <c r="P70" s="1">
        <v>2001</v>
      </c>
      <c r="Q70" s="1">
        <v>139</v>
      </c>
      <c r="R70" s="1">
        <v>3</v>
      </c>
      <c r="S70" s="1">
        <v>1443</v>
      </c>
      <c r="T70" s="1">
        <v>145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f t="shared" si="17"/>
        <v>46470</v>
      </c>
      <c r="AB70" s="1">
        <f t="shared" si="17"/>
        <v>1636</v>
      </c>
      <c r="AC70" s="1">
        <f t="shared" si="18"/>
        <v>1781</v>
      </c>
      <c r="AD70" s="1">
        <f t="shared" si="19"/>
        <v>111</v>
      </c>
      <c r="AE70" s="1">
        <f t="shared" si="26"/>
        <v>-91</v>
      </c>
      <c r="AF70" s="1">
        <f t="shared" si="20"/>
        <v>114</v>
      </c>
      <c r="AG70" s="1">
        <f t="shared" si="20"/>
        <v>0</v>
      </c>
      <c r="AH70" s="1">
        <f t="shared" si="20"/>
        <v>7</v>
      </c>
      <c r="AI70" s="1">
        <f t="shared" si="27"/>
        <v>30</v>
      </c>
      <c r="AJ70" s="9">
        <f t="shared" si="1"/>
        <v>3.1462585034013606E-2</v>
      </c>
      <c r="AK70" s="9">
        <f t="shared" si="2"/>
        <v>7.0559999999999998E-2</v>
      </c>
      <c r="AL70" s="9">
        <f t="shared" si="3"/>
        <v>3.2719999999999999E-2</v>
      </c>
      <c r="AM70" s="9">
        <f t="shared" si="4"/>
        <v>3.5619999999999999E-2</v>
      </c>
      <c r="AN70" s="9">
        <f t="shared" si="5"/>
        <v>2.2200000000000002E-3</v>
      </c>
      <c r="AO70" s="9">
        <f t="shared" si="6"/>
        <v>5.9999999999999995E-4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0</v>
      </c>
      <c r="AV70" s="9">
        <f t="shared" si="23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32"/>
        <v>72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323204.76952672488</v>
      </c>
      <c r="BS70" s="1">
        <f t="shared" si="16"/>
        <v>149876.13462180327</v>
      </c>
    </row>
    <row r="71" spans="2:71" x14ac:dyDescent="0.3">
      <c r="B71" s="1">
        <f t="shared" si="0"/>
        <v>3555</v>
      </c>
      <c r="C71" s="1">
        <v>58</v>
      </c>
      <c r="D71" s="1">
        <v>46442</v>
      </c>
      <c r="E71" s="1">
        <v>1541</v>
      </c>
      <c r="F71" s="1">
        <v>0</v>
      </c>
      <c r="G71" s="1">
        <v>1897</v>
      </c>
      <c r="H71" s="1">
        <v>0</v>
      </c>
      <c r="I71" s="1">
        <v>117</v>
      </c>
      <c r="J71" s="1">
        <v>42.78</v>
      </c>
      <c r="K71" s="1">
        <v>1.19</v>
      </c>
      <c r="L71" s="1">
        <v>24.2</v>
      </c>
      <c r="M71" s="1">
        <v>1.33</v>
      </c>
      <c r="N71" s="1">
        <v>1393</v>
      </c>
      <c r="O71" s="1">
        <v>2153</v>
      </c>
      <c r="P71" s="1">
        <v>1993</v>
      </c>
      <c r="Q71" s="1">
        <v>155</v>
      </c>
      <c r="R71" s="1">
        <v>4</v>
      </c>
      <c r="S71" s="1">
        <v>1357</v>
      </c>
      <c r="T71" s="1">
        <v>136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f t="shared" si="17"/>
        <v>46442</v>
      </c>
      <c r="AB71" s="1">
        <f t="shared" si="17"/>
        <v>1541</v>
      </c>
      <c r="AC71" s="1">
        <f t="shared" si="18"/>
        <v>1897</v>
      </c>
      <c r="AD71" s="1">
        <f t="shared" si="19"/>
        <v>117</v>
      </c>
      <c r="AE71" s="1">
        <f t="shared" si="26"/>
        <v>-95</v>
      </c>
      <c r="AF71" s="1">
        <f t="shared" si="20"/>
        <v>116</v>
      </c>
      <c r="AG71" s="1">
        <f t="shared" si="20"/>
        <v>0</v>
      </c>
      <c r="AH71" s="1">
        <f t="shared" si="20"/>
        <v>6</v>
      </c>
      <c r="AI71" s="1">
        <f t="shared" si="27"/>
        <v>27</v>
      </c>
      <c r="AJ71" s="9">
        <f t="shared" si="1"/>
        <v>3.2911392405063293E-2</v>
      </c>
      <c r="AK71" s="9">
        <f t="shared" si="2"/>
        <v>7.1099999999999997E-2</v>
      </c>
      <c r="AL71" s="9">
        <f t="shared" si="3"/>
        <v>3.082E-2</v>
      </c>
      <c r="AM71" s="9">
        <f t="shared" si="4"/>
        <v>3.7940000000000002E-2</v>
      </c>
      <c r="AN71" s="9">
        <f t="shared" si="5"/>
        <v>2.3400000000000001E-3</v>
      </c>
      <c r="AO71" s="9">
        <f t="shared" si="6"/>
        <v>5.4000000000000001E-4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0</v>
      </c>
      <c r="AV71" s="9">
        <f t="shared" si="23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32"/>
        <v>73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325678.27541596</v>
      </c>
      <c r="BS71" s="1">
        <f t="shared" si="16"/>
        <v>141173.05834486481</v>
      </c>
    </row>
    <row r="72" spans="2:71" x14ac:dyDescent="0.3">
      <c r="B72" s="1">
        <f t="shared" si="0"/>
        <v>3584</v>
      </c>
      <c r="C72" s="1">
        <v>59</v>
      </c>
      <c r="D72" s="1">
        <v>46414</v>
      </c>
      <c r="E72" s="1">
        <v>1446</v>
      </c>
      <c r="F72" s="1">
        <v>0</v>
      </c>
      <c r="G72" s="1">
        <v>2014</v>
      </c>
      <c r="H72" s="1">
        <v>0</v>
      </c>
      <c r="I72" s="1">
        <v>124</v>
      </c>
      <c r="J72" s="1">
        <v>42.54</v>
      </c>
      <c r="K72" s="1">
        <v>1.19</v>
      </c>
      <c r="L72" s="1">
        <v>24.4</v>
      </c>
      <c r="M72" s="1">
        <v>1.3</v>
      </c>
      <c r="N72" s="1">
        <v>1411</v>
      </c>
      <c r="O72" s="1">
        <v>2164</v>
      </c>
      <c r="P72" s="1">
        <v>1985</v>
      </c>
      <c r="Q72" s="1">
        <v>174</v>
      </c>
      <c r="R72" s="1">
        <v>4</v>
      </c>
      <c r="S72" s="1">
        <v>1268</v>
      </c>
      <c r="T72" s="1">
        <v>128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f t="shared" si="17"/>
        <v>46414</v>
      </c>
      <c r="AB72" s="1">
        <f t="shared" si="17"/>
        <v>1446</v>
      </c>
      <c r="AC72" s="1">
        <f t="shared" si="18"/>
        <v>2014</v>
      </c>
      <c r="AD72" s="1">
        <f t="shared" si="19"/>
        <v>124</v>
      </c>
      <c r="AE72" s="1">
        <f t="shared" si="26"/>
        <v>-95</v>
      </c>
      <c r="AF72" s="1">
        <f t="shared" si="20"/>
        <v>117</v>
      </c>
      <c r="AG72" s="1">
        <f t="shared" si="20"/>
        <v>0</v>
      </c>
      <c r="AH72" s="1">
        <f t="shared" si="20"/>
        <v>7</v>
      </c>
      <c r="AI72" s="1">
        <f t="shared" si="27"/>
        <v>29</v>
      </c>
      <c r="AJ72" s="9">
        <f t="shared" si="1"/>
        <v>3.4598214285714288E-2</v>
      </c>
      <c r="AK72" s="9">
        <f t="shared" si="2"/>
        <v>7.1679999999999994E-2</v>
      </c>
      <c r="AL72" s="9">
        <f t="shared" si="3"/>
        <v>2.8920000000000001E-2</v>
      </c>
      <c r="AM72" s="9">
        <f t="shared" si="4"/>
        <v>4.0280000000000003E-2</v>
      </c>
      <c r="AN72" s="9">
        <f t="shared" si="5"/>
        <v>2.48E-3</v>
      </c>
      <c r="AO72" s="9">
        <f t="shared" si="6"/>
        <v>5.8E-4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0</v>
      </c>
      <c r="AV72" s="9">
        <f t="shared" si="23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32"/>
        <v>74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328335.00396365701</v>
      </c>
      <c r="BS72" s="1">
        <f t="shared" si="16"/>
        <v>132469.98206792635</v>
      </c>
    </row>
    <row r="73" spans="2:71" x14ac:dyDescent="0.3">
      <c r="B73" s="1">
        <f t="shared" si="0"/>
        <v>3612</v>
      </c>
      <c r="C73" s="1">
        <v>60</v>
      </c>
      <c r="D73" s="1">
        <v>46386</v>
      </c>
      <c r="E73" s="1">
        <v>1351</v>
      </c>
      <c r="F73" s="1">
        <v>0</v>
      </c>
      <c r="G73" s="1">
        <v>2130</v>
      </c>
      <c r="H73" s="1">
        <v>0</v>
      </c>
      <c r="I73" s="1">
        <v>131</v>
      </c>
      <c r="J73" s="1">
        <v>42.31</v>
      </c>
      <c r="K73" s="1">
        <v>1.19</v>
      </c>
      <c r="L73" s="1">
        <v>24.6</v>
      </c>
      <c r="M73" s="1">
        <v>1.27</v>
      </c>
      <c r="N73" s="1">
        <v>1427</v>
      </c>
      <c r="O73" s="1">
        <v>2175</v>
      </c>
      <c r="P73" s="1">
        <v>1976</v>
      </c>
      <c r="Q73" s="1">
        <v>194</v>
      </c>
      <c r="R73" s="1">
        <v>5</v>
      </c>
      <c r="S73" s="1">
        <v>1176</v>
      </c>
      <c r="T73" s="1">
        <v>118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f t="shared" si="17"/>
        <v>46386</v>
      </c>
      <c r="AB73" s="1">
        <f t="shared" si="17"/>
        <v>1351</v>
      </c>
      <c r="AC73" s="1">
        <f t="shared" si="18"/>
        <v>2130</v>
      </c>
      <c r="AD73" s="1">
        <f t="shared" si="19"/>
        <v>131</v>
      </c>
      <c r="AE73" s="1">
        <f t="shared" si="26"/>
        <v>-95</v>
      </c>
      <c r="AF73" s="1">
        <f t="shared" si="20"/>
        <v>116</v>
      </c>
      <c r="AG73" s="1">
        <f t="shared" si="20"/>
        <v>0</v>
      </c>
      <c r="AH73" s="1">
        <f t="shared" si="20"/>
        <v>7</v>
      </c>
      <c r="AI73" s="1">
        <f t="shared" si="27"/>
        <v>28</v>
      </c>
      <c r="AJ73" s="9">
        <f t="shared" si="1"/>
        <v>3.6267995570321149E-2</v>
      </c>
      <c r="AK73" s="9">
        <f t="shared" si="2"/>
        <v>7.2239999999999999E-2</v>
      </c>
      <c r="AL73" s="9">
        <f t="shared" si="3"/>
        <v>2.7019999999999999E-2</v>
      </c>
      <c r="AM73" s="9">
        <f t="shared" si="4"/>
        <v>4.2599999999999999E-2</v>
      </c>
      <c r="AN73" s="9">
        <f t="shared" si="5"/>
        <v>2.6199999999999999E-3</v>
      </c>
      <c r="AO73" s="9">
        <f t="shared" si="6"/>
        <v>5.5999999999999995E-4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0</v>
      </c>
      <c r="AV73" s="9">
        <f t="shared" si="23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32"/>
        <v>75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330900.12118212308</v>
      </c>
      <c r="BS73" s="1">
        <f t="shared" si="16"/>
        <v>123766.9057909879</v>
      </c>
    </row>
    <row r="74" spans="2:71" x14ac:dyDescent="0.3">
      <c r="B74" s="1">
        <f t="shared" si="0"/>
        <v>3635</v>
      </c>
      <c r="C74" s="1">
        <v>61</v>
      </c>
      <c r="D74" s="1">
        <v>46362</v>
      </c>
      <c r="E74" s="1">
        <v>1246</v>
      </c>
      <c r="F74" s="1">
        <v>0</v>
      </c>
      <c r="G74" s="1">
        <v>2251</v>
      </c>
      <c r="H74" s="1">
        <v>0</v>
      </c>
      <c r="I74" s="1">
        <v>138</v>
      </c>
      <c r="J74" s="1">
        <v>42.09</v>
      </c>
      <c r="K74" s="1">
        <v>1.18</v>
      </c>
      <c r="L74" s="1">
        <v>24.8</v>
      </c>
      <c r="M74" s="1">
        <v>1.23</v>
      </c>
      <c r="N74" s="1">
        <v>1442</v>
      </c>
      <c r="O74" s="1">
        <v>2184</v>
      </c>
      <c r="P74" s="1">
        <v>1962</v>
      </c>
      <c r="Q74" s="1">
        <v>217</v>
      </c>
      <c r="R74" s="1">
        <v>5</v>
      </c>
      <c r="S74" s="1">
        <v>1078</v>
      </c>
      <c r="T74" s="1">
        <v>107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f t="shared" si="17"/>
        <v>46362</v>
      </c>
      <c r="AB74" s="1">
        <f t="shared" si="17"/>
        <v>1246</v>
      </c>
      <c r="AC74" s="1">
        <f t="shared" si="18"/>
        <v>2251</v>
      </c>
      <c r="AD74" s="1">
        <f t="shared" si="19"/>
        <v>138</v>
      </c>
      <c r="AE74" s="1">
        <f t="shared" si="26"/>
        <v>-105</v>
      </c>
      <c r="AF74" s="1">
        <f t="shared" si="20"/>
        <v>121</v>
      </c>
      <c r="AG74" s="1">
        <f t="shared" si="20"/>
        <v>0</v>
      </c>
      <c r="AH74" s="1">
        <f t="shared" si="20"/>
        <v>7</v>
      </c>
      <c r="AI74" s="1">
        <f t="shared" si="27"/>
        <v>23</v>
      </c>
      <c r="AJ74" s="9">
        <f t="shared" si="1"/>
        <v>3.7964236588720772E-2</v>
      </c>
      <c r="AK74" s="9">
        <f t="shared" si="2"/>
        <v>7.2700000000000001E-2</v>
      </c>
      <c r="AL74" s="9">
        <f t="shared" si="3"/>
        <v>2.4920000000000001E-2</v>
      </c>
      <c r="AM74" s="9">
        <f t="shared" si="4"/>
        <v>4.5019999999999998E-2</v>
      </c>
      <c r="AN74" s="9">
        <f t="shared" si="5"/>
        <v>2.7599999999999999E-3</v>
      </c>
      <c r="AO74" s="9">
        <f t="shared" si="6"/>
        <v>4.6000000000000001E-4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0</v>
      </c>
      <c r="AV74" s="9">
        <f t="shared" si="23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32"/>
        <v>76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333007.18175443454</v>
      </c>
      <c r="BS74" s="1">
        <f t="shared" si="16"/>
        <v>114147.71622174013</v>
      </c>
    </row>
    <row r="75" spans="2:71" x14ac:dyDescent="0.3">
      <c r="B75" s="1">
        <f t="shared" si="0"/>
        <v>3660</v>
      </c>
      <c r="C75" s="1">
        <v>62</v>
      </c>
      <c r="D75" s="1">
        <v>46337</v>
      </c>
      <c r="E75" s="1">
        <v>1202</v>
      </c>
      <c r="F75" s="1">
        <v>0</v>
      </c>
      <c r="G75" s="1">
        <v>2316</v>
      </c>
      <c r="H75" s="1">
        <v>0</v>
      </c>
      <c r="I75" s="1">
        <v>142</v>
      </c>
      <c r="J75" s="1">
        <v>41.87</v>
      </c>
      <c r="K75" s="1">
        <v>1.18</v>
      </c>
      <c r="L75" s="1">
        <v>24.9</v>
      </c>
      <c r="M75" s="1">
        <v>1.22</v>
      </c>
      <c r="N75" s="1">
        <v>1457</v>
      </c>
      <c r="O75" s="1">
        <v>2194</v>
      </c>
      <c r="P75" s="1">
        <v>1940</v>
      </c>
      <c r="Q75" s="1">
        <v>247</v>
      </c>
      <c r="R75" s="1">
        <v>6</v>
      </c>
      <c r="S75" s="1">
        <v>1040</v>
      </c>
      <c r="T75" s="1">
        <v>103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f t="shared" si="17"/>
        <v>46337</v>
      </c>
      <c r="AB75" s="1">
        <f t="shared" si="17"/>
        <v>1202</v>
      </c>
      <c r="AC75" s="1">
        <f t="shared" si="18"/>
        <v>2316</v>
      </c>
      <c r="AD75" s="1">
        <f t="shared" si="19"/>
        <v>142</v>
      </c>
      <c r="AE75" s="1">
        <f t="shared" si="26"/>
        <v>-44</v>
      </c>
      <c r="AF75" s="1">
        <f t="shared" si="20"/>
        <v>65</v>
      </c>
      <c r="AG75" s="1">
        <f t="shared" si="20"/>
        <v>0</v>
      </c>
      <c r="AH75" s="1">
        <f t="shared" si="20"/>
        <v>4</v>
      </c>
      <c r="AI75" s="1">
        <f t="shared" si="27"/>
        <v>25</v>
      </c>
      <c r="AJ75" s="9">
        <f t="shared" si="1"/>
        <v>3.8797814207650272E-2</v>
      </c>
      <c r="AK75" s="9">
        <f t="shared" si="2"/>
        <v>7.3200000000000001E-2</v>
      </c>
      <c r="AL75" s="9">
        <f t="shared" si="3"/>
        <v>2.4039999999999999E-2</v>
      </c>
      <c r="AM75" s="9">
        <f t="shared" si="4"/>
        <v>4.632E-2</v>
      </c>
      <c r="AN75" s="9">
        <f t="shared" si="5"/>
        <v>2.8400000000000001E-3</v>
      </c>
      <c r="AO75" s="9">
        <f t="shared" si="6"/>
        <v>5.0000000000000001E-4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0</v>
      </c>
      <c r="AV75" s="9">
        <f t="shared" si="23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32"/>
        <v>77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335297.46498520777</v>
      </c>
      <c r="BS75" s="1">
        <f t="shared" si="16"/>
        <v>110116.81773557917</v>
      </c>
    </row>
    <row r="76" spans="2:71" x14ac:dyDescent="0.3">
      <c r="B76" s="1">
        <f t="shared" si="0"/>
        <v>3682</v>
      </c>
      <c r="C76" s="1">
        <v>63</v>
      </c>
      <c r="D76" s="1">
        <v>46316</v>
      </c>
      <c r="E76" s="1">
        <v>1155</v>
      </c>
      <c r="F76" s="1">
        <v>0</v>
      </c>
      <c r="G76" s="1">
        <v>2381</v>
      </c>
      <c r="H76" s="1">
        <v>0</v>
      </c>
      <c r="I76" s="1">
        <v>146</v>
      </c>
      <c r="J76" s="1">
        <v>41.66</v>
      </c>
      <c r="K76" s="1">
        <v>1.18</v>
      </c>
      <c r="L76" s="1">
        <v>25</v>
      </c>
      <c r="M76" s="1">
        <v>1.21</v>
      </c>
      <c r="N76" s="1">
        <v>1471</v>
      </c>
      <c r="O76" s="1">
        <v>2202</v>
      </c>
      <c r="P76" s="1">
        <v>1915</v>
      </c>
      <c r="Q76" s="1">
        <v>280</v>
      </c>
      <c r="R76" s="1">
        <v>6</v>
      </c>
      <c r="S76" s="1">
        <v>1001</v>
      </c>
      <c r="T76" s="1">
        <v>98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f t="shared" si="17"/>
        <v>46316</v>
      </c>
      <c r="AB76" s="1">
        <f t="shared" si="17"/>
        <v>1155</v>
      </c>
      <c r="AC76" s="1">
        <f t="shared" si="18"/>
        <v>2381</v>
      </c>
      <c r="AD76" s="1">
        <f t="shared" si="19"/>
        <v>146</v>
      </c>
      <c r="AE76" s="1">
        <f t="shared" si="26"/>
        <v>-47</v>
      </c>
      <c r="AF76" s="1">
        <f t="shared" si="20"/>
        <v>65</v>
      </c>
      <c r="AG76" s="1">
        <f t="shared" si="20"/>
        <v>0</v>
      </c>
      <c r="AH76" s="1">
        <f t="shared" si="20"/>
        <v>4</v>
      </c>
      <c r="AI76" s="1">
        <f t="shared" si="27"/>
        <v>22</v>
      </c>
      <c r="AJ76" s="9">
        <f t="shared" si="1"/>
        <v>3.9652362846279196E-2</v>
      </c>
      <c r="AK76" s="9">
        <f t="shared" si="2"/>
        <v>7.3639999999999997E-2</v>
      </c>
      <c r="AL76" s="9">
        <f t="shared" si="3"/>
        <v>2.3099999999999999E-2</v>
      </c>
      <c r="AM76" s="9">
        <f t="shared" si="4"/>
        <v>4.7620000000000003E-2</v>
      </c>
      <c r="AN76" s="9">
        <f t="shared" si="5"/>
        <v>2.9199999999999999E-3</v>
      </c>
      <c r="AO76" s="9">
        <f t="shared" si="6"/>
        <v>4.4000000000000002E-4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0</v>
      </c>
      <c r="AV76" s="9">
        <f t="shared" si="23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32"/>
        <v>78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337312.91422828828</v>
      </c>
      <c r="BS76" s="1">
        <f t="shared" si="16"/>
        <v>105811.08526172541</v>
      </c>
    </row>
    <row r="77" spans="2:71" x14ac:dyDescent="0.3">
      <c r="B77" s="1">
        <f t="shared" si="0"/>
        <v>3701</v>
      </c>
      <c r="C77" s="1">
        <v>64</v>
      </c>
      <c r="D77" s="1">
        <v>46296</v>
      </c>
      <c r="E77" s="1">
        <v>1104</v>
      </c>
      <c r="F77" s="1">
        <v>0</v>
      </c>
      <c r="G77" s="1">
        <v>2446</v>
      </c>
      <c r="H77" s="1">
        <v>0</v>
      </c>
      <c r="I77" s="1">
        <v>151</v>
      </c>
      <c r="J77" s="1">
        <v>41.46</v>
      </c>
      <c r="K77" s="1">
        <v>1.18</v>
      </c>
      <c r="L77" s="1">
        <v>25</v>
      </c>
      <c r="M77" s="1">
        <v>1.2</v>
      </c>
      <c r="N77" s="1">
        <v>1483</v>
      </c>
      <c r="O77" s="1">
        <v>2209</v>
      </c>
      <c r="P77" s="1">
        <v>1888</v>
      </c>
      <c r="Q77" s="1">
        <v>312</v>
      </c>
      <c r="R77" s="1">
        <v>7</v>
      </c>
      <c r="S77" s="1">
        <v>958</v>
      </c>
      <c r="T77" s="1">
        <v>94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f t="shared" si="17"/>
        <v>46296</v>
      </c>
      <c r="AB77" s="1">
        <f t="shared" si="17"/>
        <v>1104</v>
      </c>
      <c r="AC77" s="1">
        <f t="shared" si="18"/>
        <v>2446</v>
      </c>
      <c r="AD77" s="1">
        <f t="shared" si="19"/>
        <v>151</v>
      </c>
      <c r="AE77" s="1">
        <f t="shared" si="26"/>
        <v>-51</v>
      </c>
      <c r="AF77" s="1">
        <f t="shared" si="20"/>
        <v>65</v>
      </c>
      <c r="AG77" s="1">
        <f t="shared" si="20"/>
        <v>0</v>
      </c>
      <c r="AH77" s="1">
        <f t="shared" si="20"/>
        <v>5</v>
      </c>
      <c r="AI77" s="1">
        <f t="shared" si="27"/>
        <v>19</v>
      </c>
      <c r="AJ77" s="9">
        <f t="shared" si="1"/>
        <v>4.0799783842204812E-2</v>
      </c>
      <c r="AK77" s="9">
        <f t="shared" si="2"/>
        <v>7.4020000000000002E-2</v>
      </c>
      <c r="AL77" s="9">
        <f t="shared" si="3"/>
        <v>2.2079999999999999E-2</v>
      </c>
      <c r="AM77" s="9">
        <f t="shared" si="4"/>
        <v>4.8919999999999998E-2</v>
      </c>
      <c r="AN77" s="9">
        <f t="shared" si="5"/>
        <v>3.0200000000000001E-3</v>
      </c>
      <c r="AO77" s="9">
        <f t="shared" si="6"/>
        <v>3.8000000000000002E-4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0</v>
      </c>
      <c r="AV77" s="9">
        <f t="shared" si="23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32"/>
        <v>79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339053.52948367596</v>
      </c>
      <c r="BS77" s="1">
        <f t="shared" si="16"/>
        <v>101138.90747094792</v>
      </c>
    </row>
    <row r="78" spans="2:71" x14ac:dyDescent="0.3">
      <c r="B78" s="1">
        <f t="shared" ref="B78:B141" si="33">IF(C78="",NA(),E78+G78+H78+I78)</f>
        <v>3720</v>
      </c>
      <c r="C78" s="1">
        <v>65</v>
      </c>
      <c r="D78" s="1">
        <v>46278</v>
      </c>
      <c r="E78" s="1">
        <v>1050</v>
      </c>
      <c r="F78" s="1">
        <v>0</v>
      </c>
      <c r="G78" s="1">
        <v>2516</v>
      </c>
      <c r="H78" s="1">
        <v>0</v>
      </c>
      <c r="I78" s="1">
        <v>154</v>
      </c>
      <c r="J78" s="1">
        <v>41.26</v>
      </c>
      <c r="K78" s="1">
        <v>1.18</v>
      </c>
      <c r="L78" s="1">
        <v>25.1</v>
      </c>
      <c r="M78" s="1">
        <v>1.19</v>
      </c>
      <c r="N78" s="1">
        <v>1496</v>
      </c>
      <c r="O78" s="1">
        <v>2215</v>
      </c>
      <c r="P78" s="1">
        <v>1860</v>
      </c>
      <c r="Q78" s="1">
        <v>346</v>
      </c>
      <c r="R78" s="1">
        <v>8</v>
      </c>
      <c r="S78" s="1">
        <v>914</v>
      </c>
      <c r="T78" s="1">
        <v>90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f t="shared" si="17"/>
        <v>46278</v>
      </c>
      <c r="AB78" s="1">
        <f t="shared" si="17"/>
        <v>1050</v>
      </c>
      <c r="AC78" s="1">
        <f t="shared" si="18"/>
        <v>2516</v>
      </c>
      <c r="AD78" s="1">
        <f t="shared" si="19"/>
        <v>154</v>
      </c>
      <c r="AE78" s="1">
        <f t="shared" si="26"/>
        <v>-54</v>
      </c>
      <c r="AF78" s="1">
        <f t="shared" si="20"/>
        <v>70</v>
      </c>
      <c r="AG78" s="1">
        <f t="shared" si="20"/>
        <v>0</v>
      </c>
      <c r="AH78" s="1">
        <f t="shared" si="20"/>
        <v>3</v>
      </c>
      <c r="AI78" s="1">
        <f t="shared" si="27"/>
        <v>19</v>
      </c>
      <c r="AJ78" s="9">
        <f t="shared" ref="AJ78:AJ141" si="34">IF(OR(ISNA(B78),B78=0),NA(),I78/B78)</f>
        <v>4.1397849462365591E-2</v>
      </c>
      <c r="AK78" s="9">
        <f t="shared" ref="AK78:AK141" si="35">IF(OR(ISNA(B78),B78=0),NA(),B78/$AK$11)</f>
        <v>7.4399999999999994E-2</v>
      </c>
      <c r="AL78" s="9">
        <f t="shared" ref="AL78:AL141" si="36">IF(OR(ISNA(B78),B78=0),NA(),E78/$AK$11)</f>
        <v>2.1000000000000001E-2</v>
      </c>
      <c r="AM78" s="9">
        <f t="shared" ref="AM78:AM141" si="37">IF(OR(ISNA(B78),B78=0),NA(),G78/$AK$11)</f>
        <v>5.0319999999999997E-2</v>
      </c>
      <c r="AN78" s="9">
        <f t="shared" ref="AN78:AN141" si="38">IF(OR(ISNA(B78),B78=0),NA(),I78/$AK$11)</f>
        <v>3.0799999999999998E-3</v>
      </c>
      <c r="AO78" s="9">
        <f t="shared" ref="AO78:AO141" si="39">+IF(OR(ISNA(B78),B78=0),NA(),AI78/$AK$11)</f>
        <v>3.8000000000000002E-4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0</v>
      </c>
      <c r="AV78" s="9">
        <f t="shared" si="23"/>
        <v>0</v>
      </c>
      <c r="AW78" s="9">
        <f t="shared" ref="AW78:AW141" si="41">IF(OR(ISNA(B78),B78=0),NA(),V78/$AK$11)</f>
        <v>0</v>
      </c>
      <c r="AX78" s="9">
        <f t="shared" ref="AX78:AX141" si="42">IF(OR(ISNA(B78),B78=0),NA(),W78/$AK$11)</f>
        <v>0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80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340794.14473906363</v>
      </c>
      <c r="BS78" s="1">
        <f t="shared" ref="BS78:BS88" si="49">+$BU$14*E78</f>
        <v>96191.895692477643</v>
      </c>
    </row>
    <row r="79" spans="2:71" x14ac:dyDescent="0.3">
      <c r="B79" s="1">
        <f t="shared" si="33"/>
        <v>3737</v>
      </c>
      <c r="C79" s="1">
        <v>66</v>
      </c>
      <c r="D79" s="1">
        <v>46261</v>
      </c>
      <c r="E79" s="1">
        <v>1001</v>
      </c>
      <c r="F79" s="1">
        <v>0</v>
      </c>
      <c r="G79" s="1">
        <v>2579</v>
      </c>
      <c r="H79" s="1">
        <v>0</v>
      </c>
      <c r="I79" s="1">
        <v>157</v>
      </c>
      <c r="J79" s="1">
        <v>41.07</v>
      </c>
      <c r="K79" s="1">
        <v>1.18</v>
      </c>
      <c r="L79" s="1">
        <v>25.2</v>
      </c>
      <c r="M79" s="1">
        <v>1.18</v>
      </c>
      <c r="N79" s="1">
        <v>1508</v>
      </c>
      <c r="O79" s="1">
        <v>2219</v>
      </c>
      <c r="P79" s="1">
        <v>1832</v>
      </c>
      <c r="Q79" s="1">
        <v>378</v>
      </c>
      <c r="R79" s="1">
        <v>8</v>
      </c>
      <c r="S79" s="1">
        <v>876</v>
      </c>
      <c r="T79" s="1">
        <v>86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f t="shared" ref="AA79:AB142" si="50">+D79+U79</f>
        <v>46261</v>
      </c>
      <c r="AB79" s="1">
        <f t="shared" si="50"/>
        <v>1001</v>
      </c>
      <c r="AC79" s="1">
        <f t="shared" ref="AC79:AC142" si="51">+G79+W79</f>
        <v>2579</v>
      </c>
      <c r="AD79" s="1">
        <f t="shared" ref="AD79:AD142" si="52">+I79+X79</f>
        <v>157</v>
      </c>
      <c r="AE79" s="1">
        <f t="shared" si="26"/>
        <v>-49</v>
      </c>
      <c r="AF79" s="1">
        <f t="shared" ref="AF79:AH142" si="53">IF($C79="","",G79-G78)</f>
        <v>63</v>
      </c>
      <c r="AG79" s="1">
        <f t="shared" si="53"/>
        <v>0</v>
      </c>
      <c r="AH79" s="1">
        <f t="shared" si="53"/>
        <v>3</v>
      </c>
      <c r="AI79" s="1">
        <f t="shared" si="27"/>
        <v>17</v>
      </c>
      <c r="AJ79" s="9">
        <f t="shared" si="34"/>
        <v>4.2012309339042014E-2</v>
      </c>
      <c r="AK79" s="9">
        <f t="shared" si="35"/>
        <v>7.4740000000000001E-2</v>
      </c>
      <c r="AL79" s="9">
        <f t="shared" si="36"/>
        <v>2.002E-2</v>
      </c>
      <c r="AM79" s="9">
        <f t="shared" si="37"/>
        <v>5.1580000000000001E-2</v>
      </c>
      <c r="AN79" s="9">
        <f t="shared" si="38"/>
        <v>3.14E-3</v>
      </c>
      <c r="AO79" s="9">
        <f t="shared" si="39"/>
        <v>3.4000000000000002E-4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0</v>
      </c>
      <c r="AV79" s="9">
        <f t="shared" ref="AV79:AV142" si="56">IF(OR(ISNA(B79),B79=0),NA(),AU79/$AK$11)</f>
        <v>0</v>
      </c>
      <c r="AW79" s="9">
        <f t="shared" si="41"/>
        <v>0</v>
      </c>
      <c r="AX79" s="9">
        <f t="shared" si="42"/>
        <v>0</v>
      </c>
      <c r="AY79" s="9">
        <f t="shared" si="43"/>
        <v>0</v>
      </c>
      <c r="AZ79" s="9">
        <f t="shared" si="44"/>
        <v>0</v>
      </c>
      <c r="BJ79" s="7">
        <f t="shared" si="32"/>
        <v>81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342351.53733598947</v>
      </c>
      <c r="BS79" s="1">
        <f t="shared" si="49"/>
        <v>91702.940560162024</v>
      </c>
    </row>
    <row r="80" spans="2:71" x14ac:dyDescent="0.3">
      <c r="B80" s="1">
        <f t="shared" si="33"/>
        <v>3754</v>
      </c>
      <c r="C80" s="1">
        <v>67</v>
      </c>
      <c r="D80" s="1">
        <v>46244</v>
      </c>
      <c r="E80" s="1">
        <v>955</v>
      </c>
      <c r="F80" s="1">
        <v>0</v>
      </c>
      <c r="G80" s="1">
        <v>2639</v>
      </c>
      <c r="H80" s="1">
        <v>0</v>
      </c>
      <c r="I80" s="1">
        <v>160</v>
      </c>
      <c r="J80" s="1">
        <v>40.89</v>
      </c>
      <c r="K80" s="1">
        <v>1.18</v>
      </c>
      <c r="L80" s="1">
        <v>25.2</v>
      </c>
      <c r="M80" s="1">
        <v>1.17</v>
      </c>
      <c r="N80" s="1">
        <v>1520</v>
      </c>
      <c r="O80" s="1">
        <v>2225</v>
      </c>
      <c r="P80" s="1">
        <v>1807</v>
      </c>
      <c r="Q80" s="1">
        <v>408</v>
      </c>
      <c r="R80" s="1">
        <v>9</v>
      </c>
      <c r="S80" s="1">
        <v>837</v>
      </c>
      <c r="T80" s="1">
        <v>82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f t="shared" si="50"/>
        <v>46244</v>
      </c>
      <c r="AB80" s="1">
        <f t="shared" si="50"/>
        <v>955</v>
      </c>
      <c r="AC80" s="1">
        <f t="shared" si="51"/>
        <v>2639</v>
      </c>
      <c r="AD80" s="1">
        <f t="shared" si="52"/>
        <v>160</v>
      </c>
      <c r="AE80" s="1">
        <f t="shared" ref="AE80:AE143" si="59">IF($C80="","",E80-E79)</f>
        <v>-46</v>
      </c>
      <c r="AF80" s="1">
        <f t="shared" si="53"/>
        <v>60</v>
      </c>
      <c r="AG80" s="1">
        <f t="shared" si="53"/>
        <v>0</v>
      </c>
      <c r="AH80" s="1">
        <f t="shared" si="53"/>
        <v>3</v>
      </c>
      <c r="AI80" s="1">
        <f t="shared" ref="AI80:AI143" si="60">IF(OR($C80="",ISNA($C80)),NA(),AE80+AF80+AG80+AH80)</f>
        <v>17</v>
      </c>
      <c r="AJ80" s="9">
        <f t="shared" si="34"/>
        <v>4.2621204049014386E-2</v>
      </c>
      <c r="AK80" s="9">
        <f t="shared" si="35"/>
        <v>7.5079999999999994E-2</v>
      </c>
      <c r="AL80" s="9">
        <f t="shared" si="36"/>
        <v>1.9099999999999999E-2</v>
      </c>
      <c r="AM80" s="9">
        <f t="shared" si="37"/>
        <v>5.2780000000000001E-2</v>
      </c>
      <c r="AN80" s="9">
        <f t="shared" si="38"/>
        <v>3.2000000000000002E-3</v>
      </c>
      <c r="AO80" s="9">
        <f t="shared" si="39"/>
        <v>3.4000000000000002E-4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0</v>
      </c>
      <c r="AV80" s="9">
        <f t="shared" si="56"/>
        <v>0</v>
      </c>
      <c r="AW80" s="9">
        <f t="shared" si="41"/>
        <v>0</v>
      </c>
      <c r="AX80" s="9">
        <f t="shared" si="42"/>
        <v>0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82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343908.92993291531</v>
      </c>
      <c r="BS80" s="1">
        <f t="shared" si="49"/>
        <v>87488.819415539198</v>
      </c>
    </row>
    <row r="81" spans="1:85" x14ac:dyDescent="0.3">
      <c r="B81" s="1">
        <f t="shared" si="33"/>
        <v>3770</v>
      </c>
      <c r="C81" s="1">
        <v>68</v>
      </c>
      <c r="D81" s="1">
        <v>46229</v>
      </c>
      <c r="E81" s="1">
        <v>909</v>
      </c>
      <c r="F81" s="1">
        <v>0</v>
      </c>
      <c r="G81" s="1">
        <v>2697</v>
      </c>
      <c r="H81" s="1">
        <v>0</v>
      </c>
      <c r="I81" s="1">
        <v>164</v>
      </c>
      <c r="J81" s="1">
        <v>40.71</v>
      </c>
      <c r="K81" s="1">
        <v>1.18</v>
      </c>
      <c r="L81" s="1">
        <v>25.3</v>
      </c>
      <c r="M81" s="1">
        <v>1.1599999999999999</v>
      </c>
      <c r="N81" s="1">
        <v>1531</v>
      </c>
      <c r="O81" s="1">
        <v>2229</v>
      </c>
      <c r="P81" s="1">
        <v>1782</v>
      </c>
      <c r="Q81" s="1">
        <v>438</v>
      </c>
      <c r="R81" s="1">
        <v>9</v>
      </c>
      <c r="S81" s="1">
        <v>800</v>
      </c>
      <c r="T81" s="1">
        <v>78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f t="shared" si="50"/>
        <v>46229</v>
      </c>
      <c r="AB81" s="1">
        <f t="shared" si="50"/>
        <v>909</v>
      </c>
      <c r="AC81" s="1">
        <f t="shared" si="51"/>
        <v>2697</v>
      </c>
      <c r="AD81" s="1">
        <f t="shared" si="52"/>
        <v>164</v>
      </c>
      <c r="AE81" s="1">
        <f t="shared" si="59"/>
        <v>-46</v>
      </c>
      <c r="AF81" s="1">
        <f t="shared" si="53"/>
        <v>58</v>
      </c>
      <c r="AG81" s="1">
        <f t="shared" si="53"/>
        <v>0</v>
      </c>
      <c r="AH81" s="1">
        <f t="shared" si="53"/>
        <v>4</v>
      </c>
      <c r="AI81" s="1">
        <f t="shared" si="60"/>
        <v>16</v>
      </c>
      <c r="AJ81" s="9">
        <f t="shared" si="34"/>
        <v>4.3501326259946953E-2</v>
      </c>
      <c r="AK81" s="9">
        <f t="shared" si="35"/>
        <v>7.5399999999999995E-2</v>
      </c>
      <c r="AL81" s="9">
        <f t="shared" si="36"/>
        <v>1.8180000000000002E-2</v>
      </c>
      <c r="AM81" s="9">
        <f t="shared" si="37"/>
        <v>5.3940000000000002E-2</v>
      </c>
      <c r="AN81" s="9">
        <f t="shared" si="38"/>
        <v>3.2799999999999999E-3</v>
      </c>
      <c r="AO81" s="9">
        <f t="shared" si="39"/>
        <v>3.2000000000000003E-4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0</v>
      </c>
      <c r="AV81" s="9">
        <f t="shared" si="56"/>
        <v>0</v>
      </c>
      <c r="AW81" s="9">
        <f t="shared" si="41"/>
        <v>0</v>
      </c>
      <c r="AX81" s="9">
        <f t="shared" si="42"/>
        <v>0</v>
      </c>
      <c r="AY81" s="9">
        <f t="shared" si="43"/>
        <v>0</v>
      </c>
      <c r="AZ81" s="9">
        <f t="shared" si="44"/>
        <v>0</v>
      </c>
      <c r="BJ81" s="7">
        <f t="shared" si="62"/>
        <v>83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345374.71120061021</v>
      </c>
      <c r="BS81" s="1">
        <f t="shared" si="49"/>
        <v>83274.698270916357</v>
      </c>
    </row>
    <row r="82" spans="1:85" x14ac:dyDescent="0.3">
      <c r="B82" s="1">
        <f t="shared" si="33"/>
        <v>3784</v>
      </c>
      <c r="C82" s="1">
        <v>69</v>
      </c>
      <c r="D82" s="1">
        <v>46215</v>
      </c>
      <c r="E82" s="1">
        <v>866</v>
      </c>
      <c r="F82" s="1">
        <v>0</v>
      </c>
      <c r="G82" s="1">
        <v>2751</v>
      </c>
      <c r="H82" s="1">
        <v>0</v>
      </c>
      <c r="I82" s="1">
        <v>167</v>
      </c>
      <c r="J82" s="1">
        <v>40.53</v>
      </c>
      <c r="K82" s="1">
        <v>1.18</v>
      </c>
      <c r="L82" s="1">
        <v>25.3</v>
      </c>
      <c r="M82" s="1">
        <v>1.1499999999999999</v>
      </c>
      <c r="N82" s="1">
        <v>1541</v>
      </c>
      <c r="O82" s="1">
        <v>2233</v>
      </c>
      <c r="P82" s="1">
        <v>1759</v>
      </c>
      <c r="Q82" s="1">
        <v>463</v>
      </c>
      <c r="R82" s="1">
        <v>10</v>
      </c>
      <c r="S82" s="1">
        <v>765</v>
      </c>
      <c r="T82" s="1">
        <v>75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f t="shared" si="50"/>
        <v>46215</v>
      </c>
      <c r="AB82" s="1">
        <f t="shared" si="50"/>
        <v>866</v>
      </c>
      <c r="AC82" s="1">
        <f t="shared" si="51"/>
        <v>2751</v>
      </c>
      <c r="AD82" s="1">
        <f t="shared" si="52"/>
        <v>167</v>
      </c>
      <c r="AE82" s="1">
        <f t="shared" si="59"/>
        <v>-43</v>
      </c>
      <c r="AF82" s="1">
        <f t="shared" si="53"/>
        <v>54</v>
      </c>
      <c r="AG82" s="1">
        <f t="shared" si="53"/>
        <v>0</v>
      </c>
      <c r="AH82" s="1">
        <f t="shared" si="53"/>
        <v>3</v>
      </c>
      <c r="AI82" s="1">
        <f t="shared" si="60"/>
        <v>14</v>
      </c>
      <c r="AJ82" s="9">
        <f t="shared" si="34"/>
        <v>4.4133192389006343E-2</v>
      </c>
      <c r="AK82" s="9">
        <f t="shared" si="35"/>
        <v>7.5679999999999997E-2</v>
      </c>
      <c r="AL82" s="9">
        <f t="shared" si="36"/>
        <v>1.7319999999999999E-2</v>
      </c>
      <c r="AM82" s="9">
        <f t="shared" si="37"/>
        <v>5.5019999999999999E-2</v>
      </c>
      <c r="AN82" s="9">
        <f t="shared" si="38"/>
        <v>3.3400000000000001E-3</v>
      </c>
      <c r="AO82" s="9">
        <f t="shared" si="39"/>
        <v>2.7999999999999998E-4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0</v>
      </c>
      <c r="AV82" s="9">
        <f t="shared" si="56"/>
        <v>0</v>
      </c>
      <c r="AW82" s="9">
        <f t="shared" si="41"/>
        <v>0</v>
      </c>
      <c r="AX82" s="9">
        <f t="shared" si="42"/>
        <v>0</v>
      </c>
      <c r="AY82" s="9">
        <f t="shared" si="43"/>
        <v>0</v>
      </c>
      <c r="AZ82" s="9">
        <f t="shared" si="44"/>
        <v>0</v>
      </c>
      <c r="BJ82" s="7">
        <f t="shared" si="62"/>
        <v>84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346657.26980984327</v>
      </c>
      <c r="BS82" s="1">
        <f t="shared" si="49"/>
        <v>79335.411113986323</v>
      </c>
    </row>
    <row r="83" spans="1:85" x14ac:dyDescent="0.3">
      <c r="B83" s="1">
        <f t="shared" si="33"/>
        <v>3797</v>
      </c>
      <c r="C83" s="1">
        <v>70</v>
      </c>
      <c r="D83" s="1">
        <v>46201</v>
      </c>
      <c r="E83" s="1">
        <v>824</v>
      </c>
      <c r="F83" s="1">
        <v>0</v>
      </c>
      <c r="G83" s="1">
        <v>2804</v>
      </c>
      <c r="H83" s="1">
        <v>0</v>
      </c>
      <c r="I83" s="1">
        <v>169</v>
      </c>
      <c r="J83" s="1">
        <v>40.36</v>
      </c>
      <c r="K83" s="1">
        <v>1.18</v>
      </c>
      <c r="L83" s="1">
        <v>25.3</v>
      </c>
      <c r="M83" s="1">
        <v>1.1499999999999999</v>
      </c>
      <c r="N83" s="1">
        <v>1550</v>
      </c>
      <c r="O83" s="1">
        <v>2238</v>
      </c>
      <c r="P83" s="1">
        <v>1737</v>
      </c>
      <c r="Q83" s="1">
        <v>490</v>
      </c>
      <c r="R83" s="1">
        <v>10</v>
      </c>
      <c r="S83" s="1">
        <v>728</v>
      </c>
      <c r="T83" s="1">
        <v>71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f t="shared" si="50"/>
        <v>46201</v>
      </c>
      <c r="AB83" s="1">
        <f t="shared" si="50"/>
        <v>824</v>
      </c>
      <c r="AC83" s="1">
        <f t="shared" si="51"/>
        <v>2804</v>
      </c>
      <c r="AD83" s="1">
        <f t="shared" si="52"/>
        <v>169</v>
      </c>
      <c r="AE83" s="1">
        <f t="shared" si="59"/>
        <v>-42</v>
      </c>
      <c r="AF83" s="1">
        <f t="shared" si="53"/>
        <v>53</v>
      </c>
      <c r="AG83" s="1">
        <f t="shared" si="53"/>
        <v>0</v>
      </c>
      <c r="AH83" s="1">
        <f t="shared" si="53"/>
        <v>2</v>
      </c>
      <c r="AI83" s="1">
        <f t="shared" si="60"/>
        <v>13</v>
      </c>
      <c r="AJ83" s="9">
        <f t="shared" si="34"/>
        <v>4.4508822754806429E-2</v>
      </c>
      <c r="AK83" s="9">
        <f t="shared" si="35"/>
        <v>7.5939999999999994E-2</v>
      </c>
      <c r="AL83" s="9">
        <f t="shared" si="36"/>
        <v>1.6480000000000002E-2</v>
      </c>
      <c r="AM83" s="9">
        <f t="shared" si="37"/>
        <v>5.6079999999999998E-2</v>
      </c>
      <c r="AN83" s="9">
        <f t="shared" si="38"/>
        <v>3.3800000000000002E-3</v>
      </c>
      <c r="AO83" s="9">
        <f t="shared" si="39"/>
        <v>2.5999999999999998E-4</v>
      </c>
      <c r="AP83" s="1">
        <f t="shared" si="54"/>
        <v>0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0</v>
      </c>
      <c r="AU83" s="1">
        <f t="shared" si="40"/>
        <v>0</v>
      </c>
      <c r="AV83" s="9">
        <f t="shared" si="56"/>
        <v>0</v>
      </c>
      <c r="AW83" s="9">
        <f t="shared" si="41"/>
        <v>0</v>
      </c>
      <c r="AX83" s="9">
        <f t="shared" si="42"/>
        <v>0</v>
      </c>
      <c r="AY83" s="9">
        <f t="shared" si="43"/>
        <v>0</v>
      </c>
      <c r="AZ83" s="9">
        <f t="shared" si="44"/>
        <v>0</v>
      </c>
      <c r="BJ83" s="7">
        <f t="shared" si="62"/>
        <v>85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347848.21708984533</v>
      </c>
      <c r="BS83" s="1">
        <f t="shared" si="49"/>
        <v>75487.735286287221</v>
      </c>
    </row>
    <row r="84" spans="1:85" x14ac:dyDescent="0.3">
      <c r="B84" s="1">
        <f t="shared" si="33"/>
        <v>3876</v>
      </c>
      <c r="C84" s="1">
        <v>71</v>
      </c>
      <c r="D84" s="1">
        <v>46121</v>
      </c>
      <c r="E84" s="1">
        <v>849</v>
      </c>
      <c r="F84" s="1">
        <v>0</v>
      </c>
      <c r="G84" s="1">
        <v>2855</v>
      </c>
      <c r="H84" s="1">
        <v>0</v>
      </c>
      <c r="I84" s="1">
        <v>172</v>
      </c>
      <c r="J84" s="1">
        <v>40.58</v>
      </c>
      <c r="K84" s="1">
        <v>1.19</v>
      </c>
      <c r="L84" s="1">
        <v>25.4</v>
      </c>
      <c r="M84" s="1">
        <v>1.1399999999999999</v>
      </c>
      <c r="N84" s="1">
        <v>1570</v>
      </c>
      <c r="O84" s="1">
        <v>2297</v>
      </c>
      <c r="P84" s="1">
        <v>1797</v>
      </c>
      <c r="Q84" s="1">
        <v>490</v>
      </c>
      <c r="R84" s="1">
        <v>10</v>
      </c>
      <c r="S84" s="1">
        <v>692</v>
      </c>
      <c r="T84" s="1">
        <v>67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f t="shared" si="50"/>
        <v>46121</v>
      </c>
      <c r="AB84" s="1">
        <f t="shared" si="50"/>
        <v>849</v>
      </c>
      <c r="AC84" s="1">
        <f t="shared" si="51"/>
        <v>2855</v>
      </c>
      <c r="AD84" s="1">
        <f t="shared" si="52"/>
        <v>172</v>
      </c>
      <c r="AE84" s="1">
        <f t="shared" si="59"/>
        <v>25</v>
      </c>
      <c r="AF84" s="1">
        <f t="shared" si="53"/>
        <v>51</v>
      </c>
      <c r="AG84" s="1">
        <f t="shared" si="53"/>
        <v>0</v>
      </c>
      <c r="AH84" s="1">
        <f t="shared" si="53"/>
        <v>3</v>
      </c>
      <c r="AI84" s="1">
        <f t="shared" si="60"/>
        <v>79</v>
      </c>
      <c r="AJ84" s="9">
        <f t="shared" si="34"/>
        <v>4.4375644994840042E-2</v>
      </c>
      <c r="AK84" s="9">
        <f t="shared" si="35"/>
        <v>7.7520000000000006E-2</v>
      </c>
      <c r="AL84" s="9">
        <f t="shared" si="36"/>
        <v>1.6979999999999999E-2</v>
      </c>
      <c r="AM84" s="9">
        <f t="shared" si="37"/>
        <v>5.7099999999999998E-2</v>
      </c>
      <c r="AN84" s="9">
        <f t="shared" si="38"/>
        <v>3.4399999999999999E-3</v>
      </c>
      <c r="AO84" s="9">
        <f t="shared" si="39"/>
        <v>1.58E-3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0</v>
      </c>
      <c r="AV84" s="9">
        <f t="shared" si="56"/>
        <v>0</v>
      </c>
      <c r="AW84" s="9">
        <f t="shared" si="41"/>
        <v>0</v>
      </c>
      <c r="AX84" s="9">
        <f t="shared" si="42"/>
        <v>0</v>
      </c>
      <c r="AY84" s="9">
        <f t="shared" si="43"/>
        <v>0</v>
      </c>
      <c r="AZ84" s="9">
        <f t="shared" si="44"/>
        <v>0</v>
      </c>
      <c r="BJ84" s="7">
        <f t="shared" si="62"/>
        <v>86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355085.51209908893</v>
      </c>
      <c r="BS84" s="1">
        <f t="shared" si="49"/>
        <v>77778.018517060496</v>
      </c>
    </row>
    <row r="85" spans="1:85" x14ac:dyDescent="0.3">
      <c r="B85" s="1">
        <f t="shared" si="33"/>
        <v>3941</v>
      </c>
      <c r="C85" s="1">
        <v>72</v>
      </c>
      <c r="D85" s="1">
        <v>46057</v>
      </c>
      <c r="E85" s="1">
        <v>861</v>
      </c>
      <c r="F85" s="1">
        <v>0</v>
      </c>
      <c r="G85" s="1">
        <v>2905</v>
      </c>
      <c r="H85" s="1">
        <v>0</v>
      </c>
      <c r="I85" s="1">
        <v>175</v>
      </c>
      <c r="J85" s="1">
        <v>40.79</v>
      </c>
      <c r="K85" s="1">
        <v>1.19</v>
      </c>
      <c r="L85" s="1">
        <v>25.4</v>
      </c>
      <c r="M85" s="1">
        <v>1.1299999999999999</v>
      </c>
      <c r="N85" s="1">
        <v>1588</v>
      </c>
      <c r="O85" s="1">
        <v>2344</v>
      </c>
      <c r="P85" s="1">
        <v>1843</v>
      </c>
      <c r="Q85" s="1">
        <v>490</v>
      </c>
      <c r="R85" s="1">
        <v>10</v>
      </c>
      <c r="S85" s="1">
        <v>657</v>
      </c>
      <c r="T85" s="1">
        <v>64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f t="shared" si="50"/>
        <v>46057</v>
      </c>
      <c r="AB85" s="1">
        <f t="shared" si="50"/>
        <v>861</v>
      </c>
      <c r="AC85" s="1">
        <f t="shared" si="51"/>
        <v>2905</v>
      </c>
      <c r="AD85" s="1">
        <f t="shared" si="52"/>
        <v>175</v>
      </c>
      <c r="AE85" s="1">
        <f t="shared" si="59"/>
        <v>12</v>
      </c>
      <c r="AF85" s="1">
        <f t="shared" si="53"/>
        <v>50</v>
      </c>
      <c r="AG85" s="1">
        <f t="shared" si="53"/>
        <v>0</v>
      </c>
      <c r="AH85" s="1">
        <f t="shared" si="53"/>
        <v>3</v>
      </c>
      <c r="AI85" s="1">
        <f t="shared" si="60"/>
        <v>65</v>
      </c>
      <c r="AJ85" s="9">
        <f t="shared" si="34"/>
        <v>4.4404973357015987E-2</v>
      </c>
      <c r="AK85" s="9">
        <f t="shared" si="35"/>
        <v>7.8820000000000001E-2</v>
      </c>
      <c r="AL85" s="9">
        <f t="shared" si="36"/>
        <v>1.7219999999999999E-2</v>
      </c>
      <c r="AM85" s="9">
        <f t="shared" si="37"/>
        <v>5.8099999999999999E-2</v>
      </c>
      <c r="AN85" s="9">
        <f t="shared" si="38"/>
        <v>3.5000000000000001E-3</v>
      </c>
      <c r="AO85" s="9">
        <f t="shared" si="39"/>
        <v>1.2999999999999999E-3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0</v>
      </c>
      <c r="AV85" s="9">
        <f t="shared" si="56"/>
        <v>0</v>
      </c>
      <c r="AW85" s="9">
        <f t="shared" si="41"/>
        <v>0</v>
      </c>
      <c r="AX85" s="9">
        <f t="shared" si="42"/>
        <v>0</v>
      </c>
      <c r="AY85" s="9">
        <f t="shared" si="43"/>
        <v>0</v>
      </c>
      <c r="AZ85" s="9">
        <f t="shared" si="44"/>
        <v>0</v>
      </c>
      <c r="BJ85" s="7">
        <f t="shared" si="62"/>
        <v>87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361040.24849909946</v>
      </c>
      <c r="BS85" s="1">
        <f t="shared" si="49"/>
        <v>78877.354467831668</v>
      </c>
    </row>
    <row r="86" spans="1:85" x14ac:dyDescent="0.3">
      <c r="B86" s="1">
        <f t="shared" si="33"/>
        <v>3998</v>
      </c>
      <c r="C86" s="1">
        <v>73</v>
      </c>
      <c r="D86" s="1">
        <v>46000</v>
      </c>
      <c r="E86" s="1">
        <v>865</v>
      </c>
      <c r="F86" s="1">
        <v>0</v>
      </c>
      <c r="G86" s="1">
        <v>2955</v>
      </c>
      <c r="H86" s="1">
        <v>0</v>
      </c>
      <c r="I86" s="1">
        <v>178</v>
      </c>
      <c r="J86" s="1">
        <v>41</v>
      </c>
      <c r="K86" s="1">
        <v>1.2</v>
      </c>
      <c r="L86" s="1">
        <v>25.4</v>
      </c>
      <c r="M86" s="1">
        <v>1.1299999999999999</v>
      </c>
      <c r="N86" s="1">
        <v>1605</v>
      </c>
      <c r="O86" s="1">
        <v>2383</v>
      </c>
      <c r="P86" s="1">
        <v>1882</v>
      </c>
      <c r="Q86" s="1">
        <v>490</v>
      </c>
      <c r="R86" s="1">
        <v>10</v>
      </c>
      <c r="S86" s="1">
        <v>621</v>
      </c>
      <c r="T86" s="1">
        <v>60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f t="shared" si="50"/>
        <v>46000</v>
      </c>
      <c r="AB86" s="1">
        <f t="shared" si="50"/>
        <v>865</v>
      </c>
      <c r="AC86" s="1">
        <f t="shared" si="51"/>
        <v>2955</v>
      </c>
      <c r="AD86" s="1">
        <f t="shared" si="52"/>
        <v>178</v>
      </c>
      <c r="AE86" s="1">
        <f t="shared" si="59"/>
        <v>4</v>
      </c>
      <c r="AF86" s="1">
        <f t="shared" si="53"/>
        <v>50</v>
      </c>
      <c r="AG86" s="1">
        <f t="shared" si="53"/>
        <v>0</v>
      </c>
      <c r="AH86" s="1">
        <f t="shared" si="53"/>
        <v>3</v>
      </c>
      <c r="AI86" s="1">
        <f t="shared" si="60"/>
        <v>57</v>
      </c>
      <c r="AJ86" s="9">
        <f t="shared" si="34"/>
        <v>4.4522261130565281E-2</v>
      </c>
      <c r="AK86" s="9">
        <f t="shared" si="35"/>
        <v>7.9960000000000003E-2</v>
      </c>
      <c r="AL86" s="9">
        <f t="shared" si="36"/>
        <v>1.7299999999999999E-2</v>
      </c>
      <c r="AM86" s="9">
        <f t="shared" si="37"/>
        <v>5.91E-2</v>
      </c>
      <c r="AN86" s="9">
        <f t="shared" si="38"/>
        <v>3.5599999999999998E-3</v>
      </c>
      <c r="AO86" s="9">
        <f t="shared" si="39"/>
        <v>1.14E-3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0</v>
      </c>
      <c r="AV86" s="9">
        <f t="shared" si="56"/>
        <v>0</v>
      </c>
      <c r="AW86" s="9">
        <f t="shared" si="41"/>
        <v>0</v>
      </c>
      <c r="AX86" s="9">
        <f t="shared" si="42"/>
        <v>0</v>
      </c>
      <c r="AY86" s="9">
        <f t="shared" si="43"/>
        <v>0</v>
      </c>
      <c r="AZ86" s="9">
        <f t="shared" si="44"/>
        <v>0</v>
      </c>
      <c r="BJ86" s="7">
        <f t="shared" si="62"/>
        <v>88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366262.09426526248</v>
      </c>
      <c r="BS86" s="1">
        <f t="shared" si="49"/>
        <v>79243.799784755392</v>
      </c>
    </row>
    <row r="87" spans="1:85" s="1" customFormat="1" x14ac:dyDescent="0.3">
      <c r="A87" s="7"/>
      <c r="B87" s="1">
        <f t="shared" si="33"/>
        <v>4146</v>
      </c>
      <c r="C87" s="1">
        <v>74</v>
      </c>
      <c r="D87" s="1">
        <v>45852</v>
      </c>
      <c r="E87" s="1">
        <v>965</v>
      </c>
      <c r="F87" s="1">
        <v>0</v>
      </c>
      <c r="G87" s="1">
        <v>2999</v>
      </c>
      <c r="H87" s="1">
        <v>0</v>
      </c>
      <c r="I87" s="1">
        <v>182</v>
      </c>
      <c r="J87" s="1">
        <v>41.2</v>
      </c>
      <c r="K87" s="1">
        <v>1.2</v>
      </c>
      <c r="L87" s="1">
        <v>25.5</v>
      </c>
      <c r="M87" s="1">
        <v>1.1200000000000001</v>
      </c>
      <c r="N87" s="1">
        <v>1627</v>
      </c>
      <c r="O87" s="1">
        <v>2509</v>
      </c>
      <c r="P87" s="1">
        <v>2008</v>
      </c>
      <c r="Q87" s="1">
        <v>490</v>
      </c>
      <c r="R87" s="1">
        <v>10</v>
      </c>
      <c r="S87" s="1">
        <v>589</v>
      </c>
      <c r="T87" s="1">
        <v>58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f t="shared" si="50"/>
        <v>45852</v>
      </c>
      <c r="AB87" s="1">
        <f t="shared" si="50"/>
        <v>965</v>
      </c>
      <c r="AC87" s="1">
        <f t="shared" si="51"/>
        <v>2999</v>
      </c>
      <c r="AD87" s="1">
        <f t="shared" si="52"/>
        <v>182</v>
      </c>
      <c r="AE87" s="1">
        <f t="shared" si="59"/>
        <v>100</v>
      </c>
      <c r="AF87" s="1">
        <f t="shared" si="53"/>
        <v>44</v>
      </c>
      <c r="AG87" s="1">
        <f t="shared" si="53"/>
        <v>0</v>
      </c>
      <c r="AH87" s="1">
        <f t="shared" si="53"/>
        <v>4</v>
      </c>
      <c r="AI87" s="1">
        <f t="shared" si="60"/>
        <v>148</v>
      </c>
      <c r="AJ87" s="9">
        <f t="shared" si="34"/>
        <v>4.3897732754462133E-2</v>
      </c>
      <c r="AK87" s="9">
        <f t="shared" si="35"/>
        <v>8.2919999999999994E-2</v>
      </c>
      <c r="AL87" s="9">
        <f t="shared" si="36"/>
        <v>1.9300000000000001E-2</v>
      </c>
      <c r="AM87" s="9">
        <f t="shared" si="37"/>
        <v>5.9979999999999999E-2</v>
      </c>
      <c r="AN87" s="9">
        <f t="shared" si="38"/>
        <v>3.64E-3</v>
      </c>
      <c r="AO87" s="9">
        <f t="shared" si="39"/>
        <v>2.96E-3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0</v>
      </c>
      <c r="AV87" s="9">
        <f t="shared" si="56"/>
        <v>0</v>
      </c>
      <c r="AW87" s="9">
        <f t="shared" si="41"/>
        <v>0</v>
      </c>
      <c r="AX87" s="9">
        <f t="shared" si="42"/>
        <v>0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89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379820.57099144033</v>
      </c>
      <c r="BS87" s="1">
        <f t="shared" si="49"/>
        <v>88404.932707848508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4250</v>
      </c>
      <c r="C88" s="1">
        <v>75</v>
      </c>
      <c r="D88" s="1">
        <v>45748</v>
      </c>
      <c r="E88" s="1">
        <v>1021</v>
      </c>
      <c r="F88" s="1">
        <v>0</v>
      </c>
      <c r="G88" s="1">
        <v>3045</v>
      </c>
      <c r="H88" s="1">
        <v>0</v>
      </c>
      <c r="I88" s="1">
        <v>184</v>
      </c>
      <c r="J88" s="1">
        <v>41.4</v>
      </c>
      <c r="K88" s="1">
        <v>1.2</v>
      </c>
      <c r="L88" s="1">
        <v>25.5</v>
      </c>
      <c r="M88" s="1">
        <v>1.1200000000000001</v>
      </c>
      <c r="N88" s="1">
        <v>1651</v>
      </c>
      <c r="O88" s="1">
        <v>2590</v>
      </c>
      <c r="P88" s="1">
        <v>2089</v>
      </c>
      <c r="Q88" s="1">
        <v>490</v>
      </c>
      <c r="R88" s="1">
        <v>10</v>
      </c>
      <c r="S88" s="1">
        <v>554</v>
      </c>
      <c r="T88" s="1">
        <v>55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f t="shared" si="50"/>
        <v>45748</v>
      </c>
      <c r="AB88" s="1">
        <f t="shared" si="50"/>
        <v>1021</v>
      </c>
      <c r="AC88" s="1">
        <f t="shared" si="51"/>
        <v>3045</v>
      </c>
      <c r="AD88" s="1">
        <f t="shared" si="52"/>
        <v>184</v>
      </c>
      <c r="AE88" s="1">
        <f t="shared" si="59"/>
        <v>56</v>
      </c>
      <c r="AF88" s="1">
        <f t="shared" si="53"/>
        <v>46</v>
      </c>
      <c r="AG88" s="1">
        <f t="shared" si="53"/>
        <v>0</v>
      </c>
      <c r="AH88" s="1">
        <f t="shared" si="53"/>
        <v>2</v>
      </c>
      <c r="AI88" s="1">
        <f t="shared" si="60"/>
        <v>104</v>
      </c>
      <c r="AJ88" s="9">
        <f t="shared" si="34"/>
        <v>4.3294117647058823E-2</v>
      </c>
      <c r="AK88" s="9">
        <f t="shared" si="35"/>
        <v>8.5000000000000006E-2</v>
      </c>
      <c r="AL88" s="9">
        <f t="shared" si="36"/>
        <v>2.0420000000000001E-2</v>
      </c>
      <c r="AM88" s="9">
        <f t="shared" si="37"/>
        <v>6.0900000000000003E-2</v>
      </c>
      <c r="AN88" s="9">
        <f t="shared" si="38"/>
        <v>3.6800000000000001E-3</v>
      </c>
      <c r="AO88" s="9">
        <f t="shared" si="39"/>
        <v>2.0799999999999998E-3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0</v>
      </c>
      <c r="AV88" s="9">
        <f t="shared" si="56"/>
        <v>0</v>
      </c>
      <c r="AW88" s="9">
        <f t="shared" si="41"/>
        <v>0</v>
      </c>
      <c r="AX88" s="9">
        <f t="shared" si="42"/>
        <v>0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90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389348.14923145715</v>
      </c>
      <c r="BS88" s="1">
        <f t="shared" si="49"/>
        <v>93535.167144780644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4370</v>
      </c>
      <c r="C89" s="1">
        <v>76</v>
      </c>
      <c r="D89" s="1">
        <v>45629</v>
      </c>
      <c r="E89" s="1">
        <v>1100</v>
      </c>
      <c r="F89" s="1">
        <v>0</v>
      </c>
      <c r="G89" s="1">
        <v>3083</v>
      </c>
      <c r="H89" s="1">
        <v>0</v>
      </c>
      <c r="I89" s="1">
        <v>187</v>
      </c>
      <c r="J89" s="1">
        <v>41.59</v>
      </c>
      <c r="K89" s="1">
        <v>1.21</v>
      </c>
      <c r="L89" s="1">
        <v>25.5</v>
      </c>
      <c r="M89" s="1">
        <v>1.1200000000000001</v>
      </c>
      <c r="N89" s="1">
        <v>1677</v>
      </c>
      <c r="O89" s="1">
        <v>2683</v>
      </c>
      <c r="P89" s="1">
        <v>2182</v>
      </c>
      <c r="Q89" s="1">
        <v>490</v>
      </c>
      <c r="R89" s="1">
        <v>10</v>
      </c>
      <c r="S89" s="1">
        <v>528</v>
      </c>
      <c r="T89" s="1">
        <v>52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f t="shared" si="50"/>
        <v>45629</v>
      </c>
      <c r="AB89" s="1">
        <f t="shared" si="50"/>
        <v>1100</v>
      </c>
      <c r="AC89" s="1">
        <f t="shared" si="51"/>
        <v>3083</v>
      </c>
      <c r="AD89" s="1">
        <f t="shared" si="52"/>
        <v>187</v>
      </c>
      <c r="AE89" s="1">
        <f t="shared" si="59"/>
        <v>79</v>
      </c>
      <c r="AF89" s="1">
        <f t="shared" si="53"/>
        <v>38</v>
      </c>
      <c r="AG89" s="1">
        <f t="shared" si="53"/>
        <v>0</v>
      </c>
      <c r="AH89" s="1">
        <f t="shared" si="53"/>
        <v>3</v>
      </c>
      <c r="AI89" s="1">
        <f t="shared" si="60"/>
        <v>120</v>
      </c>
      <c r="AJ89" s="9">
        <f t="shared" si="34"/>
        <v>4.279176201372998E-2</v>
      </c>
      <c r="AK89" s="9">
        <f t="shared" si="35"/>
        <v>8.7400000000000005E-2</v>
      </c>
      <c r="AL89" s="9">
        <f t="shared" si="36"/>
        <v>2.1999999999999999E-2</v>
      </c>
      <c r="AM89" s="9">
        <f t="shared" si="37"/>
        <v>6.166E-2</v>
      </c>
      <c r="AN89" s="9">
        <f t="shared" si="38"/>
        <v>3.7399999999999998E-3</v>
      </c>
      <c r="AO89" s="9">
        <f t="shared" si="39"/>
        <v>2.3999999999999998E-3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0</v>
      </c>
      <c r="AV89" s="9">
        <f t="shared" si="56"/>
        <v>0</v>
      </c>
      <c r="AW89" s="9">
        <f t="shared" si="41"/>
        <v>0</v>
      </c>
      <c r="AX89" s="9">
        <f t="shared" si="42"/>
        <v>0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91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4543</v>
      </c>
      <c r="C90" s="1">
        <v>77</v>
      </c>
      <c r="D90" s="1">
        <v>45455</v>
      </c>
      <c r="E90" s="1">
        <v>1233</v>
      </c>
      <c r="F90" s="1">
        <v>0</v>
      </c>
      <c r="G90" s="1">
        <v>3121</v>
      </c>
      <c r="H90" s="1">
        <v>0</v>
      </c>
      <c r="I90" s="1">
        <v>189</v>
      </c>
      <c r="J90" s="1">
        <v>41.77</v>
      </c>
      <c r="K90" s="1">
        <v>1.21</v>
      </c>
      <c r="L90" s="1">
        <v>25.5</v>
      </c>
      <c r="M90" s="1">
        <v>1.1200000000000001</v>
      </c>
      <c r="N90" s="1">
        <v>1712</v>
      </c>
      <c r="O90" s="1">
        <v>2822</v>
      </c>
      <c r="P90" s="1">
        <v>2321</v>
      </c>
      <c r="Q90" s="1">
        <v>490</v>
      </c>
      <c r="R90" s="1">
        <v>10</v>
      </c>
      <c r="S90" s="1">
        <v>567</v>
      </c>
      <c r="T90" s="1">
        <v>57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f t="shared" si="50"/>
        <v>45455</v>
      </c>
      <c r="AB90" s="1">
        <f t="shared" si="50"/>
        <v>1233</v>
      </c>
      <c r="AC90" s="1">
        <f t="shared" si="51"/>
        <v>3121</v>
      </c>
      <c r="AD90" s="1">
        <f t="shared" si="52"/>
        <v>189</v>
      </c>
      <c r="AE90" s="1">
        <f t="shared" si="59"/>
        <v>133</v>
      </c>
      <c r="AF90" s="1">
        <f t="shared" si="53"/>
        <v>38</v>
      </c>
      <c r="AG90" s="1">
        <f t="shared" si="53"/>
        <v>0</v>
      </c>
      <c r="AH90" s="1">
        <f t="shared" si="53"/>
        <v>2</v>
      </c>
      <c r="AI90" s="1">
        <f t="shared" si="60"/>
        <v>173</v>
      </c>
      <c r="AJ90" s="9">
        <f t="shared" si="34"/>
        <v>4.1602465331278891E-2</v>
      </c>
      <c r="AK90" s="9">
        <f t="shared" si="35"/>
        <v>9.0859999999999996E-2</v>
      </c>
      <c r="AL90" s="9">
        <f t="shared" si="36"/>
        <v>2.4660000000000001E-2</v>
      </c>
      <c r="AM90" s="9">
        <f t="shared" si="37"/>
        <v>6.2420000000000003E-2</v>
      </c>
      <c r="AN90" s="9">
        <f t="shared" si="38"/>
        <v>3.7799999999999999E-3</v>
      </c>
      <c r="AO90" s="9">
        <f t="shared" si="39"/>
        <v>3.46E-3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0</v>
      </c>
      <c r="AV90" s="9">
        <f t="shared" si="56"/>
        <v>0</v>
      </c>
      <c r="AW90" s="9">
        <f t="shared" si="41"/>
        <v>0</v>
      </c>
      <c r="AX90" s="9">
        <f t="shared" si="42"/>
        <v>0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92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4765</v>
      </c>
      <c r="C91" s="1">
        <v>78</v>
      </c>
      <c r="D91" s="1">
        <v>45233</v>
      </c>
      <c r="E91" s="1">
        <v>1414</v>
      </c>
      <c r="F91" s="1">
        <v>0</v>
      </c>
      <c r="G91" s="1">
        <v>3159</v>
      </c>
      <c r="H91" s="1">
        <v>0</v>
      </c>
      <c r="I91" s="1">
        <v>192</v>
      </c>
      <c r="J91" s="1">
        <v>41.95</v>
      </c>
      <c r="K91" s="1">
        <v>1.22</v>
      </c>
      <c r="L91" s="1">
        <v>25.5</v>
      </c>
      <c r="M91" s="1">
        <v>1.1200000000000001</v>
      </c>
      <c r="N91" s="1">
        <v>1751</v>
      </c>
      <c r="O91" s="1">
        <v>3004</v>
      </c>
      <c r="P91" s="1">
        <v>2503</v>
      </c>
      <c r="Q91" s="1">
        <v>491</v>
      </c>
      <c r="R91" s="1">
        <v>10</v>
      </c>
      <c r="S91" s="1">
        <v>591</v>
      </c>
      <c r="T91" s="1">
        <v>59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f t="shared" si="50"/>
        <v>45233</v>
      </c>
      <c r="AB91" s="1">
        <f t="shared" si="50"/>
        <v>1414</v>
      </c>
      <c r="AC91" s="1">
        <f t="shared" si="51"/>
        <v>3159</v>
      </c>
      <c r="AD91" s="1">
        <f t="shared" si="52"/>
        <v>192</v>
      </c>
      <c r="AE91" s="1">
        <f t="shared" si="59"/>
        <v>181</v>
      </c>
      <c r="AF91" s="1">
        <f t="shared" si="53"/>
        <v>38</v>
      </c>
      <c r="AG91" s="1">
        <f t="shared" si="53"/>
        <v>0</v>
      </c>
      <c r="AH91" s="1">
        <f t="shared" si="53"/>
        <v>3</v>
      </c>
      <c r="AI91" s="1">
        <f t="shared" si="60"/>
        <v>222</v>
      </c>
      <c r="AJ91" s="9">
        <f t="shared" si="34"/>
        <v>4.0293809024134312E-2</v>
      </c>
      <c r="AK91" s="9">
        <f t="shared" si="35"/>
        <v>9.5299999999999996E-2</v>
      </c>
      <c r="AL91" s="9">
        <f t="shared" si="36"/>
        <v>2.828E-2</v>
      </c>
      <c r="AM91" s="9">
        <f t="shared" si="37"/>
        <v>6.318E-2</v>
      </c>
      <c r="AN91" s="9">
        <f t="shared" si="38"/>
        <v>3.8400000000000001E-3</v>
      </c>
      <c r="AO91" s="9">
        <f t="shared" si="39"/>
        <v>4.4400000000000004E-3</v>
      </c>
      <c r="AP91" s="1">
        <f t="shared" si="54"/>
        <v>0</v>
      </c>
      <c r="AQ91" s="1">
        <f t="shared" si="54"/>
        <v>0</v>
      </c>
      <c r="AS91" s="1">
        <f t="shared" si="55"/>
        <v>0</v>
      </c>
      <c r="AT91" s="1">
        <f t="shared" si="61"/>
        <v>0</v>
      </c>
      <c r="AU91" s="1">
        <f t="shared" si="40"/>
        <v>0</v>
      </c>
      <c r="AV91" s="9">
        <f t="shared" si="56"/>
        <v>0</v>
      </c>
      <c r="AW91" s="9">
        <f t="shared" si="41"/>
        <v>0</v>
      </c>
      <c r="AX91" s="9">
        <f t="shared" si="42"/>
        <v>0</v>
      </c>
      <c r="AY91" s="9">
        <f t="shared" si="43"/>
        <v>0</v>
      </c>
      <c r="AZ91" s="9">
        <f t="shared" si="4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93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5030</v>
      </c>
      <c r="C92" s="1">
        <v>79</v>
      </c>
      <c r="D92" s="1">
        <v>44968</v>
      </c>
      <c r="E92" s="1">
        <v>1642</v>
      </c>
      <c r="F92" s="1">
        <v>0</v>
      </c>
      <c r="G92" s="1">
        <v>3194</v>
      </c>
      <c r="H92" s="1">
        <v>0</v>
      </c>
      <c r="I92" s="1">
        <v>194</v>
      </c>
      <c r="J92" s="1">
        <v>42.13</v>
      </c>
      <c r="K92" s="1">
        <v>1.22</v>
      </c>
      <c r="L92" s="1">
        <v>25.6</v>
      </c>
      <c r="M92" s="1">
        <v>1.1200000000000001</v>
      </c>
      <c r="N92" s="1">
        <v>1794</v>
      </c>
      <c r="O92" s="1">
        <v>3226</v>
      </c>
      <c r="P92" s="1">
        <v>2725</v>
      </c>
      <c r="Q92" s="1">
        <v>491</v>
      </c>
      <c r="R92" s="1">
        <v>10</v>
      </c>
      <c r="S92" s="1">
        <v>610</v>
      </c>
      <c r="T92" s="1">
        <v>61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f t="shared" si="50"/>
        <v>44968</v>
      </c>
      <c r="AB92" s="1">
        <f t="shared" si="50"/>
        <v>1642</v>
      </c>
      <c r="AC92" s="1">
        <f t="shared" si="51"/>
        <v>3194</v>
      </c>
      <c r="AD92" s="1">
        <f t="shared" si="52"/>
        <v>194</v>
      </c>
      <c r="AE92" s="1">
        <f t="shared" si="59"/>
        <v>228</v>
      </c>
      <c r="AF92" s="1">
        <f t="shared" si="53"/>
        <v>35</v>
      </c>
      <c r="AG92" s="1">
        <f t="shared" si="53"/>
        <v>0</v>
      </c>
      <c r="AH92" s="1">
        <f t="shared" si="53"/>
        <v>2</v>
      </c>
      <c r="AI92" s="1">
        <f t="shared" si="60"/>
        <v>265</v>
      </c>
      <c r="AJ92" s="9">
        <f t="shared" si="34"/>
        <v>3.8568588469184893E-2</v>
      </c>
      <c r="AK92" s="9">
        <f t="shared" si="35"/>
        <v>0.10059999999999999</v>
      </c>
      <c r="AL92" s="9">
        <f t="shared" si="36"/>
        <v>3.2840000000000001E-2</v>
      </c>
      <c r="AM92" s="9">
        <f t="shared" si="37"/>
        <v>6.3880000000000006E-2</v>
      </c>
      <c r="AN92" s="9">
        <f t="shared" si="38"/>
        <v>3.8800000000000002E-3</v>
      </c>
      <c r="AO92" s="9">
        <f t="shared" si="39"/>
        <v>5.3E-3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0</v>
      </c>
      <c r="AV92" s="9">
        <f t="shared" si="56"/>
        <v>0</v>
      </c>
      <c r="AW92" s="9">
        <f t="shared" si="41"/>
        <v>0</v>
      </c>
      <c r="AX92" s="9">
        <f t="shared" si="42"/>
        <v>0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94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5340</v>
      </c>
      <c r="C93" s="1">
        <v>80</v>
      </c>
      <c r="D93" s="1">
        <v>44658</v>
      </c>
      <c r="E93" s="1">
        <v>1917</v>
      </c>
      <c r="F93" s="1">
        <v>0</v>
      </c>
      <c r="G93" s="1">
        <v>3227</v>
      </c>
      <c r="H93" s="1">
        <v>0</v>
      </c>
      <c r="I93" s="1">
        <v>196</v>
      </c>
      <c r="J93" s="1">
        <v>42.3</v>
      </c>
      <c r="K93" s="1">
        <v>1.22</v>
      </c>
      <c r="L93" s="1">
        <v>25.6</v>
      </c>
      <c r="M93" s="1">
        <v>1.1200000000000001</v>
      </c>
      <c r="N93" s="1">
        <v>1848</v>
      </c>
      <c r="O93" s="1">
        <v>3482</v>
      </c>
      <c r="P93" s="1">
        <v>2980</v>
      </c>
      <c r="Q93" s="1">
        <v>491</v>
      </c>
      <c r="R93" s="1">
        <v>10</v>
      </c>
      <c r="S93" s="1">
        <v>723</v>
      </c>
      <c r="T93" s="1">
        <v>72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f t="shared" si="50"/>
        <v>44658</v>
      </c>
      <c r="AB93" s="1">
        <f t="shared" si="50"/>
        <v>1917</v>
      </c>
      <c r="AC93" s="1">
        <f t="shared" si="51"/>
        <v>3227</v>
      </c>
      <c r="AD93" s="1">
        <f t="shared" si="52"/>
        <v>196</v>
      </c>
      <c r="AE93" s="1">
        <f t="shared" si="59"/>
        <v>275</v>
      </c>
      <c r="AF93" s="1">
        <f t="shared" si="53"/>
        <v>33</v>
      </c>
      <c r="AG93" s="1">
        <f t="shared" si="53"/>
        <v>0</v>
      </c>
      <c r="AH93" s="1">
        <f t="shared" si="53"/>
        <v>2</v>
      </c>
      <c r="AI93" s="1">
        <f t="shared" si="60"/>
        <v>310</v>
      </c>
      <c r="AJ93" s="9">
        <f t="shared" si="34"/>
        <v>3.6704119850187268E-2</v>
      </c>
      <c r="AK93" s="9">
        <f t="shared" si="35"/>
        <v>0.10680000000000001</v>
      </c>
      <c r="AL93" s="9">
        <f t="shared" si="36"/>
        <v>3.8339999999999999E-2</v>
      </c>
      <c r="AM93" s="9">
        <f t="shared" si="37"/>
        <v>6.454E-2</v>
      </c>
      <c r="AN93" s="9">
        <f t="shared" si="38"/>
        <v>3.9199999999999999E-3</v>
      </c>
      <c r="AO93" s="9">
        <f t="shared" si="39"/>
        <v>6.1999999999999998E-3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0</v>
      </c>
      <c r="AV93" s="9">
        <f t="shared" si="56"/>
        <v>0</v>
      </c>
      <c r="AW93" s="9">
        <f t="shared" si="41"/>
        <v>0</v>
      </c>
      <c r="AX93" s="9">
        <f t="shared" si="42"/>
        <v>0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95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5662</v>
      </c>
      <c r="C94" s="1">
        <v>81</v>
      </c>
      <c r="D94" s="1">
        <v>44337</v>
      </c>
      <c r="E94" s="1">
        <v>2207</v>
      </c>
      <c r="F94" s="1">
        <v>0</v>
      </c>
      <c r="G94" s="1">
        <v>3257</v>
      </c>
      <c r="H94" s="1">
        <v>0</v>
      </c>
      <c r="I94" s="1">
        <v>198</v>
      </c>
      <c r="J94" s="1">
        <v>42.47</v>
      </c>
      <c r="K94" s="1">
        <v>1.22</v>
      </c>
      <c r="L94" s="1">
        <v>25.6</v>
      </c>
      <c r="M94" s="1">
        <v>1.1200000000000001</v>
      </c>
      <c r="N94" s="1">
        <v>1911</v>
      </c>
      <c r="O94" s="1">
        <v>3741</v>
      </c>
      <c r="P94" s="1">
        <v>3237</v>
      </c>
      <c r="Q94" s="1">
        <v>492</v>
      </c>
      <c r="R94" s="1">
        <v>10</v>
      </c>
      <c r="S94" s="1">
        <v>796</v>
      </c>
      <c r="T94" s="1">
        <v>79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f t="shared" si="50"/>
        <v>44337</v>
      </c>
      <c r="AB94" s="1">
        <f t="shared" si="50"/>
        <v>2207</v>
      </c>
      <c r="AC94" s="1">
        <f t="shared" si="51"/>
        <v>3257</v>
      </c>
      <c r="AD94" s="1">
        <f t="shared" si="52"/>
        <v>198</v>
      </c>
      <c r="AE94" s="1">
        <f t="shared" si="59"/>
        <v>290</v>
      </c>
      <c r="AF94" s="1">
        <f t="shared" si="53"/>
        <v>30</v>
      </c>
      <c r="AG94" s="1">
        <f t="shared" si="53"/>
        <v>0</v>
      </c>
      <c r="AH94" s="1">
        <f t="shared" si="53"/>
        <v>2</v>
      </c>
      <c r="AI94" s="1">
        <f t="shared" si="60"/>
        <v>322</v>
      </c>
      <c r="AJ94" s="9">
        <f t="shared" si="34"/>
        <v>3.4969975273754859E-2</v>
      </c>
      <c r="AK94" s="9">
        <f t="shared" si="35"/>
        <v>0.11323999999999999</v>
      </c>
      <c r="AL94" s="9">
        <f t="shared" si="36"/>
        <v>4.4139999999999999E-2</v>
      </c>
      <c r="AM94" s="9">
        <f t="shared" si="37"/>
        <v>6.5140000000000003E-2</v>
      </c>
      <c r="AN94" s="9">
        <f t="shared" si="38"/>
        <v>3.96E-3</v>
      </c>
      <c r="AO94" s="9">
        <f t="shared" si="39"/>
        <v>6.4400000000000004E-3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0</v>
      </c>
      <c r="AV94" s="9">
        <f t="shared" si="56"/>
        <v>0</v>
      </c>
      <c r="AW94" s="9">
        <f t="shared" si="41"/>
        <v>0</v>
      </c>
      <c r="AX94" s="9">
        <f t="shared" si="42"/>
        <v>0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96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5988</v>
      </c>
      <c r="C95" s="1">
        <v>82</v>
      </c>
      <c r="D95" s="1">
        <v>44010</v>
      </c>
      <c r="E95" s="1">
        <v>2502</v>
      </c>
      <c r="F95" s="1">
        <v>0</v>
      </c>
      <c r="G95" s="1">
        <v>3287</v>
      </c>
      <c r="H95" s="1">
        <v>0</v>
      </c>
      <c r="I95" s="1">
        <v>199</v>
      </c>
      <c r="J95" s="1">
        <v>42.63</v>
      </c>
      <c r="K95" s="1">
        <v>1.22</v>
      </c>
      <c r="L95" s="1">
        <v>25.6</v>
      </c>
      <c r="M95" s="1">
        <v>1.1299999999999999</v>
      </c>
      <c r="N95" s="1">
        <v>1987</v>
      </c>
      <c r="O95" s="1">
        <v>3991</v>
      </c>
      <c r="P95" s="1">
        <v>3486</v>
      </c>
      <c r="Q95" s="1">
        <v>494</v>
      </c>
      <c r="R95" s="1">
        <v>10</v>
      </c>
      <c r="S95" s="1">
        <v>884</v>
      </c>
      <c r="T95" s="1">
        <v>88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f t="shared" si="50"/>
        <v>44010</v>
      </c>
      <c r="AB95" s="1">
        <f t="shared" si="50"/>
        <v>2502</v>
      </c>
      <c r="AC95" s="1">
        <f t="shared" si="51"/>
        <v>3287</v>
      </c>
      <c r="AD95" s="1">
        <f t="shared" si="52"/>
        <v>199</v>
      </c>
      <c r="AE95" s="1">
        <f t="shared" si="59"/>
        <v>295</v>
      </c>
      <c r="AF95" s="1">
        <f t="shared" si="53"/>
        <v>30</v>
      </c>
      <c r="AG95" s="1">
        <f t="shared" si="53"/>
        <v>0</v>
      </c>
      <c r="AH95" s="1">
        <f t="shared" si="53"/>
        <v>1</v>
      </c>
      <c r="AI95" s="1">
        <f t="shared" si="60"/>
        <v>326</v>
      </c>
      <c r="AJ95" s="9">
        <f t="shared" si="34"/>
        <v>3.3233132932531731E-2</v>
      </c>
      <c r="AK95" s="9">
        <f t="shared" si="35"/>
        <v>0.11976000000000001</v>
      </c>
      <c r="AL95" s="9">
        <f t="shared" si="36"/>
        <v>5.0040000000000001E-2</v>
      </c>
      <c r="AM95" s="9">
        <f t="shared" si="37"/>
        <v>6.5740000000000007E-2</v>
      </c>
      <c r="AN95" s="9">
        <f t="shared" si="38"/>
        <v>3.98E-3</v>
      </c>
      <c r="AO95" s="9">
        <f t="shared" si="39"/>
        <v>6.5199999999999998E-3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0</v>
      </c>
      <c r="AV95" s="9">
        <f t="shared" si="56"/>
        <v>0</v>
      </c>
      <c r="AW95" s="9">
        <f t="shared" si="41"/>
        <v>0</v>
      </c>
      <c r="AX95" s="9">
        <f t="shared" si="42"/>
        <v>0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97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6296</v>
      </c>
      <c r="C96" s="1">
        <v>83</v>
      </c>
      <c r="D96" s="1">
        <v>43702</v>
      </c>
      <c r="E96" s="1">
        <v>2777</v>
      </c>
      <c r="F96" s="1">
        <v>0</v>
      </c>
      <c r="G96" s="1">
        <v>3317</v>
      </c>
      <c r="H96" s="1">
        <v>0</v>
      </c>
      <c r="I96" s="1">
        <v>202</v>
      </c>
      <c r="J96" s="1">
        <v>42.8</v>
      </c>
      <c r="K96" s="1">
        <v>1.23</v>
      </c>
      <c r="L96" s="1">
        <v>25.6</v>
      </c>
      <c r="M96" s="1">
        <v>1.1299999999999999</v>
      </c>
      <c r="N96" s="1">
        <v>2078</v>
      </c>
      <c r="O96" s="1">
        <v>4208</v>
      </c>
      <c r="P96" s="1">
        <v>3702</v>
      </c>
      <c r="Q96" s="1">
        <v>496</v>
      </c>
      <c r="R96" s="1">
        <v>10</v>
      </c>
      <c r="S96" s="1">
        <v>1025</v>
      </c>
      <c r="T96" s="1">
        <v>103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f t="shared" si="50"/>
        <v>43702</v>
      </c>
      <c r="AB96" s="1">
        <f t="shared" si="50"/>
        <v>2777</v>
      </c>
      <c r="AC96" s="1">
        <f t="shared" si="51"/>
        <v>3317</v>
      </c>
      <c r="AD96" s="1">
        <f t="shared" si="52"/>
        <v>202</v>
      </c>
      <c r="AE96" s="1">
        <f t="shared" si="59"/>
        <v>275</v>
      </c>
      <c r="AF96" s="1">
        <f t="shared" si="53"/>
        <v>30</v>
      </c>
      <c r="AG96" s="1">
        <f t="shared" si="53"/>
        <v>0</v>
      </c>
      <c r="AH96" s="1">
        <f t="shared" si="53"/>
        <v>3</v>
      </c>
      <c r="AI96" s="1">
        <f t="shared" si="60"/>
        <v>308</v>
      </c>
      <c r="AJ96" s="9">
        <f t="shared" si="34"/>
        <v>3.2083862770012704E-2</v>
      </c>
      <c r="AK96" s="9">
        <f t="shared" si="35"/>
        <v>0.12592</v>
      </c>
      <c r="AL96" s="9">
        <f t="shared" si="36"/>
        <v>5.5539999999999999E-2</v>
      </c>
      <c r="AM96" s="9">
        <f t="shared" si="37"/>
        <v>6.6339999999999996E-2</v>
      </c>
      <c r="AN96" s="9">
        <f t="shared" si="38"/>
        <v>4.0400000000000002E-3</v>
      </c>
      <c r="AO96" s="9">
        <f t="shared" si="39"/>
        <v>6.1599999999999997E-3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0</v>
      </c>
      <c r="AV96" s="9">
        <f t="shared" si="56"/>
        <v>0</v>
      </c>
      <c r="AW96" s="9">
        <f t="shared" si="41"/>
        <v>0</v>
      </c>
      <c r="AX96" s="9">
        <f t="shared" si="42"/>
        <v>0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98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6589</v>
      </c>
      <c r="C97" s="1">
        <v>84</v>
      </c>
      <c r="D97" s="1">
        <v>43409</v>
      </c>
      <c r="E97" s="1">
        <v>3037</v>
      </c>
      <c r="F97" s="1">
        <v>0</v>
      </c>
      <c r="G97" s="1">
        <v>3348</v>
      </c>
      <c r="H97" s="1">
        <v>0</v>
      </c>
      <c r="I97" s="1">
        <v>204</v>
      </c>
      <c r="J97" s="1">
        <v>42.95</v>
      </c>
      <c r="K97" s="1">
        <v>1.24</v>
      </c>
      <c r="L97" s="1">
        <v>25.6</v>
      </c>
      <c r="M97" s="1">
        <v>1.1299999999999999</v>
      </c>
      <c r="N97" s="1">
        <v>2183</v>
      </c>
      <c r="O97" s="1">
        <v>4396</v>
      </c>
      <c r="P97" s="1">
        <v>3886</v>
      </c>
      <c r="Q97" s="1">
        <v>499</v>
      </c>
      <c r="R97" s="1">
        <v>10</v>
      </c>
      <c r="S97" s="1">
        <v>1213</v>
      </c>
      <c r="T97" s="1">
        <v>123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f t="shared" si="50"/>
        <v>43409</v>
      </c>
      <c r="AB97" s="1">
        <f t="shared" si="50"/>
        <v>3037</v>
      </c>
      <c r="AC97" s="1">
        <f t="shared" si="51"/>
        <v>3348</v>
      </c>
      <c r="AD97" s="1">
        <f t="shared" si="52"/>
        <v>204</v>
      </c>
      <c r="AE97" s="1">
        <f t="shared" si="59"/>
        <v>260</v>
      </c>
      <c r="AF97" s="1">
        <f t="shared" si="53"/>
        <v>31</v>
      </c>
      <c r="AG97" s="1">
        <f t="shared" si="53"/>
        <v>0</v>
      </c>
      <c r="AH97" s="1">
        <f t="shared" si="53"/>
        <v>2</v>
      </c>
      <c r="AI97" s="1">
        <f t="shared" si="60"/>
        <v>293</v>
      </c>
      <c r="AJ97" s="9">
        <f t="shared" si="34"/>
        <v>3.0960692062528456E-2</v>
      </c>
      <c r="AK97" s="9">
        <f t="shared" si="35"/>
        <v>0.13178000000000001</v>
      </c>
      <c r="AL97" s="9">
        <f t="shared" si="36"/>
        <v>6.0740000000000002E-2</v>
      </c>
      <c r="AM97" s="9">
        <f t="shared" si="37"/>
        <v>6.6960000000000006E-2</v>
      </c>
      <c r="AN97" s="9">
        <f t="shared" si="38"/>
        <v>4.0800000000000003E-3</v>
      </c>
      <c r="AO97" s="9">
        <f t="shared" si="39"/>
        <v>5.8599999999999998E-3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0</v>
      </c>
      <c r="AV97" s="9">
        <f t="shared" si="56"/>
        <v>0</v>
      </c>
      <c r="AW97" s="9">
        <f t="shared" si="41"/>
        <v>0</v>
      </c>
      <c r="AX97" s="9">
        <f t="shared" si="42"/>
        <v>0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99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6869</v>
      </c>
      <c r="C98" s="1">
        <v>85</v>
      </c>
      <c r="D98" s="1">
        <v>43129</v>
      </c>
      <c r="E98" s="1">
        <v>3286</v>
      </c>
      <c r="F98" s="1">
        <v>0</v>
      </c>
      <c r="G98" s="1">
        <v>3377</v>
      </c>
      <c r="H98" s="1">
        <v>0</v>
      </c>
      <c r="I98" s="1">
        <v>206</v>
      </c>
      <c r="J98" s="1">
        <v>43.1</v>
      </c>
      <c r="K98" s="1">
        <v>1.25</v>
      </c>
      <c r="L98" s="1">
        <v>25.5</v>
      </c>
      <c r="M98" s="1">
        <v>1.1299999999999999</v>
      </c>
      <c r="N98" s="1">
        <v>2299</v>
      </c>
      <c r="O98" s="1">
        <v>4561</v>
      </c>
      <c r="P98" s="1">
        <v>4047</v>
      </c>
      <c r="Q98" s="1">
        <v>503</v>
      </c>
      <c r="R98" s="1">
        <v>10</v>
      </c>
      <c r="S98" s="1">
        <v>1448</v>
      </c>
      <c r="T98" s="1">
        <v>145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f t="shared" si="50"/>
        <v>43129</v>
      </c>
      <c r="AB98" s="1">
        <f t="shared" si="50"/>
        <v>3286</v>
      </c>
      <c r="AC98" s="1">
        <f t="shared" si="51"/>
        <v>3377</v>
      </c>
      <c r="AD98" s="1">
        <f t="shared" si="52"/>
        <v>206</v>
      </c>
      <c r="AE98" s="1">
        <f t="shared" si="59"/>
        <v>249</v>
      </c>
      <c r="AF98" s="1">
        <f t="shared" si="53"/>
        <v>29</v>
      </c>
      <c r="AG98" s="1">
        <f t="shared" si="53"/>
        <v>0</v>
      </c>
      <c r="AH98" s="1">
        <f t="shared" si="53"/>
        <v>2</v>
      </c>
      <c r="AI98" s="1">
        <f t="shared" si="60"/>
        <v>280</v>
      </c>
      <c r="AJ98" s="9">
        <f t="shared" si="34"/>
        <v>2.9989809288105983E-2</v>
      </c>
      <c r="AK98" s="9">
        <f t="shared" si="35"/>
        <v>0.13738</v>
      </c>
      <c r="AL98" s="9">
        <f t="shared" si="36"/>
        <v>6.5720000000000001E-2</v>
      </c>
      <c r="AM98" s="9">
        <f t="shared" si="37"/>
        <v>6.7540000000000003E-2</v>
      </c>
      <c r="AN98" s="9">
        <f t="shared" si="38"/>
        <v>4.1200000000000004E-3</v>
      </c>
      <c r="AO98" s="9">
        <f t="shared" si="39"/>
        <v>5.5999999999999999E-3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0</v>
      </c>
      <c r="AV98" s="9">
        <f t="shared" si="56"/>
        <v>0</v>
      </c>
      <c r="AW98" s="9">
        <f t="shared" si="41"/>
        <v>0</v>
      </c>
      <c r="AX98" s="9">
        <f t="shared" si="42"/>
        <v>0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100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7143</v>
      </c>
      <c r="C99" s="1">
        <v>86</v>
      </c>
      <c r="D99" s="1">
        <v>42855</v>
      </c>
      <c r="E99" s="1">
        <v>3530</v>
      </c>
      <c r="F99" s="1">
        <v>0</v>
      </c>
      <c r="G99" s="1">
        <v>3405</v>
      </c>
      <c r="H99" s="1">
        <v>0</v>
      </c>
      <c r="I99" s="1">
        <v>208</v>
      </c>
      <c r="J99" s="1">
        <v>43.25</v>
      </c>
      <c r="K99" s="1">
        <v>1.26</v>
      </c>
      <c r="L99" s="1">
        <v>25.5</v>
      </c>
      <c r="M99" s="1">
        <v>1.1299999999999999</v>
      </c>
      <c r="N99" s="1">
        <v>2420</v>
      </c>
      <c r="O99" s="1">
        <v>4714</v>
      </c>
      <c r="P99" s="1">
        <v>4194</v>
      </c>
      <c r="Q99" s="1">
        <v>508</v>
      </c>
      <c r="R99" s="1">
        <v>11</v>
      </c>
      <c r="S99" s="1">
        <v>1727</v>
      </c>
      <c r="T99" s="1">
        <v>175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f t="shared" si="50"/>
        <v>42855</v>
      </c>
      <c r="AB99" s="1">
        <f t="shared" si="50"/>
        <v>3530</v>
      </c>
      <c r="AC99" s="1">
        <f t="shared" si="51"/>
        <v>3405</v>
      </c>
      <c r="AD99" s="1">
        <f t="shared" si="52"/>
        <v>208</v>
      </c>
      <c r="AE99" s="1">
        <f t="shared" si="59"/>
        <v>244</v>
      </c>
      <c r="AF99" s="1">
        <f t="shared" si="53"/>
        <v>28</v>
      </c>
      <c r="AG99" s="1">
        <f t="shared" si="53"/>
        <v>0</v>
      </c>
      <c r="AH99" s="1">
        <f t="shared" si="53"/>
        <v>2</v>
      </c>
      <c r="AI99" s="1">
        <f t="shared" si="60"/>
        <v>274</v>
      </c>
      <c r="AJ99" s="9">
        <f t="shared" si="34"/>
        <v>2.9119417611647769E-2</v>
      </c>
      <c r="AK99" s="9">
        <f t="shared" si="35"/>
        <v>0.14285999999999999</v>
      </c>
      <c r="AL99" s="9">
        <f t="shared" si="36"/>
        <v>7.0599999999999996E-2</v>
      </c>
      <c r="AM99" s="9">
        <f t="shared" si="37"/>
        <v>6.8099999999999994E-2</v>
      </c>
      <c r="AN99" s="9">
        <f t="shared" si="38"/>
        <v>4.1599999999999996E-3</v>
      </c>
      <c r="AO99" s="9">
        <f t="shared" si="39"/>
        <v>5.4799999999999996E-3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0</v>
      </c>
      <c r="AV99" s="9">
        <f t="shared" si="56"/>
        <v>0</v>
      </c>
      <c r="AW99" s="9">
        <f t="shared" si="41"/>
        <v>0</v>
      </c>
      <c r="AX99" s="9">
        <f t="shared" si="42"/>
        <v>0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101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7412</v>
      </c>
      <c r="C100" s="1">
        <v>87</v>
      </c>
      <c r="D100" s="1">
        <v>42587</v>
      </c>
      <c r="E100" s="1">
        <v>3763</v>
      </c>
      <c r="F100" s="1">
        <v>0</v>
      </c>
      <c r="G100" s="1">
        <v>3439</v>
      </c>
      <c r="H100" s="1">
        <v>0</v>
      </c>
      <c r="I100" s="1">
        <v>210</v>
      </c>
      <c r="J100" s="1">
        <v>43.4</v>
      </c>
      <c r="K100" s="1">
        <v>1.27</v>
      </c>
      <c r="L100" s="1">
        <v>25.5</v>
      </c>
      <c r="M100" s="1">
        <v>1.1299999999999999</v>
      </c>
      <c r="N100" s="1">
        <v>2543</v>
      </c>
      <c r="O100" s="1">
        <v>4859</v>
      </c>
      <c r="P100" s="1">
        <v>4332</v>
      </c>
      <c r="Q100" s="1">
        <v>515</v>
      </c>
      <c r="R100" s="1">
        <v>11</v>
      </c>
      <c r="S100" s="1">
        <v>2013</v>
      </c>
      <c r="T100" s="1">
        <v>205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f t="shared" si="50"/>
        <v>42587</v>
      </c>
      <c r="AB100" s="1">
        <f t="shared" si="50"/>
        <v>3763</v>
      </c>
      <c r="AC100" s="1">
        <f t="shared" si="51"/>
        <v>3439</v>
      </c>
      <c r="AD100" s="1">
        <f t="shared" si="52"/>
        <v>210</v>
      </c>
      <c r="AE100" s="1">
        <f t="shared" si="59"/>
        <v>233</v>
      </c>
      <c r="AF100" s="1">
        <f t="shared" si="53"/>
        <v>34</v>
      </c>
      <c r="AG100" s="1">
        <f t="shared" si="53"/>
        <v>0</v>
      </c>
      <c r="AH100" s="1">
        <f t="shared" si="53"/>
        <v>2</v>
      </c>
      <c r="AI100" s="1">
        <f t="shared" si="60"/>
        <v>269</v>
      </c>
      <c r="AJ100" s="9">
        <f t="shared" si="34"/>
        <v>2.8332433890987586E-2</v>
      </c>
      <c r="AK100" s="9">
        <f t="shared" si="35"/>
        <v>0.14824000000000001</v>
      </c>
      <c r="AL100" s="9">
        <f t="shared" si="36"/>
        <v>7.5259999999999994E-2</v>
      </c>
      <c r="AM100" s="9">
        <f t="shared" si="37"/>
        <v>6.8779999999999994E-2</v>
      </c>
      <c r="AN100" s="9">
        <f t="shared" si="38"/>
        <v>4.1999999999999997E-3</v>
      </c>
      <c r="AO100" s="9">
        <f t="shared" si="39"/>
        <v>5.3800000000000002E-3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0</v>
      </c>
      <c r="AV100" s="9">
        <f t="shared" si="56"/>
        <v>0</v>
      </c>
      <c r="AW100" s="9">
        <f t="shared" si="41"/>
        <v>0</v>
      </c>
      <c r="AX100" s="9">
        <f t="shared" si="42"/>
        <v>0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102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7691</v>
      </c>
      <c r="C101" s="1">
        <v>88</v>
      </c>
      <c r="D101" s="1">
        <v>42307</v>
      </c>
      <c r="E101" s="1">
        <v>4008</v>
      </c>
      <c r="F101" s="1">
        <v>0</v>
      </c>
      <c r="G101" s="1">
        <v>3471</v>
      </c>
      <c r="H101" s="1">
        <v>0</v>
      </c>
      <c r="I101" s="1">
        <v>212</v>
      </c>
      <c r="J101" s="1">
        <v>43.54</v>
      </c>
      <c r="K101" s="1">
        <v>1.28</v>
      </c>
      <c r="L101" s="1">
        <v>25.4</v>
      </c>
      <c r="M101" s="1">
        <v>1.1399999999999999</v>
      </c>
      <c r="N101" s="1">
        <v>2670</v>
      </c>
      <c r="O101" s="1">
        <v>5012</v>
      </c>
      <c r="P101" s="1">
        <v>4474</v>
      </c>
      <c r="Q101" s="1">
        <v>525</v>
      </c>
      <c r="R101" s="1">
        <v>11</v>
      </c>
      <c r="S101" s="1">
        <v>2305</v>
      </c>
      <c r="T101" s="1">
        <v>233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f t="shared" si="50"/>
        <v>42307</v>
      </c>
      <c r="AB101" s="1">
        <f t="shared" si="50"/>
        <v>4008</v>
      </c>
      <c r="AC101" s="1">
        <f t="shared" si="51"/>
        <v>3471</v>
      </c>
      <c r="AD101" s="1">
        <f t="shared" si="52"/>
        <v>212</v>
      </c>
      <c r="AE101" s="1">
        <f t="shared" si="59"/>
        <v>245</v>
      </c>
      <c r="AF101" s="1">
        <f t="shared" si="53"/>
        <v>32</v>
      </c>
      <c r="AG101" s="1">
        <f t="shared" si="53"/>
        <v>0</v>
      </c>
      <c r="AH101" s="1">
        <f t="shared" si="53"/>
        <v>2</v>
      </c>
      <c r="AI101" s="1">
        <f t="shared" si="60"/>
        <v>279</v>
      </c>
      <c r="AJ101" s="9">
        <f t="shared" si="34"/>
        <v>2.7564685996619424E-2</v>
      </c>
      <c r="AK101" s="9">
        <f t="shared" si="35"/>
        <v>0.15382000000000001</v>
      </c>
      <c r="AL101" s="9">
        <f t="shared" si="36"/>
        <v>8.0159999999999995E-2</v>
      </c>
      <c r="AM101" s="9">
        <f t="shared" si="37"/>
        <v>6.9419999999999996E-2</v>
      </c>
      <c r="AN101" s="9">
        <f t="shared" si="38"/>
        <v>4.2399999999999998E-3</v>
      </c>
      <c r="AO101" s="9">
        <f t="shared" si="39"/>
        <v>5.5799999999999999E-3</v>
      </c>
      <c r="AP101" s="1">
        <f t="shared" si="54"/>
        <v>0</v>
      </c>
      <c r="AQ101" s="1">
        <f t="shared" si="54"/>
        <v>0</v>
      </c>
      <c r="AS101" s="1">
        <f t="shared" si="55"/>
        <v>0</v>
      </c>
      <c r="AT101" s="1">
        <f t="shared" si="61"/>
        <v>0</v>
      </c>
      <c r="AU101" s="1">
        <f t="shared" si="40"/>
        <v>0</v>
      </c>
      <c r="AV101" s="9">
        <f t="shared" si="56"/>
        <v>0</v>
      </c>
      <c r="AW101" s="9">
        <f t="shared" si="41"/>
        <v>0</v>
      </c>
      <c r="AX101" s="9">
        <f t="shared" si="42"/>
        <v>0</v>
      </c>
      <c r="AY101" s="9">
        <f t="shared" si="43"/>
        <v>0</v>
      </c>
      <c r="AZ101" s="9">
        <f t="shared" si="4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103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7974</v>
      </c>
      <c r="C102" s="1">
        <v>89</v>
      </c>
      <c r="D102" s="1">
        <v>42023</v>
      </c>
      <c r="E102" s="1">
        <v>4257</v>
      </c>
      <c r="F102" s="1">
        <v>0</v>
      </c>
      <c r="G102" s="1">
        <v>3503</v>
      </c>
      <c r="H102" s="1">
        <v>0</v>
      </c>
      <c r="I102" s="1">
        <v>214</v>
      </c>
      <c r="J102" s="1">
        <v>43.68</v>
      </c>
      <c r="K102" s="1">
        <v>1.29</v>
      </c>
      <c r="L102" s="1">
        <v>25.4</v>
      </c>
      <c r="M102" s="1">
        <v>1.1499999999999999</v>
      </c>
      <c r="N102" s="1">
        <v>2791</v>
      </c>
      <c r="O102" s="1">
        <v>5174</v>
      </c>
      <c r="P102" s="1">
        <v>4625</v>
      </c>
      <c r="Q102" s="1">
        <v>536</v>
      </c>
      <c r="R102" s="1">
        <v>12</v>
      </c>
      <c r="S102" s="1">
        <v>2579</v>
      </c>
      <c r="T102" s="1">
        <v>260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f t="shared" si="50"/>
        <v>42023</v>
      </c>
      <c r="AB102" s="1">
        <f t="shared" si="50"/>
        <v>4257</v>
      </c>
      <c r="AC102" s="1">
        <f t="shared" si="51"/>
        <v>3503</v>
      </c>
      <c r="AD102" s="1">
        <f t="shared" si="52"/>
        <v>214</v>
      </c>
      <c r="AE102" s="1">
        <f t="shared" si="59"/>
        <v>249</v>
      </c>
      <c r="AF102" s="1">
        <f t="shared" si="53"/>
        <v>32</v>
      </c>
      <c r="AG102" s="1">
        <f t="shared" si="53"/>
        <v>0</v>
      </c>
      <c r="AH102" s="1">
        <f t="shared" si="53"/>
        <v>2</v>
      </c>
      <c r="AI102" s="1">
        <f t="shared" si="60"/>
        <v>283</v>
      </c>
      <c r="AJ102" s="9">
        <f t="shared" si="34"/>
        <v>2.6837220968146475E-2</v>
      </c>
      <c r="AK102" s="9">
        <f t="shared" si="35"/>
        <v>0.15948000000000001</v>
      </c>
      <c r="AL102" s="9">
        <f t="shared" si="36"/>
        <v>8.5139999999999993E-2</v>
      </c>
      <c r="AM102" s="9">
        <f t="shared" si="37"/>
        <v>7.0059999999999997E-2</v>
      </c>
      <c r="AN102" s="9">
        <f t="shared" si="38"/>
        <v>4.28E-3</v>
      </c>
      <c r="AO102" s="9">
        <f t="shared" si="39"/>
        <v>5.6600000000000001E-3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0</v>
      </c>
      <c r="AV102" s="9">
        <f t="shared" si="56"/>
        <v>0</v>
      </c>
      <c r="AW102" s="9">
        <f t="shared" si="41"/>
        <v>0</v>
      </c>
      <c r="AX102" s="9">
        <f t="shared" si="42"/>
        <v>0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104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8269</v>
      </c>
      <c r="C103" s="1">
        <v>90</v>
      </c>
      <c r="D103" s="1">
        <v>41728</v>
      </c>
      <c r="E103" s="1">
        <v>4514</v>
      </c>
      <c r="F103" s="1">
        <v>0</v>
      </c>
      <c r="G103" s="1">
        <v>3539</v>
      </c>
      <c r="H103" s="1">
        <v>0</v>
      </c>
      <c r="I103" s="1">
        <v>216</v>
      </c>
      <c r="J103" s="1">
        <v>43.82</v>
      </c>
      <c r="K103" s="1">
        <v>1.3</v>
      </c>
      <c r="L103" s="1">
        <v>25.3</v>
      </c>
      <c r="M103" s="1">
        <v>1.1499999999999999</v>
      </c>
      <c r="N103" s="1">
        <v>2918</v>
      </c>
      <c r="O103" s="1">
        <v>5342</v>
      </c>
      <c r="P103" s="1">
        <v>4779</v>
      </c>
      <c r="Q103" s="1">
        <v>550</v>
      </c>
      <c r="R103" s="1">
        <v>12</v>
      </c>
      <c r="S103" s="1">
        <v>2834</v>
      </c>
      <c r="T103" s="1">
        <v>285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f t="shared" si="50"/>
        <v>41728</v>
      </c>
      <c r="AB103" s="1">
        <f t="shared" si="50"/>
        <v>4514</v>
      </c>
      <c r="AC103" s="1">
        <f t="shared" si="51"/>
        <v>3539</v>
      </c>
      <c r="AD103" s="1">
        <f t="shared" si="52"/>
        <v>216</v>
      </c>
      <c r="AE103" s="1">
        <f t="shared" si="59"/>
        <v>257</v>
      </c>
      <c r="AF103" s="1">
        <f t="shared" si="53"/>
        <v>36</v>
      </c>
      <c r="AG103" s="1">
        <f t="shared" si="53"/>
        <v>0</v>
      </c>
      <c r="AH103" s="1">
        <f t="shared" si="53"/>
        <v>2</v>
      </c>
      <c r="AI103" s="1">
        <f t="shared" si="60"/>
        <v>295</v>
      </c>
      <c r="AJ103" s="9">
        <f t="shared" si="34"/>
        <v>2.6121659209094206E-2</v>
      </c>
      <c r="AK103" s="9">
        <f t="shared" si="35"/>
        <v>0.16538</v>
      </c>
      <c r="AL103" s="9">
        <f t="shared" si="36"/>
        <v>9.0279999999999999E-2</v>
      </c>
      <c r="AM103" s="9">
        <f t="shared" si="37"/>
        <v>7.0779999999999996E-2</v>
      </c>
      <c r="AN103" s="9">
        <f t="shared" si="38"/>
        <v>4.3200000000000001E-3</v>
      </c>
      <c r="AO103" s="9">
        <f t="shared" si="39"/>
        <v>5.8999999999999999E-3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0</v>
      </c>
      <c r="AV103" s="9">
        <f t="shared" si="56"/>
        <v>0</v>
      </c>
      <c r="AW103" s="9">
        <f t="shared" si="41"/>
        <v>0</v>
      </c>
      <c r="AX103" s="9">
        <f t="shared" si="42"/>
        <v>0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105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8577</v>
      </c>
      <c r="C104" s="1">
        <v>91</v>
      </c>
      <c r="D104" s="1">
        <v>41422</v>
      </c>
      <c r="E104" s="1">
        <v>4778</v>
      </c>
      <c r="F104" s="1">
        <v>0</v>
      </c>
      <c r="G104" s="1">
        <v>3580</v>
      </c>
      <c r="H104" s="1">
        <v>0</v>
      </c>
      <c r="I104" s="1">
        <v>219</v>
      </c>
      <c r="J104" s="1">
        <v>43.95</v>
      </c>
      <c r="K104" s="1">
        <v>1.31</v>
      </c>
      <c r="L104" s="1">
        <v>25.2</v>
      </c>
      <c r="M104" s="1">
        <v>1.1599999999999999</v>
      </c>
      <c r="N104" s="1">
        <v>3044</v>
      </c>
      <c r="O104" s="1">
        <v>5523</v>
      </c>
      <c r="P104" s="1">
        <v>4941</v>
      </c>
      <c r="Q104" s="1">
        <v>567</v>
      </c>
      <c r="R104" s="1">
        <v>13</v>
      </c>
      <c r="S104" s="1">
        <v>3071</v>
      </c>
      <c r="T104" s="1">
        <v>307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f t="shared" si="50"/>
        <v>41422</v>
      </c>
      <c r="AB104" s="1">
        <f t="shared" si="50"/>
        <v>4778</v>
      </c>
      <c r="AC104" s="1">
        <f t="shared" si="51"/>
        <v>3580</v>
      </c>
      <c r="AD104" s="1">
        <f t="shared" si="52"/>
        <v>219</v>
      </c>
      <c r="AE104" s="1">
        <f t="shared" si="59"/>
        <v>264</v>
      </c>
      <c r="AF104" s="1">
        <f t="shared" si="53"/>
        <v>41</v>
      </c>
      <c r="AG104" s="1">
        <f t="shared" si="53"/>
        <v>0</v>
      </c>
      <c r="AH104" s="1">
        <f t="shared" si="53"/>
        <v>3</v>
      </c>
      <c r="AI104" s="1">
        <f t="shared" si="60"/>
        <v>308</v>
      </c>
      <c r="AJ104" s="9">
        <f t="shared" si="34"/>
        <v>2.5533403287862889E-2</v>
      </c>
      <c r="AK104" s="9">
        <f t="shared" si="35"/>
        <v>0.17154</v>
      </c>
      <c r="AL104" s="9">
        <f t="shared" si="36"/>
        <v>9.5560000000000006E-2</v>
      </c>
      <c r="AM104" s="9">
        <f t="shared" si="37"/>
        <v>7.1599999999999997E-2</v>
      </c>
      <c r="AN104" s="9">
        <f t="shared" si="38"/>
        <v>4.3800000000000002E-3</v>
      </c>
      <c r="AO104" s="9">
        <f t="shared" si="39"/>
        <v>6.1599999999999997E-3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0</v>
      </c>
      <c r="AV104" s="9">
        <f t="shared" si="56"/>
        <v>0</v>
      </c>
      <c r="AW104" s="9">
        <f t="shared" si="41"/>
        <v>0</v>
      </c>
      <c r="AX104" s="9">
        <f t="shared" si="42"/>
        <v>0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106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8894</v>
      </c>
      <c r="C105" s="1">
        <v>92</v>
      </c>
      <c r="D105" s="1">
        <v>41104</v>
      </c>
      <c r="E105" s="1">
        <v>5049</v>
      </c>
      <c r="F105" s="1">
        <v>0</v>
      </c>
      <c r="G105" s="1">
        <v>3624</v>
      </c>
      <c r="H105" s="1">
        <v>0</v>
      </c>
      <c r="I105" s="1">
        <v>221</v>
      </c>
      <c r="J105" s="1">
        <v>44.08</v>
      </c>
      <c r="K105" s="1">
        <v>1.32</v>
      </c>
      <c r="L105" s="1">
        <v>25.2</v>
      </c>
      <c r="M105" s="1">
        <v>1.1599999999999999</v>
      </c>
      <c r="N105" s="1">
        <v>3173</v>
      </c>
      <c r="O105" s="1">
        <v>5712</v>
      </c>
      <c r="P105" s="1">
        <v>5108</v>
      </c>
      <c r="Q105" s="1">
        <v>590</v>
      </c>
      <c r="R105" s="1">
        <v>14</v>
      </c>
      <c r="S105" s="1">
        <v>3299</v>
      </c>
      <c r="T105" s="1">
        <v>329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f t="shared" si="50"/>
        <v>41104</v>
      </c>
      <c r="AB105" s="1">
        <f t="shared" si="50"/>
        <v>5049</v>
      </c>
      <c r="AC105" s="1">
        <f t="shared" si="51"/>
        <v>3624</v>
      </c>
      <c r="AD105" s="1">
        <f t="shared" si="52"/>
        <v>221</v>
      </c>
      <c r="AE105" s="1">
        <f t="shared" si="59"/>
        <v>271</v>
      </c>
      <c r="AF105" s="1">
        <f t="shared" si="53"/>
        <v>44</v>
      </c>
      <c r="AG105" s="1">
        <f t="shared" si="53"/>
        <v>0</v>
      </c>
      <c r="AH105" s="1">
        <f t="shared" si="53"/>
        <v>2</v>
      </c>
      <c r="AI105" s="1">
        <f t="shared" si="60"/>
        <v>317</v>
      </c>
      <c r="AJ105" s="9">
        <f t="shared" si="34"/>
        <v>2.4848212277940183E-2</v>
      </c>
      <c r="AK105" s="9">
        <f t="shared" si="35"/>
        <v>0.17788000000000001</v>
      </c>
      <c r="AL105" s="9">
        <f t="shared" si="36"/>
        <v>0.10098</v>
      </c>
      <c r="AM105" s="9">
        <f t="shared" si="37"/>
        <v>7.2480000000000003E-2</v>
      </c>
      <c r="AN105" s="9">
        <f t="shared" si="38"/>
        <v>4.4200000000000003E-3</v>
      </c>
      <c r="AO105" s="9">
        <f t="shared" si="39"/>
        <v>6.3400000000000001E-3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0</v>
      </c>
      <c r="AV105" s="9">
        <f t="shared" si="56"/>
        <v>0</v>
      </c>
      <c r="AW105" s="9">
        <f t="shared" si="41"/>
        <v>0</v>
      </c>
      <c r="AX105" s="9">
        <f t="shared" si="42"/>
        <v>0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107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9234</v>
      </c>
      <c r="C106" s="1">
        <v>93</v>
      </c>
      <c r="D106" s="1">
        <v>40764</v>
      </c>
      <c r="E106" s="1">
        <v>5337</v>
      </c>
      <c r="F106" s="1">
        <v>0</v>
      </c>
      <c r="G106" s="1">
        <v>3674</v>
      </c>
      <c r="H106" s="1">
        <v>0</v>
      </c>
      <c r="I106" s="1">
        <v>223</v>
      </c>
      <c r="J106" s="1">
        <v>44.21</v>
      </c>
      <c r="K106" s="1">
        <v>1.33</v>
      </c>
      <c r="L106" s="1">
        <v>25.1</v>
      </c>
      <c r="M106" s="1">
        <v>1.17</v>
      </c>
      <c r="N106" s="1">
        <v>3306</v>
      </c>
      <c r="O106" s="1">
        <v>5919</v>
      </c>
      <c r="P106" s="1">
        <v>5284</v>
      </c>
      <c r="Q106" s="1">
        <v>619</v>
      </c>
      <c r="R106" s="1">
        <v>14</v>
      </c>
      <c r="S106" s="1">
        <v>3515</v>
      </c>
      <c r="T106" s="1">
        <v>350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f t="shared" si="50"/>
        <v>40764</v>
      </c>
      <c r="AB106" s="1">
        <f t="shared" si="50"/>
        <v>5337</v>
      </c>
      <c r="AC106" s="1">
        <f t="shared" si="51"/>
        <v>3674</v>
      </c>
      <c r="AD106" s="1">
        <f t="shared" si="52"/>
        <v>223</v>
      </c>
      <c r="AE106" s="1">
        <f t="shared" si="59"/>
        <v>288</v>
      </c>
      <c r="AF106" s="1">
        <f t="shared" si="53"/>
        <v>50</v>
      </c>
      <c r="AG106" s="1">
        <f t="shared" si="53"/>
        <v>0</v>
      </c>
      <c r="AH106" s="1">
        <f t="shared" si="53"/>
        <v>2</v>
      </c>
      <c r="AI106" s="1">
        <f t="shared" si="60"/>
        <v>340</v>
      </c>
      <c r="AJ106" s="9">
        <f t="shared" si="34"/>
        <v>2.4149880875027074E-2</v>
      </c>
      <c r="AK106" s="9">
        <f t="shared" si="35"/>
        <v>0.18468000000000001</v>
      </c>
      <c r="AL106" s="9">
        <f t="shared" si="36"/>
        <v>0.10674</v>
      </c>
      <c r="AM106" s="9">
        <f t="shared" si="37"/>
        <v>7.3480000000000004E-2</v>
      </c>
      <c r="AN106" s="9">
        <f t="shared" si="38"/>
        <v>4.4600000000000004E-3</v>
      </c>
      <c r="AO106" s="9">
        <f t="shared" si="39"/>
        <v>6.7999999999999996E-3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0</v>
      </c>
      <c r="AV106" s="9">
        <f t="shared" si="56"/>
        <v>0</v>
      </c>
      <c r="AW106" s="9">
        <f t="shared" si="41"/>
        <v>0</v>
      </c>
      <c r="AX106" s="9">
        <f t="shared" si="42"/>
        <v>0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108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9579</v>
      </c>
      <c r="C107" s="1">
        <v>94</v>
      </c>
      <c r="D107" s="1">
        <v>40420</v>
      </c>
      <c r="E107" s="1">
        <v>5623</v>
      </c>
      <c r="F107" s="1">
        <v>0</v>
      </c>
      <c r="G107" s="1">
        <v>3730</v>
      </c>
      <c r="H107" s="1">
        <v>0</v>
      </c>
      <c r="I107" s="1">
        <v>226</v>
      </c>
      <c r="J107" s="1">
        <v>44.34</v>
      </c>
      <c r="K107" s="1">
        <v>1.34</v>
      </c>
      <c r="L107" s="1">
        <v>24.9</v>
      </c>
      <c r="M107" s="1">
        <v>1.18</v>
      </c>
      <c r="N107" s="1">
        <v>3442</v>
      </c>
      <c r="O107" s="1">
        <v>6127</v>
      </c>
      <c r="P107" s="1">
        <v>5458</v>
      </c>
      <c r="Q107" s="1">
        <v>653</v>
      </c>
      <c r="R107" s="1">
        <v>16</v>
      </c>
      <c r="S107" s="1">
        <v>3736</v>
      </c>
      <c r="T107" s="1">
        <v>372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f t="shared" si="50"/>
        <v>40420</v>
      </c>
      <c r="AB107" s="1">
        <f t="shared" si="50"/>
        <v>5623</v>
      </c>
      <c r="AC107" s="1">
        <f t="shared" si="51"/>
        <v>3730</v>
      </c>
      <c r="AD107" s="1">
        <f t="shared" si="52"/>
        <v>226</v>
      </c>
      <c r="AE107" s="1">
        <f t="shared" si="59"/>
        <v>286</v>
      </c>
      <c r="AF107" s="1">
        <f t="shared" si="53"/>
        <v>56</v>
      </c>
      <c r="AG107" s="1">
        <f t="shared" si="53"/>
        <v>0</v>
      </c>
      <c r="AH107" s="1">
        <f t="shared" si="53"/>
        <v>3</v>
      </c>
      <c r="AI107" s="1">
        <f t="shared" si="60"/>
        <v>345</v>
      </c>
      <c r="AJ107" s="9">
        <f t="shared" si="34"/>
        <v>2.3593276960016705E-2</v>
      </c>
      <c r="AK107" s="9">
        <f t="shared" si="35"/>
        <v>0.19158</v>
      </c>
      <c r="AL107" s="9">
        <f t="shared" si="36"/>
        <v>0.11246</v>
      </c>
      <c r="AM107" s="9">
        <f t="shared" si="37"/>
        <v>7.46E-2</v>
      </c>
      <c r="AN107" s="9">
        <f t="shared" si="38"/>
        <v>4.5199999999999997E-3</v>
      </c>
      <c r="AO107" s="9">
        <f t="shared" si="39"/>
        <v>6.8999999999999999E-3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0</v>
      </c>
      <c r="AV107" s="9">
        <f t="shared" si="56"/>
        <v>0</v>
      </c>
      <c r="AW107" s="9">
        <f t="shared" si="41"/>
        <v>0</v>
      </c>
      <c r="AX107" s="9">
        <f t="shared" si="42"/>
        <v>0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109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9927</v>
      </c>
      <c r="C108" s="1">
        <v>95</v>
      </c>
      <c r="D108" s="1">
        <v>40070</v>
      </c>
      <c r="E108" s="1">
        <v>5906</v>
      </c>
      <c r="F108" s="1">
        <v>0</v>
      </c>
      <c r="G108" s="1">
        <v>3792</v>
      </c>
      <c r="H108" s="1">
        <v>0</v>
      </c>
      <c r="I108" s="1">
        <v>229</v>
      </c>
      <c r="J108" s="1">
        <v>44.46</v>
      </c>
      <c r="K108" s="1">
        <v>1.35</v>
      </c>
      <c r="L108" s="1">
        <v>24.8</v>
      </c>
      <c r="M108" s="1">
        <v>1.19</v>
      </c>
      <c r="N108" s="1">
        <v>3584</v>
      </c>
      <c r="O108" s="1">
        <v>6334</v>
      </c>
      <c r="P108" s="1">
        <v>5623</v>
      </c>
      <c r="Q108" s="1">
        <v>693</v>
      </c>
      <c r="R108" s="1">
        <v>17</v>
      </c>
      <c r="S108" s="1">
        <v>3954</v>
      </c>
      <c r="T108" s="1">
        <v>393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f t="shared" si="50"/>
        <v>40070</v>
      </c>
      <c r="AB108" s="1">
        <f t="shared" si="50"/>
        <v>5906</v>
      </c>
      <c r="AC108" s="1">
        <f t="shared" si="51"/>
        <v>3792</v>
      </c>
      <c r="AD108" s="1">
        <f t="shared" si="52"/>
        <v>229</v>
      </c>
      <c r="AE108" s="1">
        <f t="shared" si="59"/>
        <v>283</v>
      </c>
      <c r="AF108" s="1">
        <f t="shared" si="53"/>
        <v>62</v>
      </c>
      <c r="AG108" s="1">
        <f t="shared" si="53"/>
        <v>0</v>
      </c>
      <c r="AH108" s="1">
        <f t="shared" si="53"/>
        <v>3</v>
      </c>
      <c r="AI108" s="1">
        <f t="shared" si="60"/>
        <v>348</v>
      </c>
      <c r="AJ108" s="9">
        <f t="shared" si="34"/>
        <v>2.3068399314999495E-2</v>
      </c>
      <c r="AK108" s="9">
        <f t="shared" si="35"/>
        <v>0.19853999999999999</v>
      </c>
      <c r="AL108" s="9">
        <f t="shared" si="36"/>
        <v>0.11812</v>
      </c>
      <c r="AM108" s="9">
        <f t="shared" si="37"/>
        <v>7.5840000000000005E-2</v>
      </c>
      <c r="AN108" s="9">
        <f t="shared" si="38"/>
        <v>4.5799999999999999E-3</v>
      </c>
      <c r="AO108" s="9">
        <f t="shared" si="39"/>
        <v>6.96E-3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0</v>
      </c>
      <c r="AV108" s="9">
        <f t="shared" si="56"/>
        <v>0</v>
      </c>
      <c r="AW108" s="9">
        <f t="shared" si="41"/>
        <v>0</v>
      </c>
      <c r="AX108" s="9">
        <f t="shared" si="42"/>
        <v>0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110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10282</v>
      </c>
      <c r="C109" s="1">
        <v>96</v>
      </c>
      <c r="D109" s="1">
        <v>39717</v>
      </c>
      <c r="E109" s="1">
        <v>6186</v>
      </c>
      <c r="F109" s="1">
        <v>0</v>
      </c>
      <c r="G109" s="1">
        <v>3863</v>
      </c>
      <c r="H109" s="1">
        <v>0</v>
      </c>
      <c r="I109" s="1">
        <v>233</v>
      </c>
      <c r="J109" s="1">
        <v>44.58</v>
      </c>
      <c r="K109" s="1">
        <v>1.36</v>
      </c>
      <c r="L109" s="1">
        <v>24.7</v>
      </c>
      <c r="M109" s="1">
        <v>1.2</v>
      </c>
      <c r="N109" s="1">
        <v>3733</v>
      </c>
      <c r="O109" s="1">
        <v>6538</v>
      </c>
      <c r="P109" s="1">
        <v>5779</v>
      </c>
      <c r="Q109" s="1">
        <v>741</v>
      </c>
      <c r="R109" s="1">
        <v>18</v>
      </c>
      <c r="S109" s="1">
        <v>4175</v>
      </c>
      <c r="T109" s="1">
        <v>415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f t="shared" si="50"/>
        <v>39717</v>
      </c>
      <c r="AB109" s="1">
        <f t="shared" si="50"/>
        <v>6186</v>
      </c>
      <c r="AC109" s="1">
        <f t="shared" si="51"/>
        <v>3863</v>
      </c>
      <c r="AD109" s="1">
        <f t="shared" si="52"/>
        <v>233</v>
      </c>
      <c r="AE109" s="1">
        <f t="shared" si="59"/>
        <v>280</v>
      </c>
      <c r="AF109" s="1">
        <f t="shared" si="53"/>
        <v>71</v>
      </c>
      <c r="AG109" s="1">
        <f t="shared" si="53"/>
        <v>0</v>
      </c>
      <c r="AH109" s="1">
        <f t="shared" si="53"/>
        <v>4</v>
      </c>
      <c r="AI109" s="1">
        <f t="shared" si="60"/>
        <v>355</v>
      </c>
      <c r="AJ109" s="9">
        <f t="shared" si="34"/>
        <v>2.2660960902548141E-2</v>
      </c>
      <c r="AK109" s="9">
        <f t="shared" si="35"/>
        <v>0.20563999999999999</v>
      </c>
      <c r="AL109" s="9">
        <f t="shared" si="36"/>
        <v>0.12372</v>
      </c>
      <c r="AM109" s="9">
        <f t="shared" si="37"/>
        <v>7.7259999999999995E-2</v>
      </c>
      <c r="AN109" s="9">
        <f t="shared" si="38"/>
        <v>4.6600000000000001E-3</v>
      </c>
      <c r="AO109" s="9">
        <f t="shared" si="39"/>
        <v>7.1000000000000004E-3</v>
      </c>
      <c r="AP109" s="1">
        <f t="shared" si="54"/>
        <v>0</v>
      </c>
      <c r="AQ109" s="1">
        <f t="shared" si="54"/>
        <v>0</v>
      </c>
      <c r="AS109" s="1">
        <f t="shared" si="55"/>
        <v>0</v>
      </c>
      <c r="AT109" s="1">
        <f t="shared" si="61"/>
        <v>0</v>
      </c>
      <c r="AU109" s="1">
        <f t="shared" si="40"/>
        <v>0</v>
      </c>
      <c r="AV109" s="9">
        <f t="shared" si="56"/>
        <v>0</v>
      </c>
      <c r="AW109" s="9">
        <f t="shared" si="41"/>
        <v>0</v>
      </c>
      <c r="AX109" s="9">
        <f t="shared" si="42"/>
        <v>0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111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10637</v>
      </c>
      <c r="C110" s="1">
        <v>97</v>
      </c>
      <c r="D110" s="1">
        <v>39361</v>
      </c>
      <c r="E110" s="1">
        <v>6456</v>
      </c>
      <c r="F110" s="1">
        <v>0</v>
      </c>
      <c r="G110" s="1">
        <v>3945</v>
      </c>
      <c r="H110" s="1">
        <v>0</v>
      </c>
      <c r="I110" s="1">
        <v>236</v>
      </c>
      <c r="J110" s="1">
        <v>44.7</v>
      </c>
      <c r="K110" s="1">
        <v>1.37</v>
      </c>
      <c r="L110" s="1">
        <v>24.6</v>
      </c>
      <c r="M110" s="1">
        <v>1.22</v>
      </c>
      <c r="N110" s="1">
        <v>3891</v>
      </c>
      <c r="O110" s="1">
        <v>6737</v>
      </c>
      <c r="P110" s="1">
        <v>5918</v>
      </c>
      <c r="Q110" s="1">
        <v>798</v>
      </c>
      <c r="R110" s="1">
        <v>19</v>
      </c>
      <c r="S110" s="1">
        <v>4396</v>
      </c>
      <c r="T110" s="1">
        <v>438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f t="shared" si="50"/>
        <v>39361</v>
      </c>
      <c r="AB110" s="1">
        <f t="shared" si="50"/>
        <v>6456</v>
      </c>
      <c r="AC110" s="1">
        <f t="shared" si="51"/>
        <v>3945</v>
      </c>
      <c r="AD110" s="1">
        <f t="shared" si="52"/>
        <v>236</v>
      </c>
      <c r="AE110" s="1">
        <f t="shared" si="59"/>
        <v>270</v>
      </c>
      <c r="AF110" s="1">
        <f t="shared" si="53"/>
        <v>82</v>
      </c>
      <c r="AG110" s="1">
        <f t="shared" si="53"/>
        <v>0</v>
      </c>
      <c r="AH110" s="1">
        <f t="shared" si="53"/>
        <v>3</v>
      </c>
      <c r="AI110" s="1">
        <f t="shared" si="60"/>
        <v>355</v>
      </c>
      <c r="AJ110" s="9">
        <f t="shared" si="34"/>
        <v>2.2186706778226945E-2</v>
      </c>
      <c r="AK110" s="9">
        <f t="shared" si="35"/>
        <v>0.21274000000000001</v>
      </c>
      <c r="AL110" s="9">
        <f t="shared" si="36"/>
        <v>0.12912000000000001</v>
      </c>
      <c r="AM110" s="9">
        <f t="shared" si="37"/>
        <v>7.8899999999999998E-2</v>
      </c>
      <c r="AN110" s="9">
        <f t="shared" si="38"/>
        <v>4.7200000000000002E-3</v>
      </c>
      <c r="AO110" s="9">
        <f t="shared" si="39"/>
        <v>7.1000000000000004E-3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0</v>
      </c>
      <c r="AV110" s="9">
        <f t="shared" si="56"/>
        <v>0</v>
      </c>
      <c r="AW110" s="9">
        <f t="shared" si="41"/>
        <v>0</v>
      </c>
      <c r="AX110" s="9">
        <f t="shared" si="42"/>
        <v>0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112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10972</v>
      </c>
      <c r="C111" s="1">
        <v>98</v>
      </c>
      <c r="D111" s="1">
        <v>39026</v>
      </c>
      <c r="E111" s="1">
        <v>6701</v>
      </c>
      <c r="F111" s="1">
        <v>0</v>
      </c>
      <c r="G111" s="1">
        <v>4031</v>
      </c>
      <c r="H111" s="1">
        <v>0</v>
      </c>
      <c r="I111" s="1">
        <v>240</v>
      </c>
      <c r="J111" s="1">
        <v>44.82</v>
      </c>
      <c r="K111" s="1">
        <v>1.38</v>
      </c>
      <c r="L111" s="1">
        <v>24.4</v>
      </c>
      <c r="M111" s="1">
        <v>1.23</v>
      </c>
      <c r="N111" s="1">
        <v>4046</v>
      </c>
      <c r="O111" s="1">
        <v>6916</v>
      </c>
      <c r="P111" s="1">
        <v>6036</v>
      </c>
      <c r="Q111" s="1">
        <v>858</v>
      </c>
      <c r="R111" s="1">
        <v>21</v>
      </c>
      <c r="S111" s="1">
        <v>4624</v>
      </c>
      <c r="T111" s="1">
        <v>460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f t="shared" si="50"/>
        <v>39026</v>
      </c>
      <c r="AB111" s="1">
        <f t="shared" si="50"/>
        <v>6701</v>
      </c>
      <c r="AC111" s="1">
        <f t="shared" si="51"/>
        <v>4031</v>
      </c>
      <c r="AD111" s="1">
        <f t="shared" si="52"/>
        <v>240</v>
      </c>
      <c r="AE111" s="1">
        <f t="shared" si="59"/>
        <v>245</v>
      </c>
      <c r="AF111" s="1">
        <f t="shared" si="53"/>
        <v>86</v>
      </c>
      <c r="AG111" s="1">
        <f t="shared" si="53"/>
        <v>0</v>
      </c>
      <c r="AH111" s="1">
        <f t="shared" si="53"/>
        <v>4</v>
      </c>
      <c r="AI111" s="1">
        <f t="shared" si="60"/>
        <v>335</v>
      </c>
      <c r="AJ111" s="9">
        <f t="shared" si="34"/>
        <v>2.1873860736419979E-2</v>
      </c>
      <c r="AK111" s="9">
        <f t="shared" si="35"/>
        <v>0.21944</v>
      </c>
      <c r="AL111" s="9">
        <f t="shared" si="36"/>
        <v>0.13402</v>
      </c>
      <c r="AM111" s="9">
        <f t="shared" si="37"/>
        <v>8.0619999999999997E-2</v>
      </c>
      <c r="AN111" s="9">
        <f t="shared" si="38"/>
        <v>4.7999999999999996E-3</v>
      </c>
      <c r="AO111" s="9">
        <f t="shared" si="39"/>
        <v>6.7000000000000002E-3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0</v>
      </c>
      <c r="AV111" s="9">
        <f t="shared" si="56"/>
        <v>0</v>
      </c>
      <c r="AW111" s="9">
        <f t="shared" si="41"/>
        <v>0</v>
      </c>
      <c r="AX111" s="9">
        <f t="shared" si="42"/>
        <v>0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113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11294</v>
      </c>
      <c r="C112" s="1">
        <v>99</v>
      </c>
      <c r="D112" s="1">
        <v>38703</v>
      </c>
      <c r="E112" s="1">
        <v>6923</v>
      </c>
      <c r="F112" s="1">
        <v>0</v>
      </c>
      <c r="G112" s="1">
        <v>4127</v>
      </c>
      <c r="H112" s="1">
        <v>0</v>
      </c>
      <c r="I112" s="1">
        <v>244</v>
      </c>
      <c r="J112" s="1">
        <v>44.93</v>
      </c>
      <c r="K112" s="1">
        <v>1.38</v>
      </c>
      <c r="L112" s="1">
        <v>24.3</v>
      </c>
      <c r="M112" s="1">
        <v>1.24</v>
      </c>
      <c r="N112" s="1">
        <v>4205</v>
      </c>
      <c r="O112" s="1">
        <v>7080</v>
      </c>
      <c r="P112" s="1">
        <v>6129</v>
      </c>
      <c r="Q112" s="1">
        <v>927</v>
      </c>
      <c r="R112" s="1">
        <v>23</v>
      </c>
      <c r="S112" s="1">
        <v>4864</v>
      </c>
      <c r="T112" s="1">
        <v>482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f t="shared" si="50"/>
        <v>38703</v>
      </c>
      <c r="AB112" s="1">
        <f t="shared" si="50"/>
        <v>6923</v>
      </c>
      <c r="AC112" s="1">
        <f t="shared" si="51"/>
        <v>4127</v>
      </c>
      <c r="AD112" s="1">
        <f t="shared" si="52"/>
        <v>244</v>
      </c>
      <c r="AE112" s="1">
        <f t="shared" si="59"/>
        <v>222</v>
      </c>
      <c r="AF112" s="1">
        <f t="shared" si="53"/>
        <v>96</v>
      </c>
      <c r="AG112" s="1">
        <f t="shared" si="53"/>
        <v>0</v>
      </c>
      <c r="AH112" s="1">
        <f t="shared" si="53"/>
        <v>4</v>
      </c>
      <c r="AI112" s="1">
        <f t="shared" si="60"/>
        <v>322</v>
      </c>
      <c r="AJ112" s="9">
        <f t="shared" si="34"/>
        <v>2.160439171241367E-2</v>
      </c>
      <c r="AK112" s="9">
        <f t="shared" si="35"/>
        <v>0.22588</v>
      </c>
      <c r="AL112" s="9">
        <f t="shared" si="36"/>
        <v>0.13846</v>
      </c>
      <c r="AM112" s="9">
        <f t="shared" si="37"/>
        <v>8.2540000000000002E-2</v>
      </c>
      <c r="AN112" s="9">
        <f t="shared" si="38"/>
        <v>4.8799999999999998E-3</v>
      </c>
      <c r="AO112" s="9">
        <f t="shared" si="39"/>
        <v>6.4400000000000004E-3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0</v>
      </c>
      <c r="AV112" s="9">
        <f t="shared" si="56"/>
        <v>0</v>
      </c>
      <c r="AW112" s="9">
        <f t="shared" si="41"/>
        <v>0</v>
      </c>
      <c r="AX112" s="9">
        <f t="shared" si="42"/>
        <v>0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114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11605</v>
      </c>
      <c r="C113" s="1">
        <v>100</v>
      </c>
      <c r="D113" s="1">
        <v>38394</v>
      </c>
      <c r="E113" s="1">
        <v>7119</v>
      </c>
      <c r="F113" s="1">
        <v>0</v>
      </c>
      <c r="G113" s="1">
        <v>4237</v>
      </c>
      <c r="H113" s="1">
        <v>0</v>
      </c>
      <c r="I113" s="1">
        <v>249</v>
      </c>
      <c r="J113" s="1">
        <v>45.04</v>
      </c>
      <c r="K113" s="1">
        <v>1.39</v>
      </c>
      <c r="L113" s="1">
        <v>24.2</v>
      </c>
      <c r="M113" s="1">
        <v>1.25</v>
      </c>
      <c r="N113" s="1">
        <v>4366</v>
      </c>
      <c r="O113" s="1">
        <v>7228</v>
      </c>
      <c r="P113" s="1">
        <v>6197</v>
      </c>
      <c r="Q113" s="1">
        <v>1006</v>
      </c>
      <c r="R113" s="1">
        <v>25</v>
      </c>
      <c r="S113" s="1">
        <v>5093</v>
      </c>
      <c r="T113" s="1">
        <v>505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f t="shared" si="50"/>
        <v>38394</v>
      </c>
      <c r="AB113" s="1">
        <f t="shared" si="50"/>
        <v>7119</v>
      </c>
      <c r="AC113" s="1">
        <f t="shared" si="51"/>
        <v>4237</v>
      </c>
      <c r="AD113" s="1">
        <f t="shared" si="52"/>
        <v>249</v>
      </c>
      <c r="AE113" s="1">
        <f t="shared" si="59"/>
        <v>196</v>
      </c>
      <c r="AF113" s="1">
        <f t="shared" si="53"/>
        <v>110</v>
      </c>
      <c r="AG113" s="1">
        <f t="shared" si="53"/>
        <v>0</v>
      </c>
      <c r="AH113" s="1">
        <f t="shared" si="53"/>
        <v>5</v>
      </c>
      <c r="AI113" s="1">
        <f t="shared" si="60"/>
        <v>311</v>
      </c>
      <c r="AJ113" s="9">
        <f t="shared" si="34"/>
        <v>2.1456268849633777E-2</v>
      </c>
      <c r="AK113" s="9">
        <f t="shared" si="35"/>
        <v>0.2321</v>
      </c>
      <c r="AL113" s="9">
        <f t="shared" si="36"/>
        <v>0.14238000000000001</v>
      </c>
      <c r="AM113" s="9">
        <f t="shared" si="37"/>
        <v>8.4739999999999996E-2</v>
      </c>
      <c r="AN113" s="9">
        <f t="shared" si="38"/>
        <v>4.9800000000000001E-3</v>
      </c>
      <c r="AO113" s="9">
        <f t="shared" si="39"/>
        <v>6.2199999999999998E-3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0</v>
      </c>
      <c r="AV113" s="9">
        <f t="shared" si="56"/>
        <v>0</v>
      </c>
      <c r="AW113" s="9">
        <f t="shared" si="41"/>
        <v>0</v>
      </c>
      <c r="AX113" s="9">
        <f t="shared" si="42"/>
        <v>0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115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11906</v>
      </c>
      <c r="C114" s="1">
        <v>101</v>
      </c>
      <c r="D114" s="1">
        <v>38092</v>
      </c>
      <c r="E114" s="1">
        <v>7290</v>
      </c>
      <c r="F114" s="1">
        <v>0</v>
      </c>
      <c r="G114" s="1">
        <v>4362</v>
      </c>
      <c r="H114" s="1">
        <v>0</v>
      </c>
      <c r="I114" s="1">
        <v>254</v>
      </c>
      <c r="J114" s="1">
        <v>45.15</v>
      </c>
      <c r="K114" s="1">
        <v>1.4</v>
      </c>
      <c r="L114" s="1">
        <v>24.1</v>
      </c>
      <c r="M114" s="1">
        <v>1.26</v>
      </c>
      <c r="N114" s="1">
        <v>4531</v>
      </c>
      <c r="O114" s="1">
        <v>7366</v>
      </c>
      <c r="P114" s="1">
        <v>6239</v>
      </c>
      <c r="Q114" s="1">
        <v>1099</v>
      </c>
      <c r="R114" s="1">
        <v>27</v>
      </c>
      <c r="S114" s="1">
        <v>5312</v>
      </c>
      <c r="T114" s="1">
        <v>528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f t="shared" si="50"/>
        <v>38092</v>
      </c>
      <c r="AB114" s="1">
        <f t="shared" si="50"/>
        <v>7290</v>
      </c>
      <c r="AC114" s="1">
        <f t="shared" si="51"/>
        <v>4362</v>
      </c>
      <c r="AD114" s="1">
        <f t="shared" si="52"/>
        <v>254</v>
      </c>
      <c r="AE114" s="1">
        <f t="shared" si="59"/>
        <v>171</v>
      </c>
      <c r="AF114" s="1">
        <f t="shared" si="53"/>
        <v>125</v>
      </c>
      <c r="AG114" s="1">
        <f t="shared" si="53"/>
        <v>0</v>
      </c>
      <c r="AH114" s="1">
        <f t="shared" si="53"/>
        <v>5</v>
      </c>
      <c r="AI114" s="1">
        <f t="shared" si="60"/>
        <v>301</v>
      </c>
      <c r="AJ114" s="9">
        <f t="shared" si="34"/>
        <v>2.1333781286746178E-2</v>
      </c>
      <c r="AK114" s="9">
        <f t="shared" si="35"/>
        <v>0.23812</v>
      </c>
      <c r="AL114" s="9">
        <f t="shared" si="36"/>
        <v>0.14580000000000001</v>
      </c>
      <c r="AM114" s="9">
        <f t="shared" si="37"/>
        <v>8.7239999999999998E-2</v>
      </c>
      <c r="AN114" s="9">
        <f t="shared" si="38"/>
        <v>5.0800000000000003E-3</v>
      </c>
      <c r="AO114" s="9">
        <f t="shared" si="39"/>
        <v>6.0200000000000002E-3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0</v>
      </c>
      <c r="AV114" s="9">
        <f t="shared" si="56"/>
        <v>0</v>
      </c>
      <c r="AW114" s="9">
        <f t="shared" si="41"/>
        <v>0</v>
      </c>
      <c r="AX114" s="9">
        <f t="shared" si="42"/>
        <v>0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116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12192</v>
      </c>
      <c r="C115" s="1">
        <v>102</v>
      </c>
      <c r="D115" s="1">
        <v>37806</v>
      </c>
      <c r="E115" s="1">
        <v>7416</v>
      </c>
      <c r="F115" s="1">
        <v>0</v>
      </c>
      <c r="G115" s="1">
        <v>4514</v>
      </c>
      <c r="H115" s="1">
        <v>0</v>
      </c>
      <c r="I115" s="1">
        <v>262</v>
      </c>
      <c r="J115" s="1">
        <v>45.25</v>
      </c>
      <c r="K115" s="1">
        <v>1.41</v>
      </c>
      <c r="L115" s="1">
        <v>24.1</v>
      </c>
      <c r="M115" s="1">
        <v>1.28</v>
      </c>
      <c r="N115" s="1">
        <v>4696</v>
      </c>
      <c r="O115" s="1">
        <v>7486</v>
      </c>
      <c r="P115" s="1">
        <v>6241</v>
      </c>
      <c r="Q115" s="1">
        <v>1214</v>
      </c>
      <c r="R115" s="1">
        <v>30</v>
      </c>
      <c r="S115" s="1">
        <v>5506</v>
      </c>
      <c r="T115" s="1">
        <v>546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f t="shared" si="50"/>
        <v>37806</v>
      </c>
      <c r="AB115" s="1">
        <f t="shared" si="50"/>
        <v>7416</v>
      </c>
      <c r="AC115" s="1">
        <f t="shared" si="51"/>
        <v>4514</v>
      </c>
      <c r="AD115" s="1">
        <f t="shared" si="52"/>
        <v>262</v>
      </c>
      <c r="AE115" s="1">
        <f t="shared" si="59"/>
        <v>126</v>
      </c>
      <c r="AF115" s="1">
        <f t="shared" si="53"/>
        <v>152</v>
      </c>
      <c r="AG115" s="1">
        <f t="shared" si="53"/>
        <v>0</v>
      </c>
      <c r="AH115" s="1">
        <f t="shared" si="53"/>
        <v>8</v>
      </c>
      <c r="AI115" s="1">
        <f t="shared" si="60"/>
        <v>286</v>
      </c>
      <c r="AJ115" s="9">
        <f t="shared" si="34"/>
        <v>2.1489501312335957E-2</v>
      </c>
      <c r="AK115" s="9">
        <f t="shared" si="35"/>
        <v>0.24384</v>
      </c>
      <c r="AL115" s="9">
        <f t="shared" si="36"/>
        <v>0.14832000000000001</v>
      </c>
      <c r="AM115" s="9">
        <f t="shared" si="37"/>
        <v>9.0279999999999999E-2</v>
      </c>
      <c r="AN115" s="9">
        <f t="shared" si="38"/>
        <v>5.2399999999999999E-3</v>
      </c>
      <c r="AO115" s="9">
        <f t="shared" si="39"/>
        <v>5.7200000000000003E-3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0</v>
      </c>
      <c r="AV115" s="9">
        <f t="shared" si="56"/>
        <v>0</v>
      </c>
      <c r="AW115" s="9">
        <f t="shared" si="41"/>
        <v>0</v>
      </c>
      <c r="AX115" s="9">
        <f t="shared" si="42"/>
        <v>0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117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12463</v>
      </c>
      <c r="C116" s="1">
        <v>103</v>
      </c>
      <c r="D116" s="1">
        <v>37535</v>
      </c>
      <c r="E116" s="1">
        <v>7521</v>
      </c>
      <c r="F116" s="1">
        <v>0</v>
      </c>
      <c r="G116" s="1">
        <v>4674</v>
      </c>
      <c r="H116" s="1">
        <v>0</v>
      </c>
      <c r="I116" s="1">
        <v>268</v>
      </c>
      <c r="J116" s="1">
        <v>45.36</v>
      </c>
      <c r="K116" s="1">
        <v>1.41</v>
      </c>
      <c r="L116" s="1">
        <v>24</v>
      </c>
      <c r="M116" s="1">
        <v>1.29</v>
      </c>
      <c r="N116" s="1">
        <v>4853</v>
      </c>
      <c r="O116" s="1">
        <v>7601</v>
      </c>
      <c r="P116" s="1">
        <v>6235</v>
      </c>
      <c r="Q116" s="1">
        <v>1332</v>
      </c>
      <c r="R116" s="1">
        <v>33</v>
      </c>
      <c r="S116" s="1">
        <v>5695</v>
      </c>
      <c r="T116" s="1">
        <v>564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f t="shared" si="50"/>
        <v>37535</v>
      </c>
      <c r="AB116" s="1">
        <f t="shared" si="50"/>
        <v>7521</v>
      </c>
      <c r="AC116" s="1">
        <f t="shared" si="51"/>
        <v>4674</v>
      </c>
      <c r="AD116" s="1">
        <f t="shared" si="52"/>
        <v>268</v>
      </c>
      <c r="AE116" s="1">
        <f t="shared" si="59"/>
        <v>105</v>
      </c>
      <c r="AF116" s="1">
        <f t="shared" si="53"/>
        <v>160</v>
      </c>
      <c r="AG116" s="1">
        <f t="shared" si="53"/>
        <v>0</v>
      </c>
      <c r="AH116" s="1">
        <f t="shared" si="53"/>
        <v>6</v>
      </c>
      <c r="AI116" s="1">
        <f t="shared" si="60"/>
        <v>271</v>
      </c>
      <c r="AJ116" s="9">
        <f t="shared" si="34"/>
        <v>2.1503650806386904E-2</v>
      </c>
      <c r="AK116" s="9">
        <f t="shared" si="35"/>
        <v>0.24926000000000001</v>
      </c>
      <c r="AL116" s="9">
        <f t="shared" si="36"/>
        <v>0.15042</v>
      </c>
      <c r="AM116" s="9">
        <f t="shared" si="37"/>
        <v>9.3479999999999994E-2</v>
      </c>
      <c r="AN116" s="9">
        <f t="shared" si="38"/>
        <v>5.3600000000000002E-3</v>
      </c>
      <c r="AO116" s="9">
        <f t="shared" si="39"/>
        <v>5.4200000000000003E-3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0</v>
      </c>
      <c r="AV116" s="9">
        <f t="shared" si="56"/>
        <v>0</v>
      </c>
      <c r="AW116" s="9">
        <f t="shared" si="41"/>
        <v>0</v>
      </c>
      <c r="AX116" s="9">
        <f t="shared" si="42"/>
        <v>0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118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12723</v>
      </c>
      <c r="C117" s="1">
        <v>104</v>
      </c>
      <c r="D117" s="1">
        <v>37274</v>
      </c>
      <c r="E117" s="1">
        <v>7605</v>
      </c>
      <c r="F117" s="1">
        <v>0</v>
      </c>
      <c r="G117" s="1">
        <v>4843</v>
      </c>
      <c r="H117" s="1">
        <v>0</v>
      </c>
      <c r="I117" s="1">
        <v>275</v>
      </c>
      <c r="J117" s="1">
        <v>45.46</v>
      </c>
      <c r="K117" s="1">
        <v>1.42</v>
      </c>
      <c r="L117" s="1">
        <v>24</v>
      </c>
      <c r="M117" s="1">
        <v>1.3</v>
      </c>
      <c r="N117" s="1">
        <v>5007</v>
      </c>
      <c r="O117" s="1">
        <v>7707</v>
      </c>
      <c r="P117" s="1">
        <v>6214</v>
      </c>
      <c r="Q117" s="1">
        <v>1457</v>
      </c>
      <c r="R117" s="1">
        <v>36</v>
      </c>
      <c r="S117" s="1">
        <v>5854</v>
      </c>
      <c r="T117" s="1">
        <v>579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f t="shared" si="50"/>
        <v>37274</v>
      </c>
      <c r="AB117" s="1">
        <f t="shared" si="50"/>
        <v>7605</v>
      </c>
      <c r="AC117" s="1">
        <f t="shared" si="51"/>
        <v>4843</v>
      </c>
      <c r="AD117" s="1">
        <f t="shared" si="52"/>
        <v>275</v>
      </c>
      <c r="AE117" s="1">
        <f t="shared" si="59"/>
        <v>84</v>
      </c>
      <c r="AF117" s="1">
        <f t="shared" si="53"/>
        <v>169</v>
      </c>
      <c r="AG117" s="1">
        <f t="shared" si="53"/>
        <v>0</v>
      </c>
      <c r="AH117" s="1">
        <f t="shared" si="53"/>
        <v>7</v>
      </c>
      <c r="AI117" s="1">
        <f t="shared" si="60"/>
        <v>260</v>
      </c>
      <c r="AJ117" s="9">
        <f t="shared" si="34"/>
        <v>2.1614399119704471E-2</v>
      </c>
      <c r="AK117" s="9">
        <f t="shared" si="35"/>
        <v>0.25446000000000002</v>
      </c>
      <c r="AL117" s="9">
        <f t="shared" si="36"/>
        <v>0.15210000000000001</v>
      </c>
      <c r="AM117" s="9">
        <f t="shared" si="37"/>
        <v>9.6860000000000002E-2</v>
      </c>
      <c r="AN117" s="9">
        <f t="shared" si="38"/>
        <v>5.4999999999999997E-3</v>
      </c>
      <c r="AO117" s="9">
        <f t="shared" si="39"/>
        <v>5.1999999999999998E-3</v>
      </c>
      <c r="AP117" s="1">
        <f t="shared" si="54"/>
        <v>0</v>
      </c>
      <c r="AQ117" s="1">
        <f t="shared" si="54"/>
        <v>0</v>
      </c>
      <c r="AS117" s="1">
        <f t="shared" si="55"/>
        <v>0</v>
      </c>
      <c r="AT117" s="1">
        <f t="shared" si="61"/>
        <v>0</v>
      </c>
      <c r="AU117" s="1">
        <f t="shared" si="40"/>
        <v>0</v>
      </c>
      <c r="AV117" s="9">
        <f t="shared" si="56"/>
        <v>0</v>
      </c>
      <c r="AW117" s="9">
        <f t="shared" si="41"/>
        <v>0</v>
      </c>
      <c r="AX117" s="9">
        <f t="shared" si="42"/>
        <v>0</v>
      </c>
      <c r="AY117" s="9">
        <f t="shared" si="43"/>
        <v>0</v>
      </c>
      <c r="AZ117" s="9">
        <f t="shared" si="4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119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12974</v>
      </c>
      <c r="C118" s="1">
        <v>105</v>
      </c>
      <c r="D118" s="1">
        <v>37024</v>
      </c>
      <c r="E118" s="1">
        <v>7642</v>
      </c>
      <c r="F118" s="1">
        <v>0</v>
      </c>
      <c r="G118" s="1">
        <v>5047</v>
      </c>
      <c r="H118" s="1">
        <v>0</v>
      </c>
      <c r="I118" s="1">
        <v>285</v>
      </c>
      <c r="J118" s="1">
        <v>45.56</v>
      </c>
      <c r="K118" s="1">
        <v>1.43</v>
      </c>
      <c r="L118" s="1">
        <v>24</v>
      </c>
      <c r="M118" s="1">
        <v>1.3</v>
      </c>
      <c r="N118" s="1">
        <v>5162</v>
      </c>
      <c r="O118" s="1">
        <v>7803</v>
      </c>
      <c r="P118" s="1">
        <v>6149</v>
      </c>
      <c r="Q118" s="1">
        <v>1612</v>
      </c>
      <c r="R118" s="1">
        <v>41</v>
      </c>
      <c r="S118" s="1">
        <v>5963</v>
      </c>
      <c r="T118" s="1">
        <v>589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f t="shared" si="50"/>
        <v>37024</v>
      </c>
      <c r="AB118" s="1">
        <f t="shared" si="50"/>
        <v>7642</v>
      </c>
      <c r="AC118" s="1">
        <f t="shared" si="51"/>
        <v>5047</v>
      </c>
      <c r="AD118" s="1">
        <f t="shared" si="52"/>
        <v>285</v>
      </c>
      <c r="AE118" s="1">
        <f t="shared" si="59"/>
        <v>37</v>
      </c>
      <c r="AF118" s="1">
        <f t="shared" si="53"/>
        <v>204</v>
      </c>
      <c r="AG118" s="1">
        <f t="shared" si="53"/>
        <v>0</v>
      </c>
      <c r="AH118" s="1">
        <f t="shared" si="53"/>
        <v>10</v>
      </c>
      <c r="AI118" s="1">
        <f t="shared" si="60"/>
        <v>251</v>
      </c>
      <c r="AJ118" s="9">
        <f t="shared" si="34"/>
        <v>2.1967010944966857E-2</v>
      </c>
      <c r="AK118" s="9">
        <f t="shared" si="35"/>
        <v>0.25947999999999999</v>
      </c>
      <c r="AL118" s="9">
        <f t="shared" si="36"/>
        <v>0.15284</v>
      </c>
      <c r="AM118" s="9">
        <f t="shared" si="37"/>
        <v>0.10094</v>
      </c>
      <c r="AN118" s="9">
        <f t="shared" si="38"/>
        <v>5.7000000000000002E-3</v>
      </c>
      <c r="AO118" s="9">
        <f t="shared" si="39"/>
        <v>5.0200000000000002E-3</v>
      </c>
      <c r="AP118" s="1">
        <f t="shared" si="54"/>
        <v>0</v>
      </c>
      <c r="AQ118" s="1">
        <f t="shared" si="54"/>
        <v>0</v>
      </c>
      <c r="AS118" s="1">
        <f t="shared" si="55"/>
        <v>0</v>
      </c>
      <c r="AT118" s="1">
        <f t="shared" si="61"/>
        <v>0</v>
      </c>
      <c r="AU118" s="1">
        <f t="shared" si="40"/>
        <v>0</v>
      </c>
      <c r="AV118" s="9">
        <f t="shared" si="56"/>
        <v>0</v>
      </c>
      <c r="AW118" s="9">
        <f t="shared" si="41"/>
        <v>0</v>
      </c>
      <c r="AX118" s="9">
        <f t="shared" si="42"/>
        <v>0</v>
      </c>
      <c r="AY118" s="9">
        <f t="shared" si="43"/>
        <v>0</v>
      </c>
      <c r="AZ118" s="9">
        <f t="shared" si="4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120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13218</v>
      </c>
      <c r="C119" s="1">
        <v>106</v>
      </c>
      <c r="D119" s="1">
        <v>36781</v>
      </c>
      <c r="E119" s="1">
        <v>7673</v>
      </c>
      <c r="F119" s="1">
        <v>0</v>
      </c>
      <c r="G119" s="1">
        <v>5252</v>
      </c>
      <c r="H119" s="1">
        <v>0</v>
      </c>
      <c r="I119" s="1">
        <v>293</v>
      </c>
      <c r="J119" s="1">
        <v>45.66</v>
      </c>
      <c r="K119" s="1">
        <v>1.43</v>
      </c>
      <c r="L119" s="1">
        <v>24</v>
      </c>
      <c r="M119" s="1">
        <v>1.31</v>
      </c>
      <c r="N119" s="1">
        <v>5313</v>
      </c>
      <c r="O119" s="1">
        <v>7894</v>
      </c>
      <c r="P119" s="1">
        <v>6091</v>
      </c>
      <c r="Q119" s="1">
        <v>1760</v>
      </c>
      <c r="R119" s="1">
        <v>42</v>
      </c>
      <c r="S119" s="1">
        <v>6061</v>
      </c>
      <c r="T119" s="1">
        <v>599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50"/>
        <v>36781</v>
      </c>
      <c r="AB119" s="1">
        <f t="shared" si="50"/>
        <v>7673</v>
      </c>
      <c r="AC119" s="1">
        <f t="shared" si="51"/>
        <v>5252</v>
      </c>
      <c r="AD119" s="1">
        <f t="shared" si="52"/>
        <v>293</v>
      </c>
      <c r="AE119" s="1">
        <f t="shared" si="59"/>
        <v>31</v>
      </c>
      <c r="AF119" s="1">
        <f t="shared" si="53"/>
        <v>205</v>
      </c>
      <c r="AG119" s="1">
        <f t="shared" si="53"/>
        <v>0</v>
      </c>
      <c r="AH119" s="1">
        <f t="shared" si="53"/>
        <v>8</v>
      </c>
      <c r="AI119" s="1">
        <f t="shared" si="60"/>
        <v>244</v>
      </c>
      <c r="AJ119" s="9">
        <f t="shared" si="34"/>
        <v>2.2166742321077317E-2</v>
      </c>
      <c r="AK119" s="9">
        <f t="shared" si="35"/>
        <v>0.26435999999999998</v>
      </c>
      <c r="AL119" s="9">
        <f t="shared" si="36"/>
        <v>0.15346000000000001</v>
      </c>
      <c r="AM119" s="9">
        <f t="shared" si="37"/>
        <v>0.10503999999999999</v>
      </c>
      <c r="AN119" s="9">
        <f t="shared" si="38"/>
        <v>5.8599999999999998E-3</v>
      </c>
      <c r="AO119" s="9">
        <f t="shared" si="39"/>
        <v>4.8799999999999998E-3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0</v>
      </c>
      <c r="AV119" s="9">
        <f t="shared" si="56"/>
        <v>0</v>
      </c>
      <c r="AW119" s="9">
        <f t="shared" si="41"/>
        <v>0</v>
      </c>
      <c r="AX119" s="9">
        <f t="shared" si="42"/>
        <v>0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121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13445</v>
      </c>
      <c r="C120" s="1">
        <v>107</v>
      </c>
      <c r="D120" s="1">
        <v>36553</v>
      </c>
      <c r="E120" s="1">
        <v>7673</v>
      </c>
      <c r="F120" s="1">
        <v>0</v>
      </c>
      <c r="G120" s="1">
        <v>5472</v>
      </c>
      <c r="H120" s="1">
        <v>0</v>
      </c>
      <c r="I120" s="1">
        <v>300</v>
      </c>
      <c r="J120" s="1">
        <v>45.75</v>
      </c>
      <c r="K120" s="1">
        <v>1.44</v>
      </c>
      <c r="L120" s="1">
        <v>24</v>
      </c>
      <c r="M120" s="1">
        <v>1.32</v>
      </c>
      <c r="N120" s="1">
        <v>5455</v>
      </c>
      <c r="O120" s="1">
        <v>7981</v>
      </c>
      <c r="P120" s="1">
        <v>6016</v>
      </c>
      <c r="Q120" s="1">
        <v>1920</v>
      </c>
      <c r="R120" s="1">
        <v>44</v>
      </c>
      <c r="S120" s="1">
        <v>6134</v>
      </c>
      <c r="T120" s="1">
        <v>607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f t="shared" si="50"/>
        <v>36553</v>
      </c>
      <c r="AB120" s="1">
        <f t="shared" si="50"/>
        <v>7673</v>
      </c>
      <c r="AC120" s="1">
        <f t="shared" si="51"/>
        <v>5472</v>
      </c>
      <c r="AD120" s="1">
        <f t="shared" si="52"/>
        <v>300</v>
      </c>
      <c r="AE120" s="1">
        <f t="shared" si="59"/>
        <v>0</v>
      </c>
      <c r="AF120" s="1">
        <f t="shared" si="53"/>
        <v>220</v>
      </c>
      <c r="AG120" s="1">
        <f t="shared" si="53"/>
        <v>0</v>
      </c>
      <c r="AH120" s="1">
        <f t="shared" si="53"/>
        <v>7</v>
      </c>
      <c r="AI120" s="1">
        <f t="shared" si="60"/>
        <v>227</v>
      </c>
      <c r="AJ120" s="9">
        <f t="shared" si="34"/>
        <v>2.2313127556712532E-2</v>
      </c>
      <c r="AK120" s="9">
        <f t="shared" si="35"/>
        <v>0.26889999999999997</v>
      </c>
      <c r="AL120" s="9">
        <f t="shared" si="36"/>
        <v>0.15346000000000001</v>
      </c>
      <c r="AM120" s="9">
        <f t="shared" si="37"/>
        <v>0.10944</v>
      </c>
      <c r="AN120" s="9">
        <f t="shared" si="38"/>
        <v>6.0000000000000001E-3</v>
      </c>
      <c r="AO120" s="9">
        <f t="shared" si="39"/>
        <v>4.5399999999999998E-3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0</v>
      </c>
      <c r="AV120" s="9">
        <f t="shared" si="56"/>
        <v>0</v>
      </c>
      <c r="AW120" s="9">
        <f t="shared" si="41"/>
        <v>0</v>
      </c>
      <c r="AX120" s="9">
        <f t="shared" si="42"/>
        <v>0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122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13667</v>
      </c>
      <c r="C121" s="1">
        <v>108</v>
      </c>
      <c r="D121" s="1">
        <v>36331</v>
      </c>
      <c r="E121" s="1">
        <v>7641</v>
      </c>
      <c r="F121" s="1">
        <v>0</v>
      </c>
      <c r="G121" s="1">
        <v>5717</v>
      </c>
      <c r="H121" s="1">
        <v>0</v>
      </c>
      <c r="I121" s="1">
        <v>309</v>
      </c>
      <c r="J121" s="1">
        <v>45.84</v>
      </c>
      <c r="K121" s="1">
        <v>1.44</v>
      </c>
      <c r="L121" s="1">
        <v>24</v>
      </c>
      <c r="M121" s="1">
        <v>1.32</v>
      </c>
      <c r="N121" s="1">
        <v>5597</v>
      </c>
      <c r="O121" s="1">
        <v>8060</v>
      </c>
      <c r="P121" s="1">
        <v>5914</v>
      </c>
      <c r="Q121" s="1">
        <v>2099</v>
      </c>
      <c r="R121" s="1">
        <v>47</v>
      </c>
      <c r="S121" s="1">
        <v>6167</v>
      </c>
      <c r="T121" s="1">
        <v>612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f t="shared" si="50"/>
        <v>36331</v>
      </c>
      <c r="AB121" s="1">
        <f t="shared" si="50"/>
        <v>7641</v>
      </c>
      <c r="AC121" s="1">
        <f t="shared" si="51"/>
        <v>5717</v>
      </c>
      <c r="AD121" s="1">
        <f t="shared" si="52"/>
        <v>309</v>
      </c>
      <c r="AE121" s="1">
        <f t="shared" si="59"/>
        <v>-32</v>
      </c>
      <c r="AF121" s="1">
        <f t="shared" si="53"/>
        <v>245</v>
      </c>
      <c r="AG121" s="1">
        <f t="shared" si="53"/>
        <v>0</v>
      </c>
      <c r="AH121" s="1">
        <f t="shared" si="53"/>
        <v>9</v>
      </c>
      <c r="AI121" s="1">
        <f t="shared" si="60"/>
        <v>222</v>
      </c>
      <c r="AJ121" s="9">
        <f t="shared" si="34"/>
        <v>2.2609204653545035E-2</v>
      </c>
      <c r="AK121" s="9">
        <f t="shared" si="35"/>
        <v>0.27334000000000003</v>
      </c>
      <c r="AL121" s="9">
        <f t="shared" si="36"/>
        <v>0.15282000000000001</v>
      </c>
      <c r="AM121" s="9">
        <f t="shared" si="37"/>
        <v>0.11434</v>
      </c>
      <c r="AN121" s="9">
        <f t="shared" si="38"/>
        <v>6.1799999999999997E-3</v>
      </c>
      <c r="AO121" s="9">
        <f t="shared" si="39"/>
        <v>4.4400000000000004E-3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0</v>
      </c>
      <c r="AV121" s="9">
        <f t="shared" si="56"/>
        <v>0</v>
      </c>
      <c r="AW121" s="9">
        <f t="shared" si="41"/>
        <v>0</v>
      </c>
      <c r="AX121" s="9">
        <f t="shared" si="42"/>
        <v>0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123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13875</v>
      </c>
      <c r="C122" s="1">
        <v>109</v>
      </c>
      <c r="D122" s="1">
        <v>36123</v>
      </c>
      <c r="E122" s="1">
        <v>7577</v>
      </c>
      <c r="F122" s="1">
        <v>0</v>
      </c>
      <c r="G122" s="1">
        <v>5979</v>
      </c>
      <c r="H122" s="1">
        <v>0</v>
      </c>
      <c r="I122" s="1">
        <v>319</v>
      </c>
      <c r="J122" s="1">
        <v>45.94</v>
      </c>
      <c r="K122" s="1">
        <v>1.45</v>
      </c>
      <c r="L122" s="1">
        <v>24.1</v>
      </c>
      <c r="M122" s="1">
        <v>1.32</v>
      </c>
      <c r="N122" s="1">
        <v>5735</v>
      </c>
      <c r="O122" s="1">
        <v>8131</v>
      </c>
      <c r="P122" s="1">
        <v>5793</v>
      </c>
      <c r="Q122" s="1">
        <v>2288</v>
      </c>
      <c r="R122" s="1">
        <v>49</v>
      </c>
      <c r="S122" s="1">
        <v>6166</v>
      </c>
      <c r="T122" s="1">
        <v>613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f t="shared" si="50"/>
        <v>36123</v>
      </c>
      <c r="AB122" s="1">
        <f t="shared" si="50"/>
        <v>7577</v>
      </c>
      <c r="AC122" s="1">
        <f t="shared" si="51"/>
        <v>5979</v>
      </c>
      <c r="AD122" s="1">
        <f t="shared" si="52"/>
        <v>319</v>
      </c>
      <c r="AE122" s="1">
        <f t="shared" si="59"/>
        <v>-64</v>
      </c>
      <c r="AF122" s="1">
        <f t="shared" si="53"/>
        <v>262</v>
      </c>
      <c r="AG122" s="1">
        <f t="shared" si="53"/>
        <v>0</v>
      </c>
      <c r="AH122" s="1">
        <f t="shared" si="53"/>
        <v>10</v>
      </c>
      <c r="AI122" s="1">
        <f t="shared" si="60"/>
        <v>208</v>
      </c>
      <c r="AJ122" s="9">
        <f t="shared" si="34"/>
        <v>2.299099099099099E-2</v>
      </c>
      <c r="AK122" s="9">
        <f t="shared" si="35"/>
        <v>0.27750000000000002</v>
      </c>
      <c r="AL122" s="9">
        <f t="shared" si="36"/>
        <v>0.15154000000000001</v>
      </c>
      <c r="AM122" s="9">
        <f t="shared" si="37"/>
        <v>0.11958000000000001</v>
      </c>
      <c r="AN122" s="9">
        <f t="shared" si="38"/>
        <v>6.3800000000000003E-3</v>
      </c>
      <c r="AO122" s="9">
        <f t="shared" si="39"/>
        <v>4.1599999999999996E-3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0</v>
      </c>
      <c r="AV122" s="9">
        <f t="shared" si="56"/>
        <v>0</v>
      </c>
      <c r="AW122" s="9">
        <f t="shared" si="41"/>
        <v>0</v>
      </c>
      <c r="AX122" s="9">
        <f t="shared" si="42"/>
        <v>0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124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14068</v>
      </c>
      <c r="C123" s="1">
        <v>110</v>
      </c>
      <c r="D123" s="1">
        <v>35930</v>
      </c>
      <c r="E123" s="1">
        <v>7482</v>
      </c>
      <c r="F123" s="1">
        <v>0</v>
      </c>
      <c r="G123" s="1">
        <v>6257</v>
      </c>
      <c r="H123" s="1">
        <v>0</v>
      </c>
      <c r="I123" s="1">
        <v>329</v>
      </c>
      <c r="J123" s="1">
        <v>46.02</v>
      </c>
      <c r="K123" s="1">
        <v>1.45</v>
      </c>
      <c r="L123" s="1">
        <v>24.1</v>
      </c>
      <c r="M123" s="1">
        <v>1.32</v>
      </c>
      <c r="N123" s="1">
        <v>5869</v>
      </c>
      <c r="O123" s="1">
        <v>8189</v>
      </c>
      <c r="P123" s="1">
        <v>5649</v>
      </c>
      <c r="Q123" s="1">
        <v>2488</v>
      </c>
      <c r="R123" s="1">
        <v>51</v>
      </c>
      <c r="S123" s="1">
        <v>6138</v>
      </c>
      <c r="T123" s="1">
        <v>610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f t="shared" si="50"/>
        <v>35930</v>
      </c>
      <c r="AB123" s="1">
        <f t="shared" si="50"/>
        <v>7482</v>
      </c>
      <c r="AC123" s="1">
        <f t="shared" si="51"/>
        <v>6257</v>
      </c>
      <c r="AD123" s="1">
        <f t="shared" si="52"/>
        <v>329</v>
      </c>
      <c r="AE123" s="1">
        <f t="shared" si="59"/>
        <v>-95</v>
      </c>
      <c r="AF123" s="1">
        <f t="shared" si="53"/>
        <v>278</v>
      </c>
      <c r="AG123" s="1">
        <f t="shared" si="53"/>
        <v>0</v>
      </c>
      <c r="AH123" s="1">
        <f t="shared" si="53"/>
        <v>10</v>
      </c>
      <c r="AI123" s="1">
        <f t="shared" si="60"/>
        <v>193</v>
      </c>
      <c r="AJ123" s="9">
        <f t="shared" si="34"/>
        <v>2.3386408871197042E-2</v>
      </c>
      <c r="AK123" s="9">
        <f t="shared" si="35"/>
        <v>0.28136</v>
      </c>
      <c r="AL123" s="9">
        <f t="shared" si="36"/>
        <v>0.14964</v>
      </c>
      <c r="AM123" s="9">
        <f t="shared" si="37"/>
        <v>0.12514</v>
      </c>
      <c r="AN123" s="9">
        <f t="shared" si="38"/>
        <v>6.5799999999999999E-3</v>
      </c>
      <c r="AO123" s="9">
        <f t="shared" si="39"/>
        <v>3.8600000000000001E-3</v>
      </c>
      <c r="AP123" s="1">
        <f t="shared" si="54"/>
        <v>0</v>
      </c>
      <c r="AQ123" s="1">
        <f t="shared" si="54"/>
        <v>0</v>
      </c>
      <c r="AS123" s="1">
        <f t="shared" si="55"/>
        <v>0</v>
      </c>
      <c r="AT123" s="1">
        <f t="shared" si="61"/>
        <v>0</v>
      </c>
      <c r="AU123" s="1">
        <f t="shared" si="40"/>
        <v>0</v>
      </c>
      <c r="AV123" s="9">
        <f t="shared" si="56"/>
        <v>0</v>
      </c>
      <c r="AW123" s="9">
        <f t="shared" si="41"/>
        <v>0</v>
      </c>
      <c r="AX123" s="9">
        <f t="shared" si="42"/>
        <v>0</v>
      </c>
      <c r="AY123" s="9">
        <f t="shared" si="43"/>
        <v>0</v>
      </c>
      <c r="AZ123" s="9">
        <f t="shared" si="4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125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14241</v>
      </c>
      <c r="C124" s="1">
        <v>111</v>
      </c>
      <c r="D124" s="1">
        <v>35757</v>
      </c>
      <c r="E124" s="1">
        <v>7351</v>
      </c>
      <c r="F124" s="1">
        <v>0</v>
      </c>
      <c r="G124" s="1">
        <v>6550</v>
      </c>
      <c r="H124" s="1">
        <v>0</v>
      </c>
      <c r="I124" s="1">
        <v>340</v>
      </c>
      <c r="J124" s="1">
        <v>46.11</v>
      </c>
      <c r="K124" s="1">
        <v>1.46</v>
      </c>
      <c r="L124" s="1">
        <v>24.2</v>
      </c>
      <c r="M124" s="1">
        <v>1.31</v>
      </c>
      <c r="N124" s="1">
        <v>5995</v>
      </c>
      <c r="O124" s="1">
        <v>8237</v>
      </c>
      <c r="P124" s="1">
        <v>5485</v>
      </c>
      <c r="Q124" s="1">
        <v>2698</v>
      </c>
      <c r="R124" s="1">
        <v>53</v>
      </c>
      <c r="S124" s="1">
        <v>6085</v>
      </c>
      <c r="T124" s="1">
        <v>603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f t="shared" si="50"/>
        <v>35757</v>
      </c>
      <c r="AB124" s="1">
        <f t="shared" si="50"/>
        <v>7351</v>
      </c>
      <c r="AC124" s="1">
        <f t="shared" si="51"/>
        <v>6550</v>
      </c>
      <c r="AD124" s="1">
        <f t="shared" si="52"/>
        <v>340</v>
      </c>
      <c r="AE124" s="1">
        <f t="shared" si="59"/>
        <v>-131</v>
      </c>
      <c r="AF124" s="1">
        <f t="shared" si="53"/>
        <v>293</v>
      </c>
      <c r="AG124" s="1">
        <f t="shared" si="53"/>
        <v>0</v>
      </c>
      <c r="AH124" s="1">
        <f t="shared" si="53"/>
        <v>11</v>
      </c>
      <c r="AI124" s="1">
        <f t="shared" si="60"/>
        <v>173</v>
      </c>
      <c r="AJ124" s="9">
        <f t="shared" si="34"/>
        <v>2.3874727898321749E-2</v>
      </c>
      <c r="AK124" s="9">
        <f t="shared" si="35"/>
        <v>0.28482000000000002</v>
      </c>
      <c r="AL124" s="9">
        <f t="shared" si="36"/>
        <v>0.14702000000000001</v>
      </c>
      <c r="AM124" s="9">
        <f t="shared" si="37"/>
        <v>0.13100000000000001</v>
      </c>
      <c r="AN124" s="9">
        <f t="shared" si="38"/>
        <v>6.7999999999999996E-3</v>
      </c>
      <c r="AO124" s="9">
        <f t="shared" si="39"/>
        <v>3.46E-3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0</v>
      </c>
      <c r="AV124" s="9">
        <f t="shared" si="56"/>
        <v>0</v>
      </c>
      <c r="AW124" s="9">
        <f t="shared" si="41"/>
        <v>0</v>
      </c>
      <c r="AX124" s="9">
        <f t="shared" si="42"/>
        <v>0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126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14399</v>
      </c>
      <c r="C125" s="1">
        <v>112</v>
      </c>
      <c r="D125" s="1">
        <v>35599</v>
      </c>
      <c r="E125" s="1">
        <v>7202</v>
      </c>
      <c r="F125" s="1">
        <v>0</v>
      </c>
      <c r="G125" s="1">
        <v>6846</v>
      </c>
      <c r="H125" s="1">
        <v>0</v>
      </c>
      <c r="I125" s="1">
        <v>351</v>
      </c>
      <c r="J125" s="1">
        <v>46.2</v>
      </c>
      <c r="K125" s="1">
        <v>1.46</v>
      </c>
      <c r="L125" s="1">
        <v>24.3</v>
      </c>
      <c r="M125" s="1">
        <v>1.3</v>
      </c>
      <c r="N125" s="1">
        <v>6116</v>
      </c>
      <c r="O125" s="1">
        <v>8274</v>
      </c>
      <c r="P125" s="1">
        <v>5315</v>
      </c>
      <c r="Q125" s="1">
        <v>2902</v>
      </c>
      <c r="R125" s="1">
        <v>56</v>
      </c>
      <c r="S125" s="1">
        <v>6020</v>
      </c>
      <c r="T125" s="1">
        <v>596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f t="shared" si="50"/>
        <v>35599</v>
      </c>
      <c r="AB125" s="1">
        <f t="shared" si="50"/>
        <v>7202</v>
      </c>
      <c r="AC125" s="1">
        <f t="shared" si="51"/>
        <v>6846</v>
      </c>
      <c r="AD125" s="1">
        <f t="shared" si="52"/>
        <v>351</v>
      </c>
      <c r="AE125" s="1">
        <f t="shared" si="59"/>
        <v>-149</v>
      </c>
      <c r="AF125" s="1">
        <f t="shared" si="53"/>
        <v>296</v>
      </c>
      <c r="AG125" s="1">
        <f t="shared" si="53"/>
        <v>0</v>
      </c>
      <c r="AH125" s="1">
        <f t="shared" si="53"/>
        <v>11</v>
      </c>
      <c r="AI125" s="1">
        <f t="shared" si="60"/>
        <v>158</v>
      </c>
      <c r="AJ125" s="9">
        <f t="shared" si="34"/>
        <v>2.4376692825890688E-2</v>
      </c>
      <c r="AK125" s="9">
        <f t="shared" si="35"/>
        <v>0.28798000000000001</v>
      </c>
      <c r="AL125" s="9">
        <f t="shared" si="36"/>
        <v>0.14404</v>
      </c>
      <c r="AM125" s="9">
        <f t="shared" si="37"/>
        <v>0.13691999999999999</v>
      </c>
      <c r="AN125" s="9">
        <f t="shared" si="38"/>
        <v>7.0200000000000002E-3</v>
      </c>
      <c r="AO125" s="9">
        <f t="shared" si="39"/>
        <v>3.16E-3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0</v>
      </c>
      <c r="AV125" s="9">
        <f t="shared" si="56"/>
        <v>0</v>
      </c>
      <c r="AW125" s="9">
        <f t="shared" si="41"/>
        <v>0</v>
      </c>
      <c r="AX125" s="9">
        <f t="shared" si="42"/>
        <v>0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127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14541</v>
      </c>
      <c r="C126" s="1">
        <v>113</v>
      </c>
      <c r="D126" s="1">
        <v>35457</v>
      </c>
      <c r="E126" s="1">
        <v>7027</v>
      </c>
      <c r="F126" s="1">
        <v>0</v>
      </c>
      <c r="G126" s="1">
        <v>7151</v>
      </c>
      <c r="H126" s="1">
        <v>0</v>
      </c>
      <c r="I126" s="1">
        <v>363</v>
      </c>
      <c r="J126" s="1">
        <v>46.28</v>
      </c>
      <c r="K126" s="1">
        <v>1.47</v>
      </c>
      <c r="L126" s="1">
        <v>24.3</v>
      </c>
      <c r="M126" s="1">
        <v>1.3</v>
      </c>
      <c r="N126" s="1">
        <v>6231</v>
      </c>
      <c r="O126" s="1">
        <v>8301</v>
      </c>
      <c r="P126" s="1">
        <v>5137</v>
      </c>
      <c r="Q126" s="1">
        <v>3106</v>
      </c>
      <c r="R126" s="1">
        <v>58</v>
      </c>
      <c r="S126" s="1">
        <v>5931</v>
      </c>
      <c r="T126" s="1">
        <v>586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f t="shared" si="50"/>
        <v>35457</v>
      </c>
      <c r="AB126" s="1">
        <f t="shared" si="50"/>
        <v>7027</v>
      </c>
      <c r="AC126" s="1">
        <f t="shared" si="51"/>
        <v>7151</v>
      </c>
      <c r="AD126" s="1">
        <f t="shared" si="52"/>
        <v>363</v>
      </c>
      <c r="AE126" s="1">
        <f t="shared" si="59"/>
        <v>-175</v>
      </c>
      <c r="AF126" s="1">
        <f t="shared" si="53"/>
        <v>305</v>
      </c>
      <c r="AG126" s="1">
        <f t="shared" si="53"/>
        <v>0</v>
      </c>
      <c r="AH126" s="1">
        <f t="shared" si="53"/>
        <v>12</v>
      </c>
      <c r="AI126" s="1">
        <f t="shared" si="60"/>
        <v>142</v>
      </c>
      <c r="AJ126" s="9">
        <f t="shared" si="34"/>
        <v>2.4963895192902825E-2</v>
      </c>
      <c r="AK126" s="9">
        <f t="shared" si="35"/>
        <v>0.29082000000000002</v>
      </c>
      <c r="AL126" s="9">
        <f t="shared" si="36"/>
        <v>0.14054</v>
      </c>
      <c r="AM126" s="9">
        <f t="shared" si="37"/>
        <v>0.14302000000000001</v>
      </c>
      <c r="AN126" s="9">
        <f t="shared" si="38"/>
        <v>7.26E-3</v>
      </c>
      <c r="AO126" s="9">
        <f t="shared" si="39"/>
        <v>2.8400000000000001E-3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0</v>
      </c>
      <c r="AV126" s="9">
        <f t="shared" si="56"/>
        <v>0</v>
      </c>
      <c r="AW126" s="9">
        <f t="shared" si="41"/>
        <v>0</v>
      </c>
      <c r="AX126" s="9">
        <f t="shared" si="42"/>
        <v>0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128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14674</v>
      </c>
      <c r="C127" s="1">
        <v>114</v>
      </c>
      <c r="D127" s="1">
        <v>35324</v>
      </c>
      <c r="E127" s="1">
        <v>6858</v>
      </c>
      <c r="F127" s="1">
        <v>0</v>
      </c>
      <c r="G127" s="1">
        <v>7441</v>
      </c>
      <c r="H127" s="1">
        <v>0</v>
      </c>
      <c r="I127" s="1">
        <v>375</v>
      </c>
      <c r="J127" s="1">
        <v>46.36</v>
      </c>
      <c r="K127" s="1">
        <v>1.47</v>
      </c>
      <c r="L127" s="1">
        <v>24.4</v>
      </c>
      <c r="M127" s="1">
        <v>1.29</v>
      </c>
      <c r="N127" s="1">
        <v>6342</v>
      </c>
      <c r="O127" s="1">
        <v>8322</v>
      </c>
      <c r="P127" s="1">
        <v>4971</v>
      </c>
      <c r="Q127" s="1">
        <v>3291</v>
      </c>
      <c r="R127" s="1">
        <v>60</v>
      </c>
      <c r="S127" s="1">
        <v>5851</v>
      </c>
      <c r="T127" s="1">
        <v>579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50"/>
        <v>35324</v>
      </c>
      <c r="AB127" s="1">
        <f t="shared" si="50"/>
        <v>6858</v>
      </c>
      <c r="AC127" s="1">
        <f t="shared" si="51"/>
        <v>7441</v>
      </c>
      <c r="AD127" s="1">
        <f t="shared" si="52"/>
        <v>375</v>
      </c>
      <c r="AE127" s="1">
        <f t="shared" si="59"/>
        <v>-169</v>
      </c>
      <c r="AF127" s="1">
        <f t="shared" si="53"/>
        <v>290</v>
      </c>
      <c r="AG127" s="1">
        <f t="shared" si="53"/>
        <v>0</v>
      </c>
      <c r="AH127" s="1">
        <f t="shared" si="53"/>
        <v>12</v>
      </c>
      <c r="AI127" s="1">
        <f t="shared" si="60"/>
        <v>133</v>
      </c>
      <c r="AJ127" s="9">
        <f t="shared" si="34"/>
        <v>2.5555404116123757E-2</v>
      </c>
      <c r="AK127" s="9">
        <f t="shared" si="35"/>
        <v>0.29348000000000002</v>
      </c>
      <c r="AL127" s="9">
        <f t="shared" si="36"/>
        <v>0.13716</v>
      </c>
      <c r="AM127" s="9">
        <f t="shared" si="37"/>
        <v>0.14882000000000001</v>
      </c>
      <c r="AN127" s="9">
        <f t="shared" si="38"/>
        <v>7.4999999999999997E-3</v>
      </c>
      <c r="AO127" s="9">
        <f t="shared" si="39"/>
        <v>2.66E-3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0</v>
      </c>
      <c r="AV127" s="9">
        <f t="shared" si="56"/>
        <v>0</v>
      </c>
      <c r="AW127" s="9">
        <f t="shared" si="41"/>
        <v>0</v>
      </c>
      <c r="AX127" s="9">
        <f t="shared" si="42"/>
        <v>0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129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14794</v>
      </c>
      <c r="C128" s="1">
        <v>115</v>
      </c>
      <c r="D128" s="1">
        <v>35204</v>
      </c>
      <c r="E128" s="1">
        <v>6676</v>
      </c>
      <c r="F128" s="1">
        <v>0</v>
      </c>
      <c r="G128" s="1">
        <v>7730</v>
      </c>
      <c r="H128" s="1">
        <v>0</v>
      </c>
      <c r="I128" s="1">
        <v>388</v>
      </c>
      <c r="J128" s="1">
        <v>46.44</v>
      </c>
      <c r="K128" s="1">
        <v>1.47</v>
      </c>
      <c r="L128" s="1">
        <v>24.5</v>
      </c>
      <c r="M128" s="1">
        <v>1.28</v>
      </c>
      <c r="N128" s="1">
        <v>6446</v>
      </c>
      <c r="O128" s="1">
        <v>8338</v>
      </c>
      <c r="P128" s="1">
        <v>4809</v>
      </c>
      <c r="Q128" s="1">
        <v>3466</v>
      </c>
      <c r="R128" s="1">
        <v>62</v>
      </c>
      <c r="S128" s="1">
        <v>5757</v>
      </c>
      <c r="T128" s="1">
        <v>569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f t="shared" si="50"/>
        <v>35204</v>
      </c>
      <c r="AB128" s="1">
        <f t="shared" si="50"/>
        <v>6676</v>
      </c>
      <c r="AC128" s="1">
        <f t="shared" si="51"/>
        <v>7730</v>
      </c>
      <c r="AD128" s="1">
        <f t="shared" si="52"/>
        <v>388</v>
      </c>
      <c r="AE128" s="1">
        <f t="shared" si="59"/>
        <v>-182</v>
      </c>
      <c r="AF128" s="1">
        <f t="shared" si="53"/>
        <v>289</v>
      </c>
      <c r="AG128" s="1">
        <f t="shared" si="53"/>
        <v>0</v>
      </c>
      <c r="AH128" s="1">
        <f t="shared" si="53"/>
        <v>13</v>
      </c>
      <c r="AI128" s="1">
        <f t="shared" si="60"/>
        <v>120</v>
      </c>
      <c r="AJ128" s="9">
        <f t="shared" si="34"/>
        <v>2.6226848722455048E-2</v>
      </c>
      <c r="AK128" s="9">
        <f t="shared" si="35"/>
        <v>0.29587999999999998</v>
      </c>
      <c r="AL128" s="9">
        <f t="shared" si="36"/>
        <v>0.13352</v>
      </c>
      <c r="AM128" s="9">
        <f t="shared" si="37"/>
        <v>0.15459999999999999</v>
      </c>
      <c r="AN128" s="9">
        <f t="shared" si="38"/>
        <v>7.7600000000000004E-3</v>
      </c>
      <c r="AO128" s="9">
        <f t="shared" si="39"/>
        <v>2.3999999999999998E-3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0</v>
      </c>
      <c r="AV128" s="9">
        <f t="shared" si="56"/>
        <v>0</v>
      </c>
      <c r="AW128" s="9">
        <f t="shared" si="41"/>
        <v>0</v>
      </c>
      <c r="AX128" s="9">
        <f t="shared" si="42"/>
        <v>0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130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14909</v>
      </c>
      <c r="C129" s="1">
        <v>116</v>
      </c>
      <c r="D129" s="1">
        <v>35089</v>
      </c>
      <c r="E129" s="1">
        <v>6495</v>
      </c>
      <c r="F129" s="1">
        <v>0</v>
      </c>
      <c r="G129" s="1">
        <v>8011</v>
      </c>
      <c r="H129" s="1">
        <v>0</v>
      </c>
      <c r="I129" s="1">
        <v>403</v>
      </c>
      <c r="J129" s="1">
        <v>46.52</v>
      </c>
      <c r="K129" s="1">
        <v>1.48</v>
      </c>
      <c r="L129" s="1">
        <v>24.5</v>
      </c>
      <c r="M129" s="1">
        <v>1.27</v>
      </c>
      <c r="N129" s="1">
        <v>6545</v>
      </c>
      <c r="O129" s="1">
        <v>8354</v>
      </c>
      <c r="P129" s="1">
        <v>4656</v>
      </c>
      <c r="Q129" s="1">
        <v>3633</v>
      </c>
      <c r="R129" s="1">
        <v>64</v>
      </c>
      <c r="S129" s="1">
        <v>5654</v>
      </c>
      <c r="T129" s="1">
        <v>559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f t="shared" si="50"/>
        <v>35089</v>
      </c>
      <c r="AB129" s="1">
        <f t="shared" si="50"/>
        <v>6495</v>
      </c>
      <c r="AC129" s="1">
        <f t="shared" si="51"/>
        <v>8011</v>
      </c>
      <c r="AD129" s="1">
        <f t="shared" si="52"/>
        <v>403</v>
      </c>
      <c r="AE129" s="1">
        <f t="shared" si="59"/>
        <v>-181</v>
      </c>
      <c r="AF129" s="1">
        <f t="shared" si="53"/>
        <v>281</v>
      </c>
      <c r="AG129" s="1">
        <f t="shared" si="53"/>
        <v>0</v>
      </c>
      <c r="AH129" s="1">
        <f t="shared" si="53"/>
        <v>15</v>
      </c>
      <c r="AI129" s="1">
        <f t="shared" si="60"/>
        <v>115</v>
      </c>
      <c r="AJ129" s="9">
        <f t="shared" si="34"/>
        <v>2.7030652625930646E-2</v>
      </c>
      <c r="AK129" s="9">
        <f t="shared" si="35"/>
        <v>0.29818</v>
      </c>
      <c r="AL129" s="9">
        <f t="shared" si="36"/>
        <v>0.12989999999999999</v>
      </c>
      <c r="AM129" s="9">
        <f t="shared" si="37"/>
        <v>0.16022</v>
      </c>
      <c r="AN129" s="9">
        <f t="shared" si="38"/>
        <v>8.0599999999999995E-3</v>
      </c>
      <c r="AO129" s="9">
        <f t="shared" si="39"/>
        <v>2.3E-3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0</v>
      </c>
      <c r="AV129" s="9">
        <f t="shared" si="56"/>
        <v>0</v>
      </c>
      <c r="AW129" s="9">
        <f t="shared" si="41"/>
        <v>0</v>
      </c>
      <c r="AX129" s="9">
        <f t="shared" si="42"/>
        <v>0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131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15014</v>
      </c>
      <c r="C130" s="1">
        <v>117</v>
      </c>
      <c r="D130" s="1">
        <v>34983</v>
      </c>
      <c r="E130" s="1">
        <v>6302</v>
      </c>
      <c r="F130" s="1">
        <v>0</v>
      </c>
      <c r="G130" s="1">
        <v>8296</v>
      </c>
      <c r="H130" s="1">
        <v>0</v>
      </c>
      <c r="I130" s="1">
        <v>416</v>
      </c>
      <c r="J130" s="1">
        <v>46.59</v>
      </c>
      <c r="K130" s="1">
        <v>1.48</v>
      </c>
      <c r="L130" s="1">
        <v>24.5</v>
      </c>
      <c r="M130" s="1">
        <v>1.27</v>
      </c>
      <c r="N130" s="1">
        <v>6639</v>
      </c>
      <c r="O130" s="1">
        <v>8366</v>
      </c>
      <c r="P130" s="1">
        <v>4506</v>
      </c>
      <c r="Q130" s="1">
        <v>3793</v>
      </c>
      <c r="R130" s="1">
        <v>66</v>
      </c>
      <c r="S130" s="1">
        <v>5529</v>
      </c>
      <c r="T130" s="1">
        <v>547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f t="shared" si="50"/>
        <v>34983</v>
      </c>
      <c r="AB130" s="1">
        <f t="shared" si="50"/>
        <v>6302</v>
      </c>
      <c r="AC130" s="1">
        <f t="shared" si="51"/>
        <v>8296</v>
      </c>
      <c r="AD130" s="1">
        <f t="shared" si="52"/>
        <v>416</v>
      </c>
      <c r="AE130" s="1">
        <f t="shared" si="59"/>
        <v>-193</v>
      </c>
      <c r="AF130" s="1">
        <f t="shared" si="53"/>
        <v>285</v>
      </c>
      <c r="AG130" s="1">
        <f t="shared" si="53"/>
        <v>0</v>
      </c>
      <c r="AH130" s="1">
        <f t="shared" si="53"/>
        <v>13</v>
      </c>
      <c r="AI130" s="1">
        <f t="shared" si="60"/>
        <v>105</v>
      </c>
      <c r="AJ130" s="9">
        <f t="shared" si="34"/>
        <v>2.7707473025176503E-2</v>
      </c>
      <c r="AK130" s="9">
        <f t="shared" si="35"/>
        <v>0.30027999999999999</v>
      </c>
      <c r="AL130" s="9">
        <f t="shared" si="36"/>
        <v>0.12604000000000001</v>
      </c>
      <c r="AM130" s="9">
        <f t="shared" si="37"/>
        <v>0.16592000000000001</v>
      </c>
      <c r="AN130" s="9">
        <f t="shared" si="38"/>
        <v>8.3199999999999993E-3</v>
      </c>
      <c r="AO130" s="9">
        <f t="shared" si="39"/>
        <v>2.0999999999999999E-3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0</v>
      </c>
      <c r="AV130" s="9">
        <f t="shared" si="56"/>
        <v>0</v>
      </c>
      <c r="AW130" s="9">
        <f t="shared" si="41"/>
        <v>0</v>
      </c>
      <c r="AX130" s="9">
        <f t="shared" si="42"/>
        <v>0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132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15116</v>
      </c>
      <c r="C131" s="1">
        <v>118</v>
      </c>
      <c r="D131" s="1">
        <v>34881</v>
      </c>
      <c r="E131" s="1">
        <v>6104</v>
      </c>
      <c r="F131" s="1">
        <v>0</v>
      </c>
      <c r="G131" s="1">
        <v>8582</v>
      </c>
      <c r="H131" s="1">
        <v>0</v>
      </c>
      <c r="I131" s="1">
        <v>430</v>
      </c>
      <c r="J131" s="1">
        <v>46.67</v>
      </c>
      <c r="K131" s="1">
        <v>1.48</v>
      </c>
      <c r="L131" s="1">
        <v>24.6</v>
      </c>
      <c r="M131" s="1">
        <v>1.26</v>
      </c>
      <c r="N131" s="1">
        <v>6730</v>
      </c>
      <c r="O131" s="1">
        <v>8377</v>
      </c>
      <c r="P131" s="1">
        <v>4353</v>
      </c>
      <c r="Q131" s="1">
        <v>3956</v>
      </c>
      <c r="R131" s="1">
        <v>68</v>
      </c>
      <c r="S131" s="1">
        <v>5387</v>
      </c>
      <c r="T131" s="1">
        <v>534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f t="shared" si="50"/>
        <v>34881</v>
      </c>
      <c r="AB131" s="1">
        <f t="shared" si="50"/>
        <v>6104</v>
      </c>
      <c r="AC131" s="1">
        <f t="shared" si="51"/>
        <v>8582</v>
      </c>
      <c r="AD131" s="1">
        <f t="shared" si="52"/>
        <v>430</v>
      </c>
      <c r="AE131" s="1">
        <f t="shared" si="59"/>
        <v>-198</v>
      </c>
      <c r="AF131" s="1">
        <f t="shared" si="53"/>
        <v>286</v>
      </c>
      <c r="AG131" s="1">
        <f t="shared" si="53"/>
        <v>0</v>
      </c>
      <c r="AH131" s="1">
        <f t="shared" si="53"/>
        <v>14</v>
      </c>
      <c r="AI131" s="1">
        <f t="shared" si="60"/>
        <v>102</v>
      </c>
      <c r="AJ131" s="9">
        <f t="shared" si="34"/>
        <v>2.8446679015612597E-2</v>
      </c>
      <c r="AK131" s="9">
        <f t="shared" si="35"/>
        <v>0.30231999999999998</v>
      </c>
      <c r="AL131" s="9">
        <f t="shared" si="36"/>
        <v>0.12207999999999999</v>
      </c>
      <c r="AM131" s="9">
        <f t="shared" si="37"/>
        <v>0.17163999999999999</v>
      </c>
      <c r="AN131" s="9">
        <f t="shared" si="38"/>
        <v>8.6E-3</v>
      </c>
      <c r="AO131" s="9">
        <f t="shared" si="39"/>
        <v>2.0400000000000001E-3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0</v>
      </c>
      <c r="AV131" s="9">
        <f t="shared" si="56"/>
        <v>0</v>
      </c>
      <c r="AW131" s="9">
        <f t="shared" si="41"/>
        <v>0</v>
      </c>
      <c r="AX131" s="9">
        <f t="shared" si="42"/>
        <v>0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133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15213</v>
      </c>
      <c r="C132" s="1">
        <v>119</v>
      </c>
      <c r="D132" s="1">
        <v>34785</v>
      </c>
      <c r="E132" s="1">
        <v>5898</v>
      </c>
      <c r="F132" s="1">
        <v>0</v>
      </c>
      <c r="G132" s="1">
        <v>8870</v>
      </c>
      <c r="H132" s="1">
        <v>0</v>
      </c>
      <c r="I132" s="1">
        <v>445</v>
      </c>
      <c r="J132" s="1">
        <v>46.74</v>
      </c>
      <c r="K132" s="1">
        <v>1.49</v>
      </c>
      <c r="L132" s="1">
        <v>24.6</v>
      </c>
      <c r="M132" s="1">
        <v>1.25</v>
      </c>
      <c r="N132" s="1">
        <v>6815</v>
      </c>
      <c r="O132" s="1">
        <v>8388</v>
      </c>
      <c r="P132" s="1">
        <v>4199</v>
      </c>
      <c r="Q132" s="1">
        <v>4118</v>
      </c>
      <c r="R132" s="1">
        <v>70</v>
      </c>
      <c r="S132" s="1">
        <v>5227</v>
      </c>
      <c r="T132" s="1">
        <v>518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f t="shared" si="50"/>
        <v>34785</v>
      </c>
      <c r="AB132" s="1">
        <f t="shared" si="50"/>
        <v>5898</v>
      </c>
      <c r="AC132" s="1">
        <f t="shared" si="51"/>
        <v>8870</v>
      </c>
      <c r="AD132" s="1">
        <f t="shared" si="52"/>
        <v>445</v>
      </c>
      <c r="AE132" s="1">
        <f t="shared" si="59"/>
        <v>-206</v>
      </c>
      <c r="AF132" s="1">
        <f t="shared" si="53"/>
        <v>288</v>
      </c>
      <c r="AG132" s="1">
        <f t="shared" si="53"/>
        <v>0</v>
      </c>
      <c r="AH132" s="1">
        <f t="shared" si="53"/>
        <v>15</v>
      </c>
      <c r="AI132" s="1">
        <f t="shared" si="60"/>
        <v>97</v>
      </c>
      <c r="AJ132" s="9">
        <f t="shared" si="34"/>
        <v>2.9251298231775455E-2</v>
      </c>
      <c r="AK132" s="9">
        <f t="shared" si="35"/>
        <v>0.30425999999999997</v>
      </c>
      <c r="AL132" s="9">
        <f t="shared" si="36"/>
        <v>0.11796</v>
      </c>
      <c r="AM132" s="9">
        <f t="shared" si="37"/>
        <v>0.1774</v>
      </c>
      <c r="AN132" s="9">
        <f t="shared" si="38"/>
        <v>8.8999999999999999E-3</v>
      </c>
      <c r="AO132" s="9">
        <f t="shared" si="39"/>
        <v>1.9400000000000001E-3</v>
      </c>
      <c r="AP132" s="1">
        <f t="shared" si="54"/>
        <v>0</v>
      </c>
      <c r="AQ132" s="1">
        <f t="shared" si="54"/>
        <v>0</v>
      </c>
      <c r="AS132" s="1">
        <f t="shared" si="55"/>
        <v>0</v>
      </c>
      <c r="AT132" s="1">
        <f t="shared" si="61"/>
        <v>0</v>
      </c>
      <c r="AU132" s="1">
        <f t="shared" si="40"/>
        <v>0</v>
      </c>
      <c r="AV132" s="9">
        <f t="shared" si="56"/>
        <v>0</v>
      </c>
      <c r="AW132" s="9">
        <f t="shared" si="41"/>
        <v>0</v>
      </c>
      <c r="AX132" s="9">
        <f t="shared" si="42"/>
        <v>0</v>
      </c>
      <c r="AY132" s="9">
        <f t="shared" si="43"/>
        <v>0</v>
      </c>
      <c r="AZ132" s="9">
        <f t="shared" si="4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134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15300</v>
      </c>
      <c r="C133" s="1">
        <v>120</v>
      </c>
      <c r="D133" s="1">
        <v>34698</v>
      </c>
      <c r="E133" s="1">
        <v>5691</v>
      </c>
      <c r="F133" s="1">
        <v>0</v>
      </c>
      <c r="G133" s="1">
        <v>9150</v>
      </c>
      <c r="H133" s="1">
        <v>0</v>
      </c>
      <c r="I133" s="1">
        <v>459</v>
      </c>
      <c r="J133" s="1">
        <v>46.82</v>
      </c>
      <c r="K133" s="1">
        <v>1.49</v>
      </c>
      <c r="L133" s="1">
        <v>24.7</v>
      </c>
      <c r="M133" s="1">
        <v>1.25</v>
      </c>
      <c r="N133" s="1">
        <v>6893</v>
      </c>
      <c r="O133" s="1">
        <v>8397</v>
      </c>
      <c r="P133" s="1">
        <v>4046</v>
      </c>
      <c r="Q133" s="1">
        <v>4279</v>
      </c>
      <c r="R133" s="1">
        <v>71</v>
      </c>
      <c r="S133" s="1">
        <v>5065</v>
      </c>
      <c r="T133" s="1">
        <v>504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f t="shared" si="50"/>
        <v>34698</v>
      </c>
      <c r="AB133" s="1">
        <f t="shared" si="50"/>
        <v>5691</v>
      </c>
      <c r="AC133" s="1">
        <f t="shared" si="51"/>
        <v>9150</v>
      </c>
      <c r="AD133" s="1">
        <f t="shared" si="52"/>
        <v>459</v>
      </c>
      <c r="AE133" s="1">
        <f t="shared" si="59"/>
        <v>-207</v>
      </c>
      <c r="AF133" s="1">
        <f t="shared" si="53"/>
        <v>280</v>
      </c>
      <c r="AG133" s="1">
        <f t="shared" si="53"/>
        <v>0</v>
      </c>
      <c r="AH133" s="1">
        <f t="shared" si="53"/>
        <v>14</v>
      </c>
      <c r="AI133" s="1">
        <f t="shared" si="60"/>
        <v>87</v>
      </c>
      <c r="AJ133" s="9">
        <f t="shared" si="34"/>
        <v>0.03</v>
      </c>
      <c r="AK133" s="9">
        <f t="shared" si="35"/>
        <v>0.30599999999999999</v>
      </c>
      <c r="AL133" s="9">
        <f t="shared" si="36"/>
        <v>0.11382</v>
      </c>
      <c r="AM133" s="9">
        <f t="shared" si="37"/>
        <v>0.183</v>
      </c>
      <c r="AN133" s="9">
        <f t="shared" si="38"/>
        <v>9.1800000000000007E-3</v>
      </c>
      <c r="AO133" s="9">
        <f t="shared" si="39"/>
        <v>1.74E-3</v>
      </c>
      <c r="AP133" s="1">
        <f t="shared" si="54"/>
        <v>0</v>
      </c>
      <c r="AQ133" s="1">
        <f t="shared" si="54"/>
        <v>0</v>
      </c>
      <c r="AS133" s="1">
        <f t="shared" si="55"/>
        <v>0</v>
      </c>
      <c r="AT133" s="1">
        <f t="shared" si="61"/>
        <v>0</v>
      </c>
      <c r="AU133" s="1">
        <f t="shared" si="40"/>
        <v>0</v>
      </c>
      <c r="AV133" s="9">
        <f t="shared" si="56"/>
        <v>0</v>
      </c>
      <c r="AW133" s="9">
        <f t="shared" si="41"/>
        <v>0</v>
      </c>
      <c r="AX133" s="9">
        <f t="shared" si="42"/>
        <v>0</v>
      </c>
      <c r="AY133" s="9">
        <f t="shared" si="43"/>
        <v>0</v>
      </c>
      <c r="AZ133" s="9">
        <f t="shared" si="4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135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15382</v>
      </c>
      <c r="C134" s="1">
        <v>121</v>
      </c>
      <c r="D134" s="1">
        <v>34616</v>
      </c>
      <c r="E134" s="1">
        <v>5469</v>
      </c>
      <c r="F134" s="1">
        <v>0</v>
      </c>
      <c r="G134" s="1">
        <v>9439</v>
      </c>
      <c r="H134" s="1">
        <v>0</v>
      </c>
      <c r="I134" s="1">
        <v>474</v>
      </c>
      <c r="J134" s="1">
        <v>46.89</v>
      </c>
      <c r="K134" s="1">
        <v>1.49</v>
      </c>
      <c r="L134" s="1">
        <v>24.7</v>
      </c>
      <c r="M134" s="1">
        <v>1.24</v>
      </c>
      <c r="N134" s="1">
        <v>6967</v>
      </c>
      <c r="O134" s="1">
        <v>8405</v>
      </c>
      <c r="P134" s="1">
        <v>3888</v>
      </c>
      <c r="Q134" s="1">
        <v>4444</v>
      </c>
      <c r="R134" s="1">
        <v>73</v>
      </c>
      <c r="S134" s="1">
        <v>4881</v>
      </c>
      <c r="T134" s="1">
        <v>486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f t="shared" si="50"/>
        <v>34616</v>
      </c>
      <c r="AB134" s="1">
        <f t="shared" si="50"/>
        <v>5469</v>
      </c>
      <c r="AC134" s="1">
        <f t="shared" si="51"/>
        <v>9439</v>
      </c>
      <c r="AD134" s="1">
        <f t="shared" si="52"/>
        <v>474</v>
      </c>
      <c r="AE134" s="1">
        <f t="shared" si="59"/>
        <v>-222</v>
      </c>
      <c r="AF134" s="1">
        <f t="shared" si="53"/>
        <v>289</v>
      </c>
      <c r="AG134" s="1">
        <f t="shared" si="53"/>
        <v>0</v>
      </c>
      <c r="AH134" s="1">
        <f t="shared" si="53"/>
        <v>15</v>
      </c>
      <c r="AI134" s="1">
        <f t="shared" si="60"/>
        <v>82</v>
      </c>
      <c r="AJ134" s="9">
        <f t="shared" si="34"/>
        <v>3.0815238590560394E-2</v>
      </c>
      <c r="AK134" s="9">
        <f t="shared" si="35"/>
        <v>0.30764000000000002</v>
      </c>
      <c r="AL134" s="9">
        <f t="shared" si="36"/>
        <v>0.10938000000000001</v>
      </c>
      <c r="AM134" s="9">
        <f t="shared" si="37"/>
        <v>0.18878</v>
      </c>
      <c r="AN134" s="9">
        <f t="shared" si="38"/>
        <v>9.4800000000000006E-3</v>
      </c>
      <c r="AO134" s="9">
        <f t="shared" si="39"/>
        <v>1.64E-3</v>
      </c>
      <c r="AP134" s="1">
        <f t="shared" si="54"/>
        <v>0</v>
      </c>
      <c r="AQ134" s="1">
        <f t="shared" si="54"/>
        <v>0</v>
      </c>
      <c r="AS134" s="1">
        <f t="shared" si="55"/>
        <v>0</v>
      </c>
      <c r="AT134" s="1">
        <f t="shared" si="61"/>
        <v>0</v>
      </c>
      <c r="AU134" s="1">
        <f t="shared" si="40"/>
        <v>0</v>
      </c>
      <c r="AV134" s="9">
        <f t="shared" si="56"/>
        <v>0</v>
      </c>
      <c r="AW134" s="9">
        <f t="shared" si="41"/>
        <v>0</v>
      </c>
      <c r="AX134" s="9">
        <f t="shared" si="42"/>
        <v>0</v>
      </c>
      <c r="AY134" s="9">
        <f t="shared" si="43"/>
        <v>0</v>
      </c>
      <c r="AZ134" s="9">
        <f t="shared" si="44"/>
        <v>0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136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15461</v>
      </c>
      <c r="C135" s="1">
        <v>122</v>
      </c>
      <c r="D135" s="1">
        <v>34537</v>
      </c>
      <c r="E135" s="1">
        <v>5241</v>
      </c>
      <c r="F135" s="1">
        <v>0</v>
      </c>
      <c r="G135" s="1">
        <v>9732</v>
      </c>
      <c r="H135" s="1">
        <v>0</v>
      </c>
      <c r="I135" s="1">
        <v>488</v>
      </c>
      <c r="J135" s="1">
        <v>46.95</v>
      </c>
      <c r="K135" s="1">
        <v>1.49</v>
      </c>
      <c r="L135" s="1">
        <v>24.8</v>
      </c>
      <c r="M135" s="1">
        <v>1.23</v>
      </c>
      <c r="N135" s="1">
        <v>7039</v>
      </c>
      <c r="O135" s="1">
        <v>8413</v>
      </c>
      <c r="P135" s="1">
        <v>3727</v>
      </c>
      <c r="Q135" s="1">
        <v>4611</v>
      </c>
      <c r="R135" s="1">
        <v>74</v>
      </c>
      <c r="S135" s="1">
        <v>4689</v>
      </c>
      <c r="T135" s="1">
        <v>466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f t="shared" si="50"/>
        <v>34537</v>
      </c>
      <c r="AB135" s="1">
        <f t="shared" si="50"/>
        <v>5241</v>
      </c>
      <c r="AC135" s="1">
        <f t="shared" si="51"/>
        <v>9732</v>
      </c>
      <c r="AD135" s="1">
        <f t="shared" si="52"/>
        <v>488</v>
      </c>
      <c r="AE135" s="1">
        <f t="shared" si="59"/>
        <v>-228</v>
      </c>
      <c r="AF135" s="1">
        <f t="shared" si="53"/>
        <v>293</v>
      </c>
      <c r="AG135" s="1">
        <f t="shared" si="53"/>
        <v>0</v>
      </c>
      <c r="AH135" s="1">
        <f t="shared" si="53"/>
        <v>14</v>
      </c>
      <c r="AI135" s="1">
        <f t="shared" si="60"/>
        <v>79</v>
      </c>
      <c r="AJ135" s="9">
        <f t="shared" si="34"/>
        <v>3.1563288273720978E-2</v>
      </c>
      <c r="AK135" s="9">
        <f t="shared" si="35"/>
        <v>0.30921999999999999</v>
      </c>
      <c r="AL135" s="9">
        <f t="shared" si="36"/>
        <v>0.10482</v>
      </c>
      <c r="AM135" s="9">
        <f t="shared" si="37"/>
        <v>0.19464000000000001</v>
      </c>
      <c r="AN135" s="9">
        <f t="shared" si="38"/>
        <v>9.7599999999999996E-3</v>
      </c>
      <c r="AO135" s="9">
        <f t="shared" si="39"/>
        <v>1.58E-3</v>
      </c>
      <c r="AP135" s="1">
        <f t="shared" si="54"/>
        <v>0</v>
      </c>
      <c r="AQ135" s="1">
        <f t="shared" si="54"/>
        <v>0</v>
      </c>
      <c r="AS135" s="1">
        <f t="shared" si="55"/>
        <v>0</v>
      </c>
      <c r="AT135" s="1">
        <f t="shared" si="61"/>
        <v>0</v>
      </c>
      <c r="AU135" s="1">
        <f t="shared" si="40"/>
        <v>0</v>
      </c>
      <c r="AV135" s="9">
        <f t="shared" si="56"/>
        <v>0</v>
      </c>
      <c r="AW135" s="9">
        <f t="shared" si="41"/>
        <v>0</v>
      </c>
      <c r="AX135" s="9">
        <f t="shared" si="42"/>
        <v>0</v>
      </c>
      <c r="AY135" s="9">
        <f t="shared" si="43"/>
        <v>0</v>
      </c>
      <c r="AZ135" s="9">
        <f t="shared" si="44"/>
        <v>0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137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15532</v>
      </c>
      <c r="C136" s="1">
        <v>123</v>
      </c>
      <c r="D136" s="1">
        <v>34467</v>
      </c>
      <c r="E136" s="1">
        <v>5004</v>
      </c>
      <c r="F136" s="1">
        <v>0</v>
      </c>
      <c r="G136" s="1">
        <v>10026</v>
      </c>
      <c r="H136" s="1">
        <v>0</v>
      </c>
      <c r="I136" s="1">
        <v>502</v>
      </c>
      <c r="J136" s="1">
        <v>47.02</v>
      </c>
      <c r="K136" s="1">
        <v>1.49</v>
      </c>
      <c r="L136" s="1">
        <v>24.9</v>
      </c>
      <c r="M136" s="1">
        <v>1.22</v>
      </c>
      <c r="N136" s="1">
        <v>7103</v>
      </c>
      <c r="O136" s="1">
        <v>8419</v>
      </c>
      <c r="P136" s="1">
        <v>3567</v>
      </c>
      <c r="Q136" s="1">
        <v>4776</v>
      </c>
      <c r="R136" s="1">
        <v>75</v>
      </c>
      <c r="S136" s="1">
        <v>4487</v>
      </c>
      <c r="T136" s="1">
        <v>447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f t="shared" si="50"/>
        <v>34467</v>
      </c>
      <c r="AB136" s="1">
        <f t="shared" si="50"/>
        <v>5004</v>
      </c>
      <c r="AC136" s="1">
        <f t="shared" si="51"/>
        <v>10026</v>
      </c>
      <c r="AD136" s="1">
        <f t="shared" si="52"/>
        <v>502</v>
      </c>
      <c r="AE136" s="1">
        <f t="shared" si="59"/>
        <v>-237</v>
      </c>
      <c r="AF136" s="1">
        <f t="shared" si="53"/>
        <v>294</v>
      </c>
      <c r="AG136" s="1">
        <f t="shared" si="53"/>
        <v>0</v>
      </c>
      <c r="AH136" s="1">
        <f t="shared" si="53"/>
        <v>14</v>
      </c>
      <c r="AI136" s="1">
        <f t="shared" si="60"/>
        <v>71</v>
      </c>
      <c r="AJ136" s="9">
        <f t="shared" si="34"/>
        <v>3.232037084728303E-2</v>
      </c>
      <c r="AK136" s="9">
        <f t="shared" si="35"/>
        <v>0.31064000000000003</v>
      </c>
      <c r="AL136" s="9">
        <f t="shared" si="36"/>
        <v>0.10008</v>
      </c>
      <c r="AM136" s="9">
        <f t="shared" si="37"/>
        <v>0.20052</v>
      </c>
      <c r="AN136" s="9">
        <f t="shared" si="38"/>
        <v>1.004E-2</v>
      </c>
      <c r="AO136" s="9">
        <f t="shared" si="39"/>
        <v>1.42E-3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0</v>
      </c>
      <c r="AV136" s="9">
        <f t="shared" si="56"/>
        <v>0</v>
      </c>
      <c r="AW136" s="9">
        <f t="shared" si="41"/>
        <v>0</v>
      </c>
      <c r="AX136" s="9">
        <f t="shared" si="42"/>
        <v>0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138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15601</v>
      </c>
      <c r="C137" s="1">
        <v>124</v>
      </c>
      <c r="D137" s="1">
        <v>34397</v>
      </c>
      <c r="E137" s="1">
        <v>4764</v>
      </c>
      <c r="F137" s="1">
        <v>0</v>
      </c>
      <c r="G137" s="1">
        <v>10321</v>
      </c>
      <c r="H137" s="1">
        <v>0</v>
      </c>
      <c r="I137" s="1">
        <v>516</v>
      </c>
      <c r="J137" s="1">
        <v>47.09</v>
      </c>
      <c r="K137" s="1">
        <v>1.5</v>
      </c>
      <c r="L137" s="1">
        <v>24.9</v>
      </c>
      <c r="M137" s="1">
        <v>1.21</v>
      </c>
      <c r="N137" s="1">
        <v>7167</v>
      </c>
      <c r="O137" s="1">
        <v>8425</v>
      </c>
      <c r="P137" s="1">
        <v>3408</v>
      </c>
      <c r="Q137" s="1">
        <v>4939</v>
      </c>
      <c r="R137" s="1">
        <v>76</v>
      </c>
      <c r="S137" s="1">
        <v>4280</v>
      </c>
      <c r="T137" s="1">
        <v>427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f t="shared" si="50"/>
        <v>34397</v>
      </c>
      <c r="AB137" s="1">
        <f t="shared" si="50"/>
        <v>4764</v>
      </c>
      <c r="AC137" s="1">
        <f t="shared" si="51"/>
        <v>10321</v>
      </c>
      <c r="AD137" s="1">
        <f t="shared" si="52"/>
        <v>516</v>
      </c>
      <c r="AE137" s="1">
        <f t="shared" si="59"/>
        <v>-240</v>
      </c>
      <c r="AF137" s="1">
        <f t="shared" si="53"/>
        <v>295</v>
      </c>
      <c r="AG137" s="1">
        <f t="shared" si="53"/>
        <v>0</v>
      </c>
      <c r="AH137" s="1">
        <f t="shared" si="53"/>
        <v>14</v>
      </c>
      <c r="AI137" s="1">
        <f t="shared" si="60"/>
        <v>69</v>
      </c>
      <c r="AJ137" s="9">
        <f t="shared" si="34"/>
        <v>3.3074802897250177E-2</v>
      </c>
      <c r="AK137" s="9">
        <f t="shared" si="35"/>
        <v>0.31202000000000002</v>
      </c>
      <c r="AL137" s="9">
        <f t="shared" si="36"/>
        <v>9.5280000000000004E-2</v>
      </c>
      <c r="AM137" s="9">
        <f t="shared" si="37"/>
        <v>0.20641999999999999</v>
      </c>
      <c r="AN137" s="9">
        <f t="shared" si="38"/>
        <v>1.0319999999999999E-2</v>
      </c>
      <c r="AO137" s="9">
        <f t="shared" si="39"/>
        <v>1.3799999999999999E-3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0</v>
      </c>
      <c r="AV137" s="9">
        <f t="shared" si="56"/>
        <v>0</v>
      </c>
      <c r="AW137" s="9">
        <f t="shared" si="41"/>
        <v>0</v>
      </c>
      <c r="AX137" s="9">
        <f t="shared" si="42"/>
        <v>0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139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15668</v>
      </c>
      <c r="C138" s="1">
        <v>125</v>
      </c>
      <c r="D138" s="1">
        <v>34330</v>
      </c>
      <c r="E138" s="1">
        <v>4525</v>
      </c>
      <c r="F138" s="1">
        <v>0</v>
      </c>
      <c r="G138" s="1">
        <v>10612</v>
      </c>
      <c r="H138" s="1">
        <v>0</v>
      </c>
      <c r="I138" s="1">
        <v>531</v>
      </c>
      <c r="J138" s="1">
        <v>47.15</v>
      </c>
      <c r="K138" s="1">
        <v>1.5</v>
      </c>
      <c r="L138" s="1">
        <v>25</v>
      </c>
      <c r="M138" s="1">
        <v>1.2</v>
      </c>
      <c r="N138" s="1">
        <v>7228</v>
      </c>
      <c r="O138" s="1">
        <v>8430</v>
      </c>
      <c r="P138" s="1">
        <v>3254</v>
      </c>
      <c r="Q138" s="1">
        <v>5097</v>
      </c>
      <c r="R138" s="1">
        <v>78</v>
      </c>
      <c r="S138" s="1">
        <v>4070</v>
      </c>
      <c r="T138" s="1">
        <v>405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f t="shared" si="50"/>
        <v>34330</v>
      </c>
      <c r="AB138" s="1">
        <f t="shared" si="50"/>
        <v>4525</v>
      </c>
      <c r="AC138" s="1">
        <f t="shared" si="51"/>
        <v>10612</v>
      </c>
      <c r="AD138" s="1">
        <f t="shared" si="52"/>
        <v>531</v>
      </c>
      <c r="AE138" s="1">
        <f t="shared" si="59"/>
        <v>-239</v>
      </c>
      <c r="AF138" s="1">
        <f t="shared" si="53"/>
        <v>291</v>
      </c>
      <c r="AG138" s="1">
        <f t="shared" si="53"/>
        <v>0</v>
      </c>
      <c r="AH138" s="1">
        <f t="shared" si="53"/>
        <v>15</v>
      </c>
      <c r="AI138" s="1">
        <f t="shared" si="60"/>
        <v>67</v>
      </c>
      <c r="AJ138" s="9">
        <f t="shared" si="34"/>
        <v>3.3890732703599692E-2</v>
      </c>
      <c r="AK138" s="9">
        <f t="shared" si="35"/>
        <v>0.31336000000000003</v>
      </c>
      <c r="AL138" s="9">
        <f t="shared" si="36"/>
        <v>9.0499999999999997E-2</v>
      </c>
      <c r="AM138" s="9">
        <f t="shared" si="37"/>
        <v>0.21224000000000001</v>
      </c>
      <c r="AN138" s="9">
        <f t="shared" si="38"/>
        <v>1.0619999999999999E-2</v>
      </c>
      <c r="AO138" s="9">
        <f t="shared" si="39"/>
        <v>1.34E-3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0</v>
      </c>
      <c r="AV138" s="9">
        <f t="shared" si="56"/>
        <v>0</v>
      </c>
      <c r="AW138" s="9">
        <f t="shared" si="41"/>
        <v>0</v>
      </c>
      <c r="AX138" s="9">
        <f t="shared" si="42"/>
        <v>0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140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15728</v>
      </c>
      <c r="C139" s="1">
        <v>126</v>
      </c>
      <c r="D139" s="1">
        <v>34271</v>
      </c>
      <c r="E139" s="1">
        <v>4282</v>
      </c>
      <c r="F139" s="1">
        <v>0</v>
      </c>
      <c r="G139" s="1">
        <v>10900</v>
      </c>
      <c r="H139" s="1">
        <v>0</v>
      </c>
      <c r="I139" s="1">
        <v>546</v>
      </c>
      <c r="J139" s="1">
        <v>47.22</v>
      </c>
      <c r="K139" s="1">
        <v>1.5</v>
      </c>
      <c r="L139" s="1">
        <v>25</v>
      </c>
      <c r="M139" s="1">
        <v>1.19</v>
      </c>
      <c r="N139" s="1">
        <v>7282</v>
      </c>
      <c r="O139" s="1">
        <v>8435</v>
      </c>
      <c r="P139" s="1">
        <v>3107</v>
      </c>
      <c r="Q139" s="1">
        <v>5249</v>
      </c>
      <c r="R139" s="1">
        <v>79</v>
      </c>
      <c r="S139" s="1">
        <v>3855</v>
      </c>
      <c r="T139" s="1">
        <v>382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f t="shared" si="50"/>
        <v>34271</v>
      </c>
      <c r="AB139" s="1">
        <f t="shared" si="50"/>
        <v>4282</v>
      </c>
      <c r="AC139" s="1">
        <f t="shared" si="51"/>
        <v>10900</v>
      </c>
      <c r="AD139" s="1">
        <f t="shared" si="52"/>
        <v>546</v>
      </c>
      <c r="AE139" s="1">
        <f t="shared" si="59"/>
        <v>-243</v>
      </c>
      <c r="AF139" s="1">
        <f t="shared" si="53"/>
        <v>288</v>
      </c>
      <c r="AG139" s="1">
        <f t="shared" si="53"/>
        <v>0</v>
      </c>
      <c r="AH139" s="1">
        <f t="shared" si="53"/>
        <v>15</v>
      </c>
      <c r="AI139" s="1">
        <f t="shared" si="60"/>
        <v>60</v>
      </c>
      <c r="AJ139" s="9">
        <f t="shared" si="34"/>
        <v>3.4715157680569687E-2</v>
      </c>
      <c r="AK139" s="9">
        <f t="shared" si="35"/>
        <v>0.31456000000000001</v>
      </c>
      <c r="AL139" s="9">
        <f t="shared" si="36"/>
        <v>8.5639999999999994E-2</v>
      </c>
      <c r="AM139" s="9">
        <f t="shared" si="37"/>
        <v>0.218</v>
      </c>
      <c r="AN139" s="9">
        <f t="shared" si="38"/>
        <v>1.0919999999999999E-2</v>
      </c>
      <c r="AO139" s="9">
        <f t="shared" si="39"/>
        <v>1.1999999999999999E-3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0</v>
      </c>
      <c r="AV139" s="9">
        <f t="shared" si="56"/>
        <v>0</v>
      </c>
      <c r="AW139" s="9">
        <f t="shared" si="41"/>
        <v>0</v>
      </c>
      <c r="AX139" s="9">
        <f t="shared" si="42"/>
        <v>0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141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15784</v>
      </c>
      <c r="C140" s="1">
        <v>127</v>
      </c>
      <c r="D140" s="1">
        <v>34214</v>
      </c>
      <c r="E140" s="1">
        <v>4043</v>
      </c>
      <c r="F140" s="1">
        <v>0</v>
      </c>
      <c r="G140" s="1">
        <v>11181</v>
      </c>
      <c r="H140" s="1">
        <v>0</v>
      </c>
      <c r="I140" s="1">
        <v>560</v>
      </c>
      <c r="J140" s="1">
        <v>47.28</v>
      </c>
      <c r="K140" s="1">
        <v>1.5</v>
      </c>
      <c r="L140" s="1">
        <v>25.1</v>
      </c>
      <c r="M140" s="1">
        <v>1.18</v>
      </c>
      <c r="N140" s="1">
        <v>7336</v>
      </c>
      <c r="O140" s="1">
        <v>8439</v>
      </c>
      <c r="P140" s="1">
        <v>2965</v>
      </c>
      <c r="Q140" s="1">
        <v>5393</v>
      </c>
      <c r="R140" s="1">
        <v>80</v>
      </c>
      <c r="S140" s="1">
        <v>3641</v>
      </c>
      <c r="T140" s="1">
        <v>361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f t="shared" si="50"/>
        <v>34214</v>
      </c>
      <c r="AB140" s="1">
        <f t="shared" si="50"/>
        <v>4043</v>
      </c>
      <c r="AC140" s="1">
        <f t="shared" si="51"/>
        <v>11181</v>
      </c>
      <c r="AD140" s="1">
        <f t="shared" si="52"/>
        <v>560</v>
      </c>
      <c r="AE140" s="1">
        <f t="shared" si="59"/>
        <v>-239</v>
      </c>
      <c r="AF140" s="1">
        <f t="shared" si="53"/>
        <v>281</v>
      </c>
      <c r="AG140" s="1">
        <f t="shared" si="53"/>
        <v>0</v>
      </c>
      <c r="AH140" s="1">
        <f t="shared" si="53"/>
        <v>14</v>
      </c>
      <c r="AI140" s="1">
        <f t="shared" si="60"/>
        <v>56</v>
      </c>
      <c r="AJ140" s="9">
        <f t="shared" si="34"/>
        <v>3.5478966041561075E-2</v>
      </c>
      <c r="AK140" s="9">
        <f t="shared" si="35"/>
        <v>0.31568000000000002</v>
      </c>
      <c r="AL140" s="9">
        <f t="shared" si="36"/>
        <v>8.0860000000000001E-2</v>
      </c>
      <c r="AM140" s="9">
        <f t="shared" si="37"/>
        <v>0.22362000000000001</v>
      </c>
      <c r="AN140" s="9">
        <f t="shared" si="38"/>
        <v>1.12E-2</v>
      </c>
      <c r="AO140" s="9">
        <f t="shared" si="39"/>
        <v>1.1199999999999999E-3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0</v>
      </c>
      <c r="AV140" s="9">
        <f t="shared" si="56"/>
        <v>0</v>
      </c>
      <c r="AW140" s="9">
        <f t="shared" si="41"/>
        <v>0</v>
      </c>
      <c r="AX140" s="9">
        <f t="shared" si="42"/>
        <v>0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142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15837</v>
      </c>
      <c r="C141" s="1">
        <v>128</v>
      </c>
      <c r="D141" s="1">
        <v>34161</v>
      </c>
      <c r="E141" s="1">
        <v>3806</v>
      </c>
      <c r="F141" s="1">
        <v>0</v>
      </c>
      <c r="G141" s="1">
        <v>11458</v>
      </c>
      <c r="H141" s="1">
        <v>0</v>
      </c>
      <c r="I141" s="1">
        <v>573</v>
      </c>
      <c r="J141" s="1">
        <v>47.34</v>
      </c>
      <c r="K141" s="1">
        <v>1.5</v>
      </c>
      <c r="L141" s="1">
        <v>25.2</v>
      </c>
      <c r="M141" s="1">
        <v>1.17</v>
      </c>
      <c r="N141" s="1">
        <v>7385</v>
      </c>
      <c r="O141" s="1">
        <v>8442</v>
      </c>
      <c r="P141" s="1">
        <v>2828</v>
      </c>
      <c r="Q141" s="1">
        <v>5532</v>
      </c>
      <c r="R141" s="1">
        <v>80</v>
      </c>
      <c r="S141" s="1">
        <v>3430</v>
      </c>
      <c r="T141" s="1">
        <v>341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50"/>
        <v>34161</v>
      </c>
      <c r="AB141" s="1">
        <f t="shared" si="50"/>
        <v>3806</v>
      </c>
      <c r="AC141" s="1">
        <f t="shared" si="51"/>
        <v>11458</v>
      </c>
      <c r="AD141" s="1">
        <f t="shared" si="52"/>
        <v>573</v>
      </c>
      <c r="AE141" s="1">
        <f t="shared" si="59"/>
        <v>-237</v>
      </c>
      <c r="AF141" s="1">
        <f t="shared" si="53"/>
        <v>277</v>
      </c>
      <c r="AG141" s="1">
        <f t="shared" si="53"/>
        <v>0</v>
      </c>
      <c r="AH141" s="1">
        <f t="shared" si="53"/>
        <v>13</v>
      </c>
      <c r="AI141" s="1">
        <f t="shared" si="60"/>
        <v>53</v>
      </c>
      <c r="AJ141" s="9">
        <f t="shared" si="34"/>
        <v>3.6181094904337942E-2</v>
      </c>
      <c r="AK141" s="9">
        <f t="shared" si="35"/>
        <v>0.31674000000000002</v>
      </c>
      <c r="AL141" s="9">
        <f t="shared" si="36"/>
        <v>7.6119999999999993E-2</v>
      </c>
      <c r="AM141" s="9">
        <f t="shared" si="37"/>
        <v>0.22916</v>
      </c>
      <c r="AN141" s="9">
        <f t="shared" si="38"/>
        <v>1.146E-2</v>
      </c>
      <c r="AO141" s="9">
        <f t="shared" si="39"/>
        <v>1.06E-3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0</v>
      </c>
      <c r="AV141" s="9">
        <f t="shared" si="56"/>
        <v>0</v>
      </c>
      <c r="AW141" s="9">
        <f t="shared" si="41"/>
        <v>0</v>
      </c>
      <c r="AX141" s="9">
        <f t="shared" si="42"/>
        <v>0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143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15887</v>
      </c>
      <c r="C142" s="1">
        <v>129</v>
      </c>
      <c r="D142" s="1">
        <v>34112</v>
      </c>
      <c r="E142" s="1">
        <v>3584</v>
      </c>
      <c r="F142" s="1">
        <v>0</v>
      </c>
      <c r="G142" s="1">
        <v>11716</v>
      </c>
      <c r="H142" s="1">
        <v>0</v>
      </c>
      <c r="I142" s="1">
        <v>587</v>
      </c>
      <c r="J142" s="1">
        <v>47.4</v>
      </c>
      <c r="K142" s="1">
        <v>1.5</v>
      </c>
      <c r="L142" s="1">
        <v>25.2</v>
      </c>
      <c r="M142" s="1">
        <v>1.1599999999999999</v>
      </c>
      <c r="N142" s="1">
        <v>7431</v>
      </c>
      <c r="O142" s="1">
        <v>8445</v>
      </c>
      <c r="P142" s="1">
        <v>2708</v>
      </c>
      <c r="Q142" s="1">
        <v>5656</v>
      </c>
      <c r="R142" s="1">
        <v>81</v>
      </c>
      <c r="S142" s="1">
        <v>3229</v>
      </c>
      <c r="T142" s="1">
        <v>322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f t="shared" si="50"/>
        <v>34112</v>
      </c>
      <c r="AB142" s="1">
        <f t="shared" si="50"/>
        <v>3584</v>
      </c>
      <c r="AC142" s="1">
        <f t="shared" si="51"/>
        <v>11716</v>
      </c>
      <c r="AD142" s="1">
        <f t="shared" si="52"/>
        <v>587</v>
      </c>
      <c r="AE142" s="1">
        <f t="shared" si="59"/>
        <v>-222</v>
      </c>
      <c r="AF142" s="1">
        <f t="shared" si="53"/>
        <v>258</v>
      </c>
      <c r="AG142" s="1">
        <f t="shared" si="53"/>
        <v>0</v>
      </c>
      <c r="AH142" s="1">
        <f t="shared" si="53"/>
        <v>14</v>
      </c>
      <c r="AI142" s="1">
        <f t="shared" si="60"/>
        <v>50</v>
      </c>
      <c r="AJ142" s="9">
        <f t="shared" ref="AJ142:AJ205" si="67">IF(OR(ISNA(B142),B142=0),NA(),I142/B142)</f>
        <v>3.6948448416944675E-2</v>
      </c>
      <c r="AK142" s="9">
        <f t="shared" ref="AK142:AK205" si="68">IF(OR(ISNA(B142),B142=0),NA(),B142/$AK$11)</f>
        <v>0.31774000000000002</v>
      </c>
      <c r="AL142" s="9">
        <f t="shared" ref="AL142:AL205" si="69">IF(OR(ISNA(B142),B142=0),NA(),E142/$AK$11)</f>
        <v>7.1679999999999994E-2</v>
      </c>
      <c r="AM142" s="9">
        <f t="shared" ref="AM142:AM205" si="70">IF(OR(ISNA(B142),B142=0),NA(),G142/$AK$11)</f>
        <v>0.23432</v>
      </c>
      <c r="AN142" s="9">
        <f t="shared" ref="AN142:AN205" si="71">IF(OR(ISNA(B142),B142=0),NA(),I142/$AK$11)</f>
        <v>1.174E-2</v>
      </c>
      <c r="AO142" s="9">
        <f t="shared" ref="AO142:AO205" si="72">+IF(OR(ISNA(B142),B142=0),NA(),AI142/$AK$11)</f>
        <v>1E-3</v>
      </c>
      <c r="AP142" s="1">
        <f t="shared" si="54"/>
        <v>0</v>
      </c>
      <c r="AQ142" s="1">
        <f t="shared" si="54"/>
        <v>0</v>
      </c>
      <c r="AS142" s="1">
        <f t="shared" si="55"/>
        <v>0</v>
      </c>
      <c r="AT142" s="1">
        <f t="shared" si="61"/>
        <v>0</v>
      </c>
      <c r="AU142" s="1">
        <f t="shared" ref="AU142:AU205" si="73">IF(C142="",NA(),V142+W142+X142)</f>
        <v>0</v>
      </c>
      <c r="AV142" s="9">
        <f t="shared" si="56"/>
        <v>0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0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144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15930</v>
      </c>
      <c r="C143" s="1">
        <v>130</v>
      </c>
      <c r="D143" s="1">
        <v>34068</v>
      </c>
      <c r="E143" s="1">
        <v>3366</v>
      </c>
      <c r="F143" s="1">
        <v>0</v>
      </c>
      <c r="G143" s="1">
        <v>11963</v>
      </c>
      <c r="H143" s="1">
        <v>0</v>
      </c>
      <c r="I143" s="1">
        <v>601</v>
      </c>
      <c r="J143" s="1">
        <v>47.46</v>
      </c>
      <c r="K143" s="1">
        <v>1.5</v>
      </c>
      <c r="L143" s="1">
        <v>25.3</v>
      </c>
      <c r="M143" s="1">
        <v>1.1499999999999999</v>
      </c>
      <c r="N143" s="1">
        <v>7473</v>
      </c>
      <c r="O143" s="1">
        <v>8448</v>
      </c>
      <c r="P143" s="1">
        <v>2596</v>
      </c>
      <c r="Q143" s="1">
        <v>5769</v>
      </c>
      <c r="R143" s="1">
        <v>82</v>
      </c>
      <c r="S143" s="1">
        <v>3037</v>
      </c>
      <c r="T143" s="1">
        <v>303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ref="AA143:AB206" si="78">+D143+U143</f>
        <v>34068</v>
      </c>
      <c r="AB143" s="1">
        <f t="shared" si="78"/>
        <v>3366</v>
      </c>
      <c r="AC143" s="1">
        <f t="shared" ref="AC143:AC206" si="79">+G143+W143</f>
        <v>11963</v>
      </c>
      <c r="AD143" s="1">
        <f t="shared" ref="AD143:AD206" si="80">+I143+X143</f>
        <v>601</v>
      </c>
      <c r="AE143" s="1">
        <f t="shared" si="59"/>
        <v>-218</v>
      </c>
      <c r="AF143" s="1">
        <f t="shared" ref="AF143:AH206" si="81">IF($C143="","",G143-G142)</f>
        <v>247</v>
      </c>
      <c r="AG143" s="1">
        <f t="shared" si="81"/>
        <v>0</v>
      </c>
      <c r="AH143" s="1">
        <f t="shared" si="81"/>
        <v>14</v>
      </c>
      <c r="AI143" s="1">
        <f t="shared" si="60"/>
        <v>43</v>
      </c>
      <c r="AJ143" s="9">
        <f t="shared" si="67"/>
        <v>3.7727558066541114E-2</v>
      </c>
      <c r="AK143" s="9">
        <f t="shared" si="68"/>
        <v>0.31859999999999999</v>
      </c>
      <c r="AL143" s="9">
        <f t="shared" si="69"/>
        <v>6.7320000000000005E-2</v>
      </c>
      <c r="AM143" s="9">
        <f t="shared" si="70"/>
        <v>0.23926</v>
      </c>
      <c r="AN143" s="9">
        <f t="shared" si="71"/>
        <v>1.2019999999999999E-2</v>
      </c>
      <c r="AO143" s="9">
        <f t="shared" si="72"/>
        <v>8.5999999999999998E-4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0</v>
      </c>
      <c r="AV143" s="9">
        <f t="shared" ref="AV143:AV206" si="84">IF(OR(ISNA(B143),B143=0),NA(),AU143/$AK$11)</f>
        <v>0</v>
      </c>
      <c r="AW143" s="9">
        <f t="shared" si="74"/>
        <v>0</v>
      </c>
      <c r="AX143" s="9">
        <f t="shared" si="75"/>
        <v>0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145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15972</v>
      </c>
      <c r="C144" s="1">
        <v>131</v>
      </c>
      <c r="D144" s="1">
        <v>34026</v>
      </c>
      <c r="E144" s="1">
        <v>3160</v>
      </c>
      <c r="F144" s="1">
        <v>0</v>
      </c>
      <c r="G144" s="1">
        <v>12198</v>
      </c>
      <c r="H144" s="1">
        <v>0</v>
      </c>
      <c r="I144" s="1">
        <v>614</v>
      </c>
      <c r="J144" s="1">
        <v>47.52</v>
      </c>
      <c r="K144" s="1">
        <v>1.51</v>
      </c>
      <c r="L144" s="1">
        <v>25.3</v>
      </c>
      <c r="M144" s="1">
        <v>1.1399999999999999</v>
      </c>
      <c r="N144" s="1">
        <v>7512</v>
      </c>
      <c r="O144" s="1">
        <v>8450</v>
      </c>
      <c r="P144" s="1">
        <v>2495</v>
      </c>
      <c r="Q144" s="1">
        <v>5871</v>
      </c>
      <c r="R144" s="1">
        <v>83</v>
      </c>
      <c r="S144" s="1">
        <v>2856</v>
      </c>
      <c r="T144" s="1">
        <v>284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f t="shared" si="78"/>
        <v>34026</v>
      </c>
      <c r="AB144" s="1">
        <f t="shared" si="78"/>
        <v>3160</v>
      </c>
      <c r="AC144" s="1">
        <f t="shared" si="79"/>
        <v>12198</v>
      </c>
      <c r="AD144" s="1">
        <f t="shared" si="80"/>
        <v>614</v>
      </c>
      <c r="AE144" s="1">
        <f t="shared" ref="AE144:AE207" si="85">IF($C144="","",E144-E143)</f>
        <v>-206</v>
      </c>
      <c r="AF144" s="1">
        <f t="shared" si="81"/>
        <v>235</v>
      </c>
      <c r="AG144" s="1">
        <f t="shared" si="81"/>
        <v>0</v>
      </c>
      <c r="AH144" s="1">
        <f t="shared" si="81"/>
        <v>13</v>
      </c>
      <c r="AI144" s="1">
        <f t="shared" ref="AI144:AI207" si="86">IF(OR($C144="",ISNA($C144)),NA(),AE144+AF144+AG144+AH144)</f>
        <v>42</v>
      </c>
      <c r="AJ144" s="9">
        <f t="shared" si="67"/>
        <v>3.8442273979464064E-2</v>
      </c>
      <c r="AK144" s="9">
        <f t="shared" si="68"/>
        <v>0.31944</v>
      </c>
      <c r="AL144" s="9">
        <f t="shared" si="69"/>
        <v>6.3200000000000006E-2</v>
      </c>
      <c r="AM144" s="9">
        <f t="shared" si="70"/>
        <v>0.24396000000000001</v>
      </c>
      <c r="AN144" s="9">
        <f t="shared" si="71"/>
        <v>1.2279999999999999E-2</v>
      </c>
      <c r="AO144" s="9">
        <f t="shared" si="72"/>
        <v>8.4000000000000003E-4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0</v>
      </c>
      <c r="AV144" s="9">
        <f t="shared" si="84"/>
        <v>0</v>
      </c>
      <c r="AW144" s="9">
        <f t="shared" si="74"/>
        <v>0</v>
      </c>
      <c r="AX144" s="9">
        <f t="shared" si="75"/>
        <v>0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146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16011</v>
      </c>
      <c r="C145" s="1">
        <v>132</v>
      </c>
      <c r="D145" s="1">
        <v>33987</v>
      </c>
      <c r="E145" s="1">
        <v>2962</v>
      </c>
      <c r="F145" s="1">
        <v>0</v>
      </c>
      <c r="G145" s="1">
        <v>12422</v>
      </c>
      <c r="H145" s="1">
        <v>0</v>
      </c>
      <c r="I145" s="1">
        <v>627</v>
      </c>
      <c r="J145" s="1">
        <v>47.58</v>
      </c>
      <c r="K145" s="1">
        <v>1.51</v>
      </c>
      <c r="L145" s="1">
        <v>25.4</v>
      </c>
      <c r="M145" s="1">
        <v>1.1299999999999999</v>
      </c>
      <c r="N145" s="1">
        <v>7549</v>
      </c>
      <c r="O145" s="1">
        <v>8452</v>
      </c>
      <c r="P145" s="1">
        <v>2405</v>
      </c>
      <c r="Q145" s="1">
        <v>5963</v>
      </c>
      <c r="R145" s="1">
        <v>84</v>
      </c>
      <c r="S145" s="1">
        <v>2678</v>
      </c>
      <c r="T145" s="1">
        <v>266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f t="shared" si="78"/>
        <v>33987</v>
      </c>
      <c r="AB145" s="1">
        <f t="shared" si="78"/>
        <v>2962</v>
      </c>
      <c r="AC145" s="1">
        <f t="shared" si="79"/>
        <v>12422</v>
      </c>
      <c r="AD145" s="1">
        <f t="shared" si="80"/>
        <v>627</v>
      </c>
      <c r="AE145" s="1">
        <f t="shared" si="85"/>
        <v>-198</v>
      </c>
      <c r="AF145" s="1">
        <f t="shared" si="81"/>
        <v>224</v>
      </c>
      <c r="AG145" s="1">
        <f t="shared" si="81"/>
        <v>0</v>
      </c>
      <c r="AH145" s="1">
        <f t="shared" si="81"/>
        <v>13</v>
      </c>
      <c r="AI145" s="1">
        <f t="shared" si="86"/>
        <v>39</v>
      </c>
      <c r="AJ145" s="9">
        <f t="shared" si="67"/>
        <v>3.9160577103241521E-2</v>
      </c>
      <c r="AK145" s="9">
        <f t="shared" si="68"/>
        <v>0.32022</v>
      </c>
      <c r="AL145" s="9">
        <f t="shared" si="69"/>
        <v>5.9240000000000001E-2</v>
      </c>
      <c r="AM145" s="9">
        <f t="shared" si="70"/>
        <v>0.24843999999999999</v>
      </c>
      <c r="AN145" s="9">
        <f t="shared" si="71"/>
        <v>1.2540000000000001E-2</v>
      </c>
      <c r="AO145" s="9">
        <f t="shared" si="72"/>
        <v>7.7999999999999999E-4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0</v>
      </c>
      <c r="AV145" s="9">
        <f t="shared" si="84"/>
        <v>0</v>
      </c>
      <c r="AW145" s="9">
        <f t="shared" si="74"/>
        <v>0</v>
      </c>
      <c r="AX145" s="9">
        <f t="shared" si="75"/>
        <v>0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147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16048</v>
      </c>
      <c r="C146" s="1">
        <v>133</v>
      </c>
      <c r="D146" s="1">
        <v>33951</v>
      </c>
      <c r="E146" s="1">
        <v>2774</v>
      </c>
      <c r="F146" s="1">
        <v>0</v>
      </c>
      <c r="G146" s="1">
        <v>12634</v>
      </c>
      <c r="H146" s="1">
        <v>0</v>
      </c>
      <c r="I146" s="1">
        <v>640</v>
      </c>
      <c r="J146" s="1">
        <v>47.63</v>
      </c>
      <c r="K146" s="1">
        <v>1.51</v>
      </c>
      <c r="L146" s="1">
        <v>25.4</v>
      </c>
      <c r="M146" s="1">
        <v>1.1299999999999999</v>
      </c>
      <c r="N146" s="1">
        <v>7583</v>
      </c>
      <c r="O146" s="1">
        <v>8455</v>
      </c>
      <c r="P146" s="1">
        <v>2325</v>
      </c>
      <c r="Q146" s="1">
        <v>6045</v>
      </c>
      <c r="R146" s="1">
        <v>84</v>
      </c>
      <c r="S146" s="1">
        <v>2511</v>
      </c>
      <c r="T146" s="1">
        <v>248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f t="shared" si="78"/>
        <v>33951</v>
      </c>
      <c r="AB146" s="1">
        <f t="shared" si="78"/>
        <v>2774</v>
      </c>
      <c r="AC146" s="1">
        <f t="shared" si="79"/>
        <v>12634</v>
      </c>
      <c r="AD146" s="1">
        <f t="shared" si="80"/>
        <v>640</v>
      </c>
      <c r="AE146" s="1">
        <f t="shared" si="85"/>
        <v>-188</v>
      </c>
      <c r="AF146" s="1">
        <f t="shared" si="81"/>
        <v>212</v>
      </c>
      <c r="AG146" s="1">
        <f t="shared" si="81"/>
        <v>0</v>
      </c>
      <c r="AH146" s="1">
        <f t="shared" si="81"/>
        <v>13</v>
      </c>
      <c r="AI146" s="1">
        <f t="shared" si="86"/>
        <v>37</v>
      </c>
      <c r="AJ146" s="9">
        <f t="shared" si="67"/>
        <v>3.9880358923230309E-2</v>
      </c>
      <c r="AK146" s="9">
        <f t="shared" si="68"/>
        <v>0.32096000000000002</v>
      </c>
      <c r="AL146" s="9">
        <f t="shared" si="69"/>
        <v>5.5480000000000002E-2</v>
      </c>
      <c r="AM146" s="9">
        <f t="shared" si="70"/>
        <v>0.25268000000000002</v>
      </c>
      <c r="AN146" s="9">
        <f t="shared" si="71"/>
        <v>1.2800000000000001E-2</v>
      </c>
      <c r="AO146" s="9">
        <f t="shared" si="72"/>
        <v>7.3999999999999999E-4</v>
      </c>
      <c r="AP146" s="1">
        <f t="shared" si="82"/>
        <v>0</v>
      </c>
      <c r="AQ146" s="1">
        <f t="shared" si="82"/>
        <v>0</v>
      </c>
      <c r="AS146" s="1">
        <f t="shared" si="83"/>
        <v>0</v>
      </c>
      <c r="AT146" s="1">
        <f t="shared" si="87"/>
        <v>0</v>
      </c>
      <c r="AU146" s="1">
        <f t="shared" si="73"/>
        <v>0</v>
      </c>
      <c r="AV146" s="9">
        <f t="shared" si="84"/>
        <v>0</v>
      </c>
      <c r="AW146" s="9">
        <f t="shared" si="74"/>
        <v>0</v>
      </c>
      <c r="AX146" s="9">
        <f t="shared" si="75"/>
        <v>0</v>
      </c>
      <c r="AY146" s="9">
        <f t="shared" si="76"/>
        <v>0</v>
      </c>
      <c r="AZ146" s="9">
        <f t="shared" si="77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148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16080</v>
      </c>
      <c r="C147" s="1">
        <v>134</v>
      </c>
      <c r="D147" s="1">
        <v>33918</v>
      </c>
      <c r="E147" s="1">
        <v>2591</v>
      </c>
      <c r="F147" s="1">
        <v>0</v>
      </c>
      <c r="G147" s="1">
        <v>12837</v>
      </c>
      <c r="H147" s="1">
        <v>0</v>
      </c>
      <c r="I147" s="1">
        <v>652</v>
      </c>
      <c r="J147" s="1">
        <v>47.69</v>
      </c>
      <c r="K147" s="1">
        <v>1.51</v>
      </c>
      <c r="L147" s="1">
        <v>25.4</v>
      </c>
      <c r="M147" s="1">
        <v>1.1200000000000001</v>
      </c>
      <c r="N147" s="1">
        <v>7613</v>
      </c>
      <c r="O147" s="1">
        <v>8457</v>
      </c>
      <c r="P147" s="1">
        <v>2252</v>
      </c>
      <c r="Q147" s="1">
        <v>6120</v>
      </c>
      <c r="R147" s="1">
        <v>85</v>
      </c>
      <c r="S147" s="1">
        <v>2348</v>
      </c>
      <c r="T147" s="1">
        <v>233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f t="shared" si="78"/>
        <v>33918</v>
      </c>
      <c r="AB147" s="1">
        <f t="shared" si="78"/>
        <v>2591</v>
      </c>
      <c r="AC147" s="1">
        <f t="shared" si="79"/>
        <v>12837</v>
      </c>
      <c r="AD147" s="1">
        <f t="shared" si="80"/>
        <v>652</v>
      </c>
      <c r="AE147" s="1">
        <f t="shared" si="85"/>
        <v>-183</v>
      </c>
      <c r="AF147" s="1">
        <f t="shared" si="81"/>
        <v>203</v>
      </c>
      <c r="AG147" s="1">
        <f t="shared" si="81"/>
        <v>0</v>
      </c>
      <c r="AH147" s="1">
        <f t="shared" si="81"/>
        <v>12</v>
      </c>
      <c r="AI147" s="1">
        <f t="shared" si="86"/>
        <v>32</v>
      </c>
      <c r="AJ147" s="9">
        <f t="shared" si="67"/>
        <v>4.054726368159204E-2</v>
      </c>
      <c r="AK147" s="9">
        <f t="shared" si="68"/>
        <v>0.3216</v>
      </c>
      <c r="AL147" s="9">
        <f t="shared" si="69"/>
        <v>5.1819999999999998E-2</v>
      </c>
      <c r="AM147" s="9">
        <f t="shared" si="70"/>
        <v>0.25674000000000002</v>
      </c>
      <c r="AN147" s="9">
        <f t="shared" si="71"/>
        <v>1.304E-2</v>
      </c>
      <c r="AO147" s="9">
        <f t="shared" si="72"/>
        <v>6.4000000000000005E-4</v>
      </c>
      <c r="AP147" s="1">
        <f t="shared" si="82"/>
        <v>0</v>
      </c>
      <c r="AQ147" s="1">
        <f t="shared" si="82"/>
        <v>0</v>
      </c>
      <c r="AS147" s="1">
        <f t="shared" si="83"/>
        <v>0</v>
      </c>
      <c r="AT147" s="1">
        <f t="shared" si="87"/>
        <v>0</v>
      </c>
      <c r="AU147" s="1">
        <f t="shared" si="73"/>
        <v>0</v>
      </c>
      <c r="AV147" s="9">
        <f t="shared" si="84"/>
        <v>0</v>
      </c>
      <c r="AW147" s="9">
        <f t="shared" si="74"/>
        <v>0</v>
      </c>
      <c r="AX147" s="9">
        <f t="shared" si="75"/>
        <v>0</v>
      </c>
      <c r="AY147" s="9">
        <f t="shared" si="76"/>
        <v>0</v>
      </c>
      <c r="AZ147" s="9">
        <f t="shared" si="77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149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16102</v>
      </c>
      <c r="C148" s="1">
        <v>135</v>
      </c>
      <c r="D148" s="1">
        <v>33897</v>
      </c>
      <c r="E148" s="1">
        <v>2343</v>
      </c>
      <c r="F148" s="1">
        <v>0</v>
      </c>
      <c r="G148" s="1">
        <v>13090</v>
      </c>
      <c r="H148" s="1">
        <v>0</v>
      </c>
      <c r="I148" s="1">
        <v>669</v>
      </c>
      <c r="J148" s="1">
        <v>47.74</v>
      </c>
      <c r="K148" s="1">
        <v>1.5</v>
      </c>
      <c r="L148" s="1">
        <v>25.5</v>
      </c>
      <c r="M148" s="1">
        <v>1.1100000000000001</v>
      </c>
      <c r="N148" s="1">
        <v>7633</v>
      </c>
      <c r="O148" s="1">
        <v>8459</v>
      </c>
      <c r="P148" s="1">
        <v>2216</v>
      </c>
      <c r="Q148" s="1">
        <v>6159</v>
      </c>
      <c r="R148" s="1">
        <v>83</v>
      </c>
      <c r="S148" s="1">
        <v>2124</v>
      </c>
      <c r="T148" s="1">
        <v>211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f t="shared" si="78"/>
        <v>33897</v>
      </c>
      <c r="AB148" s="1">
        <f t="shared" si="78"/>
        <v>2343</v>
      </c>
      <c r="AC148" s="1">
        <f t="shared" si="79"/>
        <v>13090</v>
      </c>
      <c r="AD148" s="1">
        <f t="shared" si="80"/>
        <v>669</v>
      </c>
      <c r="AE148" s="1">
        <f t="shared" si="85"/>
        <v>-248</v>
      </c>
      <c r="AF148" s="1">
        <f t="shared" si="81"/>
        <v>253</v>
      </c>
      <c r="AG148" s="1">
        <f t="shared" si="81"/>
        <v>0</v>
      </c>
      <c r="AH148" s="1">
        <f t="shared" si="81"/>
        <v>17</v>
      </c>
      <c r="AI148" s="1">
        <f t="shared" si="86"/>
        <v>22</v>
      </c>
      <c r="AJ148" s="9">
        <f t="shared" si="67"/>
        <v>4.1547633834306298E-2</v>
      </c>
      <c r="AK148" s="9">
        <f t="shared" si="68"/>
        <v>0.32203999999999999</v>
      </c>
      <c r="AL148" s="9">
        <f t="shared" si="69"/>
        <v>4.6859999999999999E-2</v>
      </c>
      <c r="AM148" s="9">
        <f t="shared" si="70"/>
        <v>0.26179999999999998</v>
      </c>
      <c r="AN148" s="9">
        <f t="shared" si="71"/>
        <v>1.338E-2</v>
      </c>
      <c r="AO148" s="9">
        <f t="shared" si="72"/>
        <v>4.4000000000000002E-4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0</v>
      </c>
      <c r="AV148" s="9">
        <f t="shared" si="84"/>
        <v>0</v>
      </c>
      <c r="AW148" s="9">
        <f t="shared" si="74"/>
        <v>0</v>
      </c>
      <c r="AX148" s="9">
        <f t="shared" si="75"/>
        <v>0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150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16131</v>
      </c>
      <c r="C149" s="1">
        <v>136</v>
      </c>
      <c r="D149" s="1">
        <v>33867</v>
      </c>
      <c r="E149" s="1">
        <v>2182</v>
      </c>
      <c r="F149" s="1">
        <v>0</v>
      </c>
      <c r="G149" s="1">
        <v>13268</v>
      </c>
      <c r="H149" s="1">
        <v>0</v>
      </c>
      <c r="I149" s="1">
        <v>681</v>
      </c>
      <c r="J149" s="1">
        <v>47.8</v>
      </c>
      <c r="K149" s="1">
        <v>1.5</v>
      </c>
      <c r="L149" s="1">
        <v>25.5</v>
      </c>
      <c r="M149" s="1">
        <v>1.1000000000000001</v>
      </c>
      <c r="N149" s="1">
        <v>7660</v>
      </c>
      <c r="O149" s="1">
        <v>8461</v>
      </c>
      <c r="P149" s="1">
        <v>2158</v>
      </c>
      <c r="Q149" s="1">
        <v>6218</v>
      </c>
      <c r="R149" s="1">
        <v>84</v>
      </c>
      <c r="S149" s="1">
        <v>1977</v>
      </c>
      <c r="T149" s="1">
        <v>198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f t="shared" si="78"/>
        <v>33867</v>
      </c>
      <c r="AB149" s="1">
        <f t="shared" si="78"/>
        <v>2182</v>
      </c>
      <c r="AC149" s="1">
        <f t="shared" si="79"/>
        <v>13268</v>
      </c>
      <c r="AD149" s="1">
        <f t="shared" si="80"/>
        <v>681</v>
      </c>
      <c r="AE149" s="1">
        <f t="shared" si="85"/>
        <v>-161</v>
      </c>
      <c r="AF149" s="1">
        <f t="shared" si="81"/>
        <v>178</v>
      </c>
      <c r="AG149" s="1">
        <f t="shared" si="81"/>
        <v>0</v>
      </c>
      <c r="AH149" s="1">
        <f t="shared" si="81"/>
        <v>12</v>
      </c>
      <c r="AI149" s="1">
        <f t="shared" si="86"/>
        <v>29</v>
      </c>
      <c r="AJ149" s="9">
        <f t="shared" si="67"/>
        <v>4.2216849544355589E-2</v>
      </c>
      <c r="AK149" s="9">
        <f t="shared" si="68"/>
        <v>0.32262000000000002</v>
      </c>
      <c r="AL149" s="9">
        <f t="shared" si="69"/>
        <v>4.3639999999999998E-2</v>
      </c>
      <c r="AM149" s="9">
        <f t="shared" si="70"/>
        <v>0.26535999999999998</v>
      </c>
      <c r="AN149" s="9">
        <f t="shared" si="71"/>
        <v>1.362E-2</v>
      </c>
      <c r="AO149" s="9">
        <f t="shared" si="72"/>
        <v>5.8E-4</v>
      </c>
      <c r="AP149" s="1">
        <f t="shared" si="82"/>
        <v>0</v>
      </c>
      <c r="AQ149" s="1">
        <f t="shared" si="82"/>
        <v>0</v>
      </c>
      <c r="AS149" s="1">
        <f t="shared" si="83"/>
        <v>0</v>
      </c>
      <c r="AT149" s="1">
        <f t="shared" si="87"/>
        <v>0</v>
      </c>
      <c r="AU149" s="1">
        <f t="shared" si="73"/>
        <v>0</v>
      </c>
      <c r="AV149" s="9">
        <f t="shared" si="84"/>
        <v>0</v>
      </c>
      <c r="AW149" s="9">
        <f t="shared" si="74"/>
        <v>0</v>
      </c>
      <c r="AX149" s="9">
        <f t="shared" si="75"/>
        <v>0</v>
      </c>
      <c r="AY149" s="9">
        <f t="shared" si="76"/>
        <v>0</v>
      </c>
      <c r="AZ149" s="9">
        <f t="shared" si="77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151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16157</v>
      </c>
      <c r="C150" s="1">
        <v>137</v>
      </c>
      <c r="D150" s="1">
        <v>33841</v>
      </c>
      <c r="E150" s="1">
        <v>2031</v>
      </c>
      <c r="F150" s="1">
        <v>0</v>
      </c>
      <c r="G150" s="1">
        <v>13434</v>
      </c>
      <c r="H150" s="1">
        <v>0</v>
      </c>
      <c r="I150" s="1">
        <v>692</v>
      </c>
      <c r="J150" s="1">
        <v>47.85</v>
      </c>
      <c r="K150" s="1">
        <v>1.51</v>
      </c>
      <c r="L150" s="1">
        <v>25.6</v>
      </c>
      <c r="M150" s="1">
        <v>1.0900000000000001</v>
      </c>
      <c r="N150" s="1">
        <v>7684</v>
      </c>
      <c r="O150" s="1">
        <v>8463</v>
      </c>
      <c r="P150" s="1">
        <v>2104</v>
      </c>
      <c r="Q150" s="1">
        <v>6275</v>
      </c>
      <c r="R150" s="1">
        <v>84</v>
      </c>
      <c r="S150" s="1">
        <v>1839</v>
      </c>
      <c r="T150" s="1">
        <v>183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f t="shared" si="78"/>
        <v>33841</v>
      </c>
      <c r="AB150" s="1">
        <f t="shared" si="78"/>
        <v>2031</v>
      </c>
      <c r="AC150" s="1">
        <f t="shared" si="79"/>
        <v>13434</v>
      </c>
      <c r="AD150" s="1">
        <f t="shared" si="80"/>
        <v>692</v>
      </c>
      <c r="AE150" s="1">
        <f t="shared" si="85"/>
        <v>-151</v>
      </c>
      <c r="AF150" s="1">
        <f t="shared" si="81"/>
        <v>166</v>
      </c>
      <c r="AG150" s="1">
        <f t="shared" si="81"/>
        <v>0</v>
      </c>
      <c r="AH150" s="1">
        <f t="shared" si="81"/>
        <v>11</v>
      </c>
      <c r="AI150" s="1">
        <f t="shared" si="86"/>
        <v>26</v>
      </c>
      <c r="AJ150" s="9">
        <f t="shared" si="67"/>
        <v>4.2829733242557406E-2</v>
      </c>
      <c r="AK150" s="9">
        <f t="shared" si="68"/>
        <v>0.32313999999999998</v>
      </c>
      <c r="AL150" s="9">
        <f t="shared" si="69"/>
        <v>4.0620000000000003E-2</v>
      </c>
      <c r="AM150" s="9">
        <f t="shared" si="70"/>
        <v>0.26867999999999997</v>
      </c>
      <c r="AN150" s="9">
        <f t="shared" si="71"/>
        <v>1.384E-2</v>
      </c>
      <c r="AO150" s="9">
        <f t="shared" si="72"/>
        <v>5.1999999999999995E-4</v>
      </c>
      <c r="AP150" s="1">
        <f t="shared" si="82"/>
        <v>0</v>
      </c>
      <c r="AQ150" s="1">
        <f t="shared" si="82"/>
        <v>0</v>
      </c>
      <c r="AS150" s="1">
        <f t="shared" si="83"/>
        <v>0</v>
      </c>
      <c r="AT150" s="1">
        <f t="shared" si="87"/>
        <v>0</v>
      </c>
      <c r="AU150" s="1">
        <f t="shared" si="73"/>
        <v>0</v>
      </c>
      <c r="AV150" s="9">
        <f t="shared" si="84"/>
        <v>0</v>
      </c>
      <c r="AW150" s="9">
        <f t="shared" si="74"/>
        <v>0</v>
      </c>
      <c r="AX150" s="9">
        <f t="shared" si="75"/>
        <v>0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152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16182</v>
      </c>
      <c r="C151" s="1">
        <v>138</v>
      </c>
      <c r="D151" s="1">
        <v>33816</v>
      </c>
      <c r="E151" s="1">
        <v>1892</v>
      </c>
      <c r="F151" s="1">
        <v>0</v>
      </c>
      <c r="G151" s="1">
        <v>13587</v>
      </c>
      <c r="H151" s="1">
        <v>0</v>
      </c>
      <c r="I151" s="1">
        <v>703</v>
      </c>
      <c r="J151" s="1">
        <v>47.9</v>
      </c>
      <c r="K151" s="1">
        <v>1.51</v>
      </c>
      <c r="L151" s="1">
        <v>25.6</v>
      </c>
      <c r="M151" s="1">
        <v>1.0900000000000001</v>
      </c>
      <c r="N151" s="1">
        <v>7707</v>
      </c>
      <c r="O151" s="1">
        <v>8466</v>
      </c>
      <c r="P151" s="1">
        <v>2057</v>
      </c>
      <c r="Q151" s="1">
        <v>6323</v>
      </c>
      <c r="R151" s="1">
        <v>84</v>
      </c>
      <c r="S151" s="1">
        <v>1713</v>
      </c>
      <c r="T151" s="1">
        <v>171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f t="shared" si="78"/>
        <v>33816</v>
      </c>
      <c r="AB151" s="1">
        <f t="shared" si="78"/>
        <v>1892</v>
      </c>
      <c r="AC151" s="1">
        <f t="shared" si="79"/>
        <v>13587</v>
      </c>
      <c r="AD151" s="1">
        <f t="shared" si="80"/>
        <v>703</v>
      </c>
      <c r="AE151" s="1">
        <f t="shared" si="85"/>
        <v>-139</v>
      </c>
      <c r="AF151" s="1">
        <f t="shared" si="81"/>
        <v>153</v>
      </c>
      <c r="AG151" s="1">
        <f t="shared" si="81"/>
        <v>0</v>
      </c>
      <c r="AH151" s="1">
        <f t="shared" si="81"/>
        <v>11</v>
      </c>
      <c r="AI151" s="1">
        <f t="shared" si="86"/>
        <v>25</v>
      </c>
      <c r="AJ151" s="9">
        <f t="shared" si="67"/>
        <v>4.3443332097392165E-2</v>
      </c>
      <c r="AK151" s="9">
        <f t="shared" si="68"/>
        <v>0.32363999999999998</v>
      </c>
      <c r="AL151" s="9">
        <f t="shared" si="69"/>
        <v>3.7839999999999999E-2</v>
      </c>
      <c r="AM151" s="9">
        <f t="shared" si="70"/>
        <v>0.27173999999999998</v>
      </c>
      <c r="AN151" s="9">
        <f t="shared" si="71"/>
        <v>1.406E-2</v>
      </c>
      <c r="AO151" s="9">
        <f t="shared" si="72"/>
        <v>5.0000000000000001E-4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0</v>
      </c>
      <c r="AV151" s="9">
        <f t="shared" si="84"/>
        <v>0</v>
      </c>
      <c r="AW151" s="9">
        <f t="shared" si="74"/>
        <v>0</v>
      </c>
      <c r="AX151" s="9">
        <f t="shared" si="75"/>
        <v>0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153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16191</v>
      </c>
      <c r="C152" s="1">
        <v>139</v>
      </c>
      <c r="D152" s="1">
        <v>33806</v>
      </c>
      <c r="E152" s="1">
        <v>1705</v>
      </c>
      <c r="F152" s="1">
        <v>0</v>
      </c>
      <c r="G152" s="1">
        <v>13773</v>
      </c>
      <c r="H152" s="1">
        <v>0</v>
      </c>
      <c r="I152" s="1">
        <v>713</v>
      </c>
      <c r="J152" s="1">
        <v>47.95</v>
      </c>
      <c r="K152" s="1">
        <v>1.5</v>
      </c>
      <c r="L152" s="1">
        <v>25.6</v>
      </c>
      <c r="M152" s="1">
        <v>1.08</v>
      </c>
      <c r="N152" s="1">
        <v>7716</v>
      </c>
      <c r="O152" s="1">
        <v>8466</v>
      </c>
      <c r="P152" s="1">
        <v>2051</v>
      </c>
      <c r="Q152" s="1">
        <v>6332</v>
      </c>
      <c r="R152" s="1">
        <v>82</v>
      </c>
      <c r="S152" s="1">
        <v>1543</v>
      </c>
      <c r="T152" s="1">
        <v>153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f t="shared" si="78"/>
        <v>33806</v>
      </c>
      <c r="AB152" s="1">
        <f t="shared" si="78"/>
        <v>1705</v>
      </c>
      <c r="AC152" s="1">
        <f t="shared" si="79"/>
        <v>13773</v>
      </c>
      <c r="AD152" s="1">
        <f t="shared" si="80"/>
        <v>713</v>
      </c>
      <c r="AE152" s="1">
        <f t="shared" si="85"/>
        <v>-187</v>
      </c>
      <c r="AF152" s="1">
        <f t="shared" si="81"/>
        <v>186</v>
      </c>
      <c r="AG152" s="1">
        <f t="shared" si="81"/>
        <v>0</v>
      </c>
      <c r="AH152" s="1">
        <f t="shared" si="81"/>
        <v>10</v>
      </c>
      <c r="AI152" s="1">
        <f t="shared" si="86"/>
        <v>9</v>
      </c>
      <c r="AJ152" s="9">
        <f t="shared" si="67"/>
        <v>4.4036810573775557E-2</v>
      </c>
      <c r="AK152" s="9">
        <f t="shared" si="68"/>
        <v>0.32382</v>
      </c>
      <c r="AL152" s="9">
        <f t="shared" si="69"/>
        <v>3.4099999999999998E-2</v>
      </c>
      <c r="AM152" s="9">
        <f t="shared" si="70"/>
        <v>0.27545999999999998</v>
      </c>
      <c r="AN152" s="9">
        <f t="shared" si="71"/>
        <v>1.426E-2</v>
      </c>
      <c r="AO152" s="9">
        <f t="shared" si="72"/>
        <v>1.8000000000000001E-4</v>
      </c>
      <c r="AP152" s="1">
        <f t="shared" si="82"/>
        <v>0</v>
      </c>
      <c r="AQ152" s="1">
        <f t="shared" si="82"/>
        <v>0</v>
      </c>
      <c r="AS152" s="1">
        <f t="shared" si="83"/>
        <v>0</v>
      </c>
      <c r="AT152" s="1">
        <f t="shared" si="87"/>
        <v>0</v>
      </c>
      <c r="AU152" s="1">
        <f t="shared" si="73"/>
        <v>0</v>
      </c>
      <c r="AV152" s="9">
        <f t="shared" si="84"/>
        <v>0</v>
      </c>
      <c r="AW152" s="9">
        <f t="shared" si="74"/>
        <v>0</v>
      </c>
      <c r="AX152" s="9">
        <f t="shared" si="75"/>
        <v>0</v>
      </c>
      <c r="AY152" s="9">
        <f t="shared" si="76"/>
        <v>0</v>
      </c>
      <c r="AZ152" s="9">
        <f t="shared" si="77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154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16213</v>
      </c>
      <c r="C153" s="1">
        <v>140</v>
      </c>
      <c r="D153" s="1">
        <v>33786</v>
      </c>
      <c r="E153" s="1">
        <v>1586</v>
      </c>
      <c r="F153" s="1">
        <v>0</v>
      </c>
      <c r="G153" s="1">
        <v>13904</v>
      </c>
      <c r="H153" s="1">
        <v>0</v>
      </c>
      <c r="I153" s="1">
        <v>723</v>
      </c>
      <c r="J153" s="1">
        <v>48</v>
      </c>
      <c r="K153" s="1">
        <v>1.5</v>
      </c>
      <c r="L153" s="1">
        <v>25.6</v>
      </c>
      <c r="M153" s="1">
        <v>1.07</v>
      </c>
      <c r="N153" s="1">
        <v>7734</v>
      </c>
      <c r="O153" s="1">
        <v>8468</v>
      </c>
      <c r="P153" s="1">
        <v>2021</v>
      </c>
      <c r="Q153" s="1">
        <v>6364</v>
      </c>
      <c r="R153" s="1">
        <v>83</v>
      </c>
      <c r="S153" s="1">
        <v>1434</v>
      </c>
      <c r="T153" s="1">
        <v>141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f t="shared" si="78"/>
        <v>33786</v>
      </c>
      <c r="AB153" s="1">
        <f t="shared" si="78"/>
        <v>1586</v>
      </c>
      <c r="AC153" s="1">
        <f t="shared" si="79"/>
        <v>13904</v>
      </c>
      <c r="AD153" s="1">
        <f t="shared" si="80"/>
        <v>723</v>
      </c>
      <c r="AE153" s="1">
        <f t="shared" si="85"/>
        <v>-119</v>
      </c>
      <c r="AF153" s="1">
        <f t="shared" si="81"/>
        <v>131</v>
      </c>
      <c r="AG153" s="1">
        <f t="shared" si="81"/>
        <v>0</v>
      </c>
      <c r="AH153" s="1">
        <f t="shared" si="81"/>
        <v>10</v>
      </c>
      <c r="AI153" s="1">
        <f t="shared" si="86"/>
        <v>22</v>
      </c>
      <c r="AJ153" s="9">
        <f t="shared" si="67"/>
        <v>4.4593844445815087E-2</v>
      </c>
      <c r="AK153" s="9">
        <f t="shared" si="68"/>
        <v>0.32425999999999999</v>
      </c>
      <c r="AL153" s="9">
        <f t="shared" si="69"/>
        <v>3.1719999999999998E-2</v>
      </c>
      <c r="AM153" s="9">
        <f t="shared" si="70"/>
        <v>0.27807999999999999</v>
      </c>
      <c r="AN153" s="9">
        <f t="shared" si="71"/>
        <v>1.4460000000000001E-2</v>
      </c>
      <c r="AO153" s="9">
        <f t="shared" si="72"/>
        <v>4.4000000000000002E-4</v>
      </c>
      <c r="AP153" s="1">
        <f t="shared" si="82"/>
        <v>0</v>
      </c>
      <c r="AQ153" s="1">
        <f t="shared" si="82"/>
        <v>0</v>
      </c>
      <c r="AS153" s="1">
        <f t="shared" si="83"/>
        <v>0</v>
      </c>
      <c r="AT153" s="1">
        <f t="shared" si="87"/>
        <v>0</v>
      </c>
      <c r="AU153" s="1">
        <f t="shared" si="73"/>
        <v>0</v>
      </c>
      <c r="AV153" s="9">
        <f t="shared" si="84"/>
        <v>0</v>
      </c>
      <c r="AW153" s="9">
        <f t="shared" si="74"/>
        <v>0</v>
      </c>
      <c r="AX153" s="9">
        <f t="shared" si="75"/>
        <v>0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155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16233</v>
      </c>
      <c r="C154" s="1">
        <v>141</v>
      </c>
      <c r="D154" s="1">
        <v>33766</v>
      </c>
      <c r="E154" s="1">
        <v>1475</v>
      </c>
      <c r="F154" s="1">
        <v>0</v>
      </c>
      <c r="G154" s="1">
        <v>14027</v>
      </c>
      <c r="H154" s="1">
        <v>0</v>
      </c>
      <c r="I154" s="1">
        <v>731</v>
      </c>
      <c r="J154" s="1">
        <v>48.06</v>
      </c>
      <c r="K154" s="1">
        <v>1.5</v>
      </c>
      <c r="L154" s="1">
        <v>25.7</v>
      </c>
      <c r="M154" s="1">
        <v>1.07</v>
      </c>
      <c r="N154" s="1">
        <v>7752</v>
      </c>
      <c r="O154" s="1">
        <v>8470</v>
      </c>
      <c r="P154" s="1">
        <v>1995</v>
      </c>
      <c r="Q154" s="1">
        <v>6392</v>
      </c>
      <c r="R154" s="1">
        <v>83</v>
      </c>
      <c r="S154" s="1">
        <v>1332</v>
      </c>
      <c r="T154" s="1">
        <v>131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f t="shared" si="78"/>
        <v>33766</v>
      </c>
      <c r="AB154" s="1">
        <f t="shared" si="78"/>
        <v>1475</v>
      </c>
      <c r="AC154" s="1">
        <f t="shared" si="79"/>
        <v>14027</v>
      </c>
      <c r="AD154" s="1">
        <f t="shared" si="80"/>
        <v>731</v>
      </c>
      <c r="AE154" s="1">
        <f t="shared" si="85"/>
        <v>-111</v>
      </c>
      <c r="AF154" s="1">
        <f t="shared" si="81"/>
        <v>123</v>
      </c>
      <c r="AG154" s="1">
        <f t="shared" si="81"/>
        <v>0</v>
      </c>
      <c r="AH154" s="1">
        <f t="shared" si="81"/>
        <v>8</v>
      </c>
      <c r="AI154" s="1">
        <f t="shared" si="86"/>
        <v>20</v>
      </c>
      <c r="AJ154" s="9">
        <f t="shared" si="67"/>
        <v>4.5031725497443477E-2</v>
      </c>
      <c r="AK154" s="9">
        <f t="shared" si="68"/>
        <v>0.32466</v>
      </c>
      <c r="AL154" s="9">
        <f t="shared" si="69"/>
        <v>2.9499999999999998E-2</v>
      </c>
      <c r="AM154" s="9">
        <f t="shared" si="70"/>
        <v>0.28054000000000001</v>
      </c>
      <c r="AN154" s="9">
        <f t="shared" si="71"/>
        <v>1.4619999999999999E-2</v>
      </c>
      <c r="AO154" s="9">
        <f t="shared" si="72"/>
        <v>4.0000000000000002E-4</v>
      </c>
      <c r="AP154" s="1">
        <f t="shared" si="82"/>
        <v>0</v>
      </c>
      <c r="AQ154" s="1">
        <f t="shared" si="82"/>
        <v>0</v>
      </c>
      <c r="AS154" s="1">
        <f t="shared" si="83"/>
        <v>0</v>
      </c>
      <c r="AT154" s="1">
        <f t="shared" si="87"/>
        <v>0</v>
      </c>
      <c r="AU154" s="1">
        <f t="shared" si="73"/>
        <v>0</v>
      </c>
      <c r="AV154" s="9">
        <f t="shared" si="84"/>
        <v>0</v>
      </c>
      <c r="AW154" s="9">
        <f t="shared" si="74"/>
        <v>0</v>
      </c>
      <c r="AX154" s="9">
        <f t="shared" si="75"/>
        <v>0</v>
      </c>
      <c r="AY154" s="9">
        <f t="shared" si="76"/>
        <v>0</v>
      </c>
      <c r="AZ154" s="9">
        <f t="shared" si="77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156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16250</v>
      </c>
      <c r="C155" s="1">
        <v>142</v>
      </c>
      <c r="D155" s="1">
        <v>33748</v>
      </c>
      <c r="E155" s="1">
        <v>1374</v>
      </c>
      <c r="F155" s="1">
        <v>0</v>
      </c>
      <c r="G155" s="1">
        <v>14136</v>
      </c>
      <c r="H155" s="1">
        <v>0</v>
      </c>
      <c r="I155" s="1">
        <v>740</v>
      </c>
      <c r="J155" s="1">
        <v>48.1</v>
      </c>
      <c r="K155" s="1">
        <v>1.5</v>
      </c>
      <c r="L155" s="1">
        <v>25.7</v>
      </c>
      <c r="M155" s="1">
        <v>1.06</v>
      </c>
      <c r="N155" s="1">
        <v>7768</v>
      </c>
      <c r="O155" s="1">
        <v>8473</v>
      </c>
      <c r="P155" s="1">
        <v>1975</v>
      </c>
      <c r="Q155" s="1">
        <v>6414</v>
      </c>
      <c r="R155" s="1">
        <v>83</v>
      </c>
      <c r="S155" s="1">
        <v>1243</v>
      </c>
      <c r="T155" s="1">
        <v>122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f t="shared" si="78"/>
        <v>33748</v>
      </c>
      <c r="AB155" s="1">
        <f t="shared" si="78"/>
        <v>1374</v>
      </c>
      <c r="AC155" s="1">
        <f t="shared" si="79"/>
        <v>14136</v>
      </c>
      <c r="AD155" s="1">
        <f t="shared" si="80"/>
        <v>740</v>
      </c>
      <c r="AE155" s="1">
        <f t="shared" si="85"/>
        <v>-101</v>
      </c>
      <c r="AF155" s="1">
        <f t="shared" si="81"/>
        <v>109</v>
      </c>
      <c r="AG155" s="1">
        <f t="shared" si="81"/>
        <v>0</v>
      </c>
      <c r="AH155" s="1">
        <f t="shared" si="81"/>
        <v>9</v>
      </c>
      <c r="AI155" s="1">
        <f t="shared" si="86"/>
        <v>17</v>
      </c>
      <c r="AJ155" s="9">
        <f t="shared" si="67"/>
        <v>4.5538461538461542E-2</v>
      </c>
      <c r="AK155" s="9">
        <f t="shared" si="68"/>
        <v>0.32500000000000001</v>
      </c>
      <c r="AL155" s="9">
        <f t="shared" si="69"/>
        <v>2.7480000000000001E-2</v>
      </c>
      <c r="AM155" s="9">
        <f t="shared" si="70"/>
        <v>0.28272000000000003</v>
      </c>
      <c r="AN155" s="9">
        <f t="shared" si="71"/>
        <v>1.4800000000000001E-2</v>
      </c>
      <c r="AO155" s="9">
        <f t="shared" si="72"/>
        <v>3.4000000000000002E-4</v>
      </c>
      <c r="AP155" s="1">
        <f t="shared" si="82"/>
        <v>0</v>
      </c>
      <c r="AQ155" s="1">
        <f t="shared" si="82"/>
        <v>0</v>
      </c>
      <c r="AS155" s="1">
        <f t="shared" si="83"/>
        <v>0</v>
      </c>
      <c r="AT155" s="1">
        <f t="shared" si="87"/>
        <v>0</v>
      </c>
      <c r="AU155" s="1">
        <f t="shared" si="73"/>
        <v>0</v>
      </c>
      <c r="AV155" s="9">
        <f t="shared" si="84"/>
        <v>0</v>
      </c>
      <c r="AW155" s="9">
        <f t="shared" si="74"/>
        <v>0</v>
      </c>
      <c r="AX155" s="9">
        <f t="shared" si="75"/>
        <v>0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157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16267</v>
      </c>
      <c r="C156" s="1">
        <v>143</v>
      </c>
      <c r="D156" s="1">
        <v>33731</v>
      </c>
      <c r="E156" s="1">
        <v>1284</v>
      </c>
      <c r="F156" s="1">
        <v>0</v>
      </c>
      <c r="G156" s="1">
        <v>14235</v>
      </c>
      <c r="H156" s="1">
        <v>0</v>
      </c>
      <c r="I156" s="1">
        <v>748</v>
      </c>
      <c r="J156" s="1">
        <v>48.15</v>
      </c>
      <c r="K156" s="1">
        <v>1.51</v>
      </c>
      <c r="L156" s="1">
        <v>25.7</v>
      </c>
      <c r="M156" s="1">
        <v>1.06</v>
      </c>
      <c r="N156" s="1">
        <v>7783</v>
      </c>
      <c r="O156" s="1">
        <v>8474</v>
      </c>
      <c r="P156" s="1">
        <v>1958</v>
      </c>
      <c r="Q156" s="1">
        <v>6432</v>
      </c>
      <c r="R156" s="1">
        <v>83</v>
      </c>
      <c r="S156" s="1">
        <v>1162</v>
      </c>
      <c r="T156" s="1">
        <v>113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78"/>
        <v>33731</v>
      </c>
      <c r="AB156" s="1">
        <f t="shared" si="78"/>
        <v>1284</v>
      </c>
      <c r="AC156" s="1">
        <f t="shared" si="79"/>
        <v>14235</v>
      </c>
      <c r="AD156" s="1">
        <f t="shared" si="80"/>
        <v>748</v>
      </c>
      <c r="AE156" s="1">
        <f t="shared" si="85"/>
        <v>-90</v>
      </c>
      <c r="AF156" s="1">
        <f t="shared" si="81"/>
        <v>99</v>
      </c>
      <c r="AG156" s="1">
        <f t="shared" si="81"/>
        <v>0</v>
      </c>
      <c r="AH156" s="1">
        <f t="shared" si="81"/>
        <v>8</v>
      </c>
      <c r="AI156" s="1">
        <f t="shared" si="86"/>
        <v>17</v>
      </c>
      <c r="AJ156" s="9">
        <f t="shared" si="67"/>
        <v>4.5982664289666193E-2</v>
      </c>
      <c r="AK156" s="9">
        <f t="shared" si="68"/>
        <v>0.32534000000000002</v>
      </c>
      <c r="AL156" s="9">
        <f t="shared" si="69"/>
        <v>2.5680000000000001E-2</v>
      </c>
      <c r="AM156" s="9">
        <f t="shared" si="70"/>
        <v>0.28470000000000001</v>
      </c>
      <c r="AN156" s="9">
        <f t="shared" si="71"/>
        <v>1.4959999999999999E-2</v>
      </c>
      <c r="AO156" s="9">
        <f t="shared" si="72"/>
        <v>3.4000000000000002E-4</v>
      </c>
      <c r="AP156" s="1">
        <f t="shared" si="82"/>
        <v>0</v>
      </c>
      <c r="AQ156" s="1">
        <f t="shared" si="82"/>
        <v>0</v>
      </c>
      <c r="AS156" s="1">
        <f t="shared" si="83"/>
        <v>0</v>
      </c>
      <c r="AT156" s="1">
        <f t="shared" si="87"/>
        <v>0</v>
      </c>
      <c r="AU156" s="1">
        <f t="shared" si="73"/>
        <v>0</v>
      </c>
      <c r="AV156" s="9">
        <f t="shared" si="84"/>
        <v>0</v>
      </c>
      <c r="AW156" s="9">
        <f t="shared" si="74"/>
        <v>0</v>
      </c>
      <c r="AX156" s="9">
        <f t="shared" si="75"/>
        <v>0</v>
      </c>
      <c r="AY156" s="9">
        <f t="shared" si="76"/>
        <v>0</v>
      </c>
      <c r="AZ156" s="9">
        <f t="shared" si="77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158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16243</v>
      </c>
      <c r="C157" s="1">
        <v>144</v>
      </c>
      <c r="D157" s="1">
        <v>33755</v>
      </c>
      <c r="E157" s="1">
        <v>1185</v>
      </c>
      <c r="F157" s="1">
        <v>0</v>
      </c>
      <c r="G157" s="1">
        <v>14303</v>
      </c>
      <c r="H157" s="1">
        <v>0</v>
      </c>
      <c r="I157" s="1">
        <v>755</v>
      </c>
      <c r="J157" s="1">
        <v>48.2</v>
      </c>
      <c r="K157" s="1">
        <v>1.5</v>
      </c>
      <c r="L157" s="1">
        <v>25.7</v>
      </c>
      <c r="M157" s="1">
        <v>1.05</v>
      </c>
      <c r="N157" s="1">
        <v>7763</v>
      </c>
      <c r="O157" s="1">
        <v>8470</v>
      </c>
      <c r="P157" s="1">
        <v>2009</v>
      </c>
      <c r="Q157" s="1">
        <v>6380</v>
      </c>
      <c r="R157" s="1">
        <v>80</v>
      </c>
      <c r="S157" s="1">
        <v>1073</v>
      </c>
      <c r="T157" s="1">
        <v>105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f t="shared" si="78"/>
        <v>33755</v>
      </c>
      <c r="AB157" s="1">
        <f t="shared" si="78"/>
        <v>1185</v>
      </c>
      <c r="AC157" s="1">
        <f t="shared" si="79"/>
        <v>14303</v>
      </c>
      <c r="AD157" s="1">
        <f t="shared" si="80"/>
        <v>755</v>
      </c>
      <c r="AE157" s="1">
        <f t="shared" si="85"/>
        <v>-99</v>
      </c>
      <c r="AF157" s="1">
        <f t="shared" si="81"/>
        <v>68</v>
      </c>
      <c r="AG157" s="1">
        <f t="shared" si="81"/>
        <v>0</v>
      </c>
      <c r="AH157" s="1">
        <f t="shared" si="81"/>
        <v>7</v>
      </c>
      <c r="AI157" s="1">
        <f t="shared" si="86"/>
        <v>-24</v>
      </c>
      <c r="AJ157" s="9">
        <f t="shared" si="67"/>
        <v>4.648156128793942E-2</v>
      </c>
      <c r="AK157" s="9">
        <f t="shared" si="68"/>
        <v>0.32485999999999998</v>
      </c>
      <c r="AL157" s="9">
        <f t="shared" si="69"/>
        <v>2.3699999999999999E-2</v>
      </c>
      <c r="AM157" s="9">
        <f t="shared" si="70"/>
        <v>0.28605999999999998</v>
      </c>
      <c r="AN157" s="9">
        <f t="shared" si="71"/>
        <v>1.5100000000000001E-2</v>
      </c>
      <c r="AO157" s="9">
        <f t="shared" si="72"/>
        <v>-4.8000000000000001E-4</v>
      </c>
      <c r="AP157" s="1">
        <f t="shared" si="82"/>
        <v>0</v>
      </c>
      <c r="AQ157" s="1">
        <f t="shared" si="82"/>
        <v>0</v>
      </c>
      <c r="AS157" s="1">
        <f t="shared" si="83"/>
        <v>0</v>
      </c>
      <c r="AT157" s="1">
        <f t="shared" si="87"/>
        <v>0</v>
      </c>
      <c r="AU157" s="1">
        <f t="shared" si="73"/>
        <v>0</v>
      </c>
      <c r="AV157" s="9">
        <f t="shared" si="84"/>
        <v>0</v>
      </c>
      <c r="AW157" s="9">
        <f t="shared" si="74"/>
        <v>0</v>
      </c>
      <c r="AX157" s="9">
        <f t="shared" si="75"/>
        <v>0</v>
      </c>
      <c r="AY157" s="9">
        <f t="shared" si="76"/>
        <v>0</v>
      </c>
      <c r="AZ157" s="9">
        <f t="shared" si="77"/>
        <v>0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159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16256</v>
      </c>
      <c r="C158" s="1">
        <v>145</v>
      </c>
      <c r="D158" s="1">
        <v>33742</v>
      </c>
      <c r="E158" s="1">
        <v>1105</v>
      </c>
      <c r="F158" s="1">
        <v>0</v>
      </c>
      <c r="G158" s="1">
        <v>14389</v>
      </c>
      <c r="H158" s="1">
        <v>0</v>
      </c>
      <c r="I158" s="1">
        <v>762</v>
      </c>
      <c r="J158" s="1">
        <v>48.25</v>
      </c>
      <c r="K158" s="1">
        <v>1.5</v>
      </c>
      <c r="L158" s="1">
        <v>25.7</v>
      </c>
      <c r="M158" s="1">
        <v>1.05</v>
      </c>
      <c r="N158" s="1">
        <v>7778</v>
      </c>
      <c r="O158" s="1">
        <v>8468</v>
      </c>
      <c r="P158" s="1">
        <v>2001</v>
      </c>
      <c r="Q158" s="1">
        <v>6386</v>
      </c>
      <c r="R158" s="1">
        <v>80</v>
      </c>
      <c r="S158" s="1">
        <v>1001</v>
      </c>
      <c r="T158" s="1">
        <v>98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f t="shared" si="78"/>
        <v>33742</v>
      </c>
      <c r="AB158" s="1">
        <f t="shared" si="78"/>
        <v>1105</v>
      </c>
      <c r="AC158" s="1">
        <f t="shared" si="79"/>
        <v>14389</v>
      </c>
      <c r="AD158" s="1">
        <f t="shared" si="80"/>
        <v>762</v>
      </c>
      <c r="AE158" s="1">
        <f t="shared" si="85"/>
        <v>-80</v>
      </c>
      <c r="AF158" s="1">
        <f t="shared" si="81"/>
        <v>86</v>
      </c>
      <c r="AG158" s="1">
        <f t="shared" si="81"/>
        <v>0</v>
      </c>
      <c r="AH158" s="1">
        <f t="shared" si="81"/>
        <v>7</v>
      </c>
      <c r="AI158" s="1">
        <f t="shared" si="86"/>
        <v>13</v>
      </c>
      <c r="AJ158" s="9">
        <f t="shared" si="67"/>
        <v>4.6875E-2</v>
      </c>
      <c r="AK158" s="9">
        <f t="shared" si="68"/>
        <v>0.32512000000000002</v>
      </c>
      <c r="AL158" s="9">
        <f t="shared" si="69"/>
        <v>2.2100000000000002E-2</v>
      </c>
      <c r="AM158" s="9">
        <f t="shared" si="70"/>
        <v>0.28777999999999998</v>
      </c>
      <c r="AN158" s="9">
        <f t="shared" si="71"/>
        <v>1.524E-2</v>
      </c>
      <c r="AO158" s="9">
        <f t="shared" si="72"/>
        <v>2.5999999999999998E-4</v>
      </c>
      <c r="AP158" s="1">
        <f t="shared" si="82"/>
        <v>0</v>
      </c>
      <c r="AQ158" s="1">
        <f t="shared" si="82"/>
        <v>0</v>
      </c>
      <c r="AS158" s="1">
        <f t="shared" si="83"/>
        <v>0</v>
      </c>
      <c r="AT158" s="1">
        <f t="shared" si="87"/>
        <v>0</v>
      </c>
      <c r="AU158" s="1">
        <f t="shared" si="73"/>
        <v>0</v>
      </c>
      <c r="AV158" s="9">
        <f t="shared" si="84"/>
        <v>0</v>
      </c>
      <c r="AW158" s="9">
        <f t="shared" si="74"/>
        <v>0</v>
      </c>
      <c r="AX158" s="9">
        <f t="shared" si="75"/>
        <v>0</v>
      </c>
      <c r="AY158" s="9">
        <f t="shared" si="76"/>
        <v>0</v>
      </c>
      <c r="AZ158" s="9">
        <f t="shared" si="77"/>
        <v>0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160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16247</v>
      </c>
      <c r="C159" s="1">
        <v>146</v>
      </c>
      <c r="D159" s="1">
        <v>33751</v>
      </c>
      <c r="E159" s="1">
        <v>1072</v>
      </c>
      <c r="F159" s="1">
        <v>0</v>
      </c>
      <c r="G159" s="1">
        <v>14408</v>
      </c>
      <c r="H159" s="1">
        <v>0</v>
      </c>
      <c r="I159" s="1">
        <v>767</v>
      </c>
      <c r="J159" s="1">
        <v>48.3</v>
      </c>
      <c r="K159" s="1">
        <v>1.5</v>
      </c>
      <c r="L159" s="1">
        <v>25.7</v>
      </c>
      <c r="M159" s="1">
        <v>1.05</v>
      </c>
      <c r="N159" s="1">
        <v>7771</v>
      </c>
      <c r="O159" s="1">
        <v>8466</v>
      </c>
      <c r="P159" s="1">
        <v>2026</v>
      </c>
      <c r="Q159" s="1">
        <v>6357</v>
      </c>
      <c r="R159" s="1">
        <v>81</v>
      </c>
      <c r="S159" s="1">
        <v>971</v>
      </c>
      <c r="T159" s="1">
        <v>97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f t="shared" si="78"/>
        <v>33751</v>
      </c>
      <c r="AB159" s="1">
        <f t="shared" si="78"/>
        <v>1072</v>
      </c>
      <c r="AC159" s="1">
        <f t="shared" si="79"/>
        <v>14408</v>
      </c>
      <c r="AD159" s="1">
        <f t="shared" si="80"/>
        <v>767</v>
      </c>
      <c r="AE159" s="1">
        <f t="shared" si="85"/>
        <v>-33</v>
      </c>
      <c r="AF159" s="1">
        <f t="shared" si="81"/>
        <v>19</v>
      </c>
      <c r="AG159" s="1">
        <f t="shared" si="81"/>
        <v>0</v>
      </c>
      <c r="AH159" s="1">
        <f t="shared" si="81"/>
        <v>5</v>
      </c>
      <c r="AI159" s="1">
        <f t="shared" si="86"/>
        <v>-9</v>
      </c>
      <c r="AJ159" s="9">
        <f t="shared" si="67"/>
        <v>4.7208715455160956E-2</v>
      </c>
      <c r="AK159" s="9">
        <f t="shared" si="68"/>
        <v>0.32494000000000001</v>
      </c>
      <c r="AL159" s="9">
        <f t="shared" si="69"/>
        <v>2.1440000000000001E-2</v>
      </c>
      <c r="AM159" s="9">
        <f t="shared" si="70"/>
        <v>0.28816000000000003</v>
      </c>
      <c r="AN159" s="9">
        <f t="shared" si="71"/>
        <v>1.5339999999999999E-2</v>
      </c>
      <c r="AO159" s="9">
        <f t="shared" si="72"/>
        <v>-1.8000000000000001E-4</v>
      </c>
      <c r="AP159" s="1">
        <f t="shared" si="82"/>
        <v>0</v>
      </c>
      <c r="AQ159" s="1">
        <f t="shared" si="82"/>
        <v>0</v>
      </c>
      <c r="AS159" s="1">
        <f t="shared" si="83"/>
        <v>0</v>
      </c>
      <c r="AT159" s="1">
        <f t="shared" si="87"/>
        <v>0</v>
      </c>
      <c r="AU159" s="1">
        <f t="shared" si="73"/>
        <v>0</v>
      </c>
      <c r="AV159" s="9">
        <f t="shared" si="84"/>
        <v>0</v>
      </c>
      <c r="AW159" s="9">
        <f t="shared" si="74"/>
        <v>0</v>
      </c>
      <c r="AX159" s="9">
        <f t="shared" si="75"/>
        <v>0</v>
      </c>
      <c r="AY159" s="9">
        <f t="shared" si="76"/>
        <v>0</v>
      </c>
      <c r="AZ159" s="9">
        <f t="shared" si="77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161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16262</v>
      </c>
      <c r="C160" s="1">
        <v>147</v>
      </c>
      <c r="D160" s="1">
        <v>33737</v>
      </c>
      <c r="E160" s="1">
        <v>1015</v>
      </c>
      <c r="F160" s="1">
        <v>0</v>
      </c>
      <c r="G160" s="1">
        <v>14474</v>
      </c>
      <c r="H160" s="1">
        <v>0</v>
      </c>
      <c r="I160" s="1">
        <v>773</v>
      </c>
      <c r="J160" s="1">
        <v>48.35</v>
      </c>
      <c r="K160" s="1">
        <v>1.5</v>
      </c>
      <c r="L160" s="1">
        <v>25.7</v>
      </c>
      <c r="M160" s="1">
        <v>1.04</v>
      </c>
      <c r="N160" s="1">
        <v>7787</v>
      </c>
      <c r="O160" s="1">
        <v>8465</v>
      </c>
      <c r="P160" s="1">
        <v>2028</v>
      </c>
      <c r="Q160" s="1">
        <v>6355</v>
      </c>
      <c r="R160" s="1">
        <v>81</v>
      </c>
      <c r="S160" s="1">
        <v>919</v>
      </c>
      <c r="T160" s="1">
        <v>91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f t="shared" si="78"/>
        <v>33737</v>
      </c>
      <c r="AB160" s="1">
        <f t="shared" si="78"/>
        <v>1015</v>
      </c>
      <c r="AC160" s="1">
        <f t="shared" si="79"/>
        <v>14474</v>
      </c>
      <c r="AD160" s="1">
        <f t="shared" si="80"/>
        <v>773</v>
      </c>
      <c r="AE160" s="1">
        <f t="shared" si="85"/>
        <v>-57</v>
      </c>
      <c r="AF160" s="1">
        <f t="shared" si="81"/>
        <v>66</v>
      </c>
      <c r="AG160" s="1">
        <f t="shared" si="81"/>
        <v>0</v>
      </c>
      <c r="AH160" s="1">
        <f t="shared" si="81"/>
        <v>6</v>
      </c>
      <c r="AI160" s="1">
        <f t="shared" si="86"/>
        <v>15</v>
      </c>
      <c r="AJ160" s="9">
        <f t="shared" si="67"/>
        <v>4.7534128643463291E-2</v>
      </c>
      <c r="AK160" s="9">
        <f t="shared" si="68"/>
        <v>0.32523999999999997</v>
      </c>
      <c r="AL160" s="9">
        <f t="shared" si="69"/>
        <v>2.0299999999999999E-2</v>
      </c>
      <c r="AM160" s="9">
        <f t="shared" si="70"/>
        <v>0.28948000000000002</v>
      </c>
      <c r="AN160" s="9">
        <f t="shared" si="71"/>
        <v>1.546E-2</v>
      </c>
      <c r="AO160" s="9">
        <f t="shared" si="72"/>
        <v>2.9999999999999997E-4</v>
      </c>
      <c r="AP160" s="1">
        <f t="shared" si="82"/>
        <v>0</v>
      </c>
      <c r="AQ160" s="1">
        <f t="shared" si="82"/>
        <v>0</v>
      </c>
      <c r="AS160" s="1">
        <f t="shared" si="83"/>
        <v>0</v>
      </c>
      <c r="AT160" s="1">
        <f t="shared" si="87"/>
        <v>0</v>
      </c>
      <c r="AU160" s="1">
        <f t="shared" si="73"/>
        <v>0</v>
      </c>
      <c r="AV160" s="9">
        <f t="shared" si="84"/>
        <v>0</v>
      </c>
      <c r="AW160" s="9">
        <f t="shared" si="74"/>
        <v>0</v>
      </c>
      <c r="AX160" s="9">
        <f t="shared" si="75"/>
        <v>0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162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16179</v>
      </c>
      <c r="C161" s="1">
        <v>148</v>
      </c>
      <c r="D161" s="1">
        <v>33819</v>
      </c>
      <c r="E161" s="1">
        <v>811</v>
      </c>
      <c r="F161" s="1">
        <v>0</v>
      </c>
      <c r="G161" s="1">
        <v>14592</v>
      </c>
      <c r="H161" s="1">
        <v>0</v>
      </c>
      <c r="I161" s="1">
        <v>776</v>
      </c>
      <c r="J161" s="1">
        <v>48.39</v>
      </c>
      <c r="K161" s="1">
        <v>1.49</v>
      </c>
      <c r="L161" s="1">
        <v>25.8</v>
      </c>
      <c r="M161" s="1">
        <v>1.04</v>
      </c>
      <c r="N161" s="1">
        <v>7718</v>
      </c>
      <c r="O161" s="1">
        <v>8452</v>
      </c>
      <c r="P161" s="1">
        <v>2217</v>
      </c>
      <c r="Q161" s="1">
        <v>6161</v>
      </c>
      <c r="R161" s="1">
        <v>73</v>
      </c>
      <c r="S161" s="1">
        <v>734</v>
      </c>
      <c r="T161" s="1">
        <v>73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f t="shared" si="78"/>
        <v>33819</v>
      </c>
      <c r="AB161" s="1">
        <f t="shared" si="78"/>
        <v>811</v>
      </c>
      <c r="AC161" s="1">
        <f t="shared" si="79"/>
        <v>14592</v>
      </c>
      <c r="AD161" s="1">
        <f t="shared" si="80"/>
        <v>776</v>
      </c>
      <c r="AE161" s="1">
        <f t="shared" si="85"/>
        <v>-204</v>
      </c>
      <c r="AF161" s="1">
        <f t="shared" si="81"/>
        <v>118</v>
      </c>
      <c r="AG161" s="1">
        <f t="shared" si="81"/>
        <v>0</v>
      </c>
      <c r="AH161" s="1">
        <f t="shared" si="81"/>
        <v>3</v>
      </c>
      <c r="AI161" s="1">
        <f t="shared" si="86"/>
        <v>-83</v>
      </c>
      <c r="AJ161" s="9">
        <f t="shared" si="67"/>
        <v>4.7963409357809503E-2</v>
      </c>
      <c r="AK161" s="9">
        <f t="shared" si="68"/>
        <v>0.32357999999999998</v>
      </c>
      <c r="AL161" s="9">
        <f t="shared" si="69"/>
        <v>1.6219999999999998E-2</v>
      </c>
      <c r="AM161" s="9">
        <f t="shared" si="70"/>
        <v>0.29183999999999999</v>
      </c>
      <c r="AN161" s="9">
        <f t="shared" si="71"/>
        <v>1.5520000000000001E-2</v>
      </c>
      <c r="AO161" s="9">
        <f t="shared" si="72"/>
        <v>-1.66E-3</v>
      </c>
      <c r="AP161" s="1">
        <f t="shared" si="82"/>
        <v>0</v>
      </c>
      <c r="AQ161" s="1">
        <f t="shared" si="82"/>
        <v>0</v>
      </c>
      <c r="AS161" s="1">
        <f t="shared" si="83"/>
        <v>0</v>
      </c>
      <c r="AT161" s="1">
        <f t="shared" si="87"/>
        <v>0</v>
      </c>
      <c r="AU161" s="1">
        <f t="shared" si="73"/>
        <v>0</v>
      </c>
      <c r="AV161" s="9">
        <f t="shared" si="84"/>
        <v>0</v>
      </c>
      <c r="AW161" s="9">
        <f t="shared" si="74"/>
        <v>0</v>
      </c>
      <c r="AX161" s="9">
        <f t="shared" si="75"/>
        <v>0</v>
      </c>
      <c r="AY161" s="9">
        <f t="shared" si="76"/>
        <v>0</v>
      </c>
      <c r="AZ161" s="9">
        <f t="shared" si="77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163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16229</v>
      </c>
      <c r="C162" s="1">
        <v>149</v>
      </c>
      <c r="D162" s="1">
        <v>33770</v>
      </c>
      <c r="E162" s="1">
        <v>760</v>
      </c>
      <c r="F162" s="1">
        <v>0</v>
      </c>
      <c r="G162" s="1">
        <v>14686</v>
      </c>
      <c r="H162" s="1">
        <v>0</v>
      </c>
      <c r="I162" s="1">
        <v>783</v>
      </c>
      <c r="J162" s="1">
        <v>48.44</v>
      </c>
      <c r="K162" s="1">
        <v>1.49</v>
      </c>
      <c r="L162" s="1">
        <v>25.8</v>
      </c>
      <c r="M162" s="1">
        <v>1.03</v>
      </c>
      <c r="N162" s="1">
        <v>7762</v>
      </c>
      <c r="O162" s="1">
        <v>8456</v>
      </c>
      <c r="P162" s="1">
        <v>2184</v>
      </c>
      <c r="Q162" s="1">
        <v>6198</v>
      </c>
      <c r="R162" s="1">
        <v>73</v>
      </c>
      <c r="S162" s="1">
        <v>687</v>
      </c>
      <c r="T162" s="1">
        <v>69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f t="shared" si="78"/>
        <v>33770</v>
      </c>
      <c r="AB162" s="1">
        <f t="shared" si="78"/>
        <v>760</v>
      </c>
      <c r="AC162" s="1">
        <f t="shared" si="79"/>
        <v>14686</v>
      </c>
      <c r="AD162" s="1">
        <f t="shared" si="80"/>
        <v>783</v>
      </c>
      <c r="AE162" s="1">
        <f t="shared" si="85"/>
        <v>-51</v>
      </c>
      <c r="AF162" s="1">
        <f t="shared" si="81"/>
        <v>94</v>
      </c>
      <c r="AG162" s="1">
        <f t="shared" si="81"/>
        <v>0</v>
      </c>
      <c r="AH162" s="1">
        <f t="shared" si="81"/>
        <v>7</v>
      </c>
      <c r="AI162" s="1">
        <f t="shared" si="86"/>
        <v>50</v>
      </c>
      <c r="AJ162" s="9">
        <f t="shared" si="67"/>
        <v>4.8246965309014726E-2</v>
      </c>
      <c r="AK162" s="9">
        <f t="shared" si="68"/>
        <v>0.32457999999999998</v>
      </c>
      <c r="AL162" s="9">
        <f t="shared" si="69"/>
        <v>1.52E-2</v>
      </c>
      <c r="AM162" s="9">
        <f t="shared" si="70"/>
        <v>0.29371999999999998</v>
      </c>
      <c r="AN162" s="9">
        <f t="shared" si="71"/>
        <v>1.566E-2</v>
      </c>
      <c r="AO162" s="9">
        <f t="shared" si="72"/>
        <v>1E-3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0</v>
      </c>
      <c r="AV162" s="9">
        <f t="shared" si="84"/>
        <v>0</v>
      </c>
      <c r="AW162" s="9">
        <f t="shared" si="74"/>
        <v>0</v>
      </c>
      <c r="AX162" s="9">
        <f t="shared" si="75"/>
        <v>0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164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16216</v>
      </c>
      <c r="C163" s="1">
        <v>150</v>
      </c>
      <c r="D163" s="1">
        <v>33783</v>
      </c>
      <c r="E163" s="1">
        <v>723</v>
      </c>
      <c r="F163" s="1">
        <v>0</v>
      </c>
      <c r="G163" s="1">
        <v>14707</v>
      </c>
      <c r="H163" s="1">
        <v>0</v>
      </c>
      <c r="I163" s="1">
        <v>786</v>
      </c>
      <c r="J163" s="1">
        <v>48.5</v>
      </c>
      <c r="K163" s="1">
        <v>1.48</v>
      </c>
      <c r="L163" s="1">
        <v>25.8</v>
      </c>
      <c r="M163" s="1">
        <v>1.03</v>
      </c>
      <c r="N163" s="1">
        <v>7754</v>
      </c>
      <c r="O163" s="1">
        <v>8451</v>
      </c>
      <c r="P163" s="1">
        <v>2244</v>
      </c>
      <c r="Q163" s="1">
        <v>6135</v>
      </c>
      <c r="R163" s="1">
        <v>71</v>
      </c>
      <c r="S163" s="1">
        <v>653</v>
      </c>
      <c r="T163" s="1">
        <v>65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f t="shared" si="78"/>
        <v>33783</v>
      </c>
      <c r="AB163" s="1">
        <f t="shared" si="78"/>
        <v>723</v>
      </c>
      <c r="AC163" s="1">
        <f t="shared" si="79"/>
        <v>14707</v>
      </c>
      <c r="AD163" s="1">
        <f t="shared" si="80"/>
        <v>786</v>
      </c>
      <c r="AE163" s="1">
        <f t="shared" si="85"/>
        <v>-37</v>
      </c>
      <c r="AF163" s="1">
        <f t="shared" si="81"/>
        <v>21</v>
      </c>
      <c r="AG163" s="1">
        <f t="shared" si="81"/>
        <v>0</v>
      </c>
      <c r="AH163" s="1">
        <f t="shared" si="81"/>
        <v>3</v>
      </c>
      <c r="AI163" s="1">
        <f t="shared" si="86"/>
        <v>-13</v>
      </c>
      <c r="AJ163" s="9">
        <f t="shared" si="67"/>
        <v>4.847064627528367E-2</v>
      </c>
      <c r="AK163" s="9">
        <f t="shared" si="68"/>
        <v>0.32432</v>
      </c>
      <c r="AL163" s="9">
        <f t="shared" si="69"/>
        <v>1.4460000000000001E-2</v>
      </c>
      <c r="AM163" s="9">
        <f t="shared" si="70"/>
        <v>0.29414000000000001</v>
      </c>
      <c r="AN163" s="9">
        <f t="shared" si="71"/>
        <v>1.5720000000000001E-2</v>
      </c>
      <c r="AO163" s="9">
        <f t="shared" si="72"/>
        <v>-2.5999999999999998E-4</v>
      </c>
      <c r="AP163" s="1">
        <f t="shared" si="82"/>
        <v>0</v>
      </c>
      <c r="AQ163" s="1">
        <f t="shared" si="82"/>
        <v>0</v>
      </c>
      <c r="AS163" s="1">
        <f t="shared" si="83"/>
        <v>0</v>
      </c>
      <c r="AT163" s="1">
        <f t="shared" si="87"/>
        <v>0</v>
      </c>
      <c r="AU163" s="1">
        <f t="shared" si="73"/>
        <v>0</v>
      </c>
      <c r="AV163" s="9">
        <f t="shared" si="84"/>
        <v>0</v>
      </c>
      <c r="AW163" s="9">
        <f t="shared" si="74"/>
        <v>0</v>
      </c>
      <c r="AX163" s="9">
        <f t="shared" si="75"/>
        <v>0</v>
      </c>
      <c r="AY163" s="9">
        <f t="shared" si="76"/>
        <v>0</v>
      </c>
      <c r="AZ163" s="9">
        <f t="shared" si="77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165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166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167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168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169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170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171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172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173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174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175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176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177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178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179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180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181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182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183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184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185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186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187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188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189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190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191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192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193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194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195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196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197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198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15A30-B2D8-40A7-BBDB-03D97A2DA60A}">
  <dimension ref="A1:CI649"/>
  <sheetViews>
    <sheetView topLeftCell="BS4" workbookViewId="0">
      <selection activeCell="BN55" sqref="BN55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4" width="12.6640625" style="7" bestFit="1" customWidth="1"/>
    <col min="75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9</v>
      </c>
      <c r="CD3" s="82">
        <v>34.73994320199197</v>
      </c>
      <c r="CE3" s="1">
        <v>114183017.45647407</v>
      </c>
      <c r="CF3" s="7">
        <v>14</v>
      </c>
      <c r="CG3" s="1">
        <v>8155929.8183195759</v>
      </c>
      <c r="CH3" s="49">
        <v>154592.74724886427</v>
      </c>
      <c r="CI3" s="49">
        <v>195620.62017041678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50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8</v>
      </c>
      <c r="CD5" s="82">
        <v>32.935811721966907</v>
      </c>
      <c r="CE5" s="1">
        <v>268216811.01980162</v>
      </c>
      <c r="CF5" s="7">
        <v>13</v>
      </c>
      <c r="CG5" s="1">
        <v>20632062.386138584</v>
      </c>
      <c r="CH5" s="49">
        <v>146564.36216275275</v>
      </c>
      <c r="CI5" s="49">
        <v>185461.55580639566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68">
        <v>15</v>
      </c>
      <c r="BV6" s="82">
        <v>78.659156978528031</v>
      </c>
      <c r="BW6" s="1">
        <v>28818147.295801237</v>
      </c>
      <c r="BX6" s="7">
        <v>20</v>
      </c>
      <c r="BY6" s="1">
        <v>1440907.364790062</v>
      </c>
      <c r="BZ6" s="49">
        <v>821752.2129546823</v>
      </c>
      <c r="CA6" s="49">
        <v>1071652.354675466</v>
      </c>
      <c r="CB6" s="1"/>
      <c r="CC6" s="68">
        <v>9</v>
      </c>
      <c r="CD6" s="82">
        <v>34.73994320199197</v>
      </c>
      <c r="CE6" s="1">
        <v>114183017.45647407</v>
      </c>
      <c r="CF6" s="7">
        <v>14</v>
      </c>
      <c r="CG6" s="1">
        <v>8155929.8183195759</v>
      </c>
      <c r="CH6" s="49">
        <v>154592.74724886427</v>
      </c>
      <c r="CI6" s="49">
        <v>195620.62017041678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>
        <v>16</v>
      </c>
      <c r="BV7" s="82">
        <v>91.61132922843322</v>
      </c>
      <c r="BW7" s="1">
        <v>21912565.126841363</v>
      </c>
      <c r="BX7" s="7">
        <v>19</v>
      </c>
      <c r="BY7" s="1">
        <v>1153292.9014127033</v>
      </c>
      <c r="BZ7" s="49">
        <v>957063.55644944182</v>
      </c>
      <c r="CA7" s="49">
        <v>1248112.7494081743</v>
      </c>
      <c r="CB7" s="1"/>
      <c r="CC7" s="68">
        <v>10</v>
      </c>
      <c r="CD7" s="82">
        <v>36.742599324472891</v>
      </c>
      <c r="CE7" s="1">
        <v>175511124.42723358</v>
      </c>
      <c r="CF7" s="7">
        <v>15</v>
      </c>
      <c r="CG7" s="1">
        <v>11700741.628482239</v>
      </c>
      <c r="CH7" s="49">
        <v>163504.56699390436</v>
      </c>
      <c r="CI7" s="49">
        <v>206897.57679610685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17</v>
      </c>
      <c r="BV8" s="82">
        <v>107.07195128273104</v>
      </c>
      <c r="BW8" s="1">
        <v>26631083.324775413</v>
      </c>
      <c r="BX8" s="7">
        <v>18</v>
      </c>
      <c r="BY8" s="1">
        <v>1479504.6291541895</v>
      </c>
      <c r="BZ8" s="49">
        <v>1118580.6750506912</v>
      </c>
      <c r="CA8" s="49">
        <v>1458748.2642759276</v>
      </c>
      <c r="CB8" s="1"/>
      <c r="CC8" s="68"/>
      <c r="CD8" s="82"/>
      <c r="CE8" s="1"/>
      <c r="CG8" s="1"/>
      <c r="CH8" s="49"/>
      <c r="CI8" s="49"/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104" t="s">
        <v>132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36.742599324472891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3"/>
      <c r="T12" s="103"/>
      <c r="U12" s="103"/>
      <c r="V12" s="103"/>
      <c r="W12" s="103"/>
      <c r="X12" s="103"/>
      <c r="Y12" s="121" t="s">
        <v>169</v>
      </c>
      <c r="Z12" s="121"/>
      <c r="AA12" s="103"/>
      <c r="AB12" s="103"/>
      <c r="AC12" s="103"/>
      <c r="AD12" s="103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34</v>
      </c>
      <c r="BV12" s="19" t="s">
        <v>135</v>
      </c>
      <c r="BW12" s="68">
        <v>51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3" t="s">
        <v>5</v>
      </c>
      <c r="D13" s="103" t="s">
        <v>6</v>
      </c>
      <c r="E13" s="103" t="s">
        <v>29</v>
      </c>
      <c r="F13" s="103" t="s">
        <v>18</v>
      </c>
      <c r="G13" s="103" t="s">
        <v>7</v>
      </c>
      <c r="H13" s="103" t="s">
        <v>17</v>
      </c>
      <c r="I13" s="103" t="s">
        <v>8</v>
      </c>
      <c r="J13" s="103" t="s">
        <v>9</v>
      </c>
      <c r="K13" s="103" t="s">
        <v>10</v>
      </c>
      <c r="L13" s="103" t="s">
        <v>12</v>
      </c>
      <c r="M13" s="79" t="s">
        <v>13</v>
      </c>
      <c r="N13" s="103" t="s">
        <v>102</v>
      </c>
      <c r="O13" s="103" t="s">
        <v>28</v>
      </c>
      <c r="P13" s="103" t="s">
        <v>29</v>
      </c>
      <c r="Q13" s="103" t="s">
        <v>7</v>
      </c>
      <c r="R13" s="103" t="s">
        <v>8</v>
      </c>
      <c r="S13" s="103" t="s">
        <v>103</v>
      </c>
      <c r="T13" s="103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4" t="s">
        <v>50</v>
      </c>
      <c r="AF13" s="104" t="s">
        <v>15</v>
      </c>
      <c r="AG13" s="104" t="s">
        <v>49</v>
      </c>
      <c r="AH13" s="104" t="s">
        <v>16</v>
      </c>
      <c r="AI13" s="104" t="s">
        <v>69</v>
      </c>
      <c r="AJ13" s="104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4" t="s">
        <v>50</v>
      </c>
      <c r="AQ13" s="104" t="s">
        <v>15</v>
      </c>
      <c r="AR13" s="104"/>
      <c r="AS13" s="104" t="s">
        <v>16</v>
      </c>
      <c r="AT13" s="104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10</v>
      </c>
      <c r="BK14" s="7">
        <v>1</v>
      </c>
      <c r="BL14" s="1">
        <f t="shared" ref="BL14:BL77" si="12">IF(OR(BJ14&lt;$BU$12,BJ14&gt;$BW$12),0,$BU$14*B14)</f>
        <v>0</v>
      </c>
      <c r="BM14" s="74">
        <f>+EvolOf!H3</f>
        <v>2</v>
      </c>
      <c r="BN14" s="1">
        <f t="shared" ref="BN14:BN77" si="13">IF(OR(BJ14&lt;$BU$12,BJ14&gt;$BW$12),0,IF(BJ14&gt;$BW$12,0,VLOOKUP(BJ14,$BK$14:$BM$87,3)))</f>
        <v>0</v>
      </c>
      <c r="BO14" s="1">
        <f>+BL14-BN14</f>
        <v>0</v>
      </c>
      <c r="BP14" s="36">
        <f>IF(BN14=0,0,BL14/BN14-1)</f>
        <v>0</v>
      </c>
      <c r="BQ14" s="1">
        <f t="shared" ref="BQ14:BQ77" si="14">+BO14*BO14</f>
        <v>0</v>
      </c>
      <c r="BR14" s="1">
        <f t="shared" ref="BR14:BR77" si="15">+$BU$14*B14</f>
        <v>367.42599324472894</v>
      </c>
      <c r="BS14" s="1">
        <f t="shared" ref="BS14:BS77" si="16">+$BU$14*E14</f>
        <v>367.42599324472894</v>
      </c>
      <c r="BT14" s="68">
        <v>10</v>
      </c>
      <c r="BU14" s="82">
        <v>36.742599324472891</v>
      </c>
      <c r="BV14" s="1">
        <f>SUM(BQ14:BQ71)</f>
        <v>175511124.42723358</v>
      </c>
      <c r="BW14" s="7">
        <f>COUNTIF(BQ14:BQ52,"&gt;0")</f>
        <v>15</v>
      </c>
      <c r="BX14" s="1">
        <f>+BV14/BW14</f>
        <v>11700741.628482239</v>
      </c>
      <c r="BY14" s="49">
        <f>MAX(BS14:BS91)</f>
        <v>163504.56699390436</v>
      </c>
      <c r="BZ14" s="49">
        <f>INDEX(BR14:BR88,MATCH(BY14,BS14:BS88,0),1)</f>
        <v>206897.57679610685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11</v>
      </c>
      <c r="BK15" s="7">
        <f>+BK14+1</f>
        <v>2</v>
      </c>
      <c r="BL15" s="1">
        <f t="shared" si="12"/>
        <v>0</v>
      </c>
      <c r="BM15" s="74">
        <f>+EvolOf!H4</f>
        <v>2</v>
      </c>
      <c r="BN15" s="1">
        <f t="shared" si="13"/>
        <v>0</v>
      </c>
      <c r="BO15" s="1">
        <f t="shared" ref="BO15:BO78" si="24">+BL15-BN15</f>
        <v>0</v>
      </c>
      <c r="BP15" s="36">
        <f t="shared" ref="BP15:BP78" si="25">IF(BN15=0,0,BL15/BN15-1)</f>
        <v>0</v>
      </c>
      <c r="BQ15" s="1">
        <f t="shared" si="14"/>
        <v>0</v>
      </c>
      <c r="BR15" s="1">
        <f t="shared" si="15"/>
        <v>367.42599324472894</v>
      </c>
      <c r="BS15" s="1">
        <f t="shared" si="16"/>
        <v>367.42599324472894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12</v>
      </c>
      <c r="BK16" s="7">
        <f t="shared" si="29"/>
        <v>3</v>
      </c>
      <c r="BL16" s="1">
        <f t="shared" si="12"/>
        <v>0</v>
      </c>
      <c r="BM16" s="74">
        <f>+EvolOf!H5</f>
        <v>2</v>
      </c>
      <c r="BN16" s="1">
        <f t="shared" si="13"/>
        <v>0</v>
      </c>
      <c r="BO16" s="1">
        <f t="shared" si="24"/>
        <v>0</v>
      </c>
      <c r="BP16" s="36">
        <f t="shared" si="25"/>
        <v>0</v>
      </c>
      <c r="BQ16" s="1">
        <f t="shared" si="14"/>
        <v>0</v>
      </c>
      <c r="BR16" s="1">
        <f t="shared" si="15"/>
        <v>367.42599324472894</v>
      </c>
      <c r="BS16" s="1">
        <f t="shared" si="16"/>
        <v>367.42599324472894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15</v>
      </c>
      <c r="C17" s="1">
        <v>4</v>
      </c>
      <c r="D17" s="1">
        <v>49984</v>
      </c>
      <c r="E17" s="1">
        <v>15</v>
      </c>
      <c r="F17" s="1">
        <v>0</v>
      </c>
      <c r="G17" s="1">
        <v>0</v>
      </c>
      <c r="H17" s="1">
        <v>0</v>
      </c>
      <c r="I17" s="1">
        <v>0</v>
      </c>
      <c r="J17" s="1">
        <v>56.35</v>
      </c>
      <c r="K17" s="1">
        <v>0.32</v>
      </c>
      <c r="L17" s="1">
        <v>0</v>
      </c>
      <c r="M17" s="1">
        <v>0</v>
      </c>
      <c r="N17" s="1">
        <v>1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49984</v>
      </c>
      <c r="AB17" s="1">
        <f t="shared" si="17"/>
        <v>15</v>
      </c>
      <c r="AC17" s="1">
        <f t="shared" si="18"/>
        <v>0</v>
      </c>
      <c r="AD17" s="1">
        <f t="shared" si="19"/>
        <v>0</v>
      </c>
      <c r="AE17" s="1">
        <f t="shared" si="26"/>
        <v>5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5</v>
      </c>
      <c r="AJ17" s="9">
        <f t="shared" si="1"/>
        <v>0</v>
      </c>
      <c r="AK17" s="9">
        <f t="shared" si="2"/>
        <v>2.9999999999999997E-4</v>
      </c>
      <c r="AL17" s="9">
        <f t="shared" si="3"/>
        <v>2.9999999999999997E-4</v>
      </c>
      <c r="AM17" s="9">
        <f t="shared" si="4"/>
        <v>0</v>
      </c>
      <c r="AN17" s="9">
        <f t="shared" si="5"/>
        <v>0</v>
      </c>
      <c r="AO17" s="9">
        <f t="shared" si="6"/>
        <v>1E-4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13</v>
      </c>
      <c r="BK17" s="7">
        <f t="shared" si="29"/>
        <v>4</v>
      </c>
      <c r="BL17" s="1">
        <f t="shared" si="12"/>
        <v>0</v>
      </c>
      <c r="BM17" s="74">
        <f>+EvolOf!H6</f>
        <v>2</v>
      </c>
      <c r="BN17" s="1">
        <f t="shared" si="13"/>
        <v>0</v>
      </c>
      <c r="BO17" s="1">
        <f t="shared" si="24"/>
        <v>0</v>
      </c>
      <c r="BP17" s="36">
        <f t="shared" si="25"/>
        <v>0</v>
      </c>
      <c r="BQ17" s="1">
        <f t="shared" si="14"/>
        <v>0</v>
      </c>
      <c r="BR17" s="1">
        <f t="shared" si="15"/>
        <v>551.13898986709341</v>
      </c>
      <c r="BS17" s="1">
        <f t="shared" si="16"/>
        <v>551.13898986709341</v>
      </c>
      <c r="CC17" s="1"/>
      <c r="CD17" s="1"/>
      <c r="CE17" s="1"/>
      <c r="CF17" s="1"/>
    </row>
    <row r="18" spans="2:85" x14ac:dyDescent="0.3">
      <c r="B18" s="1">
        <f t="shared" si="0"/>
        <v>19</v>
      </c>
      <c r="C18" s="1">
        <v>5</v>
      </c>
      <c r="D18" s="1">
        <v>49980</v>
      </c>
      <c r="E18" s="1">
        <v>19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0.56000000000000005</v>
      </c>
      <c r="L18" s="1">
        <v>0</v>
      </c>
      <c r="M18" s="1">
        <v>0</v>
      </c>
      <c r="N18" s="1">
        <v>1</v>
      </c>
      <c r="O18" s="1">
        <v>7</v>
      </c>
      <c r="P18" s="1">
        <v>7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49980</v>
      </c>
      <c r="AB18" s="1">
        <f t="shared" si="17"/>
        <v>19</v>
      </c>
      <c r="AC18" s="1">
        <f t="shared" si="18"/>
        <v>0</v>
      </c>
      <c r="AD18" s="1">
        <f t="shared" si="19"/>
        <v>0</v>
      </c>
      <c r="AE18" s="1">
        <f t="shared" si="26"/>
        <v>4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4</v>
      </c>
      <c r="AJ18" s="9">
        <f t="shared" si="1"/>
        <v>0</v>
      </c>
      <c r="AK18" s="9">
        <f t="shared" si="2"/>
        <v>3.8000000000000002E-4</v>
      </c>
      <c r="AL18" s="9">
        <f t="shared" si="3"/>
        <v>3.8000000000000002E-4</v>
      </c>
      <c r="AM18" s="9">
        <f t="shared" si="4"/>
        <v>0</v>
      </c>
      <c r="AN18" s="9">
        <f t="shared" si="5"/>
        <v>0</v>
      </c>
      <c r="AO18" s="9">
        <f t="shared" si="6"/>
        <v>8.0000000000000007E-5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14</v>
      </c>
      <c r="BK18" s="7">
        <f t="shared" si="29"/>
        <v>5</v>
      </c>
      <c r="BL18" s="1">
        <f t="shared" si="12"/>
        <v>0</v>
      </c>
      <c r="BM18" s="74">
        <f>+EvolOf!H7</f>
        <v>3</v>
      </c>
      <c r="BN18" s="1">
        <f t="shared" si="13"/>
        <v>0</v>
      </c>
      <c r="BO18" s="1">
        <f t="shared" si="24"/>
        <v>0</v>
      </c>
      <c r="BP18" s="36">
        <f t="shared" si="25"/>
        <v>0</v>
      </c>
      <c r="BQ18" s="1">
        <f t="shared" si="14"/>
        <v>0</v>
      </c>
      <c r="BR18" s="1">
        <f t="shared" si="15"/>
        <v>698.10938716498492</v>
      </c>
      <c r="BS18" s="1">
        <f t="shared" si="16"/>
        <v>698.10938716498492</v>
      </c>
    </row>
    <row r="19" spans="2:85" x14ac:dyDescent="0.3">
      <c r="B19" s="1">
        <f t="shared" si="0"/>
        <v>22</v>
      </c>
      <c r="C19" s="1">
        <v>6</v>
      </c>
      <c r="D19" s="1">
        <v>49977</v>
      </c>
      <c r="E19" s="1">
        <v>22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0.7</v>
      </c>
      <c r="L19" s="1">
        <v>0</v>
      </c>
      <c r="M19" s="1">
        <v>0</v>
      </c>
      <c r="N19" s="1">
        <v>2</v>
      </c>
      <c r="O19" s="1">
        <v>10</v>
      </c>
      <c r="P19" s="1">
        <v>10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49977</v>
      </c>
      <c r="AB19" s="1">
        <f t="shared" si="17"/>
        <v>22</v>
      </c>
      <c r="AC19" s="1">
        <f t="shared" si="18"/>
        <v>0</v>
      </c>
      <c r="AD19" s="1">
        <f t="shared" si="19"/>
        <v>0</v>
      </c>
      <c r="AE19" s="1">
        <f t="shared" si="26"/>
        <v>3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3</v>
      </c>
      <c r="AJ19" s="9">
        <f t="shared" si="1"/>
        <v>0</v>
      </c>
      <c r="AK19" s="9">
        <f t="shared" si="2"/>
        <v>4.4000000000000002E-4</v>
      </c>
      <c r="AL19" s="9">
        <f t="shared" si="3"/>
        <v>4.4000000000000002E-4</v>
      </c>
      <c r="AM19" s="9">
        <f t="shared" si="4"/>
        <v>0</v>
      </c>
      <c r="AN19" s="9">
        <f t="shared" si="5"/>
        <v>0</v>
      </c>
      <c r="AO19" s="9">
        <f t="shared" si="6"/>
        <v>6.0000000000000002E-5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15</v>
      </c>
      <c r="BK19" s="7">
        <f t="shared" si="29"/>
        <v>6</v>
      </c>
      <c r="BL19" s="1">
        <f t="shared" si="12"/>
        <v>0</v>
      </c>
      <c r="BM19" s="74">
        <f>+EvolOf!H8</f>
        <v>10</v>
      </c>
      <c r="BN19" s="1">
        <f t="shared" si="13"/>
        <v>0</v>
      </c>
      <c r="BO19" s="1">
        <f t="shared" si="24"/>
        <v>0</v>
      </c>
      <c r="BP19" s="36">
        <f t="shared" si="25"/>
        <v>0</v>
      </c>
      <c r="BQ19" s="1">
        <f t="shared" si="14"/>
        <v>0</v>
      </c>
      <c r="BR19" s="1">
        <f t="shared" si="15"/>
        <v>808.33718513840358</v>
      </c>
      <c r="BS19" s="1">
        <f t="shared" si="16"/>
        <v>808.33718513840358</v>
      </c>
    </row>
    <row r="20" spans="2:85" x14ac:dyDescent="0.3"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0.8</v>
      </c>
      <c r="L20" s="1">
        <v>0.6</v>
      </c>
      <c r="M20" s="1">
        <v>0.1</v>
      </c>
      <c r="N20" s="1">
        <v>3</v>
      </c>
      <c r="O20" s="1">
        <v>23</v>
      </c>
      <c r="P20" s="1">
        <v>23</v>
      </c>
      <c r="Q20" s="1">
        <v>0</v>
      </c>
      <c r="R20" s="1">
        <v>0</v>
      </c>
      <c r="S20" s="1">
        <v>9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49963</v>
      </c>
      <c r="AB20" s="1">
        <f t="shared" si="17"/>
        <v>36</v>
      </c>
      <c r="AC20" s="1">
        <f t="shared" si="18"/>
        <v>0</v>
      </c>
      <c r="AD20" s="1">
        <f t="shared" si="19"/>
        <v>0</v>
      </c>
      <c r="AE20" s="1">
        <f t="shared" si="26"/>
        <v>14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14</v>
      </c>
      <c r="AJ20" s="9">
        <f t="shared" si="1"/>
        <v>0</v>
      </c>
      <c r="AK20" s="9">
        <f t="shared" si="2"/>
        <v>7.2000000000000005E-4</v>
      </c>
      <c r="AL20" s="9">
        <f t="shared" si="3"/>
        <v>7.2000000000000005E-4</v>
      </c>
      <c r="AM20" s="9">
        <f t="shared" si="4"/>
        <v>0</v>
      </c>
      <c r="AN20" s="9">
        <f t="shared" si="5"/>
        <v>0</v>
      </c>
      <c r="AO20" s="9">
        <f t="shared" si="6"/>
        <v>2.7999999999999998E-4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16</v>
      </c>
      <c r="BK20" s="7">
        <f t="shared" si="29"/>
        <v>7</v>
      </c>
      <c r="BL20" s="1">
        <f t="shared" si="12"/>
        <v>0</v>
      </c>
      <c r="BM20" s="74">
        <f>+EvolOf!H9</f>
        <v>16</v>
      </c>
      <c r="BN20" s="1">
        <f t="shared" si="13"/>
        <v>0</v>
      </c>
      <c r="BO20" s="1">
        <f t="shared" si="24"/>
        <v>0</v>
      </c>
      <c r="BP20" s="36">
        <f t="shared" si="25"/>
        <v>0</v>
      </c>
      <c r="BQ20" s="1">
        <f t="shared" si="14"/>
        <v>0</v>
      </c>
      <c r="BR20" s="1">
        <f t="shared" si="15"/>
        <v>1322.7335756810241</v>
      </c>
      <c r="BS20" s="1">
        <f t="shared" si="16"/>
        <v>1322.7335756810241</v>
      </c>
    </row>
    <row r="21" spans="2:85" x14ac:dyDescent="0.3">
      <c r="B21" s="1">
        <f t="shared" si="0"/>
        <v>53</v>
      </c>
      <c r="C21" s="1">
        <v>8</v>
      </c>
      <c r="D21" s="1">
        <v>49946</v>
      </c>
      <c r="E21" s="1">
        <v>53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0.86</v>
      </c>
      <c r="L21" s="1">
        <v>0.6</v>
      </c>
      <c r="M21" s="1">
        <v>0.1</v>
      </c>
      <c r="N21" s="1">
        <v>4</v>
      </c>
      <c r="O21" s="1">
        <v>38</v>
      </c>
      <c r="P21" s="1">
        <v>38</v>
      </c>
      <c r="Q21" s="1">
        <v>0</v>
      </c>
      <c r="R21" s="1">
        <v>0</v>
      </c>
      <c r="S21" s="1">
        <v>9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49946</v>
      </c>
      <c r="AB21" s="1">
        <f t="shared" si="17"/>
        <v>53</v>
      </c>
      <c r="AC21" s="1">
        <f t="shared" si="18"/>
        <v>0</v>
      </c>
      <c r="AD21" s="1">
        <f t="shared" si="19"/>
        <v>0</v>
      </c>
      <c r="AE21" s="1">
        <f t="shared" si="26"/>
        <v>17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17</v>
      </c>
      <c r="AJ21" s="9">
        <f t="shared" si="1"/>
        <v>0</v>
      </c>
      <c r="AK21" s="9">
        <f t="shared" si="2"/>
        <v>1.06E-3</v>
      </c>
      <c r="AL21" s="9">
        <f t="shared" si="3"/>
        <v>1.06E-3</v>
      </c>
      <c r="AM21" s="9">
        <f t="shared" si="4"/>
        <v>0</v>
      </c>
      <c r="AN21" s="9">
        <f t="shared" si="5"/>
        <v>0</v>
      </c>
      <c r="AO21" s="9">
        <f t="shared" si="6"/>
        <v>3.4000000000000002E-4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0</v>
      </c>
      <c r="AV21" s="9">
        <f t="shared" si="23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17</v>
      </c>
      <c r="BK21" s="7">
        <f t="shared" si="29"/>
        <v>8</v>
      </c>
      <c r="BL21" s="1">
        <f t="shared" si="12"/>
        <v>0</v>
      </c>
      <c r="BM21" s="74">
        <f>+EvolOf!H10</f>
        <v>29</v>
      </c>
      <c r="BN21" s="1">
        <f t="shared" si="13"/>
        <v>0</v>
      </c>
      <c r="BO21" s="1">
        <f t="shared" si="24"/>
        <v>0</v>
      </c>
      <c r="BP21" s="36">
        <f t="shared" si="25"/>
        <v>0</v>
      </c>
      <c r="BQ21" s="1">
        <f t="shared" si="14"/>
        <v>0</v>
      </c>
      <c r="BR21" s="1">
        <f t="shared" si="15"/>
        <v>1947.3577641970633</v>
      </c>
      <c r="BS21" s="1">
        <f t="shared" si="16"/>
        <v>1947.3577641970633</v>
      </c>
    </row>
    <row r="22" spans="2:85" x14ac:dyDescent="0.3">
      <c r="B22" s="1">
        <f t="shared" si="0"/>
        <v>72</v>
      </c>
      <c r="C22" s="1">
        <v>9</v>
      </c>
      <c r="D22" s="1">
        <v>49927</v>
      </c>
      <c r="E22" s="1">
        <v>72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0.85</v>
      </c>
      <c r="L22" s="1">
        <v>0.6</v>
      </c>
      <c r="M22" s="1">
        <v>0.1</v>
      </c>
      <c r="N22" s="1">
        <v>6</v>
      </c>
      <c r="O22" s="1">
        <v>56</v>
      </c>
      <c r="P22" s="1">
        <v>56</v>
      </c>
      <c r="Q22" s="1">
        <v>0</v>
      </c>
      <c r="R22" s="1">
        <v>0</v>
      </c>
      <c r="S22" s="1">
        <v>9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49927</v>
      </c>
      <c r="AB22" s="1">
        <f t="shared" si="17"/>
        <v>72</v>
      </c>
      <c r="AC22" s="1">
        <f t="shared" si="18"/>
        <v>0</v>
      </c>
      <c r="AD22" s="1">
        <f t="shared" si="19"/>
        <v>0</v>
      </c>
      <c r="AE22" s="1">
        <f t="shared" si="26"/>
        <v>19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19</v>
      </c>
      <c r="AJ22" s="9">
        <f t="shared" si="1"/>
        <v>0</v>
      </c>
      <c r="AK22" s="9">
        <f t="shared" si="2"/>
        <v>1.4400000000000001E-3</v>
      </c>
      <c r="AL22" s="9">
        <f t="shared" si="3"/>
        <v>1.4400000000000001E-3</v>
      </c>
      <c r="AM22" s="9">
        <f t="shared" si="4"/>
        <v>0</v>
      </c>
      <c r="AN22" s="9">
        <f t="shared" si="5"/>
        <v>0</v>
      </c>
      <c r="AO22" s="9">
        <f t="shared" si="6"/>
        <v>3.8000000000000002E-4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0</v>
      </c>
      <c r="AV22" s="9">
        <f t="shared" si="23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18</v>
      </c>
      <c r="BK22" s="7">
        <f t="shared" si="29"/>
        <v>9</v>
      </c>
      <c r="BL22" s="1">
        <f t="shared" si="12"/>
        <v>0</v>
      </c>
      <c r="BM22" s="74">
        <f>+EvolOf!H11</f>
        <v>43</v>
      </c>
      <c r="BN22" s="1">
        <f t="shared" si="13"/>
        <v>0</v>
      </c>
      <c r="BO22" s="1">
        <f t="shared" si="24"/>
        <v>0</v>
      </c>
      <c r="BP22" s="36">
        <f t="shared" si="25"/>
        <v>0</v>
      </c>
      <c r="BQ22" s="1">
        <f t="shared" si="14"/>
        <v>0</v>
      </c>
      <c r="BR22" s="1">
        <f t="shared" si="15"/>
        <v>2645.4671513620483</v>
      </c>
      <c r="BS22" s="1">
        <f t="shared" si="16"/>
        <v>2645.4671513620483</v>
      </c>
    </row>
    <row r="23" spans="2:85" x14ac:dyDescent="0.3">
      <c r="B23" s="1">
        <f t="shared" si="0"/>
        <v>107</v>
      </c>
      <c r="C23" s="1">
        <v>10</v>
      </c>
      <c r="D23" s="1">
        <v>49892</v>
      </c>
      <c r="E23" s="1">
        <v>107</v>
      </c>
      <c r="F23" s="1">
        <v>0</v>
      </c>
      <c r="G23" s="1">
        <v>0</v>
      </c>
      <c r="H23" s="1">
        <v>0</v>
      </c>
      <c r="I23" s="1">
        <v>0</v>
      </c>
      <c r="J23" s="1">
        <v>56.35</v>
      </c>
      <c r="K23" s="1">
        <v>0.83</v>
      </c>
      <c r="L23" s="1">
        <v>1.5</v>
      </c>
      <c r="M23" s="1">
        <v>0.1</v>
      </c>
      <c r="N23" s="1">
        <v>8</v>
      </c>
      <c r="O23" s="1">
        <v>89</v>
      </c>
      <c r="P23" s="1">
        <v>89</v>
      </c>
      <c r="Q23" s="1">
        <v>0</v>
      </c>
      <c r="R23" s="1">
        <v>0</v>
      </c>
      <c r="S23" s="1">
        <v>15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49892</v>
      </c>
      <c r="AB23" s="1">
        <f t="shared" si="17"/>
        <v>107</v>
      </c>
      <c r="AC23" s="1">
        <f t="shared" si="18"/>
        <v>0</v>
      </c>
      <c r="AD23" s="1">
        <f t="shared" si="19"/>
        <v>0</v>
      </c>
      <c r="AE23" s="1">
        <f t="shared" si="26"/>
        <v>35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35</v>
      </c>
      <c r="AJ23" s="9">
        <f t="shared" si="1"/>
        <v>0</v>
      </c>
      <c r="AK23" s="9">
        <f t="shared" si="2"/>
        <v>2.14E-3</v>
      </c>
      <c r="AL23" s="9">
        <f t="shared" si="3"/>
        <v>2.14E-3</v>
      </c>
      <c r="AM23" s="9">
        <f t="shared" si="4"/>
        <v>0</v>
      </c>
      <c r="AN23" s="9">
        <f t="shared" si="5"/>
        <v>0</v>
      </c>
      <c r="AO23" s="9">
        <f t="shared" si="6"/>
        <v>6.9999999999999999E-4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0</v>
      </c>
      <c r="AV23" s="9">
        <f t="shared" si="23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19</v>
      </c>
      <c r="BK23" s="7">
        <f t="shared" si="29"/>
        <v>10</v>
      </c>
      <c r="BL23" s="1">
        <f t="shared" si="12"/>
        <v>0</v>
      </c>
      <c r="BM23" s="74">
        <f>+EvolOf!H12</f>
        <v>65</v>
      </c>
      <c r="BN23" s="1">
        <f t="shared" si="13"/>
        <v>0</v>
      </c>
      <c r="BO23" s="1">
        <f t="shared" si="24"/>
        <v>0</v>
      </c>
      <c r="BP23" s="36">
        <f t="shared" si="25"/>
        <v>0</v>
      </c>
      <c r="BQ23" s="1">
        <f t="shared" si="14"/>
        <v>0</v>
      </c>
      <c r="BR23" s="1">
        <f t="shared" si="15"/>
        <v>3931.4581277185994</v>
      </c>
      <c r="BS23" s="1">
        <f t="shared" si="16"/>
        <v>3931.4581277185994</v>
      </c>
    </row>
    <row r="24" spans="2:85" x14ac:dyDescent="0.3">
      <c r="B24" s="1">
        <f t="shared" si="0"/>
        <v>147</v>
      </c>
      <c r="C24" s="1">
        <v>11</v>
      </c>
      <c r="D24" s="1">
        <v>49852</v>
      </c>
      <c r="E24" s="1">
        <v>147</v>
      </c>
      <c r="F24" s="1">
        <v>0</v>
      </c>
      <c r="G24" s="1">
        <v>0</v>
      </c>
      <c r="H24" s="1">
        <v>0</v>
      </c>
      <c r="I24" s="1">
        <v>0</v>
      </c>
      <c r="J24" s="1">
        <v>56.35</v>
      </c>
      <c r="K24" s="1">
        <v>0.86</v>
      </c>
      <c r="L24" s="1">
        <v>2.5</v>
      </c>
      <c r="M24" s="1">
        <v>0.1</v>
      </c>
      <c r="N24" s="1">
        <v>13</v>
      </c>
      <c r="O24" s="1">
        <v>124</v>
      </c>
      <c r="P24" s="1">
        <v>124</v>
      </c>
      <c r="Q24" s="1">
        <v>0</v>
      </c>
      <c r="R24" s="1">
        <v>0</v>
      </c>
      <c r="S24" s="1">
        <v>19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49852</v>
      </c>
      <c r="AB24" s="1">
        <f t="shared" si="17"/>
        <v>147</v>
      </c>
      <c r="AC24" s="1">
        <f t="shared" si="18"/>
        <v>0</v>
      </c>
      <c r="AD24" s="1">
        <f t="shared" si="19"/>
        <v>0</v>
      </c>
      <c r="AE24" s="1">
        <f t="shared" si="26"/>
        <v>40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40</v>
      </c>
      <c r="AJ24" s="9">
        <f t="shared" si="1"/>
        <v>0</v>
      </c>
      <c r="AK24" s="9">
        <f t="shared" si="2"/>
        <v>2.9399999999999999E-3</v>
      </c>
      <c r="AL24" s="9">
        <f t="shared" si="3"/>
        <v>2.9399999999999999E-3</v>
      </c>
      <c r="AM24" s="9">
        <f t="shared" si="4"/>
        <v>0</v>
      </c>
      <c r="AN24" s="9">
        <f t="shared" si="5"/>
        <v>0</v>
      </c>
      <c r="AO24" s="9">
        <f t="shared" si="6"/>
        <v>8.0000000000000004E-4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0</v>
      </c>
      <c r="AV24" s="9">
        <f t="shared" si="23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20</v>
      </c>
      <c r="BK24" s="7">
        <f t="shared" si="29"/>
        <v>11</v>
      </c>
      <c r="BL24" s="1">
        <f t="shared" si="12"/>
        <v>0</v>
      </c>
      <c r="BM24" s="74">
        <f>+EvolOf!H13</f>
        <v>113</v>
      </c>
      <c r="BN24" s="1">
        <f t="shared" si="13"/>
        <v>0</v>
      </c>
      <c r="BO24" s="1">
        <f t="shared" si="24"/>
        <v>0</v>
      </c>
      <c r="BP24" s="36">
        <f t="shared" si="25"/>
        <v>0</v>
      </c>
      <c r="BQ24" s="1">
        <f t="shared" si="14"/>
        <v>0</v>
      </c>
      <c r="BR24" s="1">
        <f t="shared" si="15"/>
        <v>5401.1621006975147</v>
      </c>
      <c r="BS24" s="1">
        <f t="shared" si="16"/>
        <v>5401.1621006975147</v>
      </c>
    </row>
    <row r="25" spans="2:85" x14ac:dyDescent="0.3">
      <c r="B25" s="1">
        <f t="shared" si="0"/>
        <v>182</v>
      </c>
      <c r="C25" s="1">
        <v>12</v>
      </c>
      <c r="D25" s="1">
        <v>49816</v>
      </c>
      <c r="E25" s="1">
        <v>182</v>
      </c>
      <c r="F25" s="1">
        <v>0</v>
      </c>
      <c r="G25" s="1">
        <v>0</v>
      </c>
      <c r="H25" s="1">
        <v>0</v>
      </c>
      <c r="I25" s="1">
        <v>0</v>
      </c>
      <c r="J25" s="1">
        <v>56.35</v>
      </c>
      <c r="K25" s="1">
        <v>0.89</v>
      </c>
      <c r="L25" s="1">
        <v>2.5</v>
      </c>
      <c r="M25" s="1">
        <v>0.1</v>
      </c>
      <c r="N25" s="1">
        <v>18</v>
      </c>
      <c r="O25" s="1">
        <v>154</v>
      </c>
      <c r="P25" s="1">
        <v>154</v>
      </c>
      <c r="Q25" s="1">
        <v>0</v>
      </c>
      <c r="R25" s="1">
        <v>0</v>
      </c>
      <c r="S25" s="1">
        <v>22</v>
      </c>
      <c r="T25" s="1">
        <v>2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49816</v>
      </c>
      <c r="AB25" s="1">
        <f t="shared" si="17"/>
        <v>182</v>
      </c>
      <c r="AC25" s="1">
        <f t="shared" si="18"/>
        <v>0</v>
      </c>
      <c r="AD25" s="1">
        <f t="shared" si="19"/>
        <v>0</v>
      </c>
      <c r="AE25" s="1">
        <f t="shared" si="26"/>
        <v>35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35</v>
      </c>
      <c r="AJ25" s="9">
        <f t="shared" si="1"/>
        <v>0</v>
      </c>
      <c r="AK25" s="9">
        <f t="shared" si="2"/>
        <v>3.64E-3</v>
      </c>
      <c r="AL25" s="9">
        <f t="shared" si="3"/>
        <v>3.64E-3</v>
      </c>
      <c r="AM25" s="9">
        <f t="shared" si="4"/>
        <v>0</v>
      </c>
      <c r="AN25" s="9">
        <f t="shared" si="5"/>
        <v>0</v>
      </c>
      <c r="AO25" s="9">
        <f t="shared" si="6"/>
        <v>6.9999999999999999E-4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0</v>
      </c>
      <c r="AV25" s="9">
        <f t="shared" si="23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21</v>
      </c>
      <c r="BK25" s="7">
        <f t="shared" si="29"/>
        <v>12</v>
      </c>
      <c r="BL25" s="1">
        <f t="shared" si="12"/>
        <v>0</v>
      </c>
      <c r="BM25" s="74">
        <f>+EvolOf!H14</f>
        <v>148</v>
      </c>
      <c r="BN25" s="1">
        <f t="shared" si="13"/>
        <v>0</v>
      </c>
      <c r="BO25" s="1">
        <f t="shared" si="24"/>
        <v>0</v>
      </c>
      <c r="BP25" s="36">
        <f t="shared" si="25"/>
        <v>0</v>
      </c>
      <c r="BQ25" s="1">
        <f t="shared" si="14"/>
        <v>0</v>
      </c>
      <c r="BR25" s="1">
        <f t="shared" si="15"/>
        <v>6687.1530770540667</v>
      </c>
      <c r="BS25" s="1">
        <f t="shared" si="16"/>
        <v>6687.1530770540667</v>
      </c>
    </row>
    <row r="26" spans="2:85" x14ac:dyDescent="0.3">
      <c r="B26" s="1">
        <f t="shared" si="0"/>
        <v>214</v>
      </c>
      <c r="C26" s="1">
        <v>13</v>
      </c>
      <c r="D26" s="1">
        <v>49785</v>
      </c>
      <c r="E26" s="1">
        <v>214</v>
      </c>
      <c r="F26" s="1">
        <v>0</v>
      </c>
      <c r="G26" s="1">
        <v>0</v>
      </c>
      <c r="H26" s="1">
        <v>0</v>
      </c>
      <c r="I26" s="1">
        <v>0</v>
      </c>
      <c r="J26" s="1">
        <v>56.35</v>
      </c>
      <c r="K26" s="1">
        <v>0.96</v>
      </c>
      <c r="L26" s="1">
        <v>4</v>
      </c>
      <c r="M26" s="1">
        <v>0.1</v>
      </c>
      <c r="N26" s="1">
        <v>26</v>
      </c>
      <c r="O26" s="1">
        <v>178</v>
      </c>
      <c r="P26" s="1">
        <v>178</v>
      </c>
      <c r="Q26" s="1">
        <v>0</v>
      </c>
      <c r="R26" s="1">
        <v>0</v>
      </c>
      <c r="S26" s="1">
        <v>35</v>
      </c>
      <c r="T26" s="1">
        <v>3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49785</v>
      </c>
      <c r="AB26" s="1">
        <f t="shared" si="17"/>
        <v>214</v>
      </c>
      <c r="AC26" s="1">
        <f t="shared" si="18"/>
        <v>0</v>
      </c>
      <c r="AD26" s="1">
        <f t="shared" si="19"/>
        <v>0</v>
      </c>
      <c r="AE26" s="1">
        <f t="shared" si="26"/>
        <v>32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32</v>
      </c>
      <c r="AJ26" s="9">
        <f t="shared" si="1"/>
        <v>0</v>
      </c>
      <c r="AK26" s="9">
        <f t="shared" si="2"/>
        <v>4.28E-3</v>
      </c>
      <c r="AL26" s="9">
        <f t="shared" si="3"/>
        <v>4.28E-3</v>
      </c>
      <c r="AM26" s="9">
        <f t="shared" si="4"/>
        <v>0</v>
      </c>
      <c r="AN26" s="9">
        <f t="shared" si="5"/>
        <v>0</v>
      </c>
      <c r="AO26" s="9">
        <f t="shared" si="6"/>
        <v>6.4000000000000005E-4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0</v>
      </c>
      <c r="AV26" s="9">
        <f t="shared" si="23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22</v>
      </c>
      <c r="BK26" s="7">
        <f t="shared" si="29"/>
        <v>13</v>
      </c>
      <c r="BL26" s="1">
        <f t="shared" si="12"/>
        <v>0</v>
      </c>
      <c r="BM26" s="74">
        <f>+EvolOf!H15</f>
        <v>194</v>
      </c>
      <c r="BN26" s="1">
        <f t="shared" si="13"/>
        <v>0</v>
      </c>
      <c r="BO26" s="1">
        <f t="shared" si="24"/>
        <v>0</v>
      </c>
      <c r="BP26" s="36">
        <f t="shared" si="25"/>
        <v>0</v>
      </c>
      <c r="BQ26" s="1">
        <f t="shared" si="14"/>
        <v>0</v>
      </c>
      <c r="BR26" s="1">
        <f t="shared" si="15"/>
        <v>7862.9162554371987</v>
      </c>
      <c r="BS26" s="1">
        <f t="shared" si="16"/>
        <v>7862.9162554371987</v>
      </c>
    </row>
    <row r="27" spans="2:85" x14ac:dyDescent="0.3">
      <c r="B27" s="1">
        <f t="shared" si="0"/>
        <v>245</v>
      </c>
      <c r="C27" s="1">
        <v>14</v>
      </c>
      <c r="D27" s="1">
        <v>49753</v>
      </c>
      <c r="E27" s="1">
        <v>245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1.07</v>
      </c>
      <c r="L27" s="1">
        <v>4</v>
      </c>
      <c r="M27" s="1">
        <v>0.1</v>
      </c>
      <c r="N27" s="1">
        <v>39</v>
      </c>
      <c r="O27" s="1">
        <v>196</v>
      </c>
      <c r="P27" s="1">
        <v>196</v>
      </c>
      <c r="Q27" s="1">
        <v>0</v>
      </c>
      <c r="R27" s="1">
        <v>0</v>
      </c>
      <c r="S27" s="1">
        <v>53</v>
      </c>
      <c r="T27" s="1">
        <v>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49753</v>
      </c>
      <c r="AB27" s="1">
        <f t="shared" si="17"/>
        <v>245</v>
      </c>
      <c r="AC27" s="1">
        <f t="shared" si="18"/>
        <v>0</v>
      </c>
      <c r="AD27" s="1">
        <f t="shared" si="19"/>
        <v>0</v>
      </c>
      <c r="AE27" s="1">
        <f t="shared" si="26"/>
        <v>31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31</v>
      </c>
      <c r="AJ27" s="9">
        <f t="shared" si="1"/>
        <v>0</v>
      </c>
      <c r="AK27" s="9">
        <f t="shared" si="2"/>
        <v>4.8999999999999998E-3</v>
      </c>
      <c r="AL27" s="9">
        <f t="shared" si="3"/>
        <v>4.8999999999999998E-3</v>
      </c>
      <c r="AM27" s="9">
        <f t="shared" si="4"/>
        <v>0</v>
      </c>
      <c r="AN27" s="9">
        <f t="shared" si="5"/>
        <v>0</v>
      </c>
      <c r="AO27" s="9">
        <f t="shared" si="6"/>
        <v>6.2E-4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0</v>
      </c>
      <c r="AV27" s="9">
        <f t="shared" si="23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23</v>
      </c>
      <c r="BK27" s="7">
        <f t="shared" si="29"/>
        <v>14</v>
      </c>
      <c r="BL27" s="1">
        <f t="shared" si="12"/>
        <v>0</v>
      </c>
      <c r="BM27" s="74">
        <f>+EvolOf!H16</f>
        <v>238</v>
      </c>
      <c r="BN27" s="1">
        <f t="shared" si="13"/>
        <v>0</v>
      </c>
      <c r="BO27" s="1">
        <f t="shared" si="24"/>
        <v>0</v>
      </c>
      <c r="BP27" s="36">
        <f t="shared" si="25"/>
        <v>0</v>
      </c>
      <c r="BQ27" s="1">
        <f t="shared" si="14"/>
        <v>0</v>
      </c>
      <c r="BR27" s="1">
        <f t="shared" si="15"/>
        <v>9001.9368344958584</v>
      </c>
      <c r="BS27" s="1">
        <f t="shared" si="16"/>
        <v>9001.9368344958584</v>
      </c>
      <c r="CD27" s="1"/>
      <c r="CE27" s="1"/>
      <c r="CF27" s="1"/>
      <c r="CG27" s="1"/>
    </row>
    <row r="28" spans="2:85" x14ac:dyDescent="0.3">
      <c r="B28" s="1">
        <f t="shared" si="0"/>
        <v>276</v>
      </c>
      <c r="C28" s="1">
        <v>15</v>
      </c>
      <c r="D28" s="1">
        <v>49723</v>
      </c>
      <c r="E28" s="1">
        <v>276</v>
      </c>
      <c r="F28" s="1">
        <v>0</v>
      </c>
      <c r="G28" s="1">
        <v>0</v>
      </c>
      <c r="H28" s="1">
        <v>0</v>
      </c>
      <c r="I28" s="1">
        <v>0</v>
      </c>
      <c r="J28" s="1">
        <v>56.35</v>
      </c>
      <c r="K28" s="1">
        <v>1.18</v>
      </c>
      <c r="L28" s="1">
        <v>4.0999999999999996</v>
      </c>
      <c r="M28" s="1">
        <v>0.5</v>
      </c>
      <c r="N28" s="1">
        <v>53</v>
      </c>
      <c r="O28" s="1">
        <v>213</v>
      </c>
      <c r="P28" s="1">
        <v>213</v>
      </c>
      <c r="Q28" s="1">
        <v>0</v>
      </c>
      <c r="R28" s="1">
        <v>0</v>
      </c>
      <c r="S28" s="1">
        <v>71</v>
      </c>
      <c r="T28" s="1">
        <v>7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49723</v>
      </c>
      <c r="AB28" s="1">
        <f t="shared" si="17"/>
        <v>276</v>
      </c>
      <c r="AC28" s="1">
        <f t="shared" si="18"/>
        <v>0</v>
      </c>
      <c r="AD28" s="1">
        <f t="shared" si="19"/>
        <v>0</v>
      </c>
      <c r="AE28" s="1">
        <f t="shared" si="26"/>
        <v>31</v>
      </c>
      <c r="AF28" s="1">
        <f t="shared" si="20"/>
        <v>0</v>
      </c>
      <c r="AG28" s="1">
        <f t="shared" si="20"/>
        <v>0</v>
      </c>
      <c r="AH28" s="1">
        <f t="shared" si="20"/>
        <v>0</v>
      </c>
      <c r="AI28" s="1">
        <f t="shared" si="27"/>
        <v>31</v>
      </c>
      <c r="AJ28" s="9">
        <f t="shared" si="1"/>
        <v>0</v>
      </c>
      <c r="AK28" s="9">
        <f t="shared" si="2"/>
        <v>5.5199999999999997E-3</v>
      </c>
      <c r="AL28" s="9">
        <f t="shared" si="3"/>
        <v>5.5199999999999997E-3</v>
      </c>
      <c r="AM28" s="9">
        <f t="shared" si="4"/>
        <v>0</v>
      </c>
      <c r="AN28" s="9">
        <f t="shared" si="5"/>
        <v>0</v>
      </c>
      <c r="AO28" s="9">
        <f t="shared" si="6"/>
        <v>6.2E-4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0</v>
      </c>
      <c r="AV28" s="9">
        <f t="shared" si="23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24</v>
      </c>
      <c r="BK28" s="7">
        <f t="shared" si="29"/>
        <v>15</v>
      </c>
      <c r="BL28" s="1">
        <f t="shared" si="12"/>
        <v>0</v>
      </c>
      <c r="BM28" s="74">
        <f>+EvolOf!H17</f>
        <v>364</v>
      </c>
      <c r="BN28" s="1">
        <f t="shared" si="13"/>
        <v>0</v>
      </c>
      <c r="BO28" s="1">
        <f t="shared" si="24"/>
        <v>0</v>
      </c>
      <c r="BP28" s="36">
        <f t="shared" si="25"/>
        <v>0</v>
      </c>
      <c r="BQ28" s="1">
        <f t="shared" si="14"/>
        <v>0</v>
      </c>
      <c r="BR28" s="1">
        <f t="shared" si="15"/>
        <v>10140.957413554517</v>
      </c>
      <c r="BS28" s="1">
        <f t="shared" si="16"/>
        <v>10140.957413554517</v>
      </c>
      <c r="CD28" s="1"/>
      <c r="CE28" s="1"/>
      <c r="CF28" s="1"/>
      <c r="CG28" s="1"/>
    </row>
    <row r="29" spans="2:85" x14ac:dyDescent="0.3">
      <c r="B29" s="1">
        <f t="shared" si="0"/>
        <v>309</v>
      </c>
      <c r="C29" s="1">
        <v>16</v>
      </c>
      <c r="D29" s="1">
        <v>49690</v>
      </c>
      <c r="E29" s="1">
        <v>308</v>
      </c>
      <c r="F29" s="1">
        <v>0</v>
      </c>
      <c r="G29" s="1">
        <v>1</v>
      </c>
      <c r="H29" s="1">
        <v>0</v>
      </c>
      <c r="I29" s="1">
        <v>0</v>
      </c>
      <c r="J29" s="1">
        <v>56.36</v>
      </c>
      <c r="K29" s="1">
        <v>1.24</v>
      </c>
      <c r="L29" s="1">
        <v>7.3</v>
      </c>
      <c r="M29" s="1">
        <v>1.42</v>
      </c>
      <c r="N29" s="1">
        <v>66</v>
      </c>
      <c r="O29" s="1">
        <v>233</v>
      </c>
      <c r="P29" s="1">
        <v>232</v>
      </c>
      <c r="Q29" s="1">
        <v>0</v>
      </c>
      <c r="R29" s="1">
        <v>0</v>
      </c>
      <c r="S29" s="1">
        <v>106</v>
      </c>
      <c r="T29" s="1">
        <v>10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49690</v>
      </c>
      <c r="AB29" s="1">
        <f t="shared" si="17"/>
        <v>308</v>
      </c>
      <c r="AC29" s="1">
        <f t="shared" si="18"/>
        <v>1</v>
      </c>
      <c r="AD29" s="1">
        <f t="shared" si="19"/>
        <v>0</v>
      </c>
      <c r="AE29" s="1">
        <f t="shared" si="26"/>
        <v>32</v>
      </c>
      <c r="AF29" s="1">
        <f t="shared" si="20"/>
        <v>1</v>
      </c>
      <c r="AG29" s="1">
        <f t="shared" si="20"/>
        <v>0</v>
      </c>
      <c r="AH29" s="1">
        <f t="shared" si="20"/>
        <v>0</v>
      </c>
      <c r="AI29" s="1">
        <f t="shared" si="27"/>
        <v>33</v>
      </c>
      <c r="AJ29" s="9">
        <f t="shared" si="1"/>
        <v>0</v>
      </c>
      <c r="AK29" s="9">
        <f t="shared" si="2"/>
        <v>6.1799999999999997E-3</v>
      </c>
      <c r="AL29" s="9">
        <f t="shared" si="3"/>
        <v>6.1599999999999997E-3</v>
      </c>
      <c r="AM29" s="9">
        <f t="shared" si="4"/>
        <v>2.0000000000000002E-5</v>
      </c>
      <c r="AN29" s="9">
        <f t="shared" si="5"/>
        <v>0</v>
      </c>
      <c r="AO29" s="9">
        <f t="shared" si="6"/>
        <v>6.6E-4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0</v>
      </c>
      <c r="AV29" s="9">
        <f t="shared" si="23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25</v>
      </c>
      <c r="BK29" s="7">
        <f t="shared" si="29"/>
        <v>16</v>
      </c>
      <c r="BL29" s="1">
        <f t="shared" si="12"/>
        <v>0</v>
      </c>
      <c r="BM29" s="74">
        <f>+EvolOf!H18</f>
        <v>386</v>
      </c>
      <c r="BN29" s="1">
        <f t="shared" si="13"/>
        <v>0</v>
      </c>
      <c r="BO29" s="1">
        <f t="shared" si="24"/>
        <v>0</v>
      </c>
      <c r="BP29" s="36">
        <f t="shared" si="25"/>
        <v>0</v>
      </c>
      <c r="BQ29" s="1">
        <f t="shared" si="14"/>
        <v>0</v>
      </c>
      <c r="BR29" s="1">
        <f t="shared" si="15"/>
        <v>11353.463191262123</v>
      </c>
      <c r="BS29" s="1">
        <f t="shared" si="16"/>
        <v>11316.72059193765</v>
      </c>
      <c r="CD29" s="1"/>
      <c r="CE29" s="1"/>
      <c r="CF29" s="1"/>
      <c r="CG29" s="1"/>
    </row>
    <row r="30" spans="2:85" x14ac:dyDescent="0.3">
      <c r="B30" s="1">
        <f t="shared" si="0"/>
        <v>365</v>
      </c>
      <c r="C30" s="1">
        <v>17</v>
      </c>
      <c r="D30" s="1">
        <v>49634</v>
      </c>
      <c r="E30" s="1">
        <v>363</v>
      </c>
      <c r="F30" s="1">
        <v>0</v>
      </c>
      <c r="G30" s="1">
        <v>2</v>
      </c>
      <c r="H30" s="1">
        <v>0</v>
      </c>
      <c r="I30" s="1">
        <v>0</v>
      </c>
      <c r="J30" s="1">
        <v>56.36</v>
      </c>
      <c r="K30" s="1">
        <v>1.27</v>
      </c>
      <c r="L30" s="1">
        <v>9.1</v>
      </c>
      <c r="M30" s="1">
        <v>1.78</v>
      </c>
      <c r="N30" s="1">
        <v>79</v>
      </c>
      <c r="O30" s="1">
        <v>276</v>
      </c>
      <c r="P30" s="1">
        <v>275</v>
      </c>
      <c r="Q30" s="1">
        <v>0</v>
      </c>
      <c r="R30" s="1">
        <v>0</v>
      </c>
      <c r="S30" s="1">
        <v>145</v>
      </c>
      <c r="T30" s="1">
        <v>13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49634</v>
      </c>
      <c r="AB30" s="1">
        <f t="shared" si="17"/>
        <v>363</v>
      </c>
      <c r="AC30" s="1">
        <f t="shared" si="18"/>
        <v>2</v>
      </c>
      <c r="AD30" s="1">
        <f t="shared" si="19"/>
        <v>0</v>
      </c>
      <c r="AE30" s="1">
        <f t="shared" si="26"/>
        <v>55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7"/>
        <v>56</v>
      </c>
      <c r="AJ30" s="9">
        <f t="shared" si="1"/>
        <v>0</v>
      </c>
      <c r="AK30" s="9">
        <f t="shared" si="2"/>
        <v>7.3000000000000001E-3</v>
      </c>
      <c r="AL30" s="9">
        <f t="shared" si="3"/>
        <v>7.26E-3</v>
      </c>
      <c r="AM30" s="9">
        <f t="shared" si="4"/>
        <v>4.0000000000000003E-5</v>
      </c>
      <c r="AN30" s="9">
        <f t="shared" si="5"/>
        <v>0</v>
      </c>
      <c r="AO30" s="9">
        <f t="shared" si="6"/>
        <v>1.1199999999999999E-3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0</v>
      </c>
      <c r="AV30" s="9">
        <f t="shared" si="23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26</v>
      </c>
      <c r="BK30" s="7">
        <f t="shared" si="29"/>
        <v>17</v>
      </c>
      <c r="BL30" s="1">
        <f t="shared" si="12"/>
        <v>0</v>
      </c>
      <c r="BM30" s="74">
        <f>+EvolOf!H19</f>
        <v>526</v>
      </c>
      <c r="BN30" s="1">
        <f t="shared" si="13"/>
        <v>0</v>
      </c>
      <c r="BO30" s="1">
        <f t="shared" si="24"/>
        <v>0</v>
      </c>
      <c r="BP30" s="36">
        <f t="shared" si="25"/>
        <v>0</v>
      </c>
      <c r="BQ30" s="1">
        <f t="shared" si="14"/>
        <v>0</v>
      </c>
      <c r="BR30" s="1">
        <f t="shared" si="15"/>
        <v>13411.048753432606</v>
      </c>
      <c r="BS30" s="1">
        <f t="shared" si="16"/>
        <v>13337.563554783659</v>
      </c>
    </row>
    <row r="31" spans="2:85" x14ac:dyDescent="0.3">
      <c r="B31" s="1">
        <f t="shared" si="0"/>
        <v>442</v>
      </c>
      <c r="C31" s="1">
        <v>18</v>
      </c>
      <c r="D31" s="1">
        <v>49557</v>
      </c>
      <c r="E31" s="1">
        <v>440</v>
      </c>
      <c r="F31" s="1">
        <v>0</v>
      </c>
      <c r="G31" s="1">
        <v>2</v>
      </c>
      <c r="H31" s="1">
        <v>0</v>
      </c>
      <c r="I31" s="1">
        <v>0</v>
      </c>
      <c r="J31" s="1">
        <v>56.35</v>
      </c>
      <c r="K31" s="1">
        <v>1.29</v>
      </c>
      <c r="L31" s="1">
        <v>10.4</v>
      </c>
      <c r="M31" s="1">
        <v>1.85</v>
      </c>
      <c r="N31" s="1">
        <v>92</v>
      </c>
      <c r="O31" s="1">
        <v>340</v>
      </c>
      <c r="P31" s="1">
        <v>338</v>
      </c>
      <c r="Q31" s="1">
        <v>1</v>
      </c>
      <c r="R31" s="1">
        <v>0</v>
      </c>
      <c r="S31" s="1">
        <v>180</v>
      </c>
      <c r="T31" s="1">
        <v>16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49557</v>
      </c>
      <c r="AB31" s="1">
        <f t="shared" si="17"/>
        <v>440</v>
      </c>
      <c r="AC31" s="1">
        <f t="shared" si="18"/>
        <v>2</v>
      </c>
      <c r="AD31" s="1">
        <f t="shared" si="19"/>
        <v>0</v>
      </c>
      <c r="AE31" s="1">
        <f t="shared" si="26"/>
        <v>77</v>
      </c>
      <c r="AF31" s="1">
        <f t="shared" si="20"/>
        <v>0</v>
      </c>
      <c r="AG31" s="1">
        <f t="shared" si="20"/>
        <v>0</v>
      </c>
      <c r="AH31" s="1">
        <f t="shared" si="20"/>
        <v>0</v>
      </c>
      <c r="AI31" s="1">
        <f t="shared" si="27"/>
        <v>77</v>
      </c>
      <c r="AJ31" s="9">
        <f t="shared" si="1"/>
        <v>0</v>
      </c>
      <c r="AK31" s="9">
        <f t="shared" si="2"/>
        <v>8.8400000000000006E-3</v>
      </c>
      <c r="AL31" s="9">
        <f t="shared" si="3"/>
        <v>8.8000000000000005E-3</v>
      </c>
      <c r="AM31" s="9">
        <f t="shared" si="4"/>
        <v>4.0000000000000003E-5</v>
      </c>
      <c r="AN31" s="9">
        <f t="shared" si="5"/>
        <v>0</v>
      </c>
      <c r="AO31" s="9">
        <f t="shared" si="6"/>
        <v>1.5399999999999999E-3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0</v>
      </c>
      <c r="AV31" s="9">
        <f t="shared" si="23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27</v>
      </c>
      <c r="BK31" s="7">
        <f t="shared" si="29"/>
        <v>18</v>
      </c>
      <c r="BL31" s="1">
        <f t="shared" si="12"/>
        <v>0</v>
      </c>
      <c r="BM31" s="74">
        <f>+EvolOf!H20</f>
        <v>1006</v>
      </c>
      <c r="BN31" s="1">
        <f t="shared" si="13"/>
        <v>0</v>
      </c>
      <c r="BO31" s="1">
        <f t="shared" si="24"/>
        <v>0</v>
      </c>
      <c r="BP31" s="36">
        <f t="shared" si="25"/>
        <v>0</v>
      </c>
      <c r="BQ31" s="1">
        <f t="shared" si="14"/>
        <v>0</v>
      </c>
      <c r="BR31" s="1">
        <f t="shared" si="15"/>
        <v>16240.228901417018</v>
      </c>
      <c r="BS31" s="1">
        <f t="shared" si="16"/>
        <v>16166.743702768072</v>
      </c>
    </row>
    <row r="32" spans="2:85" x14ac:dyDescent="0.3">
      <c r="B32" s="1">
        <f t="shared" si="0"/>
        <v>523</v>
      </c>
      <c r="C32" s="1">
        <v>19</v>
      </c>
      <c r="D32" s="1">
        <v>49475</v>
      </c>
      <c r="E32" s="1">
        <v>520</v>
      </c>
      <c r="F32" s="1">
        <v>0</v>
      </c>
      <c r="G32" s="1">
        <v>3</v>
      </c>
      <c r="H32" s="1">
        <v>0</v>
      </c>
      <c r="I32" s="1">
        <v>0</v>
      </c>
      <c r="J32" s="1">
        <v>56.35</v>
      </c>
      <c r="K32" s="1">
        <v>1.3</v>
      </c>
      <c r="L32" s="1">
        <v>10.8</v>
      </c>
      <c r="M32" s="1">
        <v>1.86</v>
      </c>
      <c r="N32" s="1">
        <v>108</v>
      </c>
      <c r="O32" s="1">
        <v>406</v>
      </c>
      <c r="P32" s="1">
        <v>404</v>
      </c>
      <c r="Q32" s="1">
        <v>1</v>
      </c>
      <c r="R32" s="1">
        <v>0</v>
      </c>
      <c r="S32" s="1">
        <v>211</v>
      </c>
      <c r="T32" s="1">
        <v>19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49475</v>
      </c>
      <c r="AB32" s="1">
        <f t="shared" si="17"/>
        <v>520</v>
      </c>
      <c r="AC32" s="1">
        <f t="shared" si="18"/>
        <v>3</v>
      </c>
      <c r="AD32" s="1">
        <f t="shared" si="19"/>
        <v>0</v>
      </c>
      <c r="AE32" s="1">
        <f t="shared" si="26"/>
        <v>80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81</v>
      </c>
      <c r="AJ32" s="9">
        <f t="shared" si="1"/>
        <v>0</v>
      </c>
      <c r="AK32" s="9">
        <f t="shared" si="2"/>
        <v>1.0460000000000001E-2</v>
      </c>
      <c r="AL32" s="9">
        <f t="shared" si="3"/>
        <v>1.04E-2</v>
      </c>
      <c r="AM32" s="9">
        <f t="shared" si="4"/>
        <v>6.0000000000000002E-5</v>
      </c>
      <c r="AN32" s="9">
        <f t="shared" si="5"/>
        <v>0</v>
      </c>
      <c r="AO32" s="9">
        <f t="shared" si="6"/>
        <v>1.6199999999999999E-3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0</v>
      </c>
      <c r="AV32" s="9">
        <f t="shared" si="23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28</v>
      </c>
      <c r="BK32" s="7">
        <f t="shared" si="30"/>
        <v>19</v>
      </c>
      <c r="BL32" s="1">
        <f t="shared" si="12"/>
        <v>0</v>
      </c>
      <c r="BM32" s="74">
        <f>+EvolOf!H21</f>
        <v>1606</v>
      </c>
      <c r="BN32" s="1">
        <f t="shared" si="13"/>
        <v>0</v>
      </c>
      <c r="BO32" s="1">
        <f t="shared" si="24"/>
        <v>0</v>
      </c>
      <c r="BP32" s="36">
        <f t="shared" si="25"/>
        <v>0</v>
      </c>
      <c r="BQ32" s="1">
        <f t="shared" si="14"/>
        <v>0</v>
      </c>
      <c r="BR32" s="1">
        <f t="shared" si="15"/>
        <v>19216.379446699324</v>
      </c>
      <c r="BS32" s="1">
        <f t="shared" si="16"/>
        <v>19106.151648725903</v>
      </c>
    </row>
    <row r="33" spans="1:85" x14ac:dyDescent="0.3">
      <c r="B33" s="1">
        <f t="shared" si="0"/>
        <v>621</v>
      </c>
      <c r="C33" s="1">
        <v>20</v>
      </c>
      <c r="D33" s="1">
        <v>49377</v>
      </c>
      <c r="E33" s="1">
        <v>617</v>
      </c>
      <c r="F33" s="1">
        <v>0</v>
      </c>
      <c r="G33" s="1">
        <v>4</v>
      </c>
      <c r="H33" s="1">
        <v>0</v>
      </c>
      <c r="I33" s="1">
        <v>0</v>
      </c>
      <c r="J33" s="1">
        <v>56.35</v>
      </c>
      <c r="K33" s="1">
        <v>1.32</v>
      </c>
      <c r="L33" s="1">
        <v>12.4</v>
      </c>
      <c r="M33" s="1">
        <v>2.96</v>
      </c>
      <c r="N33" s="1">
        <v>125</v>
      </c>
      <c r="O33" s="1">
        <v>487</v>
      </c>
      <c r="P33" s="1">
        <v>484</v>
      </c>
      <c r="Q33" s="1">
        <v>2</v>
      </c>
      <c r="R33" s="1">
        <v>0</v>
      </c>
      <c r="S33" s="1">
        <v>241</v>
      </c>
      <c r="T33" s="1">
        <v>22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49377</v>
      </c>
      <c r="AB33" s="1">
        <f t="shared" si="17"/>
        <v>617</v>
      </c>
      <c r="AC33" s="1">
        <f t="shared" si="18"/>
        <v>4</v>
      </c>
      <c r="AD33" s="1">
        <f t="shared" si="19"/>
        <v>0</v>
      </c>
      <c r="AE33" s="1">
        <f t="shared" si="26"/>
        <v>97</v>
      </c>
      <c r="AF33" s="1">
        <f t="shared" si="20"/>
        <v>1</v>
      </c>
      <c r="AG33" s="1">
        <f t="shared" si="20"/>
        <v>0</v>
      </c>
      <c r="AH33" s="1">
        <f t="shared" si="20"/>
        <v>0</v>
      </c>
      <c r="AI33" s="1">
        <f t="shared" si="27"/>
        <v>98</v>
      </c>
      <c r="AJ33" s="9">
        <f t="shared" si="1"/>
        <v>0</v>
      </c>
      <c r="AK33" s="9">
        <f t="shared" si="2"/>
        <v>1.242E-2</v>
      </c>
      <c r="AL33" s="9">
        <f t="shared" si="3"/>
        <v>1.234E-2</v>
      </c>
      <c r="AM33" s="9">
        <f t="shared" si="4"/>
        <v>8.0000000000000007E-5</v>
      </c>
      <c r="AN33" s="9">
        <f t="shared" si="5"/>
        <v>0</v>
      </c>
      <c r="AO33" s="9">
        <f t="shared" si="6"/>
        <v>1.9599999999999999E-3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0</v>
      </c>
      <c r="AV33" s="9">
        <f t="shared" si="23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29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22817.154180497666</v>
      </c>
      <c r="BS33" s="1">
        <f t="shared" si="16"/>
        <v>22670.183783199773</v>
      </c>
    </row>
    <row r="34" spans="1:85" x14ac:dyDescent="0.3">
      <c r="B34" s="1">
        <f t="shared" si="0"/>
        <v>730</v>
      </c>
      <c r="C34" s="1">
        <v>21</v>
      </c>
      <c r="D34" s="1">
        <v>49269</v>
      </c>
      <c r="E34" s="1">
        <v>724</v>
      </c>
      <c r="F34" s="1">
        <v>0</v>
      </c>
      <c r="G34" s="1">
        <v>6</v>
      </c>
      <c r="H34" s="1">
        <v>0</v>
      </c>
      <c r="I34" s="1">
        <v>0</v>
      </c>
      <c r="J34" s="1">
        <v>56.35</v>
      </c>
      <c r="K34" s="1">
        <v>1.33</v>
      </c>
      <c r="L34" s="1">
        <v>12.5</v>
      </c>
      <c r="M34" s="1">
        <v>2.81</v>
      </c>
      <c r="N34" s="1">
        <v>146</v>
      </c>
      <c r="O34" s="1">
        <v>573</v>
      </c>
      <c r="P34" s="1">
        <v>570</v>
      </c>
      <c r="Q34" s="1">
        <v>3</v>
      </c>
      <c r="R34" s="1">
        <v>0</v>
      </c>
      <c r="S34" s="1">
        <v>270</v>
      </c>
      <c r="T34" s="1">
        <v>26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49269</v>
      </c>
      <c r="AB34" s="1">
        <f t="shared" si="17"/>
        <v>724</v>
      </c>
      <c r="AC34" s="1">
        <f t="shared" si="18"/>
        <v>6</v>
      </c>
      <c r="AD34" s="1">
        <f t="shared" si="19"/>
        <v>0</v>
      </c>
      <c r="AE34" s="1">
        <f t="shared" si="26"/>
        <v>107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109</v>
      </c>
      <c r="AJ34" s="9">
        <f t="shared" si="1"/>
        <v>0</v>
      </c>
      <c r="AK34" s="9">
        <f t="shared" si="2"/>
        <v>1.46E-2</v>
      </c>
      <c r="AL34" s="9">
        <f t="shared" si="3"/>
        <v>1.448E-2</v>
      </c>
      <c r="AM34" s="9">
        <f t="shared" si="4"/>
        <v>1.2E-4</v>
      </c>
      <c r="AN34" s="9">
        <f t="shared" si="5"/>
        <v>0</v>
      </c>
      <c r="AO34" s="9">
        <f t="shared" si="6"/>
        <v>2.1800000000000001E-3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0</v>
      </c>
      <c r="AV34" s="9">
        <f t="shared" si="23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30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26822.097506865211</v>
      </c>
      <c r="BS34" s="1">
        <f t="shared" si="16"/>
        <v>26601.641910918373</v>
      </c>
    </row>
    <row r="35" spans="1:85" x14ac:dyDescent="0.3">
      <c r="B35" s="1">
        <f t="shared" si="0"/>
        <v>841</v>
      </c>
      <c r="C35" s="1">
        <v>22</v>
      </c>
      <c r="D35" s="1">
        <v>49157</v>
      </c>
      <c r="E35" s="1">
        <v>833</v>
      </c>
      <c r="F35" s="1">
        <v>0</v>
      </c>
      <c r="G35" s="1">
        <v>8</v>
      </c>
      <c r="H35" s="1">
        <v>0</v>
      </c>
      <c r="I35" s="1">
        <v>0</v>
      </c>
      <c r="J35" s="1">
        <v>56.35</v>
      </c>
      <c r="K35" s="1">
        <v>1.36</v>
      </c>
      <c r="L35" s="1">
        <v>13.4</v>
      </c>
      <c r="M35" s="1">
        <v>2.5499999999999998</v>
      </c>
      <c r="N35" s="1">
        <v>173</v>
      </c>
      <c r="O35" s="1">
        <v>658</v>
      </c>
      <c r="P35" s="1">
        <v>653</v>
      </c>
      <c r="Q35" s="1">
        <v>5</v>
      </c>
      <c r="R35" s="1">
        <v>0</v>
      </c>
      <c r="S35" s="1">
        <v>300</v>
      </c>
      <c r="T35" s="1">
        <v>29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49157</v>
      </c>
      <c r="AB35" s="1">
        <f t="shared" si="17"/>
        <v>833</v>
      </c>
      <c r="AC35" s="1">
        <f t="shared" si="18"/>
        <v>8</v>
      </c>
      <c r="AD35" s="1">
        <f t="shared" si="19"/>
        <v>0</v>
      </c>
      <c r="AE35" s="1">
        <f t="shared" si="26"/>
        <v>109</v>
      </c>
      <c r="AF35" s="1">
        <f t="shared" si="20"/>
        <v>2</v>
      </c>
      <c r="AG35" s="1">
        <f t="shared" si="20"/>
        <v>0</v>
      </c>
      <c r="AH35" s="1">
        <f t="shared" si="20"/>
        <v>0</v>
      </c>
      <c r="AI35" s="1">
        <f t="shared" si="27"/>
        <v>111</v>
      </c>
      <c r="AJ35" s="9">
        <f t="shared" si="1"/>
        <v>0</v>
      </c>
      <c r="AK35" s="9">
        <f t="shared" si="2"/>
        <v>1.6820000000000002E-2</v>
      </c>
      <c r="AL35" s="9">
        <f t="shared" si="3"/>
        <v>1.6660000000000001E-2</v>
      </c>
      <c r="AM35" s="9">
        <f t="shared" si="4"/>
        <v>1.6000000000000001E-4</v>
      </c>
      <c r="AN35" s="9">
        <f t="shared" si="5"/>
        <v>0</v>
      </c>
      <c r="AO35" s="9">
        <f t="shared" si="6"/>
        <v>2.2200000000000002E-3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0</v>
      </c>
      <c r="AV35" s="9">
        <f t="shared" si="23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31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30900.526031881702</v>
      </c>
      <c r="BS35" s="1">
        <f t="shared" si="16"/>
        <v>30606.585237285919</v>
      </c>
    </row>
    <row r="36" spans="1:85" x14ac:dyDescent="0.3">
      <c r="B36" s="1">
        <f t="shared" si="0"/>
        <v>963</v>
      </c>
      <c r="C36" s="1">
        <v>23</v>
      </c>
      <c r="D36" s="1">
        <v>49035</v>
      </c>
      <c r="E36" s="1">
        <v>952</v>
      </c>
      <c r="F36" s="1">
        <v>0</v>
      </c>
      <c r="G36" s="1">
        <v>11</v>
      </c>
      <c r="H36" s="1">
        <v>0</v>
      </c>
      <c r="I36" s="1">
        <v>0</v>
      </c>
      <c r="J36" s="1">
        <v>56.35</v>
      </c>
      <c r="K36" s="1">
        <v>1.39</v>
      </c>
      <c r="L36" s="1">
        <v>13.6</v>
      </c>
      <c r="M36" s="1">
        <v>2.31</v>
      </c>
      <c r="N36" s="1">
        <v>204</v>
      </c>
      <c r="O36" s="1">
        <v>749</v>
      </c>
      <c r="P36" s="1">
        <v>742</v>
      </c>
      <c r="Q36" s="1">
        <v>7</v>
      </c>
      <c r="R36" s="1">
        <v>0</v>
      </c>
      <c r="S36" s="1">
        <v>354</v>
      </c>
      <c r="T36" s="1">
        <v>34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49035</v>
      </c>
      <c r="AB36" s="1">
        <f t="shared" si="17"/>
        <v>952</v>
      </c>
      <c r="AC36" s="1">
        <f t="shared" si="18"/>
        <v>11</v>
      </c>
      <c r="AD36" s="1">
        <f t="shared" si="19"/>
        <v>0</v>
      </c>
      <c r="AE36" s="1">
        <f t="shared" si="26"/>
        <v>119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122</v>
      </c>
      <c r="AJ36" s="9">
        <f t="shared" si="1"/>
        <v>0</v>
      </c>
      <c r="AK36" s="9">
        <f t="shared" si="2"/>
        <v>1.9259999999999999E-2</v>
      </c>
      <c r="AL36" s="9">
        <f t="shared" si="3"/>
        <v>1.9040000000000001E-2</v>
      </c>
      <c r="AM36" s="9">
        <f t="shared" si="4"/>
        <v>2.2000000000000001E-4</v>
      </c>
      <c r="AN36" s="9">
        <f t="shared" si="5"/>
        <v>0</v>
      </c>
      <c r="AO36" s="9">
        <f t="shared" si="6"/>
        <v>2.4399999999999999E-3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0</v>
      </c>
      <c r="AV36" s="9">
        <f t="shared" si="23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32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35383.123149467392</v>
      </c>
      <c r="BS36" s="1">
        <f t="shared" si="16"/>
        <v>34978.954556898192</v>
      </c>
      <c r="CD36" s="1"/>
      <c r="CE36" s="1"/>
      <c r="CF36" s="1"/>
      <c r="CG36" s="1"/>
    </row>
    <row r="37" spans="1:85" x14ac:dyDescent="0.3">
      <c r="B37" s="1">
        <f t="shared" si="0"/>
        <v>1100</v>
      </c>
      <c r="C37" s="1">
        <v>24</v>
      </c>
      <c r="D37" s="1">
        <v>48898</v>
      </c>
      <c r="E37" s="1">
        <v>1085</v>
      </c>
      <c r="F37" s="1">
        <v>0</v>
      </c>
      <c r="G37" s="1">
        <v>15</v>
      </c>
      <c r="H37" s="1">
        <v>0</v>
      </c>
      <c r="I37" s="1">
        <v>0</v>
      </c>
      <c r="J37" s="1">
        <v>56.35</v>
      </c>
      <c r="K37" s="1">
        <v>1.41</v>
      </c>
      <c r="L37" s="1">
        <v>13.9</v>
      </c>
      <c r="M37" s="1">
        <v>2.27</v>
      </c>
      <c r="N37" s="1">
        <v>239</v>
      </c>
      <c r="O37" s="1">
        <v>851</v>
      </c>
      <c r="P37" s="1">
        <v>842</v>
      </c>
      <c r="Q37" s="1">
        <v>9</v>
      </c>
      <c r="R37" s="1">
        <v>0</v>
      </c>
      <c r="S37" s="1">
        <v>427</v>
      </c>
      <c r="T37" s="1">
        <v>41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48898</v>
      </c>
      <c r="AB37" s="1">
        <f t="shared" si="17"/>
        <v>1085</v>
      </c>
      <c r="AC37" s="1">
        <f t="shared" si="18"/>
        <v>15</v>
      </c>
      <c r="AD37" s="1">
        <f t="shared" si="19"/>
        <v>0</v>
      </c>
      <c r="AE37" s="1">
        <f t="shared" si="26"/>
        <v>133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137</v>
      </c>
      <c r="AJ37" s="9">
        <f t="shared" si="1"/>
        <v>0</v>
      </c>
      <c r="AK37" s="9">
        <f t="shared" si="2"/>
        <v>2.1999999999999999E-2</v>
      </c>
      <c r="AL37" s="9">
        <f t="shared" si="3"/>
        <v>2.1700000000000001E-2</v>
      </c>
      <c r="AM37" s="9">
        <f t="shared" si="4"/>
        <v>2.9999999999999997E-4</v>
      </c>
      <c r="AN37" s="9">
        <f t="shared" si="5"/>
        <v>0</v>
      </c>
      <c r="AO37" s="9">
        <f t="shared" si="6"/>
        <v>2.7399999999999998E-3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0</v>
      </c>
      <c r="AV37" s="9">
        <f t="shared" si="23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33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40416.859256920179</v>
      </c>
      <c r="BS37" s="1">
        <f t="shared" si="16"/>
        <v>39865.72026705309</v>
      </c>
      <c r="CD37" s="1"/>
      <c r="CE37" s="1"/>
      <c r="CF37" s="1"/>
      <c r="CG37" s="1"/>
    </row>
    <row r="38" spans="1:85" x14ac:dyDescent="0.3">
      <c r="B38" s="1">
        <f t="shared" si="0"/>
        <v>1257</v>
      </c>
      <c r="C38" s="1">
        <v>25</v>
      </c>
      <c r="D38" s="1">
        <v>48742</v>
      </c>
      <c r="E38" s="1">
        <v>1237</v>
      </c>
      <c r="F38" s="1">
        <v>0</v>
      </c>
      <c r="G38" s="1">
        <v>20</v>
      </c>
      <c r="H38" s="1">
        <v>0</v>
      </c>
      <c r="I38" s="1">
        <v>0</v>
      </c>
      <c r="J38" s="1">
        <v>56.35</v>
      </c>
      <c r="K38" s="1">
        <v>1.42</v>
      </c>
      <c r="L38" s="1">
        <v>14.4</v>
      </c>
      <c r="M38" s="1">
        <v>1.94</v>
      </c>
      <c r="N38" s="1">
        <v>277</v>
      </c>
      <c r="O38" s="1">
        <v>969</v>
      </c>
      <c r="P38" s="1">
        <v>956</v>
      </c>
      <c r="Q38" s="1">
        <v>13</v>
      </c>
      <c r="R38" s="1">
        <v>0</v>
      </c>
      <c r="S38" s="1">
        <v>504</v>
      </c>
      <c r="T38" s="1">
        <v>48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48742</v>
      </c>
      <c r="AB38" s="1">
        <f t="shared" si="17"/>
        <v>1237</v>
      </c>
      <c r="AC38" s="1">
        <f t="shared" si="18"/>
        <v>20</v>
      </c>
      <c r="AD38" s="1">
        <f t="shared" si="19"/>
        <v>0</v>
      </c>
      <c r="AE38" s="1">
        <f t="shared" si="26"/>
        <v>152</v>
      </c>
      <c r="AF38" s="1">
        <f t="shared" si="20"/>
        <v>5</v>
      </c>
      <c r="AG38" s="1">
        <f t="shared" si="20"/>
        <v>0</v>
      </c>
      <c r="AH38" s="1">
        <f t="shared" si="20"/>
        <v>0</v>
      </c>
      <c r="AI38" s="1">
        <f t="shared" si="27"/>
        <v>157</v>
      </c>
      <c r="AJ38" s="9">
        <f t="shared" si="1"/>
        <v>0</v>
      </c>
      <c r="AK38" s="9">
        <f t="shared" si="2"/>
        <v>2.5139999999999999E-2</v>
      </c>
      <c r="AL38" s="9">
        <f t="shared" si="3"/>
        <v>2.4740000000000002E-2</v>
      </c>
      <c r="AM38" s="9">
        <f t="shared" si="4"/>
        <v>4.0000000000000002E-4</v>
      </c>
      <c r="AN38" s="9">
        <f t="shared" si="5"/>
        <v>0</v>
      </c>
      <c r="AO38" s="9">
        <f t="shared" si="6"/>
        <v>3.14E-3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0</v>
      </c>
      <c r="AV38" s="9">
        <f t="shared" si="23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34</v>
      </c>
      <c r="BK38" s="7">
        <f t="shared" si="30"/>
        <v>25</v>
      </c>
      <c r="BL38" s="1">
        <f t="shared" si="12"/>
        <v>46185.447350862421</v>
      </c>
      <c r="BM38" s="74">
        <f>+EvolOf!H27</f>
        <v>9149</v>
      </c>
      <c r="BN38" s="1">
        <f t="shared" si="13"/>
        <v>47610</v>
      </c>
      <c r="BO38" s="1">
        <f t="shared" si="24"/>
        <v>-1424.5526491375786</v>
      </c>
      <c r="BP38" s="36">
        <f t="shared" si="25"/>
        <v>-2.9921290677117796E-2</v>
      </c>
      <c r="BQ38" s="1">
        <f t="shared" si="14"/>
        <v>2029350.250164893</v>
      </c>
      <c r="BR38" s="1">
        <f t="shared" si="15"/>
        <v>46185.447350862421</v>
      </c>
      <c r="BS38" s="1">
        <f t="shared" si="16"/>
        <v>45450.595364372966</v>
      </c>
      <c r="CD38" s="1"/>
      <c r="CE38" s="1"/>
      <c r="CF38" s="1"/>
      <c r="CG38" s="1"/>
    </row>
    <row r="39" spans="1:85" x14ac:dyDescent="0.3">
      <c r="B39" s="1">
        <f t="shared" si="0"/>
        <v>1443</v>
      </c>
      <c r="C39" s="1">
        <v>26</v>
      </c>
      <c r="D39" s="1">
        <v>48554</v>
      </c>
      <c r="E39" s="1">
        <v>1418</v>
      </c>
      <c r="F39" s="1">
        <v>0</v>
      </c>
      <c r="G39" s="1">
        <v>25</v>
      </c>
      <c r="H39" s="1">
        <v>0</v>
      </c>
      <c r="I39" s="1">
        <v>0</v>
      </c>
      <c r="J39" s="1">
        <v>56.35</v>
      </c>
      <c r="K39" s="1">
        <v>1.43</v>
      </c>
      <c r="L39" s="1">
        <v>14.9</v>
      </c>
      <c r="M39" s="1">
        <v>1.89</v>
      </c>
      <c r="N39" s="1">
        <v>326</v>
      </c>
      <c r="O39" s="1">
        <v>1109</v>
      </c>
      <c r="P39" s="1">
        <v>1091</v>
      </c>
      <c r="Q39" s="1">
        <v>17</v>
      </c>
      <c r="R39" s="1">
        <v>0</v>
      </c>
      <c r="S39" s="1">
        <v>596</v>
      </c>
      <c r="T39" s="1">
        <v>58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48554</v>
      </c>
      <c r="AB39" s="1">
        <f t="shared" si="17"/>
        <v>1418</v>
      </c>
      <c r="AC39" s="1">
        <f t="shared" si="18"/>
        <v>25</v>
      </c>
      <c r="AD39" s="1">
        <f t="shared" si="19"/>
        <v>0</v>
      </c>
      <c r="AE39" s="1">
        <f t="shared" si="26"/>
        <v>181</v>
      </c>
      <c r="AF39" s="1">
        <f t="shared" si="20"/>
        <v>5</v>
      </c>
      <c r="AG39" s="1">
        <f t="shared" si="20"/>
        <v>0</v>
      </c>
      <c r="AH39" s="1">
        <f t="shared" si="20"/>
        <v>0</v>
      </c>
      <c r="AI39" s="1">
        <f t="shared" si="27"/>
        <v>186</v>
      </c>
      <c r="AJ39" s="9">
        <f t="shared" si="1"/>
        <v>0</v>
      </c>
      <c r="AK39" s="9">
        <f t="shared" si="2"/>
        <v>2.886E-2</v>
      </c>
      <c r="AL39" s="9">
        <f t="shared" si="3"/>
        <v>2.836E-2</v>
      </c>
      <c r="AM39" s="9">
        <f t="shared" si="4"/>
        <v>5.0000000000000001E-4</v>
      </c>
      <c r="AN39" s="9">
        <f t="shared" si="5"/>
        <v>0</v>
      </c>
      <c r="AO39" s="9">
        <f t="shared" si="6"/>
        <v>3.7200000000000002E-3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0</v>
      </c>
      <c r="AV39" s="9">
        <f t="shared" si="23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35</v>
      </c>
      <c r="BK39" s="7">
        <f t="shared" si="30"/>
        <v>26</v>
      </c>
      <c r="BL39" s="1">
        <f t="shared" si="12"/>
        <v>53019.570825214381</v>
      </c>
      <c r="BM39" s="74">
        <f>+EvolOf!H28</f>
        <v>11178</v>
      </c>
      <c r="BN39" s="1">
        <f t="shared" si="13"/>
        <v>56188</v>
      </c>
      <c r="BO39" s="1">
        <f t="shared" si="24"/>
        <v>-3168.4291747856187</v>
      </c>
      <c r="BP39" s="36">
        <f t="shared" si="25"/>
        <v>-5.63897838468288E-2</v>
      </c>
      <c r="BQ39" s="1">
        <f t="shared" si="14"/>
        <v>10038943.435632676</v>
      </c>
      <c r="BR39" s="1">
        <f t="shared" si="15"/>
        <v>53019.570825214381</v>
      </c>
      <c r="BS39" s="1">
        <f t="shared" si="16"/>
        <v>52101.005842102561</v>
      </c>
      <c r="CD39" s="1"/>
      <c r="CE39" s="1"/>
      <c r="CF39" s="1"/>
      <c r="CG39" s="1"/>
    </row>
    <row r="40" spans="1:85" x14ac:dyDescent="0.3">
      <c r="B40" s="1">
        <f t="shared" si="0"/>
        <v>1650</v>
      </c>
      <c r="C40" s="1">
        <v>27</v>
      </c>
      <c r="D40" s="1">
        <v>48349</v>
      </c>
      <c r="E40" s="1">
        <v>1618</v>
      </c>
      <c r="F40" s="1">
        <v>0</v>
      </c>
      <c r="G40" s="1">
        <v>32</v>
      </c>
      <c r="H40" s="1">
        <v>0</v>
      </c>
      <c r="I40" s="1">
        <v>0</v>
      </c>
      <c r="J40" s="1">
        <v>56.35</v>
      </c>
      <c r="K40" s="1">
        <v>1.44</v>
      </c>
      <c r="L40" s="1">
        <v>15</v>
      </c>
      <c r="M40" s="1">
        <v>1.86</v>
      </c>
      <c r="N40" s="1">
        <v>378</v>
      </c>
      <c r="O40" s="1">
        <v>1262</v>
      </c>
      <c r="P40" s="1">
        <v>1239</v>
      </c>
      <c r="Q40" s="1">
        <v>22</v>
      </c>
      <c r="R40" s="1">
        <v>0</v>
      </c>
      <c r="S40" s="1">
        <v>697</v>
      </c>
      <c r="T40" s="1">
        <v>66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48349</v>
      </c>
      <c r="AB40" s="1">
        <f t="shared" si="17"/>
        <v>1618</v>
      </c>
      <c r="AC40" s="1">
        <f t="shared" si="18"/>
        <v>32</v>
      </c>
      <c r="AD40" s="1">
        <f t="shared" si="19"/>
        <v>0</v>
      </c>
      <c r="AE40" s="1">
        <f t="shared" si="26"/>
        <v>200</v>
      </c>
      <c r="AF40" s="1">
        <f t="shared" si="20"/>
        <v>7</v>
      </c>
      <c r="AG40" s="1">
        <f t="shared" si="20"/>
        <v>0</v>
      </c>
      <c r="AH40" s="1">
        <f t="shared" si="20"/>
        <v>0</v>
      </c>
      <c r="AI40" s="1">
        <f t="shared" si="27"/>
        <v>207</v>
      </c>
      <c r="AJ40" s="9">
        <f t="shared" si="1"/>
        <v>0</v>
      </c>
      <c r="AK40" s="9">
        <f t="shared" si="2"/>
        <v>3.3000000000000002E-2</v>
      </c>
      <c r="AL40" s="9">
        <f t="shared" si="3"/>
        <v>3.236E-2</v>
      </c>
      <c r="AM40" s="9">
        <f t="shared" si="4"/>
        <v>6.4000000000000005E-4</v>
      </c>
      <c r="AN40" s="9">
        <f t="shared" si="5"/>
        <v>0</v>
      </c>
      <c r="AO40" s="9">
        <f t="shared" si="6"/>
        <v>4.1399999999999996E-3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0</v>
      </c>
      <c r="AV40" s="9">
        <f t="shared" si="23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36</v>
      </c>
      <c r="BK40" s="7">
        <f t="shared" si="30"/>
        <v>27</v>
      </c>
      <c r="BL40" s="1">
        <f t="shared" si="12"/>
        <v>60625.288885380272</v>
      </c>
      <c r="BM40" s="74">
        <f>+EvolOf!H29</f>
        <v>13716</v>
      </c>
      <c r="BN40" s="1">
        <f t="shared" si="13"/>
        <v>64059</v>
      </c>
      <c r="BO40" s="1">
        <f t="shared" si="24"/>
        <v>-3433.7111146197276</v>
      </c>
      <c r="BP40" s="36">
        <f t="shared" si="25"/>
        <v>-5.3602321525776708E-2</v>
      </c>
      <c r="BQ40" s="1">
        <f t="shared" si="14"/>
        <v>11790372.018663052</v>
      </c>
      <c r="BR40" s="1">
        <f t="shared" si="15"/>
        <v>60625.288885380272</v>
      </c>
      <c r="BS40" s="1">
        <f t="shared" si="16"/>
        <v>59449.525706997141</v>
      </c>
      <c r="CD40" s="1"/>
      <c r="CE40" s="1"/>
      <c r="CF40" s="1"/>
      <c r="CG40" s="1"/>
    </row>
    <row r="41" spans="1:85" x14ac:dyDescent="0.3">
      <c r="B41" s="1">
        <f t="shared" si="0"/>
        <v>1877</v>
      </c>
      <c r="C41" s="1">
        <v>28</v>
      </c>
      <c r="D41" s="1">
        <v>48120</v>
      </c>
      <c r="E41" s="1">
        <v>1839</v>
      </c>
      <c r="F41" s="1">
        <v>0</v>
      </c>
      <c r="G41" s="1">
        <v>38</v>
      </c>
      <c r="H41" s="1">
        <v>0</v>
      </c>
      <c r="I41" s="1">
        <v>0</v>
      </c>
      <c r="J41" s="1">
        <v>56.35</v>
      </c>
      <c r="K41" s="1">
        <v>1.45</v>
      </c>
      <c r="L41" s="1">
        <v>15.3</v>
      </c>
      <c r="M41" s="1">
        <v>1.82</v>
      </c>
      <c r="N41" s="1">
        <v>437</v>
      </c>
      <c r="O41" s="1">
        <v>1431</v>
      </c>
      <c r="P41" s="1">
        <v>1402</v>
      </c>
      <c r="Q41" s="1">
        <v>28</v>
      </c>
      <c r="R41" s="1">
        <v>0</v>
      </c>
      <c r="S41" s="1">
        <v>802</v>
      </c>
      <c r="T41" s="1">
        <v>78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48120</v>
      </c>
      <c r="AB41" s="1">
        <f t="shared" si="17"/>
        <v>1839</v>
      </c>
      <c r="AC41" s="1">
        <f t="shared" si="18"/>
        <v>38</v>
      </c>
      <c r="AD41" s="1">
        <f t="shared" si="19"/>
        <v>0</v>
      </c>
      <c r="AE41" s="1">
        <f t="shared" si="26"/>
        <v>221</v>
      </c>
      <c r="AF41" s="1">
        <f t="shared" si="20"/>
        <v>6</v>
      </c>
      <c r="AG41" s="1">
        <f t="shared" si="20"/>
        <v>0</v>
      </c>
      <c r="AH41" s="1">
        <f t="shared" si="20"/>
        <v>0</v>
      </c>
      <c r="AI41" s="1">
        <f t="shared" si="27"/>
        <v>227</v>
      </c>
      <c r="AJ41" s="9">
        <f t="shared" si="1"/>
        <v>0</v>
      </c>
      <c r="AK41" s="9">
        <f t="shared" si="2"/>
        <v>3.7539999999999997E-2</v>
      </c>
      <c r="AL41" s="9">
        <f t="shared" si="3"/>
        <v>3.678E-2</v>
      </c>
      <c r="AM41" s="9">
        <f t="shared" si="4"/>
        <v>7.6000000000000004E-4</v>
      </c>
      <c r="AN41" s="9">
        <f t="shared" si="5"/>
        <v>0</v>
      </c>
      <c r="AO41" s="9">
        <f t="shared" si="6"/>
        <v>4.5399999999999998E-3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0</v>
      </c>
      <c r="AV41" s="9">
        <f t="shared" si="23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37</v>
      </c>
      <c r="BK41" s="7">
        <f t="shared" si="30"/>
        <v>28</v>
      </c>
      <c r="BL41" s="1">
        <f t="shared" si="12"/>
        <v>68965.858932035611</v>
      </c>
      <c r="BM41" s="74">
        <f>+EvolOf!H30</f>
        <v>17147</v>
      </c>
      <c r="BN41" s="1">
        <f t="shared" si="13"/>
        <v>72248</v>
      </c>
      <c r="BO41" s="1">
        <f t="shared" si="24"/>
        <v>-3282.1410679643886</v>
      </c>
      <c r="BP41" s="36">
        <f t="shared" si="25"/>
        <v>-4.5428815579177106E-2</v>
      </c>
      <c r="BQ41" s="1">
        <f t="shared" si="14"/>
        <v>10772449.990018418</v>
      </c>
      <c r="BR41" s="1">
        <f t="shared" si="15"/>
        <v>68965.858932035611</v>
      </c>
      <c r="BS41" s="1">
        <f t="shared" si="16"/>
        <v>67569.640157705653</v>
      </c>
      <c r="CD41" s="1"/>
      <c r="CE41" s="1"/>
      <c r="CF41" s="1"/>
      <c r="CG41" s="1"/>
    </row>
    <row r="42" spans="1:85" x14ac:dyDescent="0.3">
      <c r="B42" s="1">
        <f t="shared" si="0"/>
        <v>2117</v>
      </c>
      <c r="C42" s="1">
        <v>29</v>
      </c>
      <c r="D42" s="1">
        <v>47881</v>
      </c>
      <c r="E42" s="1">
        <v>2069</v>
      </c>
      <c r="F42" s="1">
        <v>0</v>
      </c>
      <c r="G42" s="1">
        <v>48</v>
      </c>
      <c r="H42" s="1">
        <v>0</v>
      </c>
      <c r="I42" s="1">
        <v>0</v>
      </c>
      <c r="J42" s="1">
        <v>56.35</v>
      </c>
      <c r="K42" s="1">
        <v>1.46</v>
      </c>
      <c r="L42" s="1">
        <v>15.5</v>
      </c>
      <c r="M42" s="1">
        <v>1.84</v>
      </c>
      <c r="N42" s="1">
        <v>502</v>
      </c>
      <c r="O42" s="1">
        <v>1605</v>
      </c>
      <c r="P42" s="1">
        <v>1569</v>
      </c>
      <c r="Q42" s="1">
        <v>35</v>
      </c>
      <c r="R42" s="1">
        <v>0</v>
      </c>
      <c r="S42" s="1">
        <v>915</v>
      </c>
      <c r="T42" s="1">
        <v>88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47881</v>
      </c>
      <c r="AB42" s="1">
        <f t="shared" si="17"/>
        <v>2069</v>
      </c>
      <c r="AC42" s="1">
        <f t="shared" si="18"/>
        <v>48</v>
      </c>
      <c r="AD42" s="1">
        <f t="shared" si="19"/>
        <v>0</v>
      </c>
      <c r="AE42" s="1">
        <f t="shared" si="26"/>
        <v>230</v>
      </c>
      <c r="AF42" s="1">
        <f t="shared" si="20"/>
        <v>10</v>
      </c>
      <c r="AG42" s="1">
        <f t="shared" si="20"/>
        <v>0</v>
      </c>
      <c r="AH42" s="1">
        <f t="shared" si="20"/>
        <v>0</v>
      </c>
      <c r="AI42" s="1">
        <f t="shared" si="27"/>
        <v>240</v>
      </c>
      <c r="AJ42" s="9">
        <f t="shared" si="1"/>
        <v>0</v>
      </c>
      <c r="AK42" s="9">
        <f t="shared" si="2"/>
        <v>4.2340000000000003E-2</v>
      </c>
      <c r="AL42" s="9">
        <f t="shared" si="3"/>
        <v>4.138E-2</v>
      </c>
      <c r="AM42" s="9">
        <f t="shared" si="4"/>
        <v>9.6000000000000002E-4</v>
      </c>
      <c r="AN42" s="9">
        <f t="shared" si="5"/>
        <v>0</v>
      </c>
      <c r="AO42" s="9">
        <f t="shared" si="6"/>
        <v>4.7999999999999996E-3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0</v>
      </c>
      <c r="AV42" s="9">
        <f t="shared" si="23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38</v>
      </c>
      <c r="BK42" s="7">
        <f t="shared" si="30"/>
        <v>29</v>
      </c>
      <c r="BL42" s="1">
        <f t="shared" si="12"/>
        <v>77784.082769909117</v>
      </c>
      <c r="BM42" s="74">
        <f>+EvolOf!H31</f>
        <v>19980</v>
      </c>
      <c r="BN42" s="1">
        <f t="shared" si="13"/>
        <v>78797</v>
      </c>
      <c r="BO42" s="1">
        <f t="shared" si="24"/>
        <v>-1012.9172300908831</v>
      </c>
      <c r="BP42" s="36">
        <f t="shared" si="25"/>
        <v>-1.2854768964438823E-2</v>
      </c>
      <c r="BQ42" s="1">
        <f t="shared" si="14"/>
        <v>1026001.315014987</v>
      </c>
      <c r="BR42" s="1">
        <f t="shared" si="15"/>
        <v>77784.082769909117</v>
      </c>
      <c r="BS42" s="1">
        <f t="shared" si="16"/>
        <v>76020.438002334413</v>
      </c>
      <c r="CD42" s="1"/>
      <c r="CE42" s="1"/>
      <c r="CF42" s="1"/>
      <c r="CG42" s="1"/>
    </row>
    <row r="43" spans="1:85" x14ac:dyDescent="0.3">
      <c r="B43" s="1">
        <f t="shared" si="0"/>
        <v>2387</v>
      </c>
      <c r="C43" s="1">
        <v>30</v>
      </c>
      <c r="D43" s="1">
        <v>47611</v>
      </c>
      <c r="E43" s="1">
        <v>2326</v>
      </c>
      <c r="F43" s="1">
        <v>0</v>
      </c>
      <c r="G43" s="1">
        <v>60</v>
      </c>
      <c r="H43" s="1">
        <v>0</v>
      </c>
      <c r="I43" s="1">
        <v>1</v>
      </c>
      <c r="J43" s="1">
        <v>56.35</v>
      </c>
      <c r="K43" s="1">
        <v>1.46</v>
      </c>
      <c r="L43" s="1">
        <v>16.3</v>
      </c>
      <c r="M43" s="1">
        <v>1.96</v>
      </c>
      <c r="N43" s="1">
        <v>575</v>
      </c>
      <c r="O43" s="1">
        <v>1802</v>
      </c>
      <c r="P43" s="1">
        <v>1756</v>
      </c>
      <c r="Q43" s="1">
        <v>45</v>
      </c>
      <c r="R43" s="1">
        <v>0</v>
      </c>
      <c r="S43" s="1">
        <v>1039</v>
      </c>
      <c r="T43" s="1">
        <v>101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47611</v>
      </c>
      <c r="AB43" s="1">
        <f t="shared" si="17"/>
        <v>2326</v>
      </c>
      <c r="AC43" s="1">
        <f t="shared" si="18"/>
        <v>60</v>
      </c>
      <c r="AD43" s="1">
        <f t="shared" si="19"/>
        <v>1</v>
      </c>
      <c r="AE43" s="1">
        <f t="shared" si="26"/>
        <v>257</v>
      </c>
      <c r="AF43" s="1">
        <f t="shared" si="20"/>
        <v>12</v>
      </c>
      <c r="AG43" s="1">
        <f t="shared" si="20"/>
        <v>0</v>
      </c>
      <c r="AH43" s="1">
        <f t="shared" si="20"/>
        <v>1</v>
      </c>
      <c r="AI43" s="1">
        <f t="shared" si="27"/>
        <v>270</v>
      </c>
      <c r="AJ43" s="9">
        <f t="shared" si="1"/>
        <v>4.1893590280687055E-4</v>
      </c>
      <c r="AK43" s="9">
        <f t="shared" si="2"/>
        <v>4.7739999999999998E-2</v>
      </c>
      <c r="AL43" s="9">
        <f t="shared" si="3"/>
        <v>4.6519999999999999E-2</v>
      </c>
      <c r="AM43" s="9">
        <f t="shared" si="4"/>
        <v>1.1999999999999999E-3</v>
      </c>
      <c r="AN43" s="9">
        <f t="shared" si="5"/>
        <v>2.0000000000000002E-5</v>
      </c>
      <c r="AO43" s="9">
        <f t="shared" si="6"/>
        <v>5.4000000000000003E-3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0</v>
      </c>
      <c r="AV43" s="9">
        <f t="shared" si="23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39</v>
      </c>
      <c r="BK43" s="7">
        <f t="shared" si="30"/>
        <v>30</v>
      </c>
      <c r="BL43" s="1">
        <f t="shared" si="12"/>
        <v>87704.584587516787</v>
      </c>
      <c r="BM43" s="74">
        <f>+EvolOf!H32</f>
        <v>24926</v>
      </c>
      <c r="BN43" s="1">
        <f t="shared" si="13"/>
        <v>85195</v>
      </c>
      <c r="BO43" s="1">
        <f t="shared" si="24"/>
        <v>2509.584587516787</v>
      </c>
      <c r="BP43" s="36">
        <f t="shared" si="25"/>
        <v>2.9456946857407074E-2</v>
      </c>
      <c r="BQ43" s="1">
        <f t="shared" si="14"/>
        <v>6298014.8019018015</v>
      </c>
      <c r="BR43" s="1">
        <f t="shared" si="15"/>
        <v>87704.584587516787</v>
      </c>
      <c r="BS43" s="1">
        <f t="shared" si="16"/>
        <v>85463.286028723945</v>
      </c>
      <c r="CD43" s="1"/>
      <c r="CE43" s="1"/>
      <c r="CF43" s="1"/>
      <c r="CG43" s="1"/>
    </row>
    <row r="44" spans="1:85" x14ac:dyDescent="0.3">
      <c r="B44" s="1">
        <f t="shared" si="0"/>
        <v>2551</v>
      </c>
      <c r="C44" s="1">
        <v>31</v>
      </c>
      <c r="D44" s="1">
        <v>47446</v>
      </c>
      <c r="E44" s="1">
        <v>2477</v>
      </c>
      <c r="F44" s="1">
        <v>0</v>
      </c>
      <c r="G44" s="1">
        <v>73</v>
      </c>
      <c r="H44" s="1">
        <v>0</v>
      </c>
      <c r="I44" s="1">
        <v>1</v>
      </c>
      <c r="J44" s="1">
        <v>55.8</v>
      </c>
      <c r="K44" s="1">
        <v>1.43</v>
      </c>
      <c r="L44" s="1">
        <v>16.399999999999999</v>
      </c>
      <c r="M44" s="1">
        <v>1.88</v>
      </c>
      <c r="N44" s="1">
        <v>632</v>
      </c>
      <c r="O44" s="1">
        <v>1910</v>
      </c>
      <c r="P44" s="1">
        <v>1863</v>
      </c>
      <c r="Q44" s="1">
        <v>45</v>
      </c>
      <c r="R44" s="1">
        <v>0</v>
      </c>
      <c r="S44" s="1">
        <v>1182</v>
      </c>
      <c r="T44" s="1">
        <v>116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47446</v>
      </c>
      <c r="AB44" s="1">
        <f t="shared" si="17"/>
        <v>2477</v>
      </c>
      <c r="AC44" s="1">
        <f t="shared" si="18"/>
        <v>73</v>
      </c>
      <c r="AD44" s="1">
        <f t="shared" si="19"/>
        <v>1</v>
      </c>
      <c r="AE44" s="1">
        <f t="shared" si="26"/>
        <v>151</v>
      </c>
      <c r="AF44" s="1">
        <f t="shared" si="20"/>
        <v>13</v>
      </c>
      <c r="AG44" s="1">
        <f t="shared" si="20"/>
        <v>0</v>
      </c>
      <c r="AH44" s="1">
        <f t="shared" si="20"/>
        <v>0</v>
      </c>
      <c r="AI44" s="1">
        <f t="shared" si="27"/>
        <v>164</v>
      </c>
      <c r="AJ44" s="9">
        <f t="shared" si="1"/>
        <v>3.920031360250882E-4</v>
      </c>
      <c r="AK44" s="9">
        <f t="shared" si="2"/>
        <v>5.1020000000000003E-2</v>
      </c>
      <c r="AL44" s="9">
        <f t="shared" si="3"/>
        <v>4.9540000000000001E-2</v>
      </c>
      <c r="AM44" s="9">
        <f t="shared" si="4"/>
        <v>1.4599999999999999E-3</v>
      </c>
      <c r="AN44" s="9">
        <f t="shared" si="5"/>
        <v>2.0000000000000002E-5</v>
      </c>
      <c r="AO44" s="9">
        <f t="shared" si="6"/>
        <v>3.2799999999999999E-3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0</v>
      </c>
      <c r="AV44" s="9">
        <f t="shared" si="23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40</v>
      </c>
      <c r="BK44" s="7">
        <f t="shared" si="30"/>
        <v>31</v>
      </c>
      <c r="BL44" s="1">
        <f t="shared" si="12"/>
        <v>93730.370876730347</v>
      </c>
      <c r="BM44" s="74">
        <f>+EvolOf!H33</f>
        <v>28572</v>
      </c>
      <c r="BN44" s="1">
        <f t="shared" si="13"/>
        <v>94417</v>
      </c>
      <c r="BO44" s="1">
        <f t="shared" si="24"/>
        <v>-686.62912326965306</v>
      </c>
      <c r="BP44" s="36">
        <f t="shared" si="25"/>
        <v>-7.2723039629478681E-3</v>
      </c>
      <c r="BQ44" s="1">
        <f t="shared" si="14"/>
        <v>471459.55292205245</v>
      </c>
      <c r="BR44" s="1">
        <f t="shared" si="15"/>
        <v>93730.370876730347</v>
      </c>
      <c r="BS44" s="1">
        <f t="shared" si="16"/>
        <v>91011.418526719353</v>
      </c>
      <c r="CD44" s="1"/>
      <c r="CE44" s="1"/>
      <c r="CF44" s="1"/>
      <c r="CG44" s="1"/>
    </row>
    <row r="45" spans="1:85" x14ac:dyDescent="0.3">
      <c r="B45" s="1">
        <f t="shared" si="0"/>
        <v>2726</v>
      </c>
      <c r="C45" s="1">
        <v>32</v>
      </c>
      <c r="D45" s="1">
        <v>47272</v>
      </c>
      <c r="E45" s="1">
        <v>2633</v>
      </c>
      <c r="F45" s="1">
        <v>0</v>
      </c>
      <c r="G45" s="1">
        <v>91</v>
      </c>
      <c r="H45" s="1">
        <v>0</v>
      </c>
      <c r="I45" s="1">
        <v>2</v>
      </c>
      <c r="J45" s="1">
        <v>55.28</v>
      </c>
      <c r="K45" s="1">
        <v>1.42</v>
      </c>
      <c r="L45" s="1">
        <v>17.100000000000001</v>
      </c>
      <c r="M45" s="1">
        <v>1.81</v>
      </c>
      <c r="N45" s="1">
        <v>702</v>
      </c>
      <c r="O45" s="1">
        <v>2014</v>
      </c>
      <c r="P45" s="1">
        <v>1968</v>
      </c>
      <c r="Q45" s="1">
        <v>45</v>
      </c>
      <c r="R45" s="1">
        <v>0</v>
      </c>
      <c r="S45" s="1">
        <v>1351</v>
      </c>
      <c r="T45" s="1">
        <v>133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f t="shared" si="17"/>
        <v>47272</v>
      </c>
      <c r="AB45" s="1">
        <f t="shared" si="17"/>
        <v>2633</v>
      </c>
      <c r="AC45" s="1">
        <f t="shared" si="18"/>
        <v>91</v>
      </c>
      <c r="AD45" s="1">
        <f t="shared" si="19"/>
        <v>2</v>
      </c>
      <c r="AE45" s="1">
        <f t="shared" si="26"/>
        <v>156</v>
      </c>
      <c r="AF45" s="1">
        <f t="shared" si="20"/>
        <v>18</v>
      </c>
      <c r="AG45" s="1">
        <f t="shared" si="20"/>
        <v>0</v>
      </c>
      <c r="AH45" s="1">
        <f t="shared" si="20"/>
        <v>1</v>
      </c>
      <c r="AI45" s="1">
        <f t="shared" si="27"/>
        <v>175</v>
      </c>
      <c r="AJ45" s="9">
        <f t="shared" si="1"/>
        <v>7.3367571533382249E-4</v>
      </c>
      <c r="AK45" s="9">
        <f t="shared" si="2"/>
        <v>5.4519999999999999E-2</v>
      </c>
      <c r="AL45" s="9">
        <f t="shared" si="3"/>
        <v>5.2659999999999998E-2</v>
      </c>
      <c r="AM45" s="9">
        <f t="shared" si="4"/>
        <v>1.82E-3</v>
      </c>
      <c r="AN45" s="9">
        <f t="shared" si="5"/>
        <v>4.0000000000000003E-5</v>
      </c>
      <c r="AO45" s="9">
        <f t="shared" si="6"/>
        <v>3.5000000000000001E-3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0</v>
      </c>
      <c r="AV45" s="9">
        <f t="shared" si="23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0"/>
        <v>41</v>
      </c>
      <c r="BK45" s="7">
        <f t="shared" si="30"/>
        <v>32</v>
      </c>
      <c r="BL45" s="1">
        <f t="shared" si="12"/>
        <v>100160.32575851311</v>
      </c>
      <c r="BM45" s="74">
        <f>+EvolOf!H34</f>
        <v>33089</v>
      </c>
      <c r="BN45" s="1">
        <f t="shared" si="13"/>
        <v>102136</v>
      </c>
      <c r="BO45" s="1">
        <f t="shared" si="24"/>
        <v>-1975.6742414868932</v>
      </c>
      <c r="BP45" s="36">
        <f t="shared" si="25"/>
        <v>-1.9343563890174775E-2</v>
      </c>
      <c r="BQ45" s="1">
        <f t="shared" si="14"/>
        <v>3903288.7084748107</v>
      </c>
      <c r="BR45" s="1">
        <f t="shared" si="15"/>
        <v>100160.32575851311</v>
      </c>
      <c r="BS45" s="1">
        <f t="shared" si="16"/>
        <v>96743.26402133712</v>
      </c>
      <c r="CD45" s="1"/>
      <c r="CE45" s="1"/>
      <c r="CF45" s="1"/>
      <c r="CG45" s="1"/>
    </row>
    <row r="46" spans="1:85" x14ac:dyDescent="0.3">
      <c r="B46" s="1">
        <f t="shared" si="0"/>
        <v>2908</v>
      </c>
      <c r="C46" s="1">
        <v>33</v>
      </c>
      <c r="D46" s="1">
        <v>47091</v>
      </c>
      <c r="E46" s="1">
        <v>2796</v>
      </c>
      <c r="F46" s="1">
        <v>0</v>
      </c>
      <c r="G46" s="1">
        <v>109</v>
      </c>
      <c r="H46" s="1">
        <v>0</v>
      </c>
      <c r="I46" s="1">
        <v>3</v>
      </c>
      <c r="J46" s="1">
        <v>54.8</v>
      </c>
      <c r="K46" s="1">
        <v>1.41</v>
      </c>
      <c r="L46" s="1">
        <v>17.3</v>
      </c>
      <c r="M46" s="1">
        <v>1.84</v>
      </c>
      <c r="N46" s="1">
        <v>777</v>
      </c>
      <c r="O46" s="1">
        <v>2121</v>
      </c>
      <c r="P46" s="1">
        <v>2074</v>
      </c>
      <c r="Q46" s="1">
        <v>45</v>
      </c>
      <c r="R46" s="1">
        <v>0</v>
      </c>
      <c r="S46" s="1">
        <v>1538</v>
      </c>
      <c r="T46" s="1">
        <v>152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f t="shared" si="17"/>
        <v>47091</v>
      </c>
      <c r="AB46" s="1">
        <f t="shared" si="17"/>
        <v>2796</v>
      </c>
      <c r="AC46" s="1">
        <f t="shared" si="18"/>
        <v>109</v>
      </c>
      <c r="AD46" s="1">
        <f t="shared" si="19"/>
        <v>3</v>
      </c>
      <c r="AE46" s="1">
        <f t="shared" si="26"/>
        <v>163</v>
      </c>
      <c r="AF46" s="1">
        <f t="shared" si="20"/>
        <v>18</v>
      </c>
      <c r="AG46" s="1">
        <f t="shared" si="20"/>
        <v>0</v>
      </c>
      <c r="AH46" s="1">
        <f t="shared" si="20"/>
        <v>1</v>
      </c>
      <c r="AI46" s="1">
        <f t="shared" si="27"/>
        <v>182</v>
      </c>
      <c r="AJ46" s="9">
        <f t="shared" si="1"/>
        <v>1.0316368638239339E-3</v>
      </c>
      <c r="AK46" s="9">
        <f t="shared" si="2"/>
        <v>5.8160000000000003E-2</v>
      </c>
      <c r="AL46" s="9">
        <f t="shared" si="3"/>
        <v>5.5919999999999997E-2</v>
      </c>
      <c r="AM46" s="9">
        <f t="shared" si="4"/>
        <v>2.1800000000000001E-3</v>
      </c>
      <c r="AN46" s="9">
        <f t="shared" si="5"/>
        <v>6.0000000000000002E-5</v>
      </c>
      <c r="AO46" s="9">
        <f t="shared" si="6"/>
        <v>3.64E-3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0</v>
      </c>
      <c r="AV46" s="9">
        <f t="shared" si="23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0"/>
        <v>42</v>
      </c>
      <c r="BK46" s="7">
        <f t="shared" si="30"/>
        <v>33</v>
      </c>
      <c r="BL46" s="1">
        <f t="shared" si="12"/>
        <v>106847.47883556716</v>
      </c>
      <c r="BM46" s="74">
        <f>+EvolOf!H35</f>
        <v>39673</v>
      </c>
      <c r="BN46" s="1">
        <f t="shared" si="13"/>
        <v>110238</v>
      </c>
      <c r="BO46" s="1">
        <f t="shared" si="24"/>
        <v>-3390.5211644328374</v>
      </c>
      <c r="BP46" s="36">
        <f t="shared" si="25"/>
        <v>-3.0756374067316461E-2</v>
      </c>
      <c r="BQ46" s="1">
        <f t="shared" si="14"/>
        <v>11495633.766467003</v>
      </c>
      <c r="BR46" s="1">
        <f t="shared" si="15"/>
        <v>106847.47883556716</v>
      </c>
      <c r="BS46" s="1">
        <f t="shared" si="16"/>
        <v>102732.30771122621</v>
      </c>
      <c r="CD46" s="1"/>
      <c r="CE46" s="1"/>
      <c r="CF46" s="1"/>
      <c r="CG46" s="1"/>
    </row>
    <row r="47" spans="1:85" x14ac:dyDescent="0.3">
      <c r="A47" s="4"/>
      <c r="B47" s="1">
        <f t="shared" si="0"/>
        <v>3106</v>
      </c>
      <c r="C47" s="1">
        <v>34</v>
      </c>
      <c r="D47" s="1">
        <v>46893</v>
      </c>
      <c r="E47" s="1">
        <v>2974</v>
      </c>
      <c r="F47" s="1">
        <v>0</v>
      </c>
      <c r="G47" s="1">
        <v>128</v>
      </c>
      <c r="H47" s="1">
        <v>0</v>
      </c>
      <c r="I47" s="1">
        <v>4</v>
      </c>
      <c r="J47" s="1">
        <v>54.35</v>
      </c>
      <c r="K47" s="1">
        <v>1.4</v>
      </c>
      <c r="L47" s="1">
        <v>17.399999999999999</v>
      </c>
      <c r="M47" s="1">
        <v>1.8</v>
      </c>
      <c r="N47" s="1">
        <v>851</v>
      </c>
      <c r="O47" s="1">
        <v>2245</v>
      </c>
      <c r="P47" s="1">
        <v>2198</v>
      </c>
      <c r="Q47" s="1">
        <v>45</v>
      </c>
      <c r="R47" s="1">
        <v>0</v>
      </c>
      <c r="S47" s="1">
        <v>1747</v>
      </c>
      <c r="T47" s="1">
        <v>173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f t="shared" si="17"/>
        <v>46893</v>
      </c>
      <c r="AB47" s="1">
        <f t="shared" si="17"/>
        <v>2974</v>
      </c>
      <c r="AC47" s="1">
        <f t="shared" si="18"/>
        <v>128</v>
      </c>
      <c r="AD47" s="1">
        <f t="shared" si="19"/>
        <v>4</v>
      </c>
      <c r="AE47" s="1">
        <f t="shared" si="26"/>
        <v>178</v>
      </c>
      <c r="AF47" s="1">
        <f t="shared" si="20"/>
        <v>19</v>
      </c>
      <c r="AG47" s="1">
        <f t="shared" si="20"/>
        <v>0</v>
      </c>
      <c r="AH47" s="1">
        <f t="shared" si="20"/>
        <v>1</v>
      </c>
      <c r="AI47" s="1">
        <f t="shared" si="27"/>
        <v>198</v>
      </c>
      <c r="AJ47" s="9">
        <f t="shared" si="1"/>
        <v>1.28783000643915E-3</v>
      </c>
      <c r="AK47" s="9">
        <f t="shared" si="2"/>
        <v>6.2120000000000002E-2</v>
      </c>
      <c r="AL47" s="9">
        <f t="shared" si="3"/>
        <v>5.9479999999999998E-2</v>
      </c>
      <c r="AM47" s="9">
        <f t="shared" si="4"/>
        <v>2.5600000000000002E-3</v>
      </c>
      <c r="AN47" s="9">
        <f t="shared" si="5"/>
        <v>8.0000000000000007E-5</v>
      </c>
      <c r="AO47" s="9">
        <f t="shared" si="6"/>
        <v>3.96E-3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0</v>
      </c>
      <c r="AV47" s="9">
        <f t="shared" si="23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0"/>
        <v>43</v>
      </c>
      <c r="BK47" s="7">
        <f t="shared" si="30"/>
        <v>34</v>
      </c>
      <c r="BL47" s="1">
        <f t="shared" si="12"/>
        <v>114122.51350181281</v>
      </c>
      <c r="BM47" s="74">
        <f>+EvolOf!H36</f>
        <v>47610</v>
      </c>
      <c r="BN47" s="1">
        <f t="shared" si="13"/>
        <v>117710</v>
      </c>
      <c r="BO47" s="1">
        <f t="shared" si="24"/>
        <v>-3587.4864981871942</v>
      </c>
      <c r="BP47" s="36">
        <f t="shared" si="25"/>
        <v>-3.0477329863114355E-2</v>
      </c>
      <c r="BQ47" s="1">
        <f t="shared" si="14"/>
        <v>12870059.374675417</v>
      </c>
      <c r="BR47" s="1">
        <f t="shared" si="15"/>
        <v>114122.51350181281</v>
      </c>
      <c r="BS47" s="1">
        <f t="shared" si="16"/>
        <v>109272.49039098238</v>
      </c>
    </row>
    <row r="48" spans="1:85" x14ac:dyDescent="0.3">
      <c r="B48" s="1">
        <f t="shared" si="0"/>
        <v>3291</v>
      </c>
      <c r="C48" s="1">
        <v>35</v>
      </c>
      <c r="D48" s="1">
        <v>46707</v>
      </c>
      <c r="E48" s="1">
        <v>3134</v>
      </c>
      <c r="F48" s="1">
        <v>0</v>
      </c>
      <c r="G48" s="1">
        <v>152</v>
      </c>
      <c r="H48" s="1">
        <v>0</v>
      </c>
      <c r="I48" s="1">
        <v>5</v>
      </c>
      <c r="J48" s="1">
        <v>53.92</v>
      </c>
      <c r="K48" s="1">
        <v>1.39</v>
      </c>
      <c r="L48" s="1">
        <v>17.8</v>
      </c>
      <c r="M48" s="1">
        <v>1.88</v>
      </c>
      <c r="N48" s="1">
        <v>926</v>
      </c>
      <c r="O48" s="1">
        <v>2356</v>
      </c>
      <c r="P48" s="1">
        <v>2309</v>
      </c>
      <c r="Q48" s="1">
        <v>45</v>
      </c>
      <c r="R48" s="1">
        <v>0</v>
      </c>
      <c r="S48" s="1">
        <v>1961</v>
      </c>
      <c r="T48" s="1">
        <v>193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f t="shared" si="17"/>
        <v>46707</v>
      </c>
      <c r="AB48" s="1">
        <f t="shared" si="17"/>
        <v>3134</v>
      </c>
      <c r="AC48" s="1">
        <f t="shared" si="18"/>
        <v>152</v>
      </c>
      <c r="AD48" s="1">
        <f t="shared" si="19"/>
        <v>5</v>
      </c>
      <c r="AE48" s="1">
        <f t="shared" si="26"/>
        <v>160</v>
      </c>
      <c r="AF48" s="1">
        <f t="shared" si="20"/>
        <v>24</v>
      </c>
      <c r="AG48" s="1">
        <f t="shared" si="20"/>
        <v>0</v>
      </c>
      <c r="AH48" s="1">
        <f t="shared" si="20"/>
        <v>1</v>
      </c>
      <c r="AI48" s="1">
        <f t="shared" si="27"/>
        <v>185</v>
      </c>
      <c r="AJ48" s="9">
        <f t="shared" si="1"/>
        <v>1.5192950470981465E-3</v>
      </c>
      <c r="AK48" s="9">
        <f t="shared" si="2"/>
        <v>6.5820000000000004E-2</v>
      </c>
      <c r="AL48" s="9">
        <f t="shared" si="3"/>
        <v>6.268E-2</v>
      </c>
      <c r="AM48" s="9">
        <f t="shared" si="4"/>
        <v>3.0400000000000002E-3</v>
      </c>
      <c r="AN48" s="9">
        <f t="shared" si="5"/>
        <v>1E-4</v>
      </c>
      <c r="AO48" s="9">
        <f t="shared" si="6"/>
        <v>3.7000000000000002E-3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0</v>
      </c>
      <c r="AV48" s="9">
        <f t="shared" si="23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44</v>
      </c>
      <c r="BK48" s="7">
        <f t="shared" si="31"/>
        <v>35</v>
      </c>
      <c r="BL48" s="1">
        <f t="shared" si="12"/>
        <v>120919.89437684028</v>
      </c>
      <c r="BM48" s="74">
        <f>+EvolOf!H37</f>
        <v>56188</v>
      </c>
      <c r="BN48" s="1">
        <f t="shared" si="13"/>
        <v>124736</v>
      </c>
      <c r="BO48" s="1">
        <f t="shared" si="24"/>
        <v>-3816.1056231597177</v>
      </c>
      <c r="BP48" s="36">
        <f t="shared" si="25"/>
        <v>-3.0593458369353788E-2</v>
      </c>
      <c r="BQ48" s="1">
        <f t="shared" si="14"/>
        <v>14562662.127111217</v>
      </c>
      <c r="BR48" s="1">
        <f t="shared" si="15"/>
        <v>120919.89437684028</v>
      </c>
      <c r="BS48" s="1">
        <f t="shared" si="16"/>
        <v>115151.30628289805</v>
      </c>
    </row>
    <row r="49" spans="2:71" x14ac:dyDescent="0.3">
      <c r="B49" s="1">
        <f t="shared" si="0"/>
        <v>3469</v>
      </c>
      <c r="C49" s="1">
        <v>36</v>
      </c>
      <c r="D49" s="1">
        <v>46529</v>
      </c>
      <c r="E49" s="1">
        <v>3282</v>
      </c>
      <c r="F49" s="1">
        <v>0</v>
      </c>
      <c r="G49" s="1">
        <v>181</v>
      </c>
      <c r="H49" s="1">
        <v>0</v>
      </c>
      <c r="I49" s="1">
        <v>6</v>
      </c>
      <c r="J49" s="1">
        <v>53.52</v>
      </c>
      <c r="K49" s="1">
        <v>1.39</v>
      </c>
      <c r="L49" s="1">
        <v>18</v>
      </c>
      <c r="M49" s="1">
        <v>1.98</v>
      </c>
      <c r="N49" s="1">
        <v>993</v>
      </c>
      <c r="O49" s="1">
        <v>2467</v>
      </c>
      <c r="P49" s="1">
        <v>2420</v>
      </c>
      <c r="Q49" s="1">
        <v>45</v>
      </c>
      <c r="R49" s="1">
        <v>0</v>
      </c>
      <c r="S49" s="1">
        <v>2200</v>
      </c>
      <c r="T49" s="1">
        <v>217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17"/>
        <v>46529</v>
      </c>
      <c r="AB49" s="1">
        <f t="shared" si="17"/>
        <v>3282</v>
      </c>
      <c r="AC49" s="1">
        <f t="shared" si="18"/>
        <v>181</v>
      </c>
      <c r="AD49" s="1">
        <f t="shared" si="19"/>
        <v>6</v>
      </c>
      <c r="AE49" s="1">
        <f t="shared" si="26"/>
        <v>148</v>
      </c>
      <c r="AF49" s="1">
        <f t="shared" si="20"/>
        <v>29</v>
      </c>
      <c r="AG49" s="1">
        <f t="shared" si="20"/>
        <v>0</v>
      </c>
      <c r="AH49" s="1">
        <f t="shared" si="20"/>
        <v>1</v>
      </c>
      <c r="AI49" s="1">
        <f t="shared" si="27"/>
        <v>178</v>
      </c>
      <c r="AJ49" s="9">
        <f t="shared" si="1"/>
        <v>1.7296050735082155E-3</v>
      </c>
      <c r="AK49" s="9">
        <f t="shared" si="2"/>
        <v>6.9379999999999997E-2</v>
      </c>
      <c r="AL49" s="9">
        <f t="shared" si="3"/>
        <v>6.5640000000000004E-2</v>
      </c>
      <c r="AM49" s="9">
        <f t="shared" si="4"/>
        <v>3.62E-3</v>
      </c>
      <c r="AN49" s="9">
        <f t="shared" si="5"/>
        <v>1.2E-4</v>
      </c>
      <c r="AO49" s="9">
        <f t="shared" si="6"/>
        <v>3.5599999999999998E-3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0</v>
      </c>
      <c r="AV49" s="9">
        <f t="shared" si="23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1"/>
        <v>45</v>
      </c>
      <c r="BK49" s="7">
        <f t="shared" si="31"/>
        <v>36</v>
      </c>
      <c r="BL49" s="1">
        <f t="shared" si="12"/>
        <v>127460.07705659646</v>
      </c>
      <c r="BM49" s="74">
        <f>+EvolOf!H38</f>
        <v>64059</v>
      </c>
      <c r="BN49" s="1">
        <f t="shared" si="13"/>
        <v>130759</v>
      </c>
      <c r="BO49" s="1">
        <f t="shared" si="24"/>
        <v>-3298.9229434035369</v>
      </c>
      <c r="BP49" s="36">
        <f t="shared" si="25"/>
        <v>-2.5229031603205443E-2</v>
      </c>
      <c r="BQ49" s="1">
        <f t="shared" si="14"/>
        <v>10882892.586514255</v>
      </c>
      <c r="BR49" s="1">
        <f t="shared" si="15"/>
        <v>127460.07705659646</v>
      </c>
      <c r="BS49" s="1">
        <f t="shared" si="16"/>
        <v>120589.21098292003</v>
      </c>
    </row>
    <row r="50" spans="2:71" x14ac:dyDescent="0.3">
      <c r="B50" s="1">
        <f t="shared" si="0"/>
        <v>3649</v>
      </c>
      <c r="C50" s="1">
        <v>37</v>
      </c>
      <c r="D50" s="1">
        <v>46349</v>
      </c>
      <c r="E50" s="1">
        <v>3431</v>
      </c>
      <c r="F50" s="1">
        <v>0</v>
      </c>
      <c r="G50" s="1">
        <v>211</v>
      </c>
      <c r="H50" s="1">
        <v>0</v>
      </c>
      <c r="I50" s="1">
        <v>7</v>
      </c>
      <c r="J50" s="1">
        <v>53.14</v>
      </c>
      <c r="K50" s="1">
        <v>1.38</v>
      </c>
      <c r="L50" s="1">
        <v>18.2</v>
      </c>
      <c r="M50" s="1">
        <v>1.94</v>
      </c>
      <c r="N50" s="1">
        <v>1065</v>
      </c>
      <c r="O50" s="1">
        <v>2574</v>
      </c>
      <c r="P50" s="1">
        <v>2528</v>
      </c>
      <c r="Q50" s="1">
        <v>45</v>
      </c>
      <c r="R50" s="1">
        <v>0</v>
      </c>
      <c r="S50" s="1">
        <v>2334</v>
      </c>
      <c r="T50" s="1">
        <v>230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f t="shared" si="17"/>
        <v>46349</v>
      </c>
      <c r="AB50" s="1">
        <f t="shared" si="17"/>
        <v>3431</v>
      </c>
      <c r="AC50" s="1">
        <f t="shared" si="18"/>
        <v>211</v>
      </c>
      <c r="AD50" s="1">
        <f t="shared" si="19"/>
        <v>7</v>
      </c>
      <c r="AE50" s="1">
        <f t="shared" si="26"/>
        <v>149</v>
      </c>
      <c r="AF50" s="1">
        <f t="shared" si="20"/>
        <v>30</v>
      </c>
      <c r="AG50" s="1">
        <f t="shared" si="20"/>
        <v>0</v>
      </c>
      <c r="AH50" s="1">
        <f t="shared" si="20"/>
        <v>1</v>
      </c>
      <c r="AI50" s="1">
        <f t="shared" si="27"/>
        <v>180</v>
      </c>
      <c r="AJ50" s="9">
        <f t="shared" si="1"/>
        <v>1.9183337900794738E-3</v>
      </c>
      <c r="AK50" s="9">
        <f t="shared" si="2"/>
        <v>7.2980000000000003E-2</v>
      </c>
      <c r="AL50" s="9">
        <f t="shared" si="3"/>
        <v>6.862E-2</v>
      </c>
      <c r="AM50" s="9">
        <f t="shared" si="4"/>
        <v>4.2199999999999998E-3</v>
      </c>
      <c r="AN50" s="9">
        <f t="shared" si="5"/>
        <v>1.3999999999999999E-4</v>
      </c>
      <c r="AO50" s="9">
        <f t="shared" si="6"/>
        <v>3.5999999999999999E-3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0</v>
      </c>
      <c r="AV50" s="9">
        <f t="shared" si="23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1"/>
        <v>46</v>
      </c>
      <c r="BK50" s="7">
        <f t="shared" si="31"/>
        <v>37</v>
      </c>
      <c r="BL50" s="1">
        <f t="shared" si="12"/>
        <v>134073.74493500157</v>
      </c>
      <c r="BM50" s="74">
        <f>+EvolOf!H39</f>
        <v>72248</v>
      </c>
      <c r="BN50" s="1">
        <f t="shared" si="13"/>
        <v>135032</v>
      </c>
      <c r="BO50" s="1">
        <f t="shared" si="24"/>
        <v>-958.25506499843323</v>
      </c>
      <c r="BP50" s="36">
        <f t="shared" si="25"/>
        <v>-7.0965035324843662E-3</v>
      </c>
      <c r="BQ50" s="1">
        <f t="shared" si="14"/>
        <v>918252.76959515153</v>
      </c>
      <c r="BR50" s="1">
        <f t="shared" si="15"/>
        <v>134073.74493500157</v>
      </c>
      <c r="BS50" s="1">
        <f t="shared" si="16"/>
        <v>126063.85828226649</v>
      </c>
    </row>
    <row r="51" spans="2:71" x14ac:dyDescent="0.3">
      <c r="B51" s="1">
        <f t="shared" si="0"/>
        <v>3838</v>
      </c>
      <c r="C51" s="1">
        <v>38</v>
      </c>
      <c r="D51" s="1">
        <v>46161</v>
      </c>
      <c r="E51" s="1">
        <v>3578</v>
      </c>
      <c r="F51" s="1">
        <v>0</v>
      </c>
      <c r="G51" s="1">
        <v>251</v>
      </c>
      <c r="H51" s="1">
        <v>0</v>
      </c>
      <c r="I51" s="1">
        <v>9</v>
      </c>
      <c r="J51" s="1">
        <v>52.78</v>
      </c>
      <c r="K51" s="1">
        <v>1.38</v>
      </c>
      <c r="L51" s="1">
        <v>18.600000000000001</v>
      </c>
      <c r="M51" s="1">
        <v>1.95</v>
      </c>
      <c r="N51" s="1">
        <v>1137</v>
      </c>
      <c r="O51" s="1">
        <v>2691</v>
      </c>
      <c r="P51" s="1">
        <v>2644</v>
      </c>
      <c r="Q51" s="1">
        <v>46</v>
      </c>
      <c r="R51" s="1">
        <v>0</v>
      </c>
      <c r="S51" s="1">
        <v>2467</v>
      </c>
      <c r="T51" s="1">
        <v>242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f t="shared" si="17"/>
        <v>46161</v>
      </c>
      <c r="AB51" s="1">
        <f t="shared" si="17"/>
        <v>3578</v>
      </c>
      <c r="AC51" s="1">
        <f t="shared" si="18"/>
        <v>251</v>
      </c>
      <c r="AD51" s="1">
        <f t="shared" si="19"/>
        <v>9</v>
      </c>
      <c r="AE51" s="1">
        <f t="shared" si="26"/>
        <v>147</v>
      </c>
      <c r="AF51" s="1">
        <f t="shared" si="20"/>
        <v>40</v>
      </c>
      <c r="AG51" s="1">
        <f t="shared" si="20"/>
        <v>0</v>
      </c>
      <c r="AH51" s="1">
        <f t="shared" si="20"/>
        <v>2</v>
      </c>
      <c r="AI51" s="1">
        <f t="shared" si="27"/>
        <v>189</v>
      </c>
      <c r="AJ51" s="9">
        <f t="shared" si="1"/>
        <v>2.344971339239187E-3</v>
      </c>
      <c r="AK51" s="9">
        <f t="shared" si="2"/>
        <v>7.6759999999999995E-2</v>
      </c>
      <c r="AL51" s="9">
        <f t="shared" si="3"/>
        <v>7.1559999999999999E-2</v>
      </c>
      <c r="AM51" s="9">
        <f t="shared" si="4"/>
        <v>5.0200000000000002E-3</v>
      </c>
      <c r="AN51" s="9">
        <f t="shared" si="5"/>
        <v>1.8000000000000001E-4</v>
      </c>
      <c r="AO51" s="9">
        <f t="shared" si="6"/>
        <v>3.7799999999999999E-3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0</v>
      </c>
      <c r="AV51" s="9">
        <f t="shared" si="23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1"/>
        <v>47</v>
      </c>
      <c r="BK51" s="7">
        <f t="shared" si="31"/>
        <v>38</v>
      </c>
      <c r="BL51" s="1">
        <f t="shared" si="12"/>
        <v>141018.09620732695</v>
      </c>
      <c r="BM51" s="74">
        <f>+EvolOf!H40</f>
        <v>78797</v>
      </c>
      <c r="BN51" s="1">
        <f t="shared" si="13"/>
        <v>140510</v>
      </c>
      <c r="BO51" s="1">
        <f t="shared" si="24"/>
        <v>508.09620732694748</v>
      </c>
      <c r="BP51" s="36">
        <f t="shared" si="25"/>
        <v>3.6160857399967217E-3</v>
      </c>
      <c r="BQ51" s="1">
        <f t="shared" si="14"/>
        <v>258161.75590002839</v>
      </c>
      <c r="BR51" s="1">
        <f t="shared" si="15"/>
        <v>141018.09620732695</v>
      </c>
      <c r="BS51" s="1">
        <f t="shared" si="16"/>
        <v>131465.02038296399</v>
      </c>
    </row>
    <row r="52" spans="2:71" x14ac:dyDescent="0.3">
      <c r="B52" s="1">
        <f t="shared" si="0"/>
        <v>4022</v>
      </c>
      <c r="C52" s="1">
        <v>39</v>
      </c>
      <c r="D52" s="1">
        <v>45976</v>
      </c>
      <c r="E52" s="1">
        <v>3714</v>
      </c>
      <c r="F52" s="1">
        <v>0</v>
      </c>
      <c r="G52" s="1">
        <v>297</v>
      </c>
      <c r="H52" s="1">
        <v>0</v>
      </c>
      <c r="I52" s="1">
        <v>11</v>
      </c>
      <c r="J52" s="1">
        <v>52.43</v>
      </c>
      <c r="K52" s="1">
        <v>1.38</v>
      </c>
      <c r="L52" s="1">
        <v>18.899999999999999</v>
      </c>
      <c r="M52" s="1">
        <v>1.89</v>
      </c>
      <c r="N52" s="1">
        <v>1209</v>
      </c>
      <c r="O52" s="1">
        <v>2803</v>
      </c>
      <c r="P52" s="1">
        <v>2756</v>
      </c>
      <c r="Q52" s="1">
        <v>46</v>
      </c>
      <c r="R52" s="1">
        <v>0</v>
      </c>
      <c r="S52" s="1">
        <v>2600</v>
      </c>
      <c r="T52" s="1">
        <v>257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f t="shared" si="17"/>
        <v>45976</v>
      </c>
      <c r="AB52" s="1">
        <f t="shared" si="17"/>
        <v>3714</v>
      </c>
      <c r="AC52" s="1">
        <f t="shared" si="18"/>
        <v>297</v>
      </c>
      <c r="AD52" s="1">
        <f t="shared" si="19"/>
        <v>11</v>
      </c>
      <c r="AE52" s="1">
        <f t="shared" si="26"/>
        <v>136</v>
      </c>
      <c r="AF52" s="1">
        <f t="shared" si="20"/>
        <v>46</v>
      </c>
      <c r="AG52" s="1">
        <f t="shared" si="20"/>
        <v>0</v>
      </c>
      <c r="AH52" s="1">
        <f t="shared" si="20"/>
        <v>2</v>
      </c>
      <c r="AI52" s="1">
        <f t="shared" si="27"/>
        <v>184</v>
      </c>
      <c r="AJ52" s="9">
        <f t="shared" si="1"/>
        <v>2.7349577324714074E-3</v>
      </c>
      <c r="AK52" s="9">
        <f t="shared" si="2"/>
        <v>8.0439999999999998E-2</v>
      </c>
      <c r="AL52" s="9">
        <f t="shared" si="3"/>
        <v>7.4279999999999999E-2</v>
      </c>
      <c r="AM52" s="9">
        <f t="shared" si="4"/>
        <v>5.94E-3</v>
      </c>
      <c r="AN52" s="9">
        <f t="shared" si="5"/>
        <v>2.2000000000000001E-4</v>
      </c>
      <c r="AO52" s="9">
        <f t="shared" si="6"/>
        <v>3.6800000000000001E-3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0</v>
      </c>
      <c r="AV52" s="9">
        <f t="shared" si="23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1"/>
        <v>48</v>
      </c>
      <c r="BK52" s="7">
        <f t="shared" si="31"/>
        <v>39</v>
      </c>
      <c r="BL52" s="1">
        <f t="shared" si="12"/>
        <v>147778.73448302996</v>
      </c>
      <c r="BM52" s="74">
        <f>+EvolOf!H41</f>
        <v>85195</v>
      </c>
      <c r="BN52" s="1">
        <f t="shared" si="13"/>
        <v>146690</v>
      </c>
      <c r="BO52" s="1">
        <f t="shared" si="24"/>
        <v>1088.7344830299553</v>
      </c>
      <c r="BP52" s="36">
        <f t="shared" si="25"/>
        <v>7.4220088828820252E-3</v>
      </c>
      <c r="BQ52" s="1">
        <f t="shared" si="14"/>
        <v>1185342.774538504</v>
      </c>
      <c r="BR52" s="1">
        <f t="shared" si="15"/>
        <v>147778.73448302996</v>
      </c>
      <c r="BS52" s="1">
        <f t="shared" si="16"/>
        <v>136462.01389109233</v>
      </c>
    </row>
    <row r="53" spans="2:71" x14ac:dyDescent="0.3">
      <c r="B53" s="1">
        <f t="shared" si="0"/>
        <v>4216</v>
      </c>
      <c r="C53" s="1">
        <v>40</v>
      </c>
      <c r="D53" s="1">
        <v>45782</v>
      </c>
      <c r="E53" s="1">
        <v>3857</v>
      </c>
      <c r="F53" s="1">
        <v>0</v>
      </c>
      <c r="G53" s="1">
        <v>346</v>
      </c>
      <c r="H53" s="1">
        <v>0</v>
      </c>
      <c r="I53" s="1">
        <v>13</v>
      </c>
      <c r="J53" s="1">
        <v>52.11</v>
      </c>
      <c r="K53" s="1">
        <v>1.38</v>
      </c>
      <c r="L53" s="1">
        <v>19.100000000000001</v>
      </c>
      <c r="M53" s="1">
        <v>1.83</v>
      </c>
      <c r="N53" s="1">
        <v>1289</v>
      </c>
      <c r="O53" s="1">
        <v>2918</v>
      </c>
      <c r="P53" s="1">
        <v>2870</v>
      </c>
      <c r="Q53" s="1">
        <v>47</v>
      </c>
      <c r="R53" s="1">
        <v>0</v>
      </c>
      <c r="S53" s="1">
        <v>2747</v>
      </c>
      <c r="T53" s="1">
        <v>271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f t="shared" si="17"/>
        <v>45782</v>
      </c>
      <c r="AB53" s="1">
        <f t="shared" si="17"/>
        <v>3857</v>
      </c>
      <c r="AC53" s="1">
        <f t="shared" si="18"/>
        <v>346</v>
      </c>
      <c r="AD53" s="1">
        <f t="shared" si="19"/>
        <v>13</v>
      </c>
      <c r="AE53" s="1">
        <f t="shared" si="26"/>
        <v>143</v>
      </c>
      <c r="AF53" s="1">
        <f t="shared" si="20"/>
        <v>49</v>
      </c>
      <c r="AG53" s="1">
        <f t="shared" si="20"/>
        <v>0</v>
      </c>
      <c r="AH53" s="1">
        <f t="shared" si="20"/>
        <v>2</v>
      </c>
      <c r="AI53" s="1">
        <f t="shared" si="27"/>
        <v>194</v>
      </c>
      <c r="AJ53" s="9">
        <f t="shared" si="1"/>
        <v>3.0834914611005695E-3</v>
      </c>
      <c r="AK53" s="9">
        <f t="shared" si="2"/>
        <v>8.4320000000000006E-2</v>
      </c>
      <c r="AL53" s="9">
        <f t="shared" si="3"/>
        <v>7.714E-2</v>
      </c>
      <c r="AM53" s="9">
        <f t="shared" si="4"/>
        <v>6.9199999999999999E-3</v>
      </c>
      <c r="AN53" s="9">
        <f t="shared" si="5"/>
        <v>2.5999999999999998E-4</v>
      </c>
      <c r="AO53" s="9">
        <f t="shared" si="6"/>
        <v>3.8800000000000002E-3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0</v>
      </c>
      <c r="AV53" s="9">
        <f t="shared" si="23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1"/>
        <v>49</v>
      </c>
      <c r="BK53" s="7">
        <f t="shared" si="31"/>
        <v>40</v>
      </c>
      <c r="BL53" s="1">
        <f t="shared" si="12"/>
        <v>154906.79875197771</v>
      </c>
      <c r="BM53" s="74">
        <f>+EvolOf!H42</f>
        <v>94417</v>
      </c>
      <c r="BN53" s="1">
        <f t="shared" si="13"/>
        <v>152446</v>
      </c>
      <c r="BO53" s="1">
        <f t="shared" si="24"/>
        <v>2460.7987519777089</v>
      </c>
      <c r="BP53" s="36">
        <f t="shared" si="25"/>
        <v>1.6142101150425026E-2</v>
      </c>
      <c r="BQ53" s="1">
        <f t="shared" si="14"/>
        <v>6055530.4977350496</v>
      </c>
      <c r="BR53" s="1">
        <f t="shared" si="15"/>
        <v>154906.79875197771</v>
      </c>
      <c r="BS53" s="1">
        <f t="shared" si="16"/>
        <v>141716.20559449194</v>
      </c>
    </row>
    <row r="54" spans="2:71" x14ac:dyDescent="0.3">
      <c r="B54" s="1">
        <f t="shared" si="0"/>
        <v>4413</v>
      </c>
      <c r="C54" s="1">
        <v>41</v>
      </c>
      <c r="D54" s="1">
        <v>45586</v>
      </c>
      <c r="E54" s="1">
        <v>3991</v>
      </c>
      <c r="F54" s="1">
        <v>0</v>
      </c>
      <c r="G54" s="1">
        <v>406</v>
      </c>
      <c r="H54" s="1">
        <v>0</v>
      </c>
      <c r="I54" s="1">
        <v>16</v>
      </c>
      <c r="J54" s="1">
        <v>51.8</v>
      </c>
      <c r="K54" s="1">
        <v>1.38</v>
      </c>
      <c r="L54" s="1">
        <v>19.5</v>
      </c>
      <c r="M54" s="1">
        <v>1.8</v>
      </c>
      <c r="N54" s="1">
        <v>1368</v>
      </c>
      <c r="O54" s="1">
        <v>3035</v>
      </c>
      <c r="P54" s="1">
        <v>2986</v>
      </c>
      <c r="Q54" s="1">
        <v>48</v>
      </c>
      <c r="R54" s="1">
        <v>0</v>
      </c>
      <c r="S54" s="1">
        <v>2870</v>
      </c>
      <c r="T54" s="1">
        <v>284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f t="shared" si="17"/>
        <v>45586</v>
      </c>
      <c r="AB54" s="1">
        <f t="shared" si="17"/>
        <v>3991</v>
      </c>
      <c r="AC54" s="1">
        <f t="shared" si="18"/>
        <v>406</v>
      </c>
      <c r="AD54" s="1">
        <f t="shared" si="19"/>
        <v>16</v>
      </c>
      <c r="AE54" s="1">
        <f t="shared" si="26"/>
        <v>134</v>
      </c>
      <c r="AF54" s="1">
        <f t="shared" si="20"/>
        <v>60</v>
      </c>
      <c r="AG54" s="1">
        <f t="shared" si="20"/>
        <v>0</v>
      </c>
      <c r="AH54" s="1">
        <f t="shared" si="20"/>
        <v>3</v>
      </c>
      <c r="AI54" s="1">
        <f t="shared" si="27"/>
        <v>197</v>
      </c>
      <c r="AJ54" s="9">
        <f t="shared" si="1"/>
        <v>3.6256514842510764E-3</v>
      </c>
      <c r="AK54" s="9">
        <f t="shared" si="2"/>
        <v>8.8260000000000005E-2</v>
      </c>
      <c r="AL54" s="9">
        <f t="shared" si="3"/>
        <v>7.9820000000000002E-2</v>
      </c>
      <c r="AM54" s="9">
        <f t="shared" si="4"/>
        <v>8.1200000000000005E-3</v>
      </c>
      <c r="AN54" s="9">
        <f t="shared" si="5"/>
        <v>3.2000000000000003E-4</v>
      </c>
      <c r="AO54" s="9">
        <f t="shared" si="6"/>
        <v>3.9399999999999999E-3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0</v>
      </c>
      <c r="AV54" s="9">
        <f t="shared" si="23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1"/>
        <v>50</v>
      </c>
      <c r="BK54" s="7">
        <f t="shared" si="31"/>
        <v>41</v>
      </c>
      <c r="BL54" s="1">
        <f t="shared" si="12"/>
        <v>162145.09081889887</v>
      </c>
      <c r="BM54" s="74">
        <f>+EvolOf!H43</f>
        <v>102136</v>
      </c>
      <c r="BN54" s="1">
        <f t="shared" si="13"/>
        <v>157022</v>
      </c>
      <c r="BO54" s="1">
        <f t="shared" si="24"/>
        <v>5123.0908188988687</v>
      </c>
      <c r="BP54" s="36">
        <f t="shared" si="25"/>
        <v>3.2626579835302483E-2</v>
      </c>
      <c r="BQ54" s="1">
        <f t="shared" si="14"/>
        <v>26246059.538685881</v>
      </c>
      <c r="BR54" s="1">
        <f t="shared" si="15"/>
        <v>162145.09081889887</v>
      </c>
      <c r="BS54" s="1">
        <f t="shared" si="16"/>
        <v>146639.71390397131</v>
      </c>
    </row>
    <row r="55" spans="2:71" x14ac:dyDescent="0.3">
      <c r="B55" s="1">
        <f t="shared" si="0"/>
        <v>4587</v>
      </c>
      <c r="C55" s="1">
        <v>42</v>
      </c>
      <c r="D55" s="1">
        <v>45411</v>
      </c>
      <c r="E55" s="1">
        <v>4096</v>
      </c>
      <c r="F55" s="1">
        <v>0</v>
      </c>
      <c r="G55" s="1">
        <v>472</v>
      </c>
      <c r="H55" s="1">
        <v>0</v>
      </c>
      <c r="I55" s="1">
        <v>19</v>
      </c>
      <c r="J55" s="1">
        <v>51.5</v>
      </c>
      <c r="K55" s="1">
        <v>1.37</v>
      </c>
      <c r="L55" s="1">
        <v>19.8</v>
      </c>
      <c r="M55" s="1">
        <v>1.75</v>
      </c>
      <c r="N55" s="1">
        <v>1443</v>
      </c>
      <c r="O55" s="1">
        <v>3135</v>
      </c>
      <c r="P55" s="1">
        <v>3083</v>
      </c>
      <c r="Q55" s="1">
        <v>51</v>
      </c>
      <c r="R55" s="1">
        <v>0</v>
      </c>
      <c r="S55" s="1">
        <v>2978</v>
      </c>
      <c r="T55" s="1">
        <v>295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f t="shared" si="17"/>
        <v>45411</v>
      </c>
      <c r="AB55" s="1">
        <f t="shared" si="17"/>
        <v>4096</v>
      </c>
      <c r="AC55" s="1">
        <f t="shared" si="18"/>
        <v>472</v>
      </c>
      <c r="AD55" s="1">
        <f t="shared" si="19"/>
        <v>19</v>
      </c>
      <c r="AE55" s="1">
        <f t="shared" si="26"/>
        <v>105</v>
      </c>
      <c r="AF55" s="1">
        <f t="shared" si="20"/>
        <v>66</v>
      </c>
      <c r="AG55" s="1">
        <f t="shared" si="20"/>
        <v>0</v>
      </c>
      <c r="AH55" s="1">
        <f t="shared" si="20"/>
        <v>3</v>
      </c>
      <c r="AI55" s="1">
        <f t="shared" si="27"/>
        <v>174</v>
      </c>
      <c r="AJ55" s="9">
        <f t="shared" si="1"/>
        <v>4.1421408327883148E-3</v>
      </c>
      <c r="AK55" s="9">
        <f t="shared" si="2"/>
        <v>9.1740000000000002E-2</v>
      </c>
      <c r="AL55" s="9">
        <f t="shared" si="3"/>
        <v>8.1920000000000007E-2</v>
      </c>
      <c r="AM55" s="9">
        <f t="shared" si="4"/>
        <v>9.4400000000000005E-3</v>
      </c>
      <c r="AN55" s="9">
        <f t="shared" si="5"/>
        <v>3.8000000000000002E-4</v>
      </c>
      <c r="AO55" s="9">
        <f t="shared" si="6"/>
        <v>3.48E-3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0</v>
      </c>
      <c r="AV55" s="9">
        <f t="shared" si="23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1"/>
        <v>51</v>
      </c>
      <c r="BK55" s="7">
        <f t="shared" si="31"/>
        <v>42</v>
      </c>
      <c r="BL55" s="1">
        <f t="shared" si="12"/>
        <v>168538.30310135716</v>
      </c>
      <c r="BM55" s="74">
        <f>+EvolOf!H44</f>
        <v>110238</v>
      </c>
      <c r="BN55" s="1">
        <f t="shared" si="13"/>
        <v>161852</v>
      </c>
      <c r="BO55" s="1">
        <f t="shared" si="24"/>
        <v>6686.3031013571599</v>
      </c>
      <c r="BP55" s="36">
        <f t="shared" si="25"/>
        <v>4.131121704617291E-2</v>
      </c>
      <c r="BQ55" s="1">
        <f t="shared" si="14"/>
        <v>44706649.163218372</v>
      </c>
      <c r="BR55" s="1">
        <f t="shared" si="15"/>
        <v>168538.30310135716</v>
      </c>
      <c r="BS55" s="1">
        <f t="shared" si="16"/>
        <v>150497.68683304096</v>
      </c>
    </row>
    <row r="56" spans="2:71" x14ac:dyDescent="0.3">
      <c r="B56" s="1">
        <f t="shared" si="0"/>
        <v>4763</v>
      </c>
      <c r="C56" s="1">
        <v>43</v>
      </c>
      <c r="D56" s="1">
        <v>45235</v>
      </c>
      <c r="E56" s="1">
        <v>4197</v>
      </c>
      <c r="F56" s="1">
        <v>0</v>
      </c>
      <c r="G56" s="1">
        <v>543</v>
      </c>
      <c r="H56" s="1">
        <v>0</v>
      </c>
      <c r="I56" s="1">
        <v>23</v>
      </c>
      <c r="J56" s="1">
        <v>51.22</v>
      </c>
      <c r="K56" s="1">
        <v>1.37</v>
      </c>
      <c r="L56" s="1">
        <v>20</v>
      </c>
      <c r="M56" s="1">
        <v>1.71</v>
      </c>
      <c r="N56" s="1">
        <v>1523</v>
      </c>
      <c r="O56" s="1">
        <v>3230</v>
      </c>
      <c r="P56" s="1">
        <v>3174</v>
      </c>
      <c r="Q56" s="1">
        <v>55</v>
      </c>
      <c r="R56" s="1">
        <v>1</v>
      </c>
      <c r="S56" s="1">
        <v>3084</v>
      </c>
      <c r="T56" s="1">
        <v>307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f t="shared" si="17"/>
        <v>45235</v>
      </c>
      <c r="AB56" s="1">
        <f t="shared" si="17"/>
        <v>4197</v>
      </c>
      <c r="AC56" s="1">
        <f t="shared" si="18"/>
        <v>543</v>
      </c>
      <c r="AD56" s="1">
        <f t="shared" si="19"/>
        <v>23</v>
      </c>
      <c r="AE56" s="1">
        <f t="shared" si="26"/>
        <v>101</v>
      </c>
      <c r="AF56" s="1">
        <f t="shared" si="20"/>
        <v>71</v>
      </c>
      <c r="AG56" s="1">
        <f t="shared" si="20"/>
        <v>0</v>
      </c>
      <c r="AH56" s="1">
        <f t="shared" si="20"/>
        <v>4</v>
      </c>
      <c r="AI56" s="1">
        <f t="shared" si="27"/>
        <v>176</v>
      </c>
      <c r="AJ56" s="9">
        <f t="shared" si="1"/>
        <v>4.8288893554482466E-3</v>
      </c>
      <c r="AK56" s="9">
        <f t="shared" si="2"/>
        <v>9.5259999999999997E-2</v>
      </c>
      <c r="AL56" s="9">
        <f t="shared" si="3"/>
        <v>8.3940000000000001E-2</v>
      </c>
      <c r="AM56" s="9">
        <f t="shared" si="4"/>
        <v>1.086E-2</v>
      </c>
      <c r="AN56" s="9">
        <f t="shared" si="5"/>
        <v>4.6000000000000001E-4</v>
      </c>
      <c r="AO56" s="9">
        <f t="shared" si="6"/>
        <v>3.5200000000000001E-3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0</v>
      </c>
      <c r="AV56" s="9">
        <f t="shared" si="23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1"/>
        <v>52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175005.00058246439</v>
      </c>
      <c r="BS56" s="1">
        <f t="shared" si="16"/>
        <v>154208.68936481272</v>
      </c>
    </row>
    <row r="57" spans="2:71" x14ac:dyDescent="0.3">
      <c r="B57" s="1">
        <f t="shared" si="0"/>
        <v>4929</v>
      </c>
      <c r="C57" s="1">
        <v>44</v>
      </c>
      <c r="D57" s="1">
        <v>45070</v>
      </c>
      <c r="E57" s="1">
        <v>4285</v>
      </c>
      <c r="F57" s="1">
        <v>0</v>
      </c>
      <c r="G57" s="1">
        <v>618</v>
      </c>
      <c r="H57" s="1">
        <v>0</v>
      </c>
      <c r="I57" s="1">
        <v>26</v>
      </c>
      <c r="J57" s="1">
        <v>50.96</v>
      </c>
      <c r="K57" s="1">
        <v>1.38</v>
      </c>
      <c r="L57" s="1">
        <v>20.2</v>
      </c>
      <c r="M57" s="1">
        <v>1.69</v>
      </c>
      <c r="N57" s="1">
        <v>1607</v>
      </c>
      <c r="O57" s="1">
        <v>3312</v>
      </c>
      <c r="P57" s="1">
        <v>3253</v>
      </c>
      <c r="Q57" s="1">
        <v>58</v>
      </c>
      <c r="R57" s="1">
        <v>1</v>
      </c>
      <c r="S57" s="1">
        <v>3194</v>
      </c>
      <c r="T57" s="1">
        <v>318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f t="shared" si="17"/>
        <v>45070</v>
      </c>
      <c r="AB57" s="1">
        <f t="shared" si="17"/>
        <v>4285</v>
      </c>
      <c r="AC57" s="1">
        <f t="shared" si="18"/>
        <v>618</v>
      </c>
      <c r="AD57" s="1">
        <f t="shared" si="19"/>
        <v>26</v>
      </c>
      <c r="AE57" s="1">
        <f t="shared" si="26"/>
        <v>88</v>
      </c>
      <c r="AF57" s="1">
        <f t="shared" si="20"/>
        <v>75</v>
      </c>
      <c r="AG57" s="1">
        <f t="shared" si="20"/>
        <v>0</v>
      </c>
      <c r="AH57" s="1">
        <f t="shared" si="20"/>
        <v>3</v>
      </c>
      <c r="AI57" s="1">
        <f t="shared" si="27"/>
        <v>166</v>
      </c>
      <c r="AJ57" s="9">
        <f t="shared" si="1"/>
        <v>5.2749036315682691E-3</v>
      </c>
      <c r="AK57" s="9">
        <f t="shared" si="2"/>
        <v>9.8580000000000001E-2</v>
      </c>
      <c r="AL57" s="9">
        <f t="shared" si="3"/>
        <v>8.5699999999999998E-2</v>
      </c>
      <c r="AM57" s="9">
        <f t="shared" si="4"/>
        <v>1.2359999999999999E-2</v>
      </c>
      <c r="AN57" s="9">
        <f t="shared" si="5"/>
        <v>5.1999999999999995E-4</v>
      </c>
      <c r="AO57" s="9">
        <f t="shared" si="6"/>
        <v>3.32E-3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0</v>
      </c>
      <c r="AV57" s="9">
        <f t="shared" si="23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1"/>
        <v>53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181104.27207032687</v>
      </c>
      <c r="BS57" s="1">
        <f t="shared" si="16"/>
        <v>157442.03810536634</v>
      </c>
    </row>
    <row r="58" spans="2:71" x14ac:dyDescent="0.3">
      <c r="B58" s="1">
        <f t="shared" si="0"/>
        <v>5081</v>
      </c>
      <c r="C58" s="1">
        <v>45</v>
      </c>
      <c r="D58" s="1">
        <v>44918</v>
      </c>
      <c r="E58" s="1">
        <v>4345</v>
      </c>
      <c r="F58" s="1">
        <v>0</v>
      </c>
      <c r="G58" s="1">
        <v>705</v>
      </c>
      <c r="H58" s="1">
        <v>0</v>
      </c>
      <c r="I58" s="1">
        <v>31</v>
      </c>
      <c r="J58" s="1">
        <v>50.7</v>
      </c>
      <c r="K58" s="1">
        <v>1.38</v>
      </c>
      <c r="L58" s="1">
        <v>20.399999999999999</v>
      </c>
      <c r="M58" s="1">
        <v>1.73</v>
      </c>
      <c r="N58" s="1">
        <v>1687</v>
      </c>
      <c r="O58" s="1">
        <v>3384</v>
      </c>
      <c r="P58" s="1">
        <v>3319</v>
      </c>
      <c r="Q58" s="1">
        <v>63</v>
      </c>
      <c r="R58" s="1">
        <v>1</v>
      </c>
      <c r="S58" s="1">
        <v>3287</v>
      </c>
      <c r="T58" s="1">
        <v>328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f t="shared" si="17"/>
        <v>44918</v>
      </c>
      <c r="AB58" s="1">
        <f t="shared" si="17"/>
        <v>4345</v>
      </c>
      <c r="AC58" s="1">
        <f t="shared" si="18"/>
        <v>705</v>
      </c>
      <c r="AD58" s="1">
        <f t="shared" si="19"/>
        <v>31</v>
      </c>
      <c r="AE58" s="1">
        <f t="shared" si="26"/>
        <v>60</v>
      </c>
      <c r="AF58" s="1">
        <f t="shared" si="20"/>
        <v>87</v>
      </c>
      <c r="AG58" s="1">
        <f t="shared" si="20"/>
        <v>0</v>
      </c>
      <c r="AH58" s="1">
        <f t="shared" si="20"/>
        <v>5</v>
      </c>
      <c r="AI58" s="1">
        <f t="shared" si="27"/>
        <v>152</v>
      </c>
      <c r="AJ58" s="9">
        <f t="shared" si="1"/>
        <v>6.1011611887423732E-3</v>
      </c>
      <c r="AK58" s="9">
        <f t="shared" si="2"/>
        <v>0.10162</v>
      </c>
      <c r="AL58" s="9">
        <f t="shared" si="3"/>
        <v>8.6900000000000005E-2</v>
      </c>
      <c r="AM58" s="9">
        <f t="shared" si="4"/>
        <v>1.41E-2</v>
      </c>
      <c r="AN58" s="9">
        <f t="shared" si="5"/>
        <v>6.2E-4</v>
      </c>
      <c r="AO58" s="9">
        <f t="shared" si="6"/>
        <v>3.0400000000000002E-3</v>
      </c>
      <c r="AP58" s="1">
        <f t="shared" si="21"/>
        <v>0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0</v>
      </c>
      <c r="AU58" s="1">
        <f t="shared" si="7"/>
        <v>0</v>
      </c>
      <c r="AV58" s="9">
        <f t="shared" si="23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1"/>
        <v>54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186689.14716764676</v>
      </c>
      <c r="BS58" s="1">
        <f t="shared" si="16"/>
        <v>159646.5940648347</v>
      </c>
    </row>
    <row r="59" spans="2:71" x14ac:dyDescent="0.3">
      <c r="B59" s="1">
        <f t="shared" si="0"/>
        <v>5224</v>
      </c>
      <c r="C59" s="1">
        <v>46</v>
      </c>
      <c r="D59" s="1">
        <v>44774</v>
      </c>
      <c r="E59" s="1">
        <v>4396</v>
      </c>
      <c r="F59" s="1">
        <v>0</v>
      </c>
      <c r="G59" s="1">
        <v>793</v>
      </c>
      <c r="H59" s="1">
        <v>0</v>
      </c>
      <c r="I59" s="1">
        <v>35</v>
      </c>
      <c r="J59" s="1">
        <v>50.46</v>
      </c>
      <c r="K59" s="1">
        <v>1.38</v>
      </c>
      <c r="L59" s="1">
        <v>20.5</v>
      </c>
      <c r="M59" s="1">
        <v>1.71</v>
      </c>
      <c r="N59" s="1">
        <v>1767</v>
      </c>
      <c r="O59" s="1">
        <v>3448</v>
      </c>
      <c r="P59" s="1">
        <v>3374</v>
      </c>
      <c r="Q59" s="1">
        <v>72</v>
      </c>
      <c r="R59" s="1">
        <v>1</v>
      </c>
      <c r="S59" s="1">
        <v>3388</v>
      </c>
      <c r="T59" s="1">
        <v>336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17"/>
        <v>44774</v>
      </c>
      <c r="AB59" s="1">
        <f t="shared" si="17"/>
        <v>4396</v>
      </c>
      <c r="AC59" s="1">
        <f t="shared" si="18"/>
        <v>793</v>
      </c>
      <c r="AD59" s="1">
        <f t="shared" si="19"/>
        <v>35</v>
      </c>
      <c r="AE59" s="1">
        <f t="shared" si="26"/>
        <v>51</v>
      </c>
      <c r="AF59" s="1">
        <f t="shared" si="20"/>
        <v>88</v>
      </c>
      <c r="AG59" s="1">
        <f t="shared" si="20"/>
        <v>0</v>
      </c>
      <c r="AH59" s="1">
        <f t="shared" si="20"/>
        <v>4</v>
      </c>
      <c r="AI59" s="1">
        <f t="shared" si="27"/>
        <v>143</v>
      </c>
      <c r="AJ59" s="9">
        <f t="shared" si="1"/>
        <v>6.6998468606431849E-3</v>
      </c>
      <c r="AK59" s="9">
        <f t="shared" si="2"/>
        <v>0.10448</v>
      </c>
      <c r="AL59" s="9">
        <f t="shared" si="3"/>
        <v>8.7919999999999998E-2</v>
      </c>
      <c r="AM59" s="9">
        <f t="shared" si="4"/>
        <v>1.5859999999999999E-2</v>
      </c>
      <c r="AN59" s="9">
        <f t="shared" si="5"/>
        <v>6.9999999999999999E-4</v>
      </c>
      <c r="AO59" s="9">
        <f t="shared" si="6"/>
        <v>2.8600000000000001E-3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0</v>
      </c>
      <c r="AV59" s="9">
        <f t="shared" si="23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1"/>
        <v>55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191943.33887104638</v>
      </c>
      <c r="BS59" s="1">
        <f t="shared" si="16"/>
        <v>161520.46663038284</v>
      </c>
    </row>
    <row r="60" spans="2:71" x14ac:dyDescent="0.3">
      <c r="B60" s="1">
        <f t="shared" si="0"/>
        <v>5366</v>
      </c>
      <c r="C60" s="1">
        <v>47</v>
      </c>
      <c r="D60" s="1">
        <v>44632</v>
      </c>
      <c r="E60" s="1">
        <v>4433</v>
      </c>
      <c r="F60" s="1">
        <v>0</v>
      </c>
      <c r="G60" s="1">
        <v>893</v>
      </c>
      <c r="H60" s="1">
        <v>0</v>
      </c>
      <c r="I60" s="1">
        <v>40</v>
      </c>
      <c r="J60" s="1">
        <v>50.23</v>
      </c>
      <c r="K60" s="1">
        <v>1.38</v>
      </c>
      <c r="L60" s="1">
        <v>20.7</v>
      </c>
      <c r="M60" s="1">
        <v>1.68</v>
      </c>
      <c r="N60" s="1">
        <v>1851</v>
      </c>
      <c r="O60" s="1">
        <v>3506</v>
      </c>
      <c r="P60" s="1">
        <v>3421</v>
      </c>
      <c r="Q60" s="1">
        <v>83</v>
      </c>
      <c r="R60" s="1">
        <v>1</v>
      </c>
      <c r="S60" s="1">
        <v>3480</v>
      </c>
      <c r="T60" s="1">
        <v>345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17"/>
        <v>44632</v>
      </c>
      <c r="AB60" s="1">
        <f t="shared" si="17"/>
        <v>4433</v>
      </c>
      <c r="AC60" s="1">
        <f t="shared" si="18"/>
        <v>893</v>
      </c>
      <c r="AD60" s="1">
        <f t="shared" si="19"/>
        <v>40</v>
      </c>
      <c r="AE60" s="1">
        <f t="shared" si="26"/>
        <v>37</v>
      </c>
      <c r="AF60" s="1">
        <f t="shared" si="20"/>
        <v>100</v>
      </c>
      <c r="AG60" s="1">
        <f t="shared" si="20"/>
        <v>0</v>
      </c>
      <c r="AH60" s="1">
        <f t="shared" si="20"/>
        <v>5</v>
      </c>
      <c r="AI60" s="1">
        <f t="shared" si="27"/>
        <v>142</v>
      </c>
      <c r="AJ60" s="9">
        <f t="shared" si="1"/>
        <v>7.4543421543048823E-3</v>
      </c>
      <c r="AK60" s="9">
        <f t="shared" si="2"/>
        <v>0.10732</v>
      </c>
      <c r="AL60" s="9">
        <f t="shared" si="3"/>
        <v>8.8660000000000003E-2</v>
      </c>
      <c r="AM60" s="9">
        <f t="shared" si="4"/>
        <v>1.7860000000000001E-2</v>
      </c>
      <c r="AN60" s="9">
        <f t="shared" si="5"/>
        <v>8.0000000000000004E-4</v>
      </c>
      <c r="AO60" s="9">
        <f t="shared" si="6"/>
        <v>2.8400000000000001E-3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0</v>
      </c>
      <c r="AV60" s="9">
        <f t="shared" si="23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1"/>
        <v>56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197160.78797512152</v>
      </c>
      <c r="BS60" s="1">
        <f t="shared" si="16"/>
        <v>162879.94280538833</v>
      </c>
    </row>
    <row r="61" spans="2:71" x14ac:dyDescent="0.3">
      <c r="B61" s="1">
        <f t="shared" si="0"/>
        <v>5498</v>
      </c>
      <c r="C61" s="1">
        <v>48</v>
      </c>
      <c r="D61" s="1">
        <v>44500</v>
      </c>
      <c r="E61" s="1">
        <v>4448</v>
      </c>
      <c r="F61" s="1">
        <v>0</v>
      </c>
      <c r="G61" s="1">
        <v>1004</v>
      </c>
      <c r="H61" s="1">
        <v>0</v>
      </c>
      <c r="I61" s="1">
        <v>46</v>
      </c>
      <c r="J61" s="1">
        <v>50</v>
      </c>
      <c r="K61" s="1">
        <v>1.38</v>
      </c>
      <c r="L61" s="1">
        <v>21</v>
      </c>
      <c r="M61" s="1">
        <v>1.68</v>
      </c>
      <c r="N61" s="1">
        <v>1928</v>
      </c>
      <c r="O61" s="1">
        <v>3561</v>
      </c>
      <c r="P61" s="1">
        <v>3465</v>
      </c>
      <c r="Q61" s="1">
        <v>94</v>
      </c>
      <c r="R61" s="1">
        <v>1</v>
      </c>
      <c r="S61" s="1">
        <v>3537</v>
      </c>
      <c r="T61" s="1">
        <v>350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f t="shared" si="17"/>
        <v>44500</v>
      </c>
      <c r="AB61" s="1">
        <f t="shared" si="17"/>
        <v>4448</v>
      </c>
      <c r="AC61" s="1">
        <f t="shared" si="18"/>
        <v>1004</v>
      </c>
      <c r="AD61" s="1">
        <f t="shared" si="19"/>
        <v>46</v>
      </c>
      <c r="AE61" s="1">
        <f t="shared" si="26"/>
        <v>15</v>
      </c>
      <c r="AF61" s="1">
        <f t="shared" si="20"/>
        <v>111</v>
      </c>
      <c r="AG61" s="1">
        <f t="shared" si="20"/>
        <v>0</v>
      </c>
      <c r="AH61" s="1">
        <f t="shared" si="20"/>
        <v>6</v>
      </c>
      <c r="AI61" s="1">
        <f t="shared" si="27"/>
        <v>132</v>
      </c>
      <c r="AJ61" s="9">
        <f t="shared" si="1"/>
        <v>8.3666787922881056E-3</v>
      </c>
      <c r="AK61" s="9">
        <f t="shared" si="2"/>
        <v>0.10996</v>
      </c>
      <c r="AL61" s="9">
        <f t="shared" si="3"/>
        <v>8.8959999999999997E-2</v>
      </c>
      <c r="AM61" s="9">
        <f t="shared" si="4"/>
        <v>2.0080000000000001E-2</v>
      </c>
      <c r="AN61" s="9">
        <f t="shared" si="5"/>
        <v>9.2000000000000003E-4</v>
      </c>
      <c r="AO61" s="9">
        <f t="shared" si="6"/>
        <v>2.64E-3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0</v>
      </c>
      <c r="AV61" s="9">
        <f t="shared" si="23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1"/>
        <v>57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202010.81108595195</v>
      </c>
      <c r="BS61" s="1">
        <f t="shared" si="16"/>
        <v>163431.08179525542</v>
      </c>
    </row>
    <row r="62" spans="2:71" x14ac:dyDescent="0.3">
      <c r="B62" s="1">
        <f t="shared" si="0"/>
        <v>5631</v>
      </c>
      <c r="C62" s="1">
        <v>49</v>
      </c>
      <c r="D62" s="1">
        <v>44368</v>
      </c>
      <c r="E62" s="1">
        <v>4450</v>
      </c>
      <c r="F62" s="1">
        <v>0</v>
      </c>
      <c r="G62" s="1">
        <v>1128</v>
      </c>
      <c r="H62" s="1">
        <v>0</v>
      </c>
      <c r="I62" s="1">
        <v>53</v>
      </c>
      <c r="J62" s="1">
        <v>49.79</v>
      </c>
      <c r="K62" s="1">
        <v>1.39</v>
      </c>
      <c r="L62" s="1">
        <v>21.3</v>
      </c>
      <c r="M62" s="1">
        <v>1.66</v>
      </c>
      <c r="N62" s="1">
        <v>2005</v>
      </c>
      <c r="O62" s="1">
        <v>3616</v>
      </c>
      <c r="P62" s="1">
        <v>3505</v>
      </c>
      <c r="Q62" s="1">
        <v>108</v>
      </c>
      <c r="R62" s="1">
        <v>2</v>
      </c>
      <c r="S62" s="1">
        <v>3582</v>
      </c>
      <c r="T62" s="1">
        <v>357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f t="shared" si="17"/>
        <v>44368</v>
      </c>
      <c r="AB62" s="1">
        <f t="shared" si="17"/>
        <v>4450</v>
      </c>
      <c r="AC62" s="1">
        <f t="shared" si="18"/>
        <v>1128</v>
      </c>
      <c r="AD62" s="1">
        <f t="shared" si="19"/>
        <v>53</v>
      </c>
      <c r="AE62" s="1">
        <f t="shared" si="26"/>
        <v>2</v>
      </c>
      <c r="AF62" s="1">
        <f t="shared" si="20"/>
        <v>124</v>
      </c>
      <c r="AG62" s="1">
        <f t="shared" si="20"/>
        <v>0</v>
      </c>
      <c r="AH62" s="1">
        <f t="shared" si="20"/>
        <v>7</v>
      </c>
      <c r="AI62" s="1">
        <f t="shared" si="27"/>
        <v>133</v>
      </c>
      <c r="AJ62" s="9">
        <f t="shared" si="1"/>
        <v>9.4121825608240103E-3</v>
      </c>
      <c r="AK62" s="9">
        <f t="shared" si="2"/>
        <v>0.11262</v>
      </c>
      <c r="AL62" s="9">
        <f t="shared" si="3"/>
        <v>8.8999999999999996E-2</v>
      </c>
      <c r="AM62" s="9">
        <f t="shared" si="4"/>
        <v>2.256E-2</v>
      </c>
      <c r="AN62" s="9">
        <f t="shared" si="5"/>
        <v>1.06E-3</v>
      </c>
      <c r="AO62" s="9">
        <f t="shared" si="6"/>
        <v>2.66E-3</v>
      </c>
      <c r="AP62" s="1">
        <f t="shared" si="21"/>
        <v>0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0</v>
      </c>
      <c r="AU62" s="1">
        <f t="shared" si="7"/>
        <v>0</v>
      </c>
      <c r="AV62" s="9">
        <f t="shared" si="23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1"/>
        <v>58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206897.57679610685</v>
      </c>
      <c r="BS62" s="1">
        <f t="shared" si="16"/>
        <v>163504.56699390436</v>
      </c>
    </row>
    <row r="63" spans="2:71" x14ac:dyDescent="0.3">
      <c r="B63" s="1">
        <f t="shared" si="0"/>
        <v>5768</v>
      </c>
      <c r="C63" s="1">
        <v>50</v>
      </c>
      <c r="D63" s="1">
        <v>44231</v>
      </c>
      <c r="E63" s="1">
        <v>4450</v>
      </c>
      <c r="F63" s="1">
        <v>0</v>
      </c>
      <c r="G63" s="1">
        <v>1259</v>
      </c>
      <c r="H63" s="1">
        <v>0</v>
      </c>
      <c r="I63" s="1">
        <v>59</v>
      </c>
      <c r="J63" s="1">
        <v>49.59</v>
      </c>
      <c r="K63" s="1">
        <v>1.39</v>
      </c>
      <c r="L63" s="1">
        <v>21.5</v>
      </c>
      <c r="M63" s="1">
        <v>1.64</v>
      </c>
      <c r="N63" s="1">
        <v>2087</v>
      </c>
      <c r="O63" s="1">
        <v>3671</v>
      </c>
      <c r="P63" s="1">
        <v>3544</v>
      </c>
      <c r="Q63" s="1">
        <v>125</v>
      </c>
      <c r="R63" s="1">
        <v>2</v>
      </c>
      <c r="S63" s="1">
        <v>3611</v>
      </c>
      <c r="T63" s="1">
        <v>359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17"/>
        <v>44231</v>
      </c>
      <c r="AB63" s="1">
        <f t="shared" si="17"/>
        <v>4450</v>
      </c>
      <c r="AC63" s="1">
        <f t="shared" si="18"/>
        <v>1259</v>
      </c>
      <c r="AD63" s="1">
        <f t="shared" si="19"/>
        <v>59</v>
      </c>
      <c r="AE63" s="1">
        <f t="shared" si="26"/>
        <v>0</v>
      </c>
      <c r="AF63" s="1">
        <f t="shared" si="20"/>
        <v>131</v>
      </c>
      <c r="AG63" s="1">
        <f t="shared" si="20"/>
        <v>0</v>
      </c>
      <c r="AH63" s="1">
        <f t="shared" si="20"/>
        <v>6</v>
      </c>
      <c r="AI63" s="1">
        <f t="shared" si="27"/>
        <v>137</v>
      </c>
      <c r="AJ63" s="9">
        <f t="shared" si="1"/>
        <v>1.0228848821081831E-2</v>
      </c>
      <c r="AK63" s="9">
        <f t="shared" si="2"/>
        <v>0.11536</v>
      </c>
      <c r="AL63" s="9">
        <f t="shared" si="3"/>
        <v>8.8999999999999996E-2</v>
      </c>
      <c r="AM63" s="9">
        <f t="shared" si="4"/>
        <v>2.5180000000000001E-2</v>
      </c>
      <c r="AN63" s="9">
        <f t="shared" si="5"/>
        <v>1.1800000000000001E-3</v>
      </c>
      <c r="AO63" s="9">
        <f t="shared" si="6"/>
        <v>2.7399999999999998E-3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0</v>
      </c>
      <c r="AV63" s="9">
        <f t="shared" si="23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1"/>
        <v>59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211931.31290355965</v>
      </c>
      <c r="BS63" s="1">
        <f t="shared" si="16"/>
        <v>163504.56699390436</v>
      </c>
    </row>
    <row r="64" spans="2:71" x14ac:dyDescent="0.3">
      <c r="B64" s="1">
        <f t="shared" si="0"/>
        <v>5890</v>
      </c>
      <c r="C64" s="1">
        <v>51</v>
      </c>
      <c r="D64" s="1">
        <v>44107</v>
      </c>
      <c r="E64" s="1">
        <v>4423</v>
      </c>
      <c r="F64" s="1">
        <v>0</v>
      </c>
      <c r="G64" s="1">
        <v>1401</v>
      </c>
      <c r="H64" s="1">
        <v>0</v>
      </c>
      <c r="I64" s="1">
        <v>66</v>
      </c>
      <c r="J64" s="1">
        <v>49.39</v>
      </c>
      <c r="K64" s="1">
        <v>1.39</v>
      </c>
      <c r="L64" s="1">
        <v>21.8</v>
      </c>
      <c r="M64" s="1">
        <v>1.63</v>
      </c>
      <c r="N64" s="1">
        <v>2162</v>
      </c>
      <c r="O64" s="1">
        <v>3719</v>
      </c>
      <c r="P64" s="1">
        <v>3569</v>
      </c>
      <c r="Q64" s="1">
        <v>147</v>
      </c>
      <c r="R64" s="1">
        <v>3</v>
      </c>
      <c r="S64" s="1">
        <v>3613</v>
      </c>
      <c r="T64" s="1">
        <v>360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f t="shared" si="17"/>
        <v>44107</v>
      </c>
      <c r="AB64" s="1">
        <f t="shared" si="17"/>
        <v>4423</v>
      </c>
      <c r="AC64" s="1">
        <f t="shared" si="18"/>
        <v>1401</v>
      </c>
      <c r="AD64" s="1">
        <f t="shared" si="19"/>
        <v>66</v>
      </c>
      <c r="AE64" s="1">
        <f t="shared" si="26"/>
        <v>-27</v>
      </c>
      <c r="AF64" s="1">
        <f t="shared" si="20"/>
        <v>142</v>
      </c>
      <c r="AG64" s="1">
        <f t="shared" si="20"/>
        <v>0</v>
      </c>
      <c r="AH64" s="1">
        <f t="shared" si="20"/>
        <v>7</v>
      </c>
      <c r="AI64" s="1">
        <f t="shared" si="27"/>
        <v>122</v>
      </c>
      <c r="AJ64" s="9">
        <f t="shared" si="1"/>
        <v>1.1205432937181663E-2</v>
      </c>
      <c r="AK64" s="9">
        <f t="shared" si="2"/>
        <v>0.1178</v>
      </c>
      <c r="AL64" s="9">
        <f t="shared" si="3"/>
        <v>8.8459999999999997E-2</v>
      </c>
      <c r="AM64" s="9">
        <f t="shared" si="4"/>
        <v>2.802E-2</v>
      </c>
      <c r="AN64" s="9">
        <f t="shared" si="5"/>
        <v>1.32E-3</v>
      </c>
      <c r="AO64" s="9">
        <f t="shared" si="6"/>
        <v>2.4399999999999999E-3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0</v>
      </c>
      <c r="AV64" s="9">
        <f t="shared" si="23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60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216413.91002114533</v>
      </c>
      <c r="BS64" s="1">
        <f t="shared" si="16"/>
        <v>162512.51681214359</v>
      </c>
    </row>
    <row r="65" spans="2:71" x14ac:dyDescent="0.3">
      <c r="B65" s="1">
        <f t="shared" si="0"/>
        <v>6012</v>
      </c>
      <c r="C65" s="1">
        <v>52</v>
      </c>
      <c r="D65" s="1">
        <v>43986</v>
      </c>
      <c r="E65" s="1">
        <v>4396</v>
      </c>
      <c r="F65" s="1">
        <v>0</v>
      </c>
      <c r="G65" s="1">
        <v>1542</v>
      </c>
      <c r="H65" s="1">
        <v>0</v>
      </c>
      <c r="I65" s="1">
        <v>74</v>
      </c>
      <c r="J65" s="1">
        <v>49.2</v>
      </c>
      <c r="K65" s="1">
        <v>1.4</v>
      </c>
      <c r="L65" s="1">
        <v>22</v>
      </c>
      <c r="M65" s="1">
        <v>1.59</v>
      </c>
      <c r="N65" s="1">
        <v>2237</v>
      </c>
      <c r="O65" s="1">
        <v>3766</v>
      </c>
      <c r="P65" s="1">
        <v>3593</v>
      </c>
      <c r="Q65" s="1">
        <v>169</v>
      </c>
      <c r="R65" s="1">
        <v>3</v>
      </c>
      <c r="S65" s="1">
        <v>3608</v>
      </c>
      <c r="T65" s="1">
        <v>362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f t="shared" si="17"/>
        <v>43986</v>
      </c>
      <c r="AB65" s="1">
        <f t="shared" si="17"/>
        <v>4396</v>
      </c>
      <c r="AC65" s="1">
        <f t="shared" si="18"/>
        <v>1542</v>
      </c>
      <c r="AD65" s="1">
        <f t="shared" si="19"/>
        <v>74</v>
      </c>
      <c r="AE65" s="1">
        <f t="shared" si="26"/>
        <v>-27</v>
      </c>
      <c r="AF65" s="1">
        <f t="shared" si="20"/>
        <v>141</v>
      </c>
      <c r="AG65" s="1">
        <f t="shared" si="20"/>
        <v>0</v>
      </c>
      <c r="AH65" s="1">
        <f t="shared" si="20"/>
        <v>8</v>
      </c>
      <c r="AI65" s="1">
        <f t="shared" si="27"/>
        <v>122</v>
      </c>
      <c r="AJ65" s="9">
        <f t="shared" si="1"/>
        <v>1.2308715901530274E-2</v>
      </c>
      <c r="AK65" s="9">
        <f t="shared" si="2"/>
        <v>0.12024</v>
      </c>
      <c r="AL65" s="9">
        <f t="shared" si="3"/>
        <v>8.7919999999999998E-2</v>
      </c>
      <c r="AM65" s="9">
        <f t="shared" si="4"/>
        <v>3.0839999999999999E-2</v>
      </c>
      <c r="AN65" s="9">
        <f t="shared" si="5"/>
        <v>1.48E-3</v>
      </c>
      <c r="AO65" s="9">
        <f t="shared" si="6"/>
        <v>2.4399999999999999E-3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0</v>
      </c>
      <c r="AV65" s="9">
        <f t="shared" si="23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32"/>
        <v>61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220896.50713873102</v>
      </c>
      <c r="BS65" s="1">
        <f t="shared" si="16"/>
        <v>161520.46663038284</v>
      </c>
    </row>
    <row r="66" spans="2:71" x14ac:dyDescent="0.3">
      <c r="B66" s="1">
        <f t="shared" si="0"/>
        <v>6128</v>
      </c>
      <c r="C66" s="1">
        <v>53</v>
      </c>
      <c r="D66" s="1">
        <v>43870</v>
      </c>
      <c r="E66" s="1">
        <v>4357</v>
      </c>
      <c r="F66" s="1">
        <v>0</v>
      </c>
      <c r="G66" s="1">
        <v>1689</v>
      </c>
      <c r="H66" s="1">
        <v>0</v>
      </c>
      <c r="I66" s="1">
        <v>82</v>
      </c>
      <c r="J66" s="1">
        <v>49.02</v>
      </c>
      <c r="K66" s="1">
        <v>1.4</v>
      </c>
      <c r="L66" s="1">
        <v>22.2</v>
      </c>
      <c r="M66" s="1">
        <v>1.57</v>
      </c>
      <c r="N66" s="1">
        <v>2306</v>
      </c>
      <c r="O66" s="1">
        <v>3812</v>
      </c>
      <c r="P66" s="1">
        <v>3613</v>
      </c>
      <c r="Q66" s="1">
        <v>194</v>
      </c>
      <c r="R66" s="1">
        <v>4</v>
      </c>
      <c r="S66" s="1">
        <v>3596</v>
      </c>
      <c r="T66" s="1">
        <v>360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f t="shared" si="17"/>
        <v>43870</v>
      </c>
      <c r="AB66" s="1">
        <f t="shared" si="17"/>
        <v>4357</v>
      </c>
      <c r="AC66" s="1">
        <f t="shared" si="18"/>
        <v>1689</v>
      </c>
      <c r="AD66" s="1">
        <f t="shared" si="19"/>
        <v>82</v>
      </c>
      <c r="AE66" s="1">
        <f t="shared" si="26"/>
        <v>-39</v>
      </c>
      <c r="AF66" s="1">
        <f t="shared" si="20"/>
        <v>147</v>
      </c>
      <c r="AG66" s="1">
        <f t="shared" si="20"/>
        <v>0</v>
      </c>
      <c r="AH66" s="1">
        <f t="shared" si="20"/>
        <v>8</v>
      </c>
      <c r="AI66" s="1">
        <f t="shared" si="27"/>
        <v>116</v>
      </c>
      <c r="AJ66" s="9">
        <f t="shared" si="1"/>
        <v>1.3381201044386422E-2</v>
      </c>
      <c r="AK66" s="9">
        <f t="shared" si="2"/>
        <v>0.12256</v>
      </c>
      <c r="AL66" s="9">
        <f t="shared" si="3"/>
        <v>8.7139999999999995E-2</v>
      </c>
      <c r="AM66" s="9">
        <f t="shared" si="4"/>
        <v>3.3779999999999998E-2</v>
      </c>
      <c r="AN66" s="9">
        <f t="shared" si="5"/>
        <v>1.64E-3</v>
      </c>
      <c r="AO66" s="9">
        <f t="shared" si="6"/>
        <v>2.32E-3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0</v>
      </c>
      <c r="AV66" s="9">
        <f t="shared" si="23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32"/>
        <v>62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225158.64866036989</v>
      </c>
      <c r="BS66" s="1">
        <f t="shared" si="16"/>
        <v>160087.50525672839</v>
      </c>
    </row>
    <row r="67" spans="2:71" x14ac:dyDescent="0.3">
      <c r="B67" s="1">
        <f t="shared" si="0"/>
        <v>6236</v>
      </c>
      <c r="C67" s="1">
        <v>54</v>
      </c>
      <c r="D67" s="1">
        <v>43762</v>
      </c>
      <c r="E67" s="1">
        <v>4296</v>
      </c>
      <c r="F67" s="1">
        <v>0</v>
      </c>
      <c r="G67" s="1">
        <v>1850</v>
      </c>
      <c r="H67" s="1">
        <v>0</v>
      </c>
      <c r="I67" s="1">
        <v>90</v>
      </c>
      <c r="J67" s="1">
        <v>48.85</v>
      </c>
      <c r="K67" s="1">
        <v>1.4</v>
      </c>
      <c r="L67" s="1">
        <v>22.4</v>
      </c>
      <c r="M67" s="1">
        <v>1.55</v>
      </c>
      <c r="N67" s="1">
        <v>2374</v>
      </c>
      <c r="O67" s="1">
        <v>3853</v>
      </c>
      <c r="P67" s="1">
        <v>3619</v>
      </c>
      <c r="Q67" s="1">
        <v>228</v>
      </c>
      <c r="R67" s="1">
        <v>5</v>
      </c>
      <c r="S67" s="1">
        <v>3559</v>
      </c>
      <c r="T67" s="1">
        <v>359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f t="shared" si="17"/>
        <v>43762</v>
      </c>
      <c r="AB67" s="1">
        <f t="shared" si="17"/>
        <v>4296</v>
      </c>
      <c r="AC67" s="1">
        <f t="shared" si="18"/>
        <v>1850</v>
      </c>
      <c r="AD67" s="1">
        <f t="shared" si="19"/>
        <v>90</v>
      </c>
      <c r="AE67" s="1">
        <f t="shared" si="26"/>
        <v>-61</v>
      </c>
      <c r="AF67" s="1">
        <f t="shared" si="20"/>
        <v>161</v>
      </c>
      <c r="AG67" s="1">
        <f t="shared" si="20"/>
        <v>0</v>
      </c>
      <c r="AH67" s="1">
        <f t="shared" si="20"/>
        <v>8</v>
      </c>
      <c r="AI67" s="1">
        <f t="shared" si="27"/>
        <v>108</v>
      </c>
      <c r="AJ67" s="9">
        <f t="shared" si="1"/>
        <v>1.4432328415651058E-2</v>
      </c>
      <c r="AK67" s="9">
        <f t="shared" si="2"/>
        <v>0.12472</v>
      </c>
      <c r="AL67" s="9">
        <f t="shared" si="3"/>
        <v>8.5919999999999996E-2</v>
      </c>
      <c r="AM67" s="9">
        <f t="shared" si="4"/>
        <v>3.6999999999999998E-2</v>
      </c>
      <c r="AN67" s="9">
        <f t="shared" si="5"/>
        <v>1.8E-3</v>
      </c>
      <c r="AO67" s="9">
        <f t="shared" si="6"/>
        <v>2.16E-3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0</v>
      </c>
      <c r="AV67" s="9">
        <f t="shared" si="23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32"/>
        <v>63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229126.84938741295</v>
      </c>
      <c r="BS67" s="1">
        <f t="shared" si="16"/>
        <v>157846.20669793553</v>
      </c>
    </row>
    <row r="68" spans="2:71" x14ac:dyDescent="0.3">
      <c r="B68" s="1">
        <f t="shared" si="0"/>
        <v>6344</v>
      </c>
      <c r="C68" s="1">
        <v>55</v>
      </c>
      <c r="D68" s="1">
        <v>43653</v>
      </c>
      <c r="E68" s="1">
        <v>4233</v>
      </c>
      <c r="F68" s="1">
        <v>0</v>
      </c>
      <c r="G68" s="1">
        <v>2014</v>
      </c>
      <c r="H68" s="1">
        <v>0</v>
      </c>
      <c r="I68" s="1">
        <v>97</v>
      </c>
      <c r="J68" s="1">
        <v>48.68</v>
      </c>
      <c r="K68" s="1">
        <v>1.4</v>
      </c>
      <c r="L68" s="1">
        <v>22.7</v>
      </c>
      <c r="M68" s="1">
        <v>1.53</v>
      </c>
      <c r="N68" s="1">
        <v>2443</v>
      </c>
      <c r="O68" s="1">
        <v>3892</v>
      </c>
      <c r="P68" s="1">
        <v>3624</v>
      </c>
      <c r="Q68" s="1">
        <v>262</v>
      </c>
      <c r="R68" s="1">
        <v>5</v>
      </c>
      <c r="S68" s="1">
        <v>3519</v>
      </c>
      <c r="T68" s="1">
        <v>353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f t="shared" si="17"/>
        <v>43653</v>
      </c>
      <c r="AB68" s="1">
        <f t="shared" si="17"/>
        <v>4233</v>
      </c>
      <c r="AC68" s="1">
        <f t="shared" si="18"/>
        <v>2014</v>
      </c>
      <c r="AD68" s="1">
        <f t="shared" si="19"/>
        <v>97</v>
      </c>
      <c r="AE68" s="1">
        <f t="shared" si="26"/>
        <v>-63</v>
      </c>
      <c r="AF68" s="1">
        <f t="shared" si="20"/>
        <v>164</v>
      </c>
      <c r="AG68" s="1">
        <f t="shared" si="20"/>
        <v>0</v>
      </c>
      <c r="AH68" s="1">
        <f t="shared" si="20"/>
        <v>7</v>
      </c>
      <c r="AI68" s="1">
        <f t="shared" si="27"/>
        <v>108</v>
      </c>
      <c r="AJ68" s="9">
        <f t="shared" si="1"/>
        <v>1.5290037831021437E-2</v>
      </c>
      <c r="AK68" s="9">
        <f t="shared" si="2"/>
        <v>0.12687999999999999</v>
      </c>
      <c r="AL68" s="9">
        <f t="shared" si="3"/>
        <v>8.4659999999999999E-2</v>
      </c>
      <c r="AM68" s="9">
        <f t="shared" si="4"/>
        <v>4.0280000000000003E-2</v>
      </c>
      <c r="AN68" s="9">
        <f t="shared" si="5"/>
        <v>1.9400000000000001E-3</v>
      </c>
      <c r="AO68" s="9">
        <f t="shared" si="6"/>
        <v>2.16E-3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0</v>
      </c>
      <c r="AV68" s="9">
        <f t="shared" si="23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32"/>
        <v>64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233095.05011445601</v>
      </c>
      <c r="BS68" s="1">
        <f t="shared" si="16"/>
        <v>155531.42294049374</v>
      </c>
    </row>
    <row r="69" spans="2:71" x14ac:dyDescent="0.3">
      <c r="B69" s="1">
        <f t="shared" si="0"/>
        <v>6414</v>
      </c>
      <c r="C69" s="1">
        <v>56</v>
      </c>
      <c r="D69" s="1">
        <v>43585</v>
      </c>
      <c r="E69" s="1">
        <v>4118</v>
      </c>
      <c r="F69" s="1">
        <v>0</v>
      </c>
      <c r="G69" s="1">
        <v>2190</v>
      </c>
      <c r="H69" s="1">
        <v>0</v>
      </c>
      <c r="I69" s="1">
        <v>106</v>
      </c>
      <c r="J69" s="1">
        <v>48.33</v>
      </c>
      <c r="K69" s="1">
        <v>1.39</v>
      </c>
      <c r="L69" s="1">
        <v>22.9</v>
      </c>
      <c r="M69" s="1">
        <v>1.5</v>
      </c>
      <c r="N69" s="1">
        <v>2497</v>
      </c>
      <c r="O69" s="1">
        <v>3906</v>
      </c>
      <c r="P69" s="1">
        <v>3638</v>
      </c>
      <c r="Q69" s="1">
        <v>262</v>
      </c>
      <c r="R69" s="1">
        <v>5</v>
      </c>
      <c r="S69" s="1">
        <v>3472</v>
      </c>
      <c r="T69" s="1">
        <v>347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f t="shared" si="17"/>
        <v>43585</v>
      </c>
      <c r="AB69" s="1">
        <f t="shared" si="17"/>
        <v>4118</v>
      </c>
      <c r="AC69" s="1">
        <f t="shared" si="18"/>
        <v>2190</v>
      </c>
      <c r="AD69" s="1">
        <f t="shared" si="19"/>
        <v>106</v>
      </c>
      <c r="AE69" s="1">
        <f t="shared" si="26"/>
        <v>-115</v>
      </c>
      <c r="AF69" s="1">
        <f t="shared" si="20"/>
        <v>176</v>
      </c>
      <c r="AG69" s="1">
        <f t="shared" si="20"/>
        <v>0</v>
      </c>
      <c r="AH69" s="1">
        <f t="shared" si="20"/>
        <v>9</v>
      </c>
      <c r="AI69" s="1">
        <f t="shared" si="27"/>
        <v>70</v>
      </c>
      <c r="AJ69" s="9">
        <f t="shared" si="1"/>
        <v>1.6526348612410351E-2</v>
      </c>
      <c r="AK69" s="9">
        <f t="shared" si="2"/>
        <v>0.12828000000000001</v>
      </c>
      <c r="AL69" s="9">
        <f t="shared" si="3"/>
        <v>8.2360000000000003E-2</v>
      </c>
      <c r="AM69" s="9">
        <f t="shared" si="4"/>
        <v>4.3799999999999999E-2</v>
      </c>
      <c r="AN69" s="9">
        <f t="shared" si="5"/>
        <v>2.1199999999999999E-3</v>
      </c>
      <c r="AO69" s="9">
        <f t="shared" si="6"/>
        <v>1.4E-3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0</v>
      </c>
      <c r="AV69" s="9">
        <f t="shared" si="23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32"/>
        <v>65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235667.03206716912</v>
      </c>
      <c r="BS69" s="1">
        <f t="shared" si="16"/>
        <v>151306.02401817936</v>
      </c>
    </row>
    <row r="70" spans="2:71" x14ac:dyDescent="0.3">
      <c r="B70" s="1">
        <f t="shared" si="0"/>
        <v>6477</v>
      </c>
      <c r="C70" s="1">
        <v>57</v>
      </c>
      <c r="D70" s="1">
        <v>43521</v>
      </c>
      <c r="E70" s="1">
        <v>3980</v>
      </c>
      <c r="F70" s="1">
        <v>0</v>
      </c>
      <c r="G70" s="1">
        <v>2381</v>
      </c>
      <c r="H70" s="1">
        <v>0</v>
      </c>
      <c r="I70" s="1">
        <v>116</v>
      </c>
      <c r="J70" s="1">
        <v>47.99</v>
      </c>
      <c r="K70" s="1">
        <v>1.38</v>
      </c>
      <c r="L70" s="1">
        <v>23.1</v>
      </c>
      <c r="M70" s="1">
        <v>1.48</v>
      </c>
      <c r="N70" s="1">
        <v>2546</v>
      </c>
      <c r="O70" s="1">
        <v>3921</v>
      </c>
      <c r="P70" s="1">
        <v>3653</v>
      </c>
      <c r="Q70" s="1">
        <v>262</v>
      </c>
      <c r="R70" s="1">
        <v>5</v>
      </c>
      <c r="S70" s="1">
        <v>3394</v>
      </c>
      <c r="T70" s="1">
        <v>339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f t="shared" si="17"/>
        <v>43521</v>
      </c>
      <c r="AB70" s="1">
        <f t="shared" si="17"/>
        <v>3980</v>
      </c>
      <c r="AC70" s="1">
        <f t="shared" si="18"/>
        <v>2381</v>
      </c>
      <c r="AD70" s="1">
        <f t="shared" si="19"/>
        <v>116</v>
      </c>
      <c r="AE70" s="1">
        <f t="shared" si="26"/>
        <v>-138</v>
      </c>
      <c r="AF70" s="1">
        <f t="shared" si="20"/>
        <v>191</v>
      </c>
      <c r="AG70" s="1">
        <f t="shared" si="20"/>
        <v>0</v>
      </c>
      <c r="AH70" s="1">
        <f t="shared" si="20"/>
        <v>10</v>
      </c>
      <c r="AI70" s="1">
        <f t="shared" si="27"/>
        <v>63</v>
      </c>
      <c r="AJ70" s="9">
        <f t="shared" si="1"/>
        <v>1.7909526015130461E-2</v>
      </c>
      <c r="AK70" s="9">
        <f t="shared" si="2"/>
        <v>0.12953999999999999</v>
      </c>
      <c r="AL70" s="9">
        <f t="shared" si="3"/>
        <v>7.9600000000000004E-2</v>
      </c>
      <c r="AM70" s="9">
        <f t="shared" si="4"/>
        <v>4.7620000000000003E-2</v>
      </c>
      <c r="AN70" s="9">
        <f t="shared" si="5"/>
        <v>2.32E-3</v>
      </c>
      <c r="AO70" s="9">
        <f t="shared" si="6"/>
        <v>1.2600000000000001E-3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0</v>
      </c>
      <c r="AV70" s="9">
        <f t="shared" si="23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32"/>
        <v>66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237981.81582461091</v>
      </c>
      <c r="BS70" s="1">
        <f t="shared" si="16"/>
        <v>146235.54531140212</v>
      </c>
    </row>
    <row r="71" spans="2:71" x14ac:dyDescent="0.3">
      <c r="B71" s="1">
        <f t="shared" si="0"/>
        <v>6539</v>
      </c>
      <c r="C71" s="1">
        <v>58</v>
      </c>
      <c r="D71" s="1">
        <v>43458</v>
      </c>
      <c r="E71" s="1">
        <v>3847</v>
      </c>
      <c r="F71" s="1">
        <v>0</v>
      </c>
      <c r="G71" s="1">
        <v>2567</v>
      </c>
      <c r="H71" s="1">
        <v>0</v>
      </c>
      <c r="I71" s="1">
        <v>125</v>
      </c>
      <c r="J71" s="1">
        <v>47.66</v>
      </c>
      <c r="K71" s="1">
        <v>1.37</v>
      </c>
      <c r="L71" s="1">
        <v>23.3</v>
      </c>
      <c r="M71" s="1">
        <v>1.46</v>
      </c>
      <c r="N71" s="1">
        <v>2593</v>
      </c>
      <c r="O71" s="1">
        <v>3937</v>
      </c>
      <c r="P71" s="1">
        <v>3669</v>
      </c>
      <c r="Q71" s="1">
        <v>262</v>
      </c>
      <c r="R71" s="1">
        <v>5</v>
      </c>
      <c r="S71" s="1">
        <v>3320</v>
      </c>
      <c r="T71" s="1">
        <v>332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f t="shared" si="17"/>
        <v>43458</v>
      </c>
      <c r="AB71" s="1">
        <f t="shared" si="17"/>
        <v>3847</v>
      </c>
      <c r="AC71" s="1">
        <f t="shared" si="18"/>
        <v>2567</v>
      </c>
      <c r="AD71" s="1">
        <f t="shared" si="19"/>
        <v>125</v>
      </c>
      <c r="AE71" s="1">
        <f t="shared" si="26"/>
        <v>-133</v>
      </c>
      <c r="AF71" s="1">
        <f t="shared" si="20"/>
        <v>186</v>
      </c>
      <c r="AG71" s="1">
        <f t="shared" si="20"/>
        <v>0</v>
      </c>
      <c r="AH71" s="1">
        <f t="shared" si="20"/>
        <v>9</v>
      </c>
      <c r="AI71" s="1">
        <f t="shared" si="27"/>
        <v>62</v>
      </c>
      <c r="AJ71" s="9">
        <f t="shared" si="1"/>
        <v>1.91160727940052E-2</v>
      </c>
      <c r="AK71" s="9">
        <f t="shared" si="2"/>
        <v>0.13078000000000001</v>
      </c>
      <c r="AL71" s="9">
        <f t="shared" si="3"/>
        <v>7.6939999999999995E-2</v>
      </c>
      <c r="AM71" s="9">
        <f t="shared" si="4"/>
        <v>5.1339999999999997E-2</v>
      </c>
      <c r="AN71" s="9">
        <f t="shared" si="5"/>
        <v>2.5000000000000001E-3</v>
      </c>
      <c r="AO71" s="9">
        <f t="shared" si="6"/>
        <v>1.24E-3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0</v>
      </c>
      <c r="AV71" s="9">
        <f t="shared" si="23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32"/>
        <v>67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240259.85698272823</v>
      </c>
      <c r="BS71" s="1">
        <f t="shared" si="16"/>
        <v>141348.77960124722</v>
      </c>
    </row>
    <row r="72" spans="2:71" x14ac:dyDescent="0.3">
      <c r="B72" s="1">
        <f t="shared" si="0"/>
        <v>6605</v>
      </c>
      <c r="C72" s="1">
        <v>59</v>
      </c>
      <c r="D72" s="1">
        <v>43393</v>
      </c>
      <c r="E72" s="1">
        <v>3711</v>
      </c>
      <c r="F72" s="1">
        <v>0</v>
      </c>
      <c r="G72" s="1">
        <v>2759</v>
      </c>
      <c r="H72" s="1">
        <v>0</v>
      </c>
      <c r="I72" s="1">
        <v>135</v>
      </c>
      <c r="J72" s="1">
        <v>47.34</v>
      </c>
      <c r="K72" s="1">
        <v>1.36</v>
      </c>
      <c r="L72" s="1">
        <v>23.5</v>
      </c>
      <c r="M72" s="1">
        <v>1.43</v>
      </c>
      <c r="N72" s="1">
        <v>2640</v>
      </c>
      <c r="O72" s="1">
        <v>3955</v>
      </c>
      <c r="P72" s="1">
        <v>3687</v>
      </c>
      <c r="Q72" s="1">
        <v>262</v>
      </c>
      <c r="R72" s="1">
        <v>5</v>
      </c>
      <c r="S72" s="1">
        <v>3235</v>
      </c>
      <c r="T72" s="1">
        <v>321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f t="shared" si="17"/>
        <v>43393</v>
      </c>
      <c r="AB72" s="1">
        <f t="shared" si="17"/>
        <v>3711</v>
      </c>
      <c r="AC72" s="1">
        <f t="shared" si="18"/>
        <v>2759</v>
      </c>
      <c r="AD72" s="1">
        <f t="shared" si="19"/>
        <v>135</v>
      </c>
      <c r="AE72" s="1">
        <f t="shared" si="26"/>
        <v>-136</v>
      </c>
      <c r="AF72" s="1">
        <f t="shared" si="20"/>
        <v>192</v>
      </c>
      <c r="AG72" s="1">
        <f t="shared" si="20"/>
        <v>0</v>
      </c>
      <c r="AH72" s="1">
        <f t="shared" si="20"/>
        <v>10</v>
      </c>
      <c r="AI72" s="1">
        <f t="shared" si="27"/>
        <v>66</v>
      </c>
      <c r="AJ72" s="9">
        <f t="shared" si="1"/>
        <v>2.0439061317183951E-2</v>
      </c>
      <c r="AK72" s="9">
        <f t="shared" si="2"/>
        <v>0.1321</v>
      </c>
      <c r="AL72" s="9">
        <f t="shared" si="3"/>
        <v>7.4219999999999994E-2</v>
      </c>
      <c r="AM72" s="9">
        <f t="shared" si="4"/>
        <v>5.518E-2</v>
      </c>
      <c r="AN72" s="9">
        <f t="shared" si="5"/>
        <v>2.7000000000000001E-3</v>
      </c>
      <c r="AO72" s="9">
        <f t="shared" si="6"/>
        <v>1.32E-3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0</v>
      </c>
      <c r="AV72" s="9">
        <f t="shared" si="23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32"/>
        <v>68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242684.86853814346</v>
      </c>
      <c r="BS72" s="1">
        <f t="shared" si="16"/>
        <v>136351.78609311889</v>
      </c>
    </row>
    <row r="73" spans="2:71" x14ac:dyDescent="0.3">
      <c r="B73" s="1">
        <f t="shared" si="0"/>
        <v>6661</v>
      </c>
      <c r="C73" s="1">
        <v>60</v>
      </c>
      <c r="D73" s="1">
        <v>43337</v>
      </c>
      <c r="E73" s="1">
        <v>3569</v>
      </c>
      <c r="F73" s="1">
        <v>0</v>
      </c>
      <c r="G73" s="1">
        <v>2945</v>
      </c>
      <c r="H73" s="1">
        <v>0</v>
      </c>
      <c r="I73" s="1">
        <v>147</v>
      </c>
      <c r="J73" s="1">
        <v>47.04</v>
      </c>
      <c r="K73" s="1">
        <v>1.35</v>
      </c>
      <c r="L73" s="1">
        <v>23.7</v>
      </c>
      <c r="M73" s="1">
        <v>1.4</v>
      </c>
      <c r="N73" s="1">
        <v>2684</v>
      </c>
      <c r="O73" s="1">
        <v>3967</v>
      </c>
      <c r="P73" s="1">
        <v>3699</v>
      </c>
      <c r="Q73" s="1">
        <v>262</v>
      </c>
      <c r="R73" s="1">
        <v>5</v>
      </c>
      <c r="S73" s="1">
        <v>3145</v>
      </c>
      <c r="T73" s="1">
        <v>311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f t="shared" si="17"/>
        <v>43337</v>
      </c>
      <c r="AB73" s="1">
        <f t="shared" si="17"/>
        <v>3569</v>
      </c>
      <c r="AC73" s="1">
        <f t="shared" si="18"/>
        <v>2945</v>
      </c>
      <c r="AD73" s="1">
        <f t="shared" si="19"/>
        <v>147</v>
      </c>
      <c r="AE73" s="1">
        <f t="shared" si="26"/>
        <v>-142</v>
      </c>
      <c r="AF73" s="1">
        <f t="shared" si="20"/>
        <v>186</v>
      </c>
      <c r="AG73" s="1">
        <f t="shared" si="20"/>
        <v>0</v>
      </c>
      <c r="AH73" s="1">
        <f t="shared" si="20"/>
        <v>12</v>
      </c>
      <c r="AI73" s="1">
        <f t="shared" si="27"/>
        <v>56</v>
      </c>
      <c r="AJ73" s="9">
        <f t="shared" si="1"/>
        <v>2.2068758444677976E-2</v>
      </c>
      <c r="AK73" s="9">
        <f t="shared" si="2"/>
        <v>0.13322000000000001</v>
      </c>
      <c r="AL73" s="9">
        <f t="shared" si="3"/>
        <v>7.1379999999999999E-2</v>
      </c>
      <c r="AM73" s="9">
        <f t="shared" si="4"/>
        <v>5.8900000000000001E-2</v>
      </c>
      <c r="AN73" s="9">
        <f t="shared" si="5"/>
        <v>2.9399999999999999E-3</v>
      </c>
      <c r="AO73" s="9">
        <f t="shared" si="6"/>
        <v>1.1199999999999999E-3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0</v>
      </c>
      <c r="AV73" s="9">
        <f t="shared" si="23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32"/>
        <v>69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244742.45410031392</v>
      </c>
      <c r="BS73" s="1">
        <f t="shared" si="16"/>
        <v>131134.33698904375</v>
      </c>
    </row>
    <row r="74" spans="2:71" x14ac:dyDescent="0.3">
      <c r="B74" s="1">
        <f t="shared" si="0"/>
        <v>6709</v>
      </c>
      <c r="C74" s="1">
        <v>61</v>
      </c>
      <c r="D74" s="1">
        <v>43289</v>
      </c>
      <c r="E74" s="1">
        <v>3409</v>
      </c>
      <c r="F74" s="1">
        <v>0</v>
      </c>
      <c r="G74" s="1">
        <v>3144</v>
      </c>
      <c r="H74" s="1">
        <v>0</v>
      </c>
      <c r="I74" s="1">
        <v>156</v>
      </c>
      <c r="J74" s="1">
        <v>46.74</v>
      </c>
      <c r="K74" s="1">
        <v>1.34</v>
      </c>
      <c r="L74" s="1">
        <v>23.9</v>
      </c>
      <c r="M74" s="1">
        <v>1.38</v>
      </c>
      <c r="N74" s="1">
        <v>2722</v>
      </c>
      <c r="O74" s="1">
        <v>3978</v>
      </c>
      <c r="P74" s="1">
        <v>3710</v>
      </c>
      <c r="Q74" s="1">
        <v>262</v>
      </c>
      <c r="R74" s="1">
        <v>5</v>
      </c>
      <c r="S74" s="1">
        <v>3045</v>
      </c>
      <c r="T74" s="1">
        <v>304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f t="shared" si="17"/>
        <v>43289</v>
      </c>
      <c r="AB74" s="1">
        <f t="shared" si="17"/>
        <v>3409</v>
      </c>
      <c r="AC74" s="1">
        <f t="shared" si="18"/>
        <v>3144</v>
      </c>
      <c r="AD74" s="1">
        <f t="shared" si="19"/>
        <v>156</v>
      </c>
      <c r="AE74" s="1">
        <f t="shared" si="26"/>
        <v>-160</v>
      </c>
      <c r="AF74" s="1">
        <f t="shared" si="20"/>
        <v>199</v>
      </c>
      <c r="AG74" s="1">
        <f t="shared" si="20"/>
        <v>0</v>
      </c>
      <c r="AH74" s="1">
        <f t="shared" si="20"/>
        <v>9</v>
      </c>
      <c r="AI74" s="1">
        <f t="shared" si="27"/>
        <v>48</v>
      </c>
      <c r="AJ74" s="9">
        <f t="shared" si="1"/>
        <v>2.325234759278581E-2</v>
      </c>
      <c r="AK74" s="9">
        <f t="shared" si="2"/>
        <v>0.13417999999999999</v>
      </c>
      <c r="AL74" s="9">
        <f t="shared" si="3"/>
        <v>6.8180000000000004E-2</v>
      </c>
      <c r="AM74" s="9">
        <f t="shared" si="4"/>
        <v>6.2880000000000005E-2</v>
      </c>
      <c r="AN74" s="9">
        <f t="shared" si="5"/>
        <v>3.1199999999999999E-3</v>
      </c>
      <c r="AO74" s="9">
        <f t="shared" si="6"/>
        <v>9.6000000000000002E-4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0</v>
      </c>
      <c r="AV74" s="9">
        <f t="shared" si="23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32"/>
        <v>70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246506.09886788862</v>
      </c>
      <c r="BS74" s="1">
        <f t="shared" si="16"/>
        <v>125255.52109712809</v>
      </c>
    </row>
    <row r="75" spans="2:71" x14ac:dyDescent="0.3">
      <c r="B75" s="1">
        <f t="shared" si="0"/>
        <v>6758</v>
      </c>
      <c r="C75" s="1">
        <v>62</v>
      </c>
      <c r="D75" s="1">
        <v>43241</v>
      </c>
      <c r="E75" s="1">
        <v>3284</v>
      </c>
      <c r="F75" s="1">
        <v>0</v>
      </c>
      <c r="G75" s="1">
        <v>3309</v>
      </c>
      <c r="H75" s="1">
        <v>0</v>
      </c>
      <c r="I75" s="1">
        <v>165</v>
      </c>
      <c r="J75" s="1">
        <v>46.46</v>
      </c>
      <c r="K75" s="1">
        <v>1.33</v>
      </c>
      <c r="L75" s="1">
        <v>24</v>
      </c>
      <c r="M75" s="1">
        <v>1.37</v>
      </c>
      <c r="N75" s="1">
        <v>2759</v>
      </c>
      <c r="O75" s="1">
        <v>3989</v>
      </c>
      <c r="P75" s="1">
        <v>3721</v>
      </c>
      <c r="Q75" s="1">
        <v>262</v>
      </c>
      <c r="R75" s="1">
        <v>5</v>
      </c>
      <c r="S75" s="1">
        <v>2941</v>
      </c>
      <c r="T75" s="1">
        <v>294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f t="shared" si="17"/>
        <v>43241</v>
      </c>
      <c r="AB75" s="1">
        <f t="shared" si="17"/>
        <v>3284</v>
      </c>
      <c r="AC75" s="1">
        <f t="shared" si="18"/>
        <v>3309</v>
      </c>
      <c r="AD75" s="1">
        <f t="shared" si="19"/>
        <v>165</v>
      </c>
      <c r="AE75" s="1">
        <f t="shared" si="26"/>
        <v>-125</v>
      </c>
      <c r="AF75" s="1">
        <f t="shared" si="20"/>
        <v>165</v>
      </c>
      <c r="AG75" s="1">
        <f t="shared" si="20"/>
        <v>0</v>
      </c>
      <c r="AH75" s="1">
        <f t="shared" si="20"/>
        <v>9</v>
      </c>
      <c r="AI75" s="1">
        <f t="shared" si="27"/>
        <v>49</v>
      </c>
      <c r="AJ75" s="9">
        <f t="shared" si="1"/>
        <v>2.4415507546611422E-2</v>
      </c>
      <c r="AK75" s="9">
        <f t="shared" si="2"/>
        <v>0.13516</v>
      </c>
      <c r="AL75" s="9">
        <f t="shared" si="3"/>
        <v>6.5680000000000002E-2</v>
      </c>
      <c r="AM75" s="9">
        <f t="shared" si="4"/>
        <v>6.6180000000000003E-2</v>
      </c>
      <c r="AN75" s="9">
        <f t="shared" si="5"/>
        <v>3.3E-3</v>
      </c>
      <c r="AO75" s="9">
        <f t="shared" si="6"/>
        <v>9.7999999999999997E-4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0</v>
      </c>
      <c r="AV75" s="9">
        <f t="shared" si="23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32"/>
        <v>71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248306.48623478779</v>
      </c>
      <c r="BS75" s="1">
        <f t="shared" si="16"/>
        <v>120662.69618156897</v>
      </c>
    </row>
    <row r="76" spans="2:71" x14ac:dyDescent="0.3">
      <c r="B76" s="1">
        <f t="shared" si="0"/>
        <v>6803</v>
      </c>
      <c r="C76" s="1">
        <v>63</v>
      </c>
      <c r="D76" s="1">
        <v>43196</v>
      </c>
      <c r="E76" s="1">
        <v>3154</v>
      </c>
      <c r="F76" s="1">
        <v>0</v>
      </c>
      <c r="G76" s="1">
        <v>3477</v>
      </c>
      <c r="H76" s="1">
        <v>0</v>
      </c>
      <c r="I76" s="1">
        <v>172</v>
      </c>
      <c r="J76" s="1">
        <v>46.18</v>
      </c>
      <c r="K76" s="1">
        <v>1.33</v>
      </c>
      <c r="L76" s="1">
        <v>24.1</v>
      </c>
      <c r="M76" s="1">
        <v>1.35</v>
      </c>
      <c r="N76" s="1">
        <v>2795</v>
      </c>
      <c r="O76" s="1">
        <v>3997</v>
      </c>
      <c r="P76" s="1">
        <v>3729</v>
      </c>
      <c r="Q76" s="1">
        <v>262</v>
      </c>
      <c r="R76" s="1">
        <v>5</v>
      </c>
      <c r="S76" s="1">
        <v>2829</v>
      </c>
      <c r="T76" s="1">
        <v>284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f t="shared" si="17"/>
        <v>43196</v>
      </c>
      <c r="AB76" s="1">
        <f t="shared" si="17"/>
        <v>3154</v>
      </c>
      <c r="AC76" s="1">
        <f t="shared" si="18"/>
        <v>3477</v>
      </c>
      <c r="AD76" s="1">
        <f t="shared" si="19"/>
        <v>172</v>
      </c>
      <c r="AE76" s="1">
        <f t="shared" si="26"/>
        <v>-130</v>
      </c>
      <c r="AF76" s="1">
        <f t="shared" si="20"/>
        <v>168</v>
      </c>
      <c r="AG76" s="1">
        <f t="shared" si="20"/>
        <v>0</v>
      </c>
      <c r="AH76" s="1">
        <f t="shared" si="20"/>
        <v>7</v>
      </c>
      <c r="AI76" s="1">
        <f t="shared" si="27"/>
        <v>45</v>
      </c>
      <c r="AJ76" s="9">
        <f t="shared" si="1"/>
        <v>2.5282963398500662E-2</v>
      </c>
      <c r="AK76" s="9">
        <f t="shared" si="2"/>
        <v>0.13605999999999999</v>
      </c>
      <c r="AL76" s="9">
        <f t="shared" si="3"/>
        <v>6.3079999999999997E-2</v>
      </c>
      <c r="AM76" s="9">
        <f t="shared" si="4"/>
        <v>6.9540000000000005E-2</v>
      </c>
      <c r="AN76" s="9">
        <f t="shared" si="5"/>
        <v>3.4399999999999999E-3</v>
      </c>
      <c r="AO76" s="9">
        <f t="shared" si="6"/>
        <v>8.9999999999999998E-4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0</v>
      </c>
      <c r="AV76" s="9">
        <f t="shared" si="23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32"/>
        <v>72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249959.90320438909</v>
      </c>
      <c r="BS76" s="1">
        <f t="shared" si="16"/>
        <v>115886.1582693875</v>
      </c>
    </row>
    <row r="77" spans="2:71" x14ac:dyDescent="0.3">
      <c r="B77" s="1">
        <f t="shared" si="0"/>
        <v>6843</v>
      </c>
      <c r="C77" s="1">
        <v>64</v>
      </c>
      <c r="D77" s="1">
        <v>43155</v>
      </c>
      <c r="E77" s="1">
        <v>3016</v>
      </c>
      <c r="F77" s="1">
        <v>0</v>
      </c>
      <c r="G77" s="1">
        <v>3647</v>
      </c>
      <c r="H77" s="1">
        <v>0</v>
      </c>
      <c r="I77" s="1">
        <v>180</v>
      </c>
      <c r="J77" s="1">
        <v>45.92</v>
      </c>
      <c r="K77" s="1">
        <v>1.32</v>
      </c>
      <c r="L77" s="1">
        <v>24.2</v>
      </c>
      <c r="M77" s="1">
        <v>1.33</v>
      </c>
      <c r="N77" s="1">
        <v>2829</v>
      </c>
      <c r="O77" s="1">
        <v>4004</v>
      </c>
      <c r="P77" s="1">
        <v>3736</v>
      </c>
      <c r="Q77" s="1">
        <v>262</v>
      </c>
      <c r="R77" s="1">
        <v>5</v>
      </c>
      <c r="S77" s="1">
        <v>2713</v>
      </c>
      <c r="T77" s="1">
        <v>273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f t="shared" si="17"/>
        <v>43155</v>
      </c>
      <c r="AB77" s="1">
        <f t="shared" si="17"/>
        <v>3016</v>
      </c>
      <c r="AC77" s="1">
        <f t="shared" si="18"/>
        <v>3647</v>
      </c>
      <c r="AD77" s="1">
        <f t="shared" si="19"/>
        <v>180</v>
      </c>
      <c r="AE77" s="1">
        <f t="shared" si="26"/>
        <v>-138</v>
      </c>
      <c r="AF77" s="1">
        <f t="shared" si="20"/>
        <v>170</v>
      </c>
      <c r="AG77" s="1">
        <f t="shared" si="20"/>
        <v>0</v>
      </c>
      <c r="AH77" s="1">
        <f t="shared" si="20"/>
        <v>8</v>
      </c>
      <c r="AI77" s="1">
        <f t="shared" si="27"/>
        <v>40</v>
      </c>
      <c r="AJ77" s="9">
        <f t="shared" si="1"/>
        <v>2.63042525208242E-2</v>
      </c>
      <c r="AK77" s="9">
        <f t="shared" si="2"/>
        <v>0.13686000000000001</v>
      </c>
      <c r="AL77" s="9">
        <f t="shared" si="3"/>
        <v>6.0319999999999999E-2</v>
      </c>
      <c r="AM77" s="9">
        <f t="shared" si="4"/>
        <v>7.2940000000000005E-2</v>
      </c>
      <c r="AN77" s="9">
        <f t="shared" si="5"/>
        <v>3.5999999999999999E-3</v>
      </c>
      <c r="AO77" s="9">
        <f t="shared" si="6"/>
        <v>8.0000000000000004E-4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0</v>
      </c>
      <c r="AV77" s="9">
        <f t="shared" si="23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32"/>
        <v>73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251429.60717736799</v>
      </c>
      <c r="BS77" s="1">
        <f t="shared" si="16"/>
        <v>110815.67956261024</v>
      </c>
    </row>
    <row r="78" spans="2:71" x14ac:dyDescent="0.3">
      <c r="B78" s="1">
        <f t="shared" ref="B78:B141" si="33">IF(C78="",NA(),E78+G78+H78+I78)</f>
        <v>6880</v>
      </c>
      <c r="C78" s="1">
        <v>65</v>
      </c>
      <c r="D78" s="1">
        <v>43119</v>
      </c>
      <c r="E78" s="1">
        <v>2878</v>
      </c>
      <c r="F78" s="1">
        <v>0</v>
      </c>
      <c r="G78" s="1">
        <v>3815</v>
      </c>
      <c r="H78" s="1">
        <v>0</v>
      </c>
      <c r="I78" s="1">
        <v>187</v>
      </c>
      <c r="J78" s="1">
        <v>45.66</v>
      </c>
      <c r="K78" s="1">
        <v>1.32</v>
      </c>
      <c r="L78" s="1">
        <v>24.3</v>
      </c>
      <c r="M78" s="1">
        <v>1.32</v>
      </c>
      <c r="N78" s="1">
        <v>2861</v>
      </c>
      <c r="O78" s="1">
        <v>4009</v>
      </c>
      <c r="P78" s="1">
        <v>3741</v>
      </c>
      <c r="Q78" s="1">
        <v>262</v>
      </c>
      <c r="R78" s="1">
        <v>5</v>
      </c>
      <c r="S78" s="1">
        <v>2603</v>
      </c>
      <c r="T78" s="1">
        <v>262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f t="shared" si="17"/>
        <v>43119</v>
      </c>
      <c r="AB78" s="1">
        <f t="shared" si="17"/>
        <v>2878</v>
      </c>
      <c r="AC78" s="1">
        <f t="shared" si="18"/>
        <v>3815</v>
      </c>
      <c r="AD78" s="1">
        <f t="shared" si="19"/>
        <v>187</v>
      </c>
      <c r="AE78" s="1">
        <f t="shared" si="26"/>
        <v>-138</v>
      </c>
      <c r="AF78" s="1">
        <f t="shared" si="20"/>
        <v>168</v>
      </c>
      <c r="AG78" s="1">
        <f t="shared" si="20"/>
        <v>0</v>
      </c>
      <c r="AH78" s="1">
        <f t="shared" si="20"/>
        <v>7</v>
      </c>
      <c r="AI78" s="1">
        <f t="shared" si="27"/>
        <v>37</v>
      </c>
      <c r="AJ78" s="9">
        <f t="shared" ref="AJ78:AJ141" si="34">IF(OR(ISNA(B78),B78=0),NA(),I78/B78)</f>
        <v>2.7180232558139533E-2</v>
      </c>
      <c r="AK78" s="9">
        <f t="shared" ref="AK78:AK141" si="35">IF(OR(ISNA(B78),B78=0),NA(),B78/$AK$11)</f>
        <v>0.1376</v>
      </c>
      <c r="AL78" s="9">
        <f t="shared" ref="AL78:AL141" si="36">IF(OR(ISNA(B78),B78=0),NA(),E78/$AK$11)</f>
        <v>5.756E-2</v>
      </c>
      <c r="AM78" s="9">
        <f t="shared" ref="AM78:AM141" si="37">IF(OR(ISNA(B78),B78=0),NA(),G78/$AK$11)</f>
        <v>7.6300000000000007E-2</v>
      </c>
      <c r="AN78" s="9">
        <f t="shared" ref="AN78:AN141" si="38">IF(OR(ISNA(B78),B78=0),NA(),I78/$AK$11)</f>
        <v>3.7399999999999998E-3</v>
      </c>
      <c r="AO78" s="9">
        <f t="shared" ref="AO78:AO141" si="39">+IF(OR(ISNA(B78),B78=0),NA(),AI78/$AK$11)</f>
        <v>7.3999999999999999E-4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0</v>
      </c>
      <c r="AV78" s="9">
        <f t="shared" si="23"/>
        <v>0</v>
      </c>
      <c r="AW78" s="9">
        <f t="shared" ref="AW78:AW141" si="41">IF(OR(ISNA(B78),B78=0),NA(),V78/$AK$11)</f>
        <v>0</v>
      </c>
      <c r="AX78" s="9">
        <f t="shared" ref="AX78:AX141" si="42">IF(OR(ISNA(B78),B78=0),NA(),W78/$AK$11)</f>
        <v>0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74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252789.08335237351</v>
      </c>
      <c r="BS78" s="1">
        <f t="shared" ref="BS78:BS88" si="49">+$BU$14*E78</f>
        <v>105745.20085583298</v>
      </c>
    </row>
    <row r="79" spans="2:71" x14ac:dyDescent="0.3">
      <c r="B79" s="1">
        <f t="shared" si="33"/>
        <v>6913</v>
      </c>
      <c r="C79" s="1">
        <v>66</v>
      </c>
      <c r="D79" s="1">
        <v>43085</v>
      </c>
      <c r="E79" s="1">
        <v>2730</v>
      </c>
      <c r="F79" s="1">
        <v>0</v>
      </c>
      <c r="G79" s="1">
        <v>3989</v>
      </c>
      <c r="H79" s="1">
        <v>0</v>
      </c>
      <c r="I79" s="1">
        <v>194</v>
      </c>
      <c r="J79" s="1">
        <v>45.41</v>
      </c>
      <c r="K79" s="1">
        <v>1.31</v>
      </c>
      <c r="L79" s="1">
        <v>24.3</v>
      </c>
      <c r="M79" s="1">
        <v>1.3</v>
      </c>
      <c r="N79" s="1">
        <v>2892</v>
      </c>
      <c r="O79" s="1">
        <v>4012</v>
      </c>
      <c r="P79" s="1">
        <v>3743</v>
      </c>
      <c r="Q79" s="1">
        <v>262</v>
      </c>
      <c r="R79" s="1">
        <v>5</v>
      </c>
      <c r="S79" s="1">
        <v>2478</v>
      </c>
      <c r="T79" s="1">
        <v>251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f t="shared" ref="AA79:AB142" si="50">+D79+U79</f>
        <v>43085</v>
      </c>
      <c r="AB79" s="1">
        <f t="shared" si="50"/>
        <v>2730</v>
      </c>
      <c r="AC79" s="1">
        <f t="shared" ref="AC79:AC142" si="51">+G79+W79</f>
        <v>3989</v>
      </c>
      <c r="AD79" s="1">
        <f t="shared" ref="AD79:AD142" si="52">+I79+X79</f>
        <v>194</v>
      </c>
      <c r="AE79" s="1">
        <f t="shared" si="26"/>
        <v>-148</v>
      </c>
      <c r="AF79" s="1">
        <f t="shared" ref="AF79:AH142" si="53">IF($C79="","",G79-G78)</f>
        <v>174</v>
      </c>
      <c r="AG79" s="1">
        <f t="shared" si="53"/>
        <v>0</v>
      </c>
      <c r="AH79" s="1">
        <f t="shared" si="53"/>
        <v>7</v>
      </c>
      <c r="AI79" s="1">
        <f t="shared" si="27"/>
        <v>33</v>
      </c>
      <c r="AJ79" s="9">
        <f t="shared" si="34"/>
        <v>2.8063069579053957E-2</v>
      </c>
      <c r="AK79" s="9">
        <f t="shared" si="35"/>
        <v>0.13825999999999999</v>
      </c>
      <c r="AL79" s="9">
        <f t="shared" si="36"/>
        <v>5.4600000000000003E-2</v>
      </c>
      <c r="AM79" s="9">
        <f t="shared" si="37"/>
        <v>7.9780000000000004E-2</v>
      </c>
      <c r="AN79" s="9">
        <f t="shared" si="38"/>
        <v>3.8800000000000002E-3</v>
      </c>
      <c r="AO79" s="9">
        <f t="shared" si="39"/>
        <v>6.6E-4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0</v>
      </c>
      <c r="AV79" s="9">
        <f t="shared" ref="AV79:AV142" si="56">IF(OR(ISNA(B79),B79=0),NA(),AU79/$AK$11)</f>
        <v>0</v>
      </c>
      <c r="AW79" s="9">
        <f t="shared" si="41"/>
        <v>0</v>
      </c>
      <c r="AX79" s="9">
        <f t="shared" si="42"/>
        <v>0</v>
      </c>
      <c r="AY79" s="9">
        <f t="shared" si="43"/>
        <v>0</v>
      </c>
      <c r="AZ79" s="9">
        <f t="shared" si="44"/>
        <v>0</v>
      </c>
      <c r="BJ79" s="7">
        <f t="shared" si="32"/>
        <v>75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254001.58913008109</v>
      </c>
      <c r="BS79" s="1">
        <f t="shared" si="49"/>
        <v>100307.296155811</v>
      </c>
    </row>
    <row r="80" spans="2:71" x14ac:dyDescent="0.3">
      <c r="B80" s="1">
        <f t="shared" si="33"/>
        <v>6943</v>
      </c>
      <c r="C80" s="1">
        <v>67</v>
      </c>
      <c r="D80" s="1">
        <v>43055</v>
      </c>
      <c r="E80" s="1">
        <v>2593</v>
      </c>
      <c r="F80" s="1">
        <v>0</v>
      </c>
      <c r="G80" s="1">
        <v>4149</v>
      </c>
      <c r="H80" s="1">
        <v>0</v>
      </c>
      <c r="I80" s="1">
        <v>201</v>
      </c>
      <c r="J80" s="1">
        <v>45.17</v>
      </c>
      <c r="K80" s="1">
        <v>1.31</v>
      </c>
      <c r="L80" s="1">
        <v>24.4</v>
      </c>
      <c r="M80" s="1">
        <v>1.29</v>
      </c>
      <c r="N80" s="1">
        <v>2918</v>
      </c>
      <c r="O80" s="1">
        <v>4015</v>
      </c>
      <c r="P80" s="1">
        <v>3746</v>
      </c>
      <c r="Q80" s="1">
        <v>263</v>
      </c>
      <c r="R80" s="1">
        <v>5</v>
      </c>
      <c r="S80" s="1">
        <v>2360</v>
      </c>
      <c r="T80" s="1">
        <v>237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f t="shared" si="50"/>
        <v>43055</v>
      </c>
      <c r="AB80" s="1">
        <f t="shared" si="50"/>
        <v>2593</v>
      </c>
      <c r="AC80" s="1">
        <f t="shared" si="51"/>
        <v>4149</v>
      </c>
      <c r="AD80" s="1">
        <f t="shared" si="52"/>
        <v>201</v>
      </c>
      <c r="AE80" s="1">
        <f t="shared" ref="AE80:AE143" si="59">IF($C80="","",E80-E79)</f>
        <v>-137</v>
      </c>
      <c r="AF80" s="1">
        <f t="shared" si="53"/>
        <v>160</v>
      </c>
      <c r="AG80" s="1">
        <f t="shared" si="53"/>
        <v>0</v>
      </c>
      <c r="AH80" s="1">
        <f t="shared" si="53"/>
        <v>7</v>
      </c>
      <c r="AI80" s="1">
        <f t="shared" ref="AI80:AI143" si="60">IF(OR($C80="",ISNA($C80)),NA(),AE80+AF80+AG80+AH80)</f>
        <v>30</v>
      </c>
      <c r="AJ80" s="9">
        <f t="shared" si="34"/>
        <v>2.8950021604493736E-2</v>
      </c>
      <c r="AK80" s="9">
        <f t="shared" si="35"/>
        <v>0.13886000000000001</v>
      </c>
      <c r="AL80" s="9">
        <f t="shared" si="36"/>
        <v>5.1860000000000003E-2</v>
      </c>
      <c r="AM80" s="9">
        <f t="shared" si="37"/>
        <v>8.2979999999999998E-2</v>
      </c>
      <c r="AN80" s="9">
        <f t="shared" si="38"/>
        <v>4.0200000000000001E-3</v>
      </c>
      <c r="AO80" s="9">
        <f t="shared" si="39"/>
        <v>5.9999999999999995E-4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0</v>
      </c>
      <c r="AV80" s="9">
        <f t="shared" si="56"/>
        <v>0</v>
      </c>
      <c r="AW80" s="9">
        <f t="shared" si="41"/>
        <v>0</v>
      </c>
      <c r="AX80" s="9">
        <f t="shared" si="42"/>
        <v>0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76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255103.8671098153</v>
      </c>
      <c r="BS80" s="1">
        <f t="shared" si="49"/>
        <v>95273.560048358209</v>
      </c>
    </row>
    <row r="81" spans="1:85" x14ac:dyDescent="0.3">
      <c r="B81" s="1">
        <f t="shared" si="33"/>
        <v>6972</v>
      </c>
      <c r="C81" s="1">
        <v>68</v>
      </c>
      <c r="D81" s="1">
        <v>43026</v>
      </c>
      <c r="E81" s="1">
        <v>2457</v>
      </c>
      <c r="F81" s="1">
        <v>0</v>
      </c>
      <c r="G81" s="1">
        <v>4307</v>
      </c>
      <c r="H81" s="1">
        <v>0</v>
      </c>
      <c r="I81" s="1">
        <v>208</v>
      </c>
      <c r="J81" s="1">
        <v>44.94</v>
      </c>
      <c r="K81" s="1">
        <v>1.31</v>
      </c>
      <c r="L81" s="1">
        <v>24.5</v>
      </c>
      <c r="M81" s="1">
        <v>1.27</v>
      </c>
      <c r="N81" s="1">
        <v>2945</v>
      </c>
      <c r="O81" s="1">
        <v>4017</v>
      </c>
      <c r="P81" s="1">
        <v>3748</v>
      </c>
      <c r="Q81" s="1">
        <v>263</v>
      </c>
      <c r="R81" s="1">
        <v>5</v>
      </c>
      <c r="S81" s="1">
        <v>2243</v>
      </c>
      <c r="T81" s="1">
        <v>225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f t="shared" si="50"/>
        <v>43026</v>
      </c>
      <c r="AB81" s="1">
        <f t="shared" si="50"/>
        <v>2457</v>
      </c>
      <c r="AC81" s="1">
        <f t="shared" si="51"/>
        <v>4307</v>
      </c>
      <c r="AD81" s="1">
        <f t="shared" si="52"/>
        <v>208</v>
      </c>
      <c r="AE81" s="1">
        <f t="shared" si="59"/>
        <v>-136</v>
      </c>
      <c r="AF81" s="1">
        <f t="shared" si="53"/>
        <v>158</v>
      </c>
      <c r="AG81" s="1">
        <f t="shared" si="53"/>
        <v>0</v>
      </c>
      <c r="AH81" s="1">
        <f t="shared" si="53"/>
        <v>7</v>
      </c>
      <c r="AI81" s="1">
        <f t="shared" si="60"/>
        <v>29</v>
      </c>
      <c r="AJ81" s="9">
        <f t="shared" si="34"/>
        <v>2.9833620195065979E-2</v>
      </c>
      <c r="AK81" s="9">
        <f t="shared" si="35"/>
        <v>0.13944000000000001</v>
      </c>
      <c r="AL81" s="9">
        <f t="shared" si="36"/>
        <v>4.9140000000000003E-2</v>
      </c>
      <c r="AM81" s="9">
        <f t="shared" si="37"/>
        <v>8.6139999999999994E-2</v>
      </c>
      <c r="AN81" s="9">
        <f t="shared" si="38"/>
        <v>4.1599999999999996E-3</v>
      </c>
      <c r="AO81" s="9">
        <f t="shared" si="39"/>
        <v>5.8E-4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0</v>
      </c>
      <c r="AV81" s="9">
        <f t="shared" si="56"/>
        <v>0</v>
      </c>
      <c r="AW81" s="9">
        <f t="shared" si="41"/>
        <v>0</v>
      </c>
      <c r="AX81" s="9">
        <f t="shared" si="42"/>
        <v>0</v>
      </c>
      <c r="AY81" s="9">
        <f t="shared" si="43"/>
        <v>0</v>
      </c>
      <c r="AZ81" s="9">
        <f t="shared" si="44"/>
        <v>0</v>
      </c>
      <c r="BJ81" s="7">
        <f t="shared" si="62"/>
        <v>77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256169.40249022501</v>
      </c>
      <c r="BS81" s="1">
        <f t="shared" si="49"/>
        <v>90276.566540229891</v>
      </c>
    </row>
    <row r="82" spans="1:85" x14ac:dyDescent="0.3">
      <c r="B82" s="1">
        <f t="shared" si="33"/>
        <v>7001</v>
      </c>
      <c r="C82" s="1">
        <v>69</v>
      </c>
      <c r="D82" s="1">
        <v>42998</v>
      </c>
      <c r="E82" s="1">
        <v>2322</v>
      </c>
      <c r="F82" s="1">
        <v>0</v>
      </c>
      <c r="G82" s="1">
        <v>4464</v>
      </c>
      <c r="H82" s="1">
        <v>0</v>
      </c>
      <c r="I82" s="1">
        <v>215</v>
      </c>
      <c r="J82" s="1">
        <v>44.71</v>
      </c>
      <c r="K82" s="1">
        <v>1.3</v>
      </c>
      <c r="L82" s="1">
        <v>24.6</v>
      </c>
      <c r="M82" s="1">
        <v>1.26</v>
      </c>
      <c r="N82" s="1">
        <v>2972</v>
      </c>
      <c r="O82" s="1">
        <v>4019</v>
      </c>
      <c r="P82" s="1">
        <v>3749</v>
      </c>
      <c r="Q82" s="1">
        <v>263</v>
      </c>
      <c r="R82" s="1">
        <v>5</v>
      </c>
      <c r="S82" s="1">
        <v>2123</v>
      </c>
      <c r="T82" s="1">
        <v>215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f t="shared" si="50"/>
        <v>42998</v>
      </c>
      <c r="AB82" s="1">
        <f t="shared" si="50"/>
        <v>2322</v>
      </c>
      <c r="AC82" s="1">
        <f t="shared" si="51"/>
        <v>4464</v>
      </c>
      <c r="AD82" s="1">
        <f t="shared" si="52"/>
        <v>215</v>
      </c>
      <c r="AE82" s="1">
        <f t="shared" si="59"/>
        <v>-135</v>
      </c>
      <c r="AF82" s="1">
        <f t="shared" si="53"/>
        <v>157</v>
      </c>
      <c r="AG82" s="1">
        <f t="shared" si="53"/>
        <v>0</v>
      </c>
      <c r="AH82" s="1">
        <f t="shared" si="53"/>
        <v>7</v>
      </c>
      <c r="AI82" s="1">
        <f t="shared" si="60"/>
        <v>29</v>
      </c>
      <c r="AJ82" s="9">
        <f t="shared" si="34"/>
        <v>3.0709898585916297E-2</v>
      </c>
      <c r="AK82" s="9">
        <f t="shared" si="35"/>
        <v>0.14002000000000001</v>
      </c>
      <c r="AL82" s="9">
        <f t="shared" si="36"/>
        <v>4.6440000000000002E-2</v>
      </c>
      <c r="AM82" s="9">
        <f t="shared" si="37"/>
        <v>8.9279999999999998E-2</v>
      </c>
      <c r="AN82" s="9">
        <f t="shared" si="38"/>
        <v>4.3E-3</v>
      </c>
      <c r="AO82" s="9">
        <f t="shared" si="39"/>
        <v>5.8E-4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0</v>
      </c>
      <c r="AV82" s="9">
        <f t="shared" si="56"/>
        <v>0</v>
      </c>
      <c r="AW82" s="9">
        <f t="shared" si="41"/>
        <v>0</v>
      </c>
      <c r="AX82" s="9">
        <f t="shared" si="42"/>
        <v>0</v>
      </c>
      <c r="AY82" s="9">
        <f t="shared" si="43"/>
        <v>0</v>
      </c>
      <c r="AZ82" s="9">
        <f t="shared" si="44"/>
        <v>0</v>
      </c>
      <c r="BJ82" s="7">
        <f t="shared" si="62"/>
        <v>78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257234.93787063472</v>
      </c>
      <c r="BS82" s="1">
        <f t="shared" si="49"/>
        <v>85316.315631426056</v>
      </c>
    </row>
    <row r="83" spans="1:85" x14ac:dyDescent="0.3">
      <c r="B83" s="1">
        <f t="shared" si="33"/>
        <v>7025</v>
      </c>
      <c r="C83" s="1">
        <v>70</v>
      </c>
      <c r="D83" s="1">
        <v>42973</v>
      </c>
      <c r="E83" s="1">
        <v>2185</v>
      </c>
      <c r="F83" s="1">
        <v>0</v>
      </c>
      <c r="G83" s="1">
        <v>4617</v>
      </c>
      <c r="H83" s="1">
        <v>0</v>
      </c>
      <c r="I83" s="1">
        <v>223</v>
      </c>
      <c r="J83" s="1">
        <v>44.49</v>
      </c>
      <c r="K83" s="1">
        <v>1.3</v>
      </c>
      <c r="L83" s="1">
        <v>24.7</v>
      </c>
      <c r="M83" s="1">
        <v>1.25</v>
      </c>
      <c r="N83" s="1">
        <v>2994</v>
      </c>
      <c r="O83" s="1">
        <v>4022</v>
      </c>
      <c r="P83" s="1">
        <v>3752</v>
      </c>
      <c r="Q83" s="1">
        <v>263</v>
      </c>
      <c r="R83" s="1">
        <v>5</v>
      </c>
      <c r="S83" s="1">
        <v>2004</v>
      </c>
      <c r="T83" s="1">
        <v>205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f t="shared" si="50"/>
        <v>42973</v>
      </c>
      <c r="AB83" s="1">
        <f t="shared" si="50"/>
        <v>2185</v>
      </c>
      <c r="AC83" s="1">
        <f t="shared" si="51"/>
        <v>4617</v>
      </c>
      <c r="AD83" s="1">
        <f t="shared" si="52"/>
        <v>223</v>
      </c>
      <c r="AE83" s="1">
        <f t="shared" si="59"/>
        <v>-137</v>
      </c>
      <c r="AF83" s="1">
        <f t="shared" si="53"/>
        <v>153</v>
      </c>
      <c r="AG83" s="1">
        <f t="shared" si="53"/>
        <v>0</v>
      </c>
      <c r="AH83" s="1">
        <f t="shared" si="53"/>
        <v>8</v>
      </c>
      <c r="AI83" s="1">
        <f t="shared" si="60"/>
        <v>24</v>
      </c>
      <c r="AJ83" s="9">
        <f t="shared" si="34"/>
        <v>3.1743772241992881E-2</v>
      </c>
      <c r="AK83" s="9">
        <f t="shared" si="35"/>
        <v>0.14050000000000001</v>
      </c>
      <c r="AL83" s="9">
        <f t="shared" si="36"/>
        <v>4.3700000000000003E-2</v>
      </c>
      <c r="AM83" s="9">
        <f t="shared" si="37"/>
        <v>9.2340000000000005E-2</v>
      </c>
      <c r="AN83" s="9">
        <f t="shared" si="38"/>
        <v>4.4600000000000004E-3</v>
      </c>
      <c r="AO83" s="9">
        <f t="shared" si="39"/>
        <v>4.8000000000000001E-4</v>
      </c>
      <c r="AP83" s="1">
        <f t="shared" si="54"/>
        <v>0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0</v>
      </c>
      <c r="AU83" s="1">
        <f t="shared" si="40"/>
        <v>0</v>
      </c>
      <c r="AV83" s="9">
        <f t="shared" si="56"/>
        <v>0</v>
      </c>
      <c r="AW83" s="9">
        <f t="shared" si="41"/>
        <v>0</v>
      </c>
      <c r="AX83" s="9">
        <f t="shared" si="42"/>
        <v>0</v>
      </c>
      <c r="AY83" s="9">
        <f t="shared" si="43"/>
        <v>0</v>
      </c>
      <c r="AZ83" s="9">
        <f t="shared" si="44"/>
        <v>0</v>
      </c>
      <c r="BJ83" s="7">
        <f t="shared" si="62"/>
        <v>79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258116.76025442206</v>
      </c>
      <c r="BS83" s="1">
        <f t="shared" si="49"/>
        <v>80282.579523973269</v>
      </c>
    </row>
    <row r="84" spans="1:85" x14ac:dyDescent="0.3">
      <c r="B84" s="1">
        <f t="shared" si="33"/>
        <v>7050</v>
      </c>
      <c r="C84" s="1">
        <v>71</v>
      </c>
      <c r="D84" s="1">
        <v>42948</v>
      </c>
      <c r="E84" s="1">
        <v>2052</v>
      </c>
      <c r="F84" s="1">
        <v>0</v>
      </c>
      <c r="G84" s="1">
        <v>4769</v>
      </c>
      <c r="H84" s="1">
        <v>0</v>
      </c>
      <c r="I84" s="1">
        <v>229</v>
      </c>
      <c r="J84" s="1">
        <v>44.28</v>
      </c>
      <c r="K84" s="1">
        <v>1.29</v>
      </c>
      <c r="L84" s="1">
        <v>24.8</v>
      </c>
      <c r="M84" s="1">
        <v>1.23</v>
      </c>
      <c r="N84" s="1">
        <v>3015</v>
      </c>
      <c r="O84" s="1">
        <v>4026</v>
      </c>
      <c r="P84" s="1">
        <v>3755</v>
      </c>
      <c r="Q84" s="1">
        <v>265</v>
      </c>
      <c r="R84" s="1">
        <v>5</v>
      </c>
      <c r="S84" s="1">
        <v>1881</v>
      </c>
      <c r="T84" s="1">
        <v>193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f t="shared" si="50"/>
        <v>42948</v>
      </c>
      <c r="AB84" s="1">
        <f t="shared" si="50"/>
        <v>2052</v>
      </c>
      <c r="AC84" s="1">
        <f t="shared" si="51"/>
        <v>4769</v>
      </c>
      <c r="AD84" s="1">
        <f t="shared" si="52"/>
        <v>229</v>
      </c>
      <c r="AE84" s="1">
        <f t="shared" si="59"/>
        <v>-133</v>
      </c>
      <c r="AF84" s="1">
        <f t="shared" si="53"/>
        <v>152</v>
      </c>
      <c r="AG84" s="1">
        <f t="shared" si="53"/>
        <v>0</v>
      </c>
      <c r="AH84" s="1">
        <f t="shared" si="53"/>
        <v>6</v>
      </c>
      <c r="AI84" s="1">
        <f t="shared" si="60"/>
        <v>25</v>
      </c>
      <c r="AJ84" s="9">
        <f t="shared" si="34"/>
        <v>3.2482269503546102E-2</v>
      </c>
      <c r="AK84" s="9">
        <f t="shared" si="35"/>
        <v>0.14099999999999999</v>
      </c>
      <c r="AL84" s="9">
        <f t="shared" si="36"/>
        <v>4.104E-2</v>
      </c>
      <c r="AM84" s="9">
        <f t="shared" si="37"/>
        <v>9.5380000000000006E-2</v>
      </c>
      <c r="AN84" s="9">
        <f t="shared" si="38"/>
        <v>4.5799999999999999E-3</v>
      </c>
      <c r="AO84" s="9">
        <f t="shared" si="39"/>
        <v>5.0000000000000001E-4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0</v>
      </c>
      <c r="AV84" s="9">
        <f t="shared" si="56"/>
        <v>0</v>
      </c>
      <c r="AW84" s="9">
        <f t="shared" si="41"/>
        <v>0</v>
      </c>
      <c r="AX84" s="9">
        <f t="shared" si="42"/>
        <v>0</v>
      </c>
      <c r="AY84" s="9">
        <f t="shared" si="43"/>
        <v>0</v>
      </c>
      <c r="AZ84" s="9">
        <f t="shared" si="44"/>
        <v>0</v>
      </c>
      <c r="BJ84" s="7">
        <f t="shared" si="62"/>
        <v>80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259035.32523753389</v>
      </c>
      <c r="BS84" s="1">
        <f t="shared" si="49"/>
        <v>75395.813813818371</v>
      </c>
    </row>
    <row r="85" spans="1:85" x14ac:dyDescent="0.3">
      <c r="B85" s="1">
        <f t="shared" si="33"/>
        <v>7071</v>
      </c>
      <c r="C85" s="1">
        <v>72</v>
      </c>
      <c r="D85" s="1">
        <v>42927</v>
      </c>
      <c r="E85" s="1">
        <v>1922</v>
      </c>
      <c r="F85" s="1">
        <v>0</v>
      </c>
      <c r="G85" s="1">
        <v>4913</v>
      </c>
      <c r="H85" s="1">
        <v>0</v>
      </c>
      <c r="I85" s="1">
        <v>236</v>
      </c>
      <c r="J85" s="1">
        <v>44.08</v>
      </c>
      <c r="K85" s="1">
        <v>1.29</v>
      </c>
      <c r="L85" s="1">
        <v>24.8</v>
      </c>
      <c r="M85" s="1">
        <v>1.21</v>
      </c>
      <c r="N85" s="1">
        <v>3033</v>
      </c>
      <c r="O85" s="1">
        <v>4029</v>
      </c>
      <c r="P85" s="1">
        <v>3756</v>
      </c>
      <c r="Q85" s="1">
        <v>266</v>
      </c>
      <c r="R85" s="1">
        <v>6</v>
      </c>
      <c r="S85" s="1">
        <v>1764</v>
      </c>
      <c r="T85" s="1">
        <v>180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f t="shared" si="50"/>
        <v>42927</v>
      </c>
      <c r="AB85" s="1">
        <f t="shared" si="50"/>
        <v>1922</v>
      </c>
      <c r="AC85" s="1">
        <f t="shared" si="51"/>
        <v>4913</v>
      </c>
      <c r="AD85" s="1">
        <f t="shared" si="52"/>
        <v>236</v>
      </c>
      <c r="AE85" s="1">
        <f t="shared" si="59"/>
        <v>-130</v>
      </c>
      <c r="AF85" s="1">
        <f t="shared" si="53"/>
        <v>144</v>
      </c>
      <c r="AG85" s="1">
        <f t="shared" si="53"/>
        <v>0</v>
      </c>
      <c r="AH85" s="1">
        <f t="shared" si="53"/>
        <v>7</v>
      </c>
      <c r="AI85" s="1">
        <f t="shared" si="60"/>
        <v>21</v>
      </c>
      <c r="AJ85" s="9">
        <f t="shared" si="34"/>
        <v>3.3375760147079624E-2</v>
      </c>
      <c r="AK85" s="9">
        <f t="shared" si="35"/>
        <v>0.14141999999999999</v>
      </c>
      <c r="AL85" s="9">
        <f t="shared" si="36"/>
        <v>3.8440000000000002E-2</v>
      </c>
      <c r="AM85" s="9">
        <f t="shared" si="37"/>
        <v>9.826E-2</v>
      </c>
      <c r="AN85" s="9">
        <f t="shared" si="38"/>
        <v>4.7200000000000002E-3</v>
      </c>
      <c r="AO85" s="9">
        <f t="shared" si="39"/>
        <v>4.2000000000000002E-4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0</v>
      </c>
      <c r="AV85" s="9">
        <f t="shared" si="56"/>
        <v>0</v>
      </c>
      <c r="AW85" s="9">
        <f t="shared" si="41"/>
        <v>0</v>
      </c>
      <c r="AX85" s="9">
        <f t="shared" si="42"/>
        <v>0</v>
      </c>
      <c r="AY85" s="9">
        <f t="shared" si="43"/>
        <v>0</v>
      </c>
      <c r="AZ85" s="9">
        <f t="shared" si="44"/>
        <v>0</v>
      </c>
      <c r="BJ85" s="7">
        <f t="shared" si="62"/>
        <v>81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259806.91982334782</v>
      </c>
      <c r="BS85" s="1">
        <f t="shared" si="49"/>
        <v>70619.275901636895</v>
      </c>
    </row>
    <row r="86" spans="1:85" x14ac:dyDescent="0.3">
      <c r="B86" s="1">
        <f t="shared" si="33"/>
        <v>7092</v>
      </c>
      <c r="C86" s="1">
        <v>73</v>
      </c>
      <c r="D86" s="1">
        <v>42906</v>
      </c>
      <c r="E86" s="1">
        <v>1797</v>
      </c>
      <c r="F86" s="1">
        <v>0</v>
      </c>
      <c r="G86" s="1">
        <v>5052</v>
      </c>
      <c r="H86" s="1">
        <v>0</v>
      </c>
      <c r="I86" s="1">
        <v>243</v>
      </c>
      <c r="J86" s="1">
        <v>43.87</v>
      </c>
      <c r="K86" s="1">
        <v>1.29</v>
      </c>
      <c r="L86" s="1">
        <v>24.9</v>
      </c>
      <c r="M86" s="1">
        <v>1.2</v>
      </c>
      <c r="N86" s="1">
        <v>3053</v>
      </c>
      <c r="O86" s="1">
        <v>4030</v>
      </c>
      <c r="P86" s="1">
        <v>3756</v>
      </c>
      <c r="Q86" s="1">
        <v>268</v>
      </c>
      <c r="R86" s="1">
        <v>6</v>
      </c>
      <c r="S86" s="1">
        <v>1648</v>
      </c>
      <c r="T86" s="1">
        <v>170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f t="shared" si="50"/>
        <v>42906</v>
      </c>
      <c r="AB86" s="1">
        <f t="shared" si="50"/>
        <v>1797</v>
      </c>
      <c r="AC86" s="1">
        <f t="shared" si="51"/>
        <v>5052</v>
      </c>
      <c r="AD86" s="1">
        <f t="shared" si="52"/>
        <v>243</v>
      </c>
      <c r="AE86" s="1">
        <f t="shared" si="59"/>
        <v>-125</v>
      </c>
      <c r="AF86" s="1">
        <f t="shared" si="53"/>
        <v>139</v>
      </c>
      <c r="AG86" s="1">
        <f t="shared" si="53"/>
        <v>0</v>
      </c>
      <c r="AH86" s="1">
        <f t="shared" si="53"/>
        <v>7</v>
      </c>
      <c r="AI86" s="1">
        <f t="shared" si="60"/>
        <v>21</v>
      </c>
      <c r="AJ86" s="9">
        <f t="shared" si="34"/>
        <v>3.4263959390862943E-2</v>
      </c>
      <c r="AK86" s="9">
        <f t="shared" si="35"/>
        <v>0.14183999999999999</v>
      </c>
      <c r="AL86" s="9">
        <f t="shared" si="36"/>
        <v>3.594E-2</v>
      </c>
      <c r="AM86" s="9">
        <f t="shared" si="37"/>
        <v>0.10104</v>
      </c>
      <c r="AN86" s="9">
        <f t="shared" si="38"/>
        <v>4.8599999999999997E-3</v>
      </c>
      <c r="AO86" s="9">
        <f t="shared" si="39"/>
        <v>4.2000000000000002E-4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0</v>
      </c>
      <c r="AV86" s="9">
        <f t="shared" si="56"/>
        <v>0</v>
      </c>
      <c r="AW86" s="9">
        <f t="shared" si="41"/>
        <v>0</v>
      </c>
      <c r="AX86" s="9">
        <f t="shared" si="42"/>
        <v>0</v>
      </c>
      <c r="AY86" s="9">
        <f t="shared" si="43"/>
        <v>0</v>
      </c>
      <c r="AZ86" s="9">
        <f t="shared" si="44"/>
        <v>0</v>
      </c>
      <c r="BJ86" s="7">
        <f t="shared" si="62"/>
        <v>82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260578.51440916175</v>
      </c>
      <c r="BS86" s="1">
        <f t="shared" si="49"/>
        <v>66026.450986077791</v>
      </c>
    </row>
    <row r="87" spans="1:85" s="1" customFormat="1" x14ac:dyDescent="0.3">
      <c r="A87" s="7"/>
      <c r="B87" s="1">
        <f t="shared" si="33"/>
        <v>7111</v>
      </c>
      <c r="C87" s="1">
        <v>74</v>
      </c>
      <c r="D87" s="1">
        <v>42887</v>
      </c>
      <c r="E87" s="1">
        <v>1680</v>
      </c>
      <c r="F87" s="1">
        <v>0</v>
      </c>
      <c r="G87" s="1">
        <v>5180</v>
      </c>
      <c r="H87" s="1">
        <v>0</v>
      </c>
      <c r="I87" s="1">
        <v>251</v>
      </c>
      <c r="J87" s="1">
        <v>43.68</v>
      </c>
      <c r="K87" s="1">
        <v>1.29</v>
      </c>
      <c r="L87" s="1">
        <v>25</v>
      </c>
      <c r="M87" s="1">
        <v>1.19</v>
      </c>
      <c r="N87" s="1">
        <v>3069</v>
      </c>
      <c r="O87" s="1">
        <v>4032</v>
      </c>
      <c r="P87" s="1">
        <v>3756</v>
      </c>
      <c r="Q87" s="1">
        <v>270</v>
      </c>
      <c r="R87" s="1">
        <v>6</v>
      </c>
      <c r="S87" s="1">
        <v>1541</v>
      </c>
      <c r="T87" s="1">
        <v>161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f t="shared" si="50"/>
        <v>42887</v>
      </c>
      <c r="AB87" s="1">
        <f t="shared" si="50"/>
        <v>1680</v>
      </c>
      <c r="AC87" s="1">
        <f t="shared" si="51"/>
        <v>5180</v>
      </c>
      <c r="AD87" s="1">
        <f t="shared" si="52"/>
        <v>251</v>
      </c>
      <c r="AE87" s="1">
        <f t="shared" si="59"/>
        <v>-117</v>
      </c>
      <c r="AF87" s="1">
        <f t="shared" si="53"/>
        <v>128</v>
      </c>
      <c r="AG87" s="1">
        <f t="shared" si="53"/>
        <v>0</v>
      </c>
      <c r="AH87" s="1">
        <f t="shared" si="53"/>
        <v>8</v>
      </c>
      <c r="AI87" s="1">
        <f t="shared" si="60"/>
        <v>19</v>
      </c>
      <c r="AJ87" s="9">
        <f t="shared" si="34"/>
        <v>3.5297426522289413E-2</v>
      </c>
      <c r="AK87" s="9">
        <f t="shared" si="35"/>
        <v>0.14222000000000001</v>
      </c>
      <c r="AL87" s="9">
        <f t="shared" si="36"/>
        <v>3.3599999999999998E-2</v>
      </c>
      <c r="AM87" s="9">
        <f t="shared" si="37"/>
        <v>0.1036</v>
      </c>
      <c r="AN87" s="9">
        <f t="shared" si="38"/>
        <v>5.0200000000000002E-3</v>
      </c>
      <c r="AO87" s="9">
        <f t="shared" si="39"/>
        <v>3.8000000000000002E-4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0</v>
      </c>
      <c r="AV87" s="9">
        <f t="shared" si="56"/>
        <v>0</v>
      </c>
      <c r="AW87" s="9">
        <f t="shared" si="41"/>
        <v>0</v>
      </c>
      <c r="AX87" s="9">
        <f t="shared" si="42"/>
        <v>0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83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261276.62379632672</v>
      </c>
      <c r="BS87" s="1">
        <f t="shared" si="49"/>
        <v>61727.566865114459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7129</v>
      </c>
      <c r="C88" s="1">
        <v>75</v>
      </c>
      <c r="D88" s="1">
        <v>42868</v>
      </c>
      <c r="E88" s="1">
        <v>1570</v>
      </c>
      <c r="F88" s="1">
        <v>0</v>
      </c>
      <c r="G88" s="1">
        <v>5304</v>
      </c>
      <c r="H88" s="1">
        <v>0</v>
      </c>
      <c r="I88" s="1">
        <v>255</v>
      </c>
      <c r="J88" s="1">
        <v>43.49</v>
      </c>
      <c r="K88" s="1">
        <v>1.29</v>
      </c>
      <c r="L88" s="1">
        <v>25.1</v>
      </c>
      <c r="M88" s="1">
        <v>1.18</v>
      </c>
      <c r="N88" s="1">
        <v>3085</v>
      </c>
      <c r="O88" s="1">
        <v>4035</v>
      </c>
      <c r="P88" s="1">
        <v>3757</v>
      </c>
      <c r="Q88" s="1">
        <v>272</v>
      </c>
      <c r="R88" s="1">
        <v>6</v>
      </c>
      <c r="S88" s="1">
        <v>1441</v>
      </c>
      <c r="T88" s="1">
        <v>150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f t="shared" si="50"/>
        <v>42868</v>
      </c>
      <c r="AB88" s="1">
        <f t="shared" si="50"/>
        <v>1570</v>
      </c>
      <c r="AC88" s="1">
        <f t="shared" si="51"/>
        <v>5304</v>
      </c>
      <c r="AD88" s="1">
        <f t="shared" si="52"/>
        <v>255</v>
      </c>
      <c r="AE88" s="1">
        <f t="shared" si="59"/>
        <v>-110</v>
      </c>
      <c r="AF88" s="1">
        <f t="shared" si="53"/>
        <v>124</v>
      </c>
      <c r="AG88" s="1">
        <f t="shared" si="53"/>
        <v>0</v>
      </c>
      <c r="AH88" s="1">
        <f t="shared" si="53"/>
        <v>4</v>
      </c>
      <c r="AI88" s="1">
        <f t="shared" si="60"/>
        <v>18</v>
      </c>
      <c r="AJ88" s="9">
        <f t="shared" si="34"/>
        <v>3.5769392621686068E-2</v>
      </c>
      <c r="AK88" s="9">
        <f t="shared" si="35"/>
        <v>0.14258000000000001</v>
      </c>
      <c r="AL88" s="9">
        <f t="shared" si="36"/>
        <v>3.1399999999999997E-2</v>
      </c>
      <c r="AM88" s="9">
        <f t="shared" si="37"/>
        <v>0.10607999999999999</v>
      </c>
      <c r="AN88" s="9">
        <f t="shared" si="38"/>
        <v>5.1000000000000004E-3</v>
      </c>
      <c r="AO88" s="9">
        <f t="shared" si="39"/>
        <v>3.6000000000000002E-4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0</v>
      </c>
      <c r="AV88" s="9">
        <f t="shared" si="56"/>
        <v>0</v>
      </c>
      <c r="AW88" s="9">
        <f t="shared" si="41"/>
        <v>0</v>
      </c>
      <c r="AX88" s="9">
        <f t="shared" si="42"/>
        <v>0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84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261937.99058416724</v>
      </c>
      <c r="BS88" s="1">
        <f t="shared" si="49"/>
        <v>57685.880939422437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7147</v>
      </c>
      <c r="C89" s="1">
        <v>76</v>
      </c>
      <c r="D89" s="1">
        <v>42852</v>
      </c>
      <c r="E89" s="1">
        <v>1464</v>
      </c>
      <c r="F89" s="1">
        <v>0</v>
      </c>
      <c r="G89" s="1">
        <v>5420</v>
      </c>
      <c r="H89" s="1">
        <v>0</v>
      </c>
      <c r="I89" s="1">
        <v>263</v>
      </c>
      <c r="J89" s="1">
        <v>43.31</v>
      </c>
      <c r="K89" s="1">
        <v>1.29</v>
      </c>
      <c r="L89" s="1">
        <v>25.1</v>
      </c>
      <c r="M89" s="1">
        <v>1.17</v>
      </c>
      <c r="N89" s="1">
        <v>3100</v>
      </c>
      <c r="O89" s="1">
        <v>4037</v>
      </c>
      <c r="P89" s="1">
        <v>3756</v>
      </c>
      <c r="Q89" s="1">
        <v>274</v>
      </c>
      <c r="R89" s="1">
        <v>6</v>
      </c>
      <c r="S89" s="1">
        <v>1342</v>
      </c>
      <c r="T89" s="1">
        <v>141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f t="shared" si="50"/>
        <v>42852</v>
      </c>
      <c r="AB89" s="1">
        <f t="shared" si="50"/>
        <v>1464</v>
      </c>
      <c r="AC89" s="1">
        <f t="shared" si="51"/>
        <v>5420</v>
      </c>
      <c r="AD89" s="1">
        <f t="shared" si="52"/>
        <v>263</v>
      </c>
      <c r="AE89" s="1">
        <f t="shared" si="59"/>
        <v>-106</v>
      </c>
      <c r="AF89" s="1">
        <f t="shared" si="53"/>
        <v>116</v>
      </c>
      <c r="AG89" s="1">
        <f t="shared" si="53"/>
        <v>0</v>
      </c>
      <c r="AH89" s="1">
        <f t="shared" si="53"/>
        <v>8</v>
      </c>
      <c r="AI89" s="1">
        <f t="shared" si="60"/>
        <v>18</v>
      </c>
      <c r="AJ89" s="9">
        <f t="shared" si="34"/>
        <v>3.6798656779068142E-2</v>
      </c>
      <c r="AK89" s="9">
        <f t="shared" si="35"/>
        <v>0.14294000000000001</v>
      </c>
      <c r="AL89" s="9">
        <f t="shared" si="36"/>
        <v>2.928E-2</v>
      </c>
      <c r="AM89" s="9">
        <f t="shared" si="37"/>
        <v>0.1084</v>
      </c>
      <c r="AN89" s="9">
        <f t="shared" si="38"/>
        <v>5.2599999999999999E-3</v>
      </c>
      <c r="AO89" s="9">
        <f t="shared" si="39"/>
        <v>3.6000000000000002E-4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0</v>
      </c>
      <c r="AV89" s="9">
        <f t="shared" si="56"/>
        <v>0</v>
      </c>
      <c r="AW89" s="9">
        <f t="shared" si="41"/>
        <v>0</v>
      </c>
      <c r="AX89" s="9">
        <f t="shared" si="42"/>
        <v>0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85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7160</v>
      </c>
      <c r="C90" s="1">
        <v>77</v>
      </c>
      <c r="D90" s="1">
        <v>42838</v>
      </c>
      <c r="E90" s="1">
        <v>1360</v>
      </c>
      <c r="F90" s="1">
        <v>0</v>
      </c>
      <c r="G90" s="1">
        <v>5531</v>
      </c>
      <c r="H90" s="1">
        <v>0</v>
      </c>
      <c r="I90" s="1">
        <v>269</v>
      </c>
      <c r="J90" s="1">
        <v>43.13</v>
      </c>
      <c r="K90" s="1">
        <v>1.28</v>
      </c>
      <c r="L90" s="1">
        <v>25.2</v>
      </c>
      <c r="M90" s="1">
        <v>1.1599999999999999</v>
      </c>
      <c r="N90" s="1">
        <v>3112</v>
      </c>
      <c r="O90" s="1">
        <v>4038</v>
      </c>
      <c r="P90" s="1">
        <v>3754</v>
      </c>
      <c r="Q90" s="1">
        <v>277</v>
      </c>
      <c r="R90" s="1">
        <v>6</v>
      </c>
      <c r="S90" s="1">
        <v>1250</v>
      </c>
      <c r="T90" s="1">
        <v>131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f t="shared" si="50"/>
        <v>42838</v>
      </c>
      <c r="AB90" s="1">
        <f t="shared" si="50"/>
        <v>1360</v>
      </c>
      <c r="AC90" s="1">
        <f t="shared" si="51"/>
        <v>5531</v>
      </c>
      <c r="AD90" s="1">
        <f t="shared" si="52"/>
        <v>269</v>
      </c>
      <c r="AE90" s="1">
        <f t="shared" si="59"/>
        <v>-104</v>
      </c>
      <c r="AF90" s="1">
        <f t="shared" si="53"/>
        <v>111</v>
      </c>
      <c r="AG90" s="1">
        <f t="shared" si="53"/>
        <v>0</v>
      </c>
      <c r="AH90" s="1">
        <f t="shared" si="53"/>
        <v>6</v>
      </c>
      <c r="AI90" s="1">
        <f t="shared" si="60"/>
        <v>13</v>
      </c>
      <c r="AJ90" s="9">
        <f t="shared" si="34"/>
        <v>3.7569832402234639E-2</v>
      </c>
      <c r="AK90" s="9">
        <f t="shared" si="35"/>
        <v>0.14319999999999999</v>
      </c>
      <c r="AL90" s="9">
        <f t="shared" si="36"/>
        <v>2.7199999999999998E-2</v>
      </c>
      <c r="AM90" s="9">
        <f t="shared" si="37"/>
        <v>0.11062</v>
      </c>
      <c r="AN90" s="9">
        <f t="shared" si="38"/>
        <v>5.3800000000000002E-3</v>
      </c>
      <c r="AO90" s="9">
        <f t="shared" si="39"/>
        <v>2.5999999999999998E-4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0</v>
      </c>
      <c r="AV90" s="9">
        <f t="shared" si="56"/>
        <v>0</v>
      </c>
      <c r="AW90" s="9">
        <f t="shared" si="41"/>
        <v>0</v>
      </c>
      <c r="AX90" s="9">
        <f t="shared" si="42"/>
        <v>0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86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7176</v>
      </c>
      <c r="C91" s="1">
        <v>78</v>
      </c>
      <c r="D91" s="1">
        <v>42822</v>
      </c>
      <c r="E91" s="1">
        <v>1261</v>
      </c>
      <c r="F91" s="1">
        <v>0</v>
      </c>
      <c r="G91" s="1">
        <v>5640</v>
      </c>
      <c r="H91" s="1">
        <v>0</v>
      </c>
      <c r="I91" s="1">
        <v>275</v>
      </c>
      <c r="J91" s="1">
        <v>42.95</v>
      </c>
      <c r="K91" s="1">
        <v>1.28</v>
      </c>
      <c r="L91" s="1">
        <v>25.2</v>
      </c>
      <c r="M91" s="1">
        <v>1.1499999999999999</v>
      </c>
      <c r="N91" s="1">
        <v>3125</v>
      </c>
      <c r="O91" s="1">
        <v>4041</v>
      </c>
      <c r="P91" s="1">
        <v>3754</v>
      </c>
      <c r="Q91" s="1">
        <v>280</v>
      </c>
      <c r="R91" s="1">
        <v>6</v>
      </c>
      <c r="S91" s="1">
        <v>1157</v>
      </c>
      <c r="T91" s="1">
        <v>121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f t="shared" si="50"/>
        <v>42822</v>
      </c>
      <c r="AB91" s="1">
        <f t="shared" si="50"/>
        <v>1261</v>
      </c>
      <c r="AC91" s="1">
        <f t="shared" si="51"/>
        <v>5640</v>
      </c>
      <c r="AD91" s="1">
        <f t="shared" si="52"/>
        <v>275</v>
      </c>
      <c r="AE91" s="1">
        <f t="shared" si="59"/>
        <v>-99</v>
      </c>
      <c r="AF91" s="1">
        <f t="shared" si="53"/>
        <v>109</v>
      </c>
      <c r="AG91" s="1">
        <f t="shared" si="53"/>
        <v>0</v>
      </c>
      <c r="AH91" s="1">
        <f t="shared" si="53"/>
        <v>6</v>
      </c>
      <c r="AI91" s="1">
        <f t="shared" si="60"/>
        <v>16</v>
      </c>
      <c r="AJ91" s="9">
        <f t="shared" si="34"/>
        <v>3.8322185061315496E-2</v>
      </c>
      <c r="AK91" s="9">
        <f t="shared" si="35"/>
        <v>0.14352000000000001</v>
      </c>
      <c r="AL91" s="9">
        <f t="shared" si="36"/>
        <v>2.5219999999999999E-2</v>
      </c>
      <c r="AM91" s="9">
        <f t="shared" si="37"/>
        <v>0.1128</v>
      </c>
      <c r="AN91" s="9">
        <f t="shared" si="38"/>
        <v>5.4999999999999997E-3</v>
      </c>
      <c r="AO91" s="9">
        <f t="shared" si="39"/>
        <v>3.2000000000000003E-4</v>
      </c>
      <c r="AP91" s="1">
        <f t="shared" si="54"/>
        <v>0</v>
      </c>
      <c r="AQ91" s="1">
        <f t="shared" si="54"/>
        <v>0</v>
      </c>
      <c r="AS91" s="1">
        <f t="shared" si="55"/>
        <v>0</v>
      </c>
      <c r="AT91" s="1">
        <f t="shared" si="61"/>
        <v>0</v>
      </c>
      <c r="AU91" s="1">
        <f t="shared" si="40"/>
        <v>0</v>
      </c>
      <c r="AV91" s="9">
        <f t="shared" si="56"/>
        <v>0</v>
      </c>
      <c r="AW91" s="9">
        <f t="shared" si="41"/>
        <v>0</v>
      </c>
      <c r="AX91" s="9">
        <f t="shared" si="42"/>
        <v>0</v>
      </c>
      <c r="AY91" s="9">
        <f t="shared" si="43"/>
        <v>0</v>
      </c>
      <c r="AZ91" s="9">
        <f t="shared" si="4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87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7189</v>
      </c>
      <c r="C92" s="1">
        <v>79</v>
      </c>
      <c r="D92" s="1">
        <v>42809</v>
      </c>
      <c r="E92" s="1">
        <v>1170</v>
      </c>
      <c r="F92" s="1">
        <v>0</v>
      </c>
      <c r="G92" s="1">
        <v>5739</v>
      </c>
      <c r="H92" s="1">
        <v>0</v>
      </c>
      <c r="I92" s="1">
        <v>280</v>
      </c>
      <c r="J92" s="1">
        <v>42.78</v>
      </c>
      <c r="K92" s="1">
        <v>1.28</v>
      </c>
      <c r="L92" s="1">
        <v>25.3</v>
      </c>
      <c r="M92" s="1">
        <v>1.1399999999999999</v>
      </c>
      <c r="N92" s="1">
        <v>3137</v>
      </c>
      <c r="O92" s="1">
        <v>4043</v>
      </c>
      <c r="P92" s="1">
        <v>3753</v>
      </c>
      <c r="Q92" s="1">
        <v>283</v>
      </c>
      <c r="R92" s="1">
        <v>6</v>
      </c>
      <c r="S92" s="1">
        <v>1074</v>
      </c>
      <c r="T92" s="1">
        <v>111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f t="shared" si="50"/>
        <v>42809</v>
      </c>
      <c r="AB92" s="1">
        <f t="shared" si="50"/>
        <v>1170</v>
      </c>
      <c r="AC92" s="1">
        <f t="shared" si="51"/>
        <v>5739</v>
      </c>
      <c r="AD92" s="1">
        <f t="shared" si="52"/>
        <v>280</v>
      </c>
      <c r="AE92" s="1">
        <f t="shared" si="59"/>
        <v>-91</v>
      </c>
      <c r="AF92" s="1">
        <f t="shared" si="53"/>
        <v>99</v>
      </c>
      <c r="AG92" s="1">
        <f t="shared" si="53"/>
        <v>0</v>
      </c>
      <c r="AH92" s="1">
        <f t="shared" si="53"/>
        <v>5</v>
      </c>
      <c r="AI92" s="1">
        <f t="shared" si="60"/>
        <v>13</v>
      </c>
      <c r="AJ92" s="9">
        <f t="shared" si="34"/>
        <v>3.8948393378773129E-2</v>
      </c>
      <c r="AK92" s="9">
        <f t="shared" si="35"/>
        <v>0.14377999999999999</v>
      </c>
      <c r="AL92" s="9">
        <f t="shared" si="36"/>
        <v>2.3400000000000001E-2</v>
      </c>
      <c r="AM92" s="9">
        <f t="shared" si="37"/>
        <v>0.11477999999999999</v>
      </c>
      <c r="AN92" s="9">
        <f t="shared" si="38"/>
        <v>5.5999999999999999E-3</v>
      </c>
      <c r="AO92" s="9">
        <f t="shared" si="39"/>
        <v>2.5999999999999998E-4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0</v>
      </c>
      <c r="AV92" s="9">
        <f t="shared" si="56"/>
        <v>0</v>
      </c>
      <c r="AW92" s="9">
        <f t="shared" si="41"/>
        <v>0</v>
      </c>
      <c r="AX92" s="9">
        <f t="shared" si="42"/>
        <v>0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88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7201</v>
      </c>
      <c r="C93" s="1">
        <v>80</v>
      </c>
      <c r="D93" s="1">
        <v>42797</v>
      </c>
      <c r="E93" s="1">
        <v>1081</v>
      </c>
      <c r="F93" s="1">
        <v>0</v>
      </c>
      <c r="G93" s="1">
        <v>5835</v>
      </c>
      <c r="H93" s="1">
        <v>0</v>
      </c>
      <c r="I93" s="1">
        <v>285</v>
      </c>
      <c r="J93" s="1">
        <v>42.62</v>
      </c>
      <c r="K93" s="1">
        <v>1.28</v>
      </c>
      <c r="L93" s="1">
        <v>25.3</v>
      </c>
      <c r="M93" s="1">
        <v>1.1299999999999999</v>
      </c>
      <c r="N93" s="1">
        <v>3148</v>
      </c>
      <c r="O93" s="1">
        <v>4044</v>
      </c>
      <c r="P93" s="1">
        <v>3751</v>
      </c>
      <c r="Q93" s="1">
        <v>286</v>
      </c>
      <c r="R93" s="1">
        <v>6</v>
      </c>
      <c r="S93" s="1">
        <v>991</v>
      </c>
      <c r="T93" s="1">
        <v>103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f t="shared" si="50"/>
        <v>42797</v>
      </c>
      <c r="AB93" s="1">
        <f t="shared" si="50"/>
        <v>1081</v>
      </c>
      <c r="AC93" s="1">
        <f t="shared" si="51"/>
        <v>5835</v>
      </c>
      <c r="AD93" s="1">
        <f t="shared" si="52"/>
        <v>285</v>
      </c>
      <c r="AE93" s="1">
        <f t="shared" si="59"/>
        <v>-89</v>
      </c>
      <c r="AF93" s="1">
        <f t="shared" si="53"/>
        <v>96</v>
      </c>
      <c r="AG93" s="1">
        <f t="shared" si="53"/>
        <v>0</v>
      </c>
      <c r="AH93" s="1">
        <f t="shared" si="53"/>
        <v>5</v>
      </c>
      <c r="AI93" s="1">
        <f t="shared" si="60"/>
        <v>12</v>
      </c>
      <c r="AJ93" s="9">
        <f t="shared" si="34"/>
        <v>3.9577836411609502E-2</v>
      </c>
      <c r="AK93" s="9">
        <f t="shared" si="35"/>
        <v>0.14402000000000001</v>
      </c>
      <c r="AL93" s="9">
        <f t="shared" si="36"/>
        <v>2.162E-2</v>
      </c>
      <c r="AM93" s="9">
        <f t="shared" si="37"/>
        <v>0.1167</v>
      </c>
      <c r="AN93" s="9">
        <f t="shared" si="38"/>
        <v>5.7000000000000002E-3</v>
      </c>
      <c r="AO93" s="9">
        <f t="shared" si="39"/>
        <v>2.4000000000000001E-4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0</v>
      </c>
      <c r="AV93" s="9">
        <f t="shared" si="56"/>
        <v>0</v>
      </c>
      <c r="AW93" s="9">
        <f t="shared" si="41"/>
        <v>0</v>
      </c>
      <c r="AX93" s="9">
        <f t="shared" si="42"/>
        <v>0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89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7212</v>
      </c>
      <c r="C94" s="1">
        <v>81</v>
      </c>
      <c r="D94" s="1">
        <v>42786</v>
      </c>
      <c r="E94" s="1">
        <v>994</v>
      </c>
      <c r="F94" s="1">
        <v>0</v>
      </c>
      <c r="G94" s="1">
        <v>5927</v>
      </c>
      <c r="H94" s="1">
        <v>0</v>
      </c>
      <c r="I94" s="1">
        <v>291</v>
      </c>
      <c r="J94" s="1">
        <v>42.45</v>
      </c>
      <c r="K94" s="1">
        <v>1.28</v>
      </c>
      <c r="L94" s="1">
        <v>25.4</v>
      </c>
      <c r="M94" s="1">
        <v>1.1200000000000001</v>
      </c>
      <c r="N94" s="1">
        <v>3158</v>
      </c>
      <c r="O94" s="1">
        <v>4045</v>
      </c>
      <c r="P94" s="1">
        <v>3747</v>
      </c>
      <c r="Q94" s="1">
        <v>292</v>
      </c>
      <c r="R94" s="1">
        <v>6</v>
      </c>
      <c r="S94" s="1">
        <v>911</v>
      </c>
      <c r="T94" s="1">
        <v>96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f t="shared" si="50"/>
        <v>42786</v>
      </c>
      <c r="AB94" s="1">
        <f t="shared" si="50"/>
        <v>994</v>
      </c>
      <c r="AC94" s="1">
        <f t="shared" si="51"/>
        <v>5927</v>
      </c>
      <c r="AD94" s="1">
        <f t="shared" si="52"/>
        <v>291</v>
      </c>
      <c r="AE94" s="1">
        <f t="shared" si="59"/>
        <v>-87</v>
      </c>
      <c r="AF94" s="1">
        <f t="shared" si="53"/>
        <v>92</v>
      </c>
      <c r="AG94" s="1">
        <f t="shared" si="53"/>
        <v>0</v>
      </c>
      <c r="AH94" s="1">
        <f t="shared" si="53"/>
        <v>6</v>
      </c>
      <c r="AI94" s="1">
        <f t="shared" si="60"/>
        <v>11</v>
      </c>
      <c r="AJ94" s="9">
        <f t="shared" si="34"/>
        <v>4.0349417637271213E-2</v>
      </c>
      <c r="AK94" s="9">
        <f t="shared" si="35"/>
        <v>0.14424000000000001</v>
      </c>
      <c r="AL94" s="9">
        <f t="shared" si="36"/>
        <v>1.9879999999999998E-2</v>
      </c>
      <c r="AM94" s="9">
        <f t="shared" si="37"/>
        <v>0.11854000000000001</v>
      </c>
      <c r="AN94" s="9">
        <f t="shared" si="38"/>
        <v>5.8199999999999997E-3</v>
      </c>
      <c r="AO94" s="9">
        <f t="shared" si="39"/>
        <v>2.2000000000000001E-4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0</v>
      </c>
      <c r="AV94" s="9">
        <f t="shared" si="56"/>
        <v>0</v>
      </c>
      <c r="AW94" s="9">
        <f t="shared" si="41"/>
        <v>0</v>
      </c>
      <c r="AX94" s="9">
        <f t="shared" si="42"/>
        <v>0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90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7224</v>
      </c>
      <c r="C95" s="1">
        <v>82</v>
      </c>
      <c r="D95" s="1">
        <v>42775</v>
      </c>
      <c r="E95" s="1">
        <v>912</v>
      </c>
      <c r="F95" s="1">
        <v>0</v>
      </c>
      <c r="G95" s="1">
        <v>6016</v>
      </c>
      <c r="H95" s="1">
        <v>0</v>
      </c>
      <c r="I95" s="1">
        <v>296</v>
      </c>
      <c r="J95" s="1">
        <v>42.3</v>
      </c>
      <c r="K95" s="1">
        <v>1.28</v>
      </c>
      <c r="L95" s="1">
        <v>25.4</v>
      </c>
      <c r="M95" s="1">
        <v>1.1100000000000001</v>
      </c>
      <c r="N95" s="1">
        <v>3167</v>
      </c>
      <c r="O95" s="1">
        <v>4047</v>
      </c>
      <c r="P95" s="1">
        <v>3743</v>
      </c>
      <c r="Q95" s="1">
        <v>297</v>
      </c>
      <c r="R95" s="1">
        <v>6</v>
      </c>
      <c r="S95" s="1">
        <v>835</v>
      </c>
      <c r="T95" s="1">
        <v>86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f t="shared" si="50"/>
        <v>42775</v>
      </c>
      <c r="AB95" s="1">
        <f t="shared" si="50"/>
        <v>912</v>
      </c>
      <c r="AC95" s="1">
        <f t="shared" si="51"/>
        <v>6016</v>
      </c>
      <c r="AD95" s="1">
        <f t="shared" si="52"/>
        <v>296</v>
      </c>
      <c r="AE95" s="1">
        <f t="shared" si="59"/>
        <v>-82</v>
      </c>
      <c r="AF95" s="1">
        <f t="shared" si="53"/>
        <v>89</v>
      </c>
      <c r="AG95" s="1">
        <f t="shared" si="53"/>
        <v>0</v>
      </c>
      <c r="AH95" s="1">
        <f t="shared" si="53"/>
        <v>5</v>
      </c>
      <c r="AI95" s="1">
        <f t="shared" si="60"/>
        <v>12</v>
      </c>
      <c r="AJ95" s="9">
        <f t="shared" si="34"/>
        <v>4.0974529346622372E-2</v>
      </c>
      <c r="AK95" s="9">
        <f t="shared" si="35"/>
        <v>0.14448</v>
      </c>
      <c r="AL95" s="9">
        <f t="shared" si="36"/>
        <v>1.8239999999999999E-2</v>
      </c>
      <c r="AM95" s="9">
        <f t="shared" si="37"/>
        <v>0.12032</v>
      </c>
      <c r="AN95" s="9">
        <f t="shared" si="38"/>
        <v>5.9199999999999999E-3</v>
      </c>
      <c r="AO95" s="9">
        <f t="shared" si="39"/>
        <v>2.4000000000000001E-4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0</v>
      </c>
      <c r="AV95" s="9">
        <f t="shared" si="56"/>
        <v>0</v>
      </c>
      <c r="AW95" s="9">
        <f t="shared" si="41"/>
        <v>0</v>
      </c>
      <c r="AX95" s="9">
        <f t="shared" si="42"/>
        <v>0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91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7231</v>
      </c>
      <c r="C96" s="1">
        <v>83</v>
      </c>
      <c r="D96" s="1">
        <v>42766</v>
      </c>
      <c r="E96" s="1">
        <v>836</v>
      </c>
      <c r="F96" s="1">
        <v>0</v>
      </c>
      <c r="G96" s="1">
        <v>6093</v>
      </c>
      <c r="H96" s="1">
        <v>0</v>
      </c>
      <c r="I96" s="1">
        <v>302</v>
      </c>
      <c r="J96" s="1">
        <v>42.14</v>
      </c>
      <c r="K96" s="1">
        <v>1.28</v>
      </c>
      <c r="L96" s="1">
        <v>25.5</v>
      </c>
      <c r="M96" s="1">
        <v>1.1000000000000001</v>
      </c>
      <c r="N96" s="1">
        <v>3174</v>
      </c>
      <c r="O96" s="1">
        <v>4048</v>
      </c>
      <c r="P96" s="1">
        <v>3739</v>
      </c>
      <c r="Q96" s="1">
        <v>302</v>
      </c>
      <c r="R96" s="1">
        <v>6</v>
      </c>
      <c r="S96" s="1">
        <v>764</v>
      </c>
      <c r="T96" s="1">
        <v>80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f t="shared" si="50"/>
        <v>42766</v>
      </c>
      <c r="AB96" s="1">
        <f t="shared" si="50"/>
        <v>836</v>
      </c>
      <c r="AC96" s="1">
        <f t="shared" si="51"/>
        <v>6093</v>
      </c>
      <c r="AD96" s="1">
        <f t="shared" si="52"/>
        <v>302</v>
      </c>
      <c r="AE96" s="1">
        <f t="shared" si="59"/>
        <v>-76</v>
      </c>
      <c r="AF96" s="1">
        <f t="shared" si="53"/>
        <v>77</v>
      </c>
      <c r="AG96" s="1">
        <f t="shared" si="53"/>
        <v>0</v>
      </c>
      <c r="AH96" s="1">
        <f t="shared" si="53"/>
        <v>6</v>
      </c>
      <c r="AI96" s="1">
        <f t="shared" si="60"/>
        <v>7</v>
      </c>
      <c r="AJ96" s="9">
        <f t="shared" si="34"/>
        <v>4.1764624533259576E-2</v>
      </c>
      <c r="AK96" s="9">
        <f t="shared" si="35"/>
        <v>0.14462</v>
      </c>
      <c r="AL96" s="9">
        <f t="shared" si="36"/>
        <v>1.6719999999999999E-2</v>
      </c>
      <c r="AM96" s="9">
        <f t="shared" si="37"/>
        <v>0.12186</v>
      </c>
      <c r="AN96" s="9">
        <f t="shared" si="38"/>
        <v>6.0400000000000002E-3</v>
      </c>
      <c r="AO96" s="9">
        <f t="shared" si="39"/>
        <v>1.3999999999999999E-4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0</v>
      </c>
      <c r="AV96" s="9">
        <f t="shared" si="56"/>
        <v>0</v>
      </c>
      <c r="AW96" s="9">
        <f t="shared" si="41"/>
        <v>0</v>
      </c>
      <c r="AX96" s="9">
        <f t="shared" si="42"/>
        <v>0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92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7240</v>
      </c>
      <c r="C97" s="1">
        <v>84</v>
      </c>
      <c r="D97" s="1">
        <v>42758</v>
      </c>
      <c r="E97" s="1">
        <v>764</v>
      </c>
      <c r="F97" s="1">
        <v>0</v>
      </c>
      <c r="G97" s="1">
        <v>6169</v>
      </c>
      <c r="H97" s="1">
        <v>0</v>
      </c>
      <c r="I97" s="1">
        <v>307</v>
      </c>
      <c r="J97" s="1">
        <v>41.99</v>
      </c>
      <c r="K97" s="1">
        <v>1.28</v>
      </c>
      <c r="L97" s="1">
        <v>25.5</v>
      </c>
      <c r="M97" s="1">
        <v>1.0900000000000001</v>
      </c>
      <c r="N97" s="1">
        <v>3182</v>
      </c>
      <c r="O97" s="1">
        <v>4049</v>
      </c>
      <c r="P97" s="1">
        <v>3735</v>
      </c>
      <c r="Q97" s="1">
        <v>308</v>
      </c>
      <c r="R97" s="1">
        <v>6</v>
      </c>
      <c r="S97" s="1">
        <v>699</v>
      </c>
      <c r="T97" s="1">
        <v>72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f t="shared" si="50"/>
        <v>42758</v>
      </c>
      <c r="AB97" s="1">
        <f t="shared" si="50"/>
        <v>764</v>
      </c>
      <c r="AC97" s="1">
        <f t="shared" si="51"/>
        <v>6169</v>
      </c>
      <c r="AD97" s="1">
        <f t="shared" si="52"/>
        <v>307</v>
      </c>
      <c r="AE97" s="1">
        <f t="shared" si="59"/>
        <v>-72</v>
      </c>
      <c r="AF97" s="1">
        <f t="shared" si="53"/>
        <v>76</v>
      </c>
      <c r="AG97" s="1">
        <f t="shared" si="53"/>
        <v>0</v>
      </c>
      <c r="AH97" s="1">
        <f t="shared" si="53"/>
        <v>5</v>
      </c>
      <c r="AI97" s="1">
        <f t="shared" si="60"/>
        <v>9</v>
      </c>
      <c r="AJ97" s="9">
        <f t="shared" si="34"/>
        <v>4.2403314917127073E-2</v>
      </c>
      <c r="AK97" s="9">
        <f t="shared" si="35"/>
        <v>0.14480000000000001</v>
      </c>
      <c r="AL97" s="9">
        <f t="shared" si="36"/>
        <v>1.528E-2</v>
      </c>
      <c r="AM97" s="9">
        <f t="shared" si="37"/>
        <v>0.12338</v>
      </c>
      <c r="AN97" s="9">
        <f t="shared" si="38"/>
        <v>6.1399999999999996E-3</v>
      </c>
      <c r="AO97" s="9">
        <f t="shared" si="39"/>
        <v>1.8000000000000001E-4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0</v>
      </c>
      <c r="AV97" s="9">
        <f t="shared" si="56"/>
        <v>0</v>
      </c>
      <c r="AW97" s="9">
        <f t="shared" si="41"/>
        <v>0</v>
      </c>
      <c r="AX97" s="9">
        <f t="shared" si="42"/>
        <v>0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93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7249</v>
      </c>
      <c r="C98" s="1">
        <v>85</v>
      </c>
      <c r="D98" s="1">
        <v>42749</v>
      </c>
      <c r="E98" s="1">
        <v>700</v>
      </c>
      <c r="F98" s="1">
        <v>0</v>
      </c>
      <c r="G98" s="1">
        <v>6238</v>
      </c>
      <c r="H98" s="1">
        <v>0</v>
      </c>
      <c r="I98" s="1">
        <v>311</v>
      </c>
      <c r="J98" s="1">
        <v>41.85</v>
      </c>
      <c r="K98" s="1">
        <v>1.28</v>
      </c>
      <c r="L98" s="1">
        <v>25.5</v>
      </c>
      <c r="M98" s="1">
        <v>1.08</v>
      </c>
      <c r="N98" s="1">
        <v>3187</v>
      </c>
      <c r="O98" s="1">
        <v>4052</v>
      </c>
      <c r="P98" s="1">
        <v>3732</v>
      </c>
      <c r="Q98" s="1">
        <v>314</v>
      </c>
      <c r="R98" s="1">
        <v>6</v>
      </c>
      <c r="S98" s="1">
        <v>639</v>
      </c>
      <c r="T98" s="1">
        <v>65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f t="shared" si="50"/>
        <v>42749</v>
      </c>
      <c r="AB98" s="1">
        <f t="shared" si="50"/>
        <v>700</v>
      </c>
      <c r="AC98" s="1">
        <f t="shared" si="51"/>
        <v>6238</v>
      </c>
      <c r="AD98" s="1">
        <f t="shared" si="52"/>
        <v>311</v>
      </c>
      <c r="AE98" s="1">
        <f t="shared" si="59"/>
        <v>-64</v>
      </c>
      <c r="AF98" s="1">
        <f t="shared" si="53"/>
        <v>69</v>
      </c>
      <c r="AG98" s="1">
        <f t="shared" si="53"/>
        <v>0</v>
      </c>
      <c r="AH98" s="1">
        <f t="shared" si="53"/>
        <v>4</v>
      </c>
      <c r="AI98" s="1">
        <f t="shared" si="60"/>
        <v>9</v>
      </c>
      <c r="AJ98" s="9">
        <f t="shared" si="34"/>
        <v>4.2902469306111191E-2</v>
      </c>
      <c r="AK98" s="9">
        <f t="shared" si="35"/>
        <v>0.14498</v>
      </c>
      <c r="AL98" s="9">
        <f t="shared" si="36"/>
        <v>1.4E-2</v>
      </c>
      <c r="AM98" s="9">
        <f t="shared" si="37"/>
        <v>0.12476</v>
      </c>
      <c r="AN98" s="9">
        <f t="shared" si="38"/>
        <v>6.2199999999999998E-3</v>
      </c>
      <c r="AO98" s="9">
        <f t="shared" si="39"/>
        <v>1.8000000000000001E-4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0</v>
      </c>
      <c r="AV98" s="9">
        <f t="shared" si="56"/>
        <v>0</v>
      </c>
      <c r="AW98" s="9">
        <f t="shared" si="41"/>
        <v>0</v>
      </c>
      <c r="AX98" s="9">
        <f t="shared" si="42"/>
        <v>0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94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7258</v>
      </c>
      <c r="C99" s="1">
        <v>86</v>
      </c>
      <c r="D99" s="1">
        <v>42740</v>
      </c>
      <c r="E99" s="1">
        <v>641</v>
      </c>
      <c r="F99" s="1">
        <v>0</v>
      </c>
      <c r="G99" s="1">
        <v>6302</v>
      </c>
      <c r="H99" s="1">
        <v>0</v>
      </c>
      <c r="I99" s="1">
        <v>315</v>
      </c>
      <c r="J99" s="1">
        <v>41.7</v>
      </c>
      <c r="K99" s="1">
        <v>1.28</v>
      </c>
      <c r="L99" s="1">
        <v>25.6</v>
      </c>
      <c r="M99" s="1">
        <v>1.08</v>
      </c>
      <c r="N99" s="1">
        <v>3194</v>
      </c>
      <c r="O99" s="1">
        <v>4054</v>
      </c>
      <c r="P99" s="1">
        <v>3728</v>
      </c>
      <c r="Q99" s="1">
        <v>319</v>
      </c>
      <c r="R99" s="1">
        <v>6</v>
      </c>
      <c r="S99" s="1">
        <v>584</v>
      </c>
      <c r="T99" s="1">
        <v>59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f t="shared" si="50"/>
        <v>42740</v>
      </c>
      <c r="AB99" s="1">
        <f t="shared" si="50"/>
        <v>641</v>
      </c>
      <c r="AC99" s="1">
        <f t="shared" si="51"/>
        <v>6302</v>
      </c>
      <c r="AD99" s="1">
        <f t="shared" si="52"/>
        <v>315</v>
      </c>
      <c r="AE99" s="1">
        <f t="shared" si="59"/>
        <v>-59</v>
      </c>
      <c r="AF99" s="1">
        <f t="shared" si="53"/>
        <v>64</v>
      </c>
      <c r="AG99" s="1">
        <f t="shared" si="53"/>
        <v>0</v>
      </c>
      <c r="AH99" s="1">
        <f t="shared" si="53"/>
        <v>4</v>
      </c>
      <c r="AI99" s="1">
        <f t="shared" si="60"/>
        <v>9</v>
      </c>
      <c r="AJ99" s="9">
        <f t="shared" si="34"/>
        <v>4.3400385781206946E-2</v>
      </c>
      <c r="AK99" s="9">
        <f t="shared" si="35"/>
        <v>0.14516000000000001</v>
      </c>
      <c r="AL99" s="9">
        <f t="shared" si="36"/>
        <v>1.282E-2</v>
      </c>
      <c r="AM99" s="9">
        <f t="shared" si="37"/>
        <v>0.12604000000000001</v>
      </c>
      <c r="AN99" s="9">
        <f t="shared" si="38"/>
        <v>6.3E-3</v>
      </c>
      <c r="AO99" s="9">
        <f t="shared" si="39"/>
        <v>1.8000000000000001E-4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0</v>
      </c>
      <c r="AV99" s="9">
        <f t="shared" si="56"/>
        <v>0</v>
      </c>
      <c r="AW99" s="9">
        <f t="shared" si="41"/>
        <v>0</v>
      </c>
      <c r="AX99" s="9">
        <f t="shared" si="42"/>
        <v>0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95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7269</v>
      </c>
      <c r="C100" s="1">
        <v>87</v>
      </c>
      <c r="D100" s="1">
        <v>42729</v>
      </c>
      <c r="E100" s="1">
        <v>602</v>
      </c>
      <c r="F100" s="1">
        <v>0</v>
      </c>
      <c r="G100" s="1">
        <v>6349</v>
      </c>
      <c r="H100" s="1">
        <v>0</v>
      </c>
      <c r="I100" s="1">
        <v>318</v>
      </c>
      <c r="J100" s="1">
        <v>41.56</v>
      </c>
      <c r="K100" s="1">
        <v>1.28</v>
      </c>
      <c r="L100" s="1">
        <v>25.6</v>
      </c>
      <c r="M100" s="1">
        <v>1.07</v>
      </c>
      <c r="N100" s="1">
        <v>3200</v>
      </c>
      <c r="O100" s="1">
        <v>4060</v>
      </c>
      <c r="P100" s="1">
        <v>3722</v>
      </c>
      <c r="Q100" s="1">
        <v>331</v>
      </c>
      <c r="R100" s="1">
        <v>6</v>
      </c>
      <c r="S100" s="1">
        <v>546</v>
      </c>
      <c r="T100" s="1">
        <v>56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f t="shared" si="50"/>
        <v>42729</v>
      </c>
      <c r="AB100" s="1">
        <f t="shared" si="50"/>
        <v>602</v>
      </c>
      <c r="AC100" s="1">
        <f t="shared" si="51"/>
        <v>6349</v>
      </c>
      <c r="AD100" s="1">
        <f t="shared" si="52"/>
        <v>318</v>
      </c>
      <c r="AE100" s="1">
        <f t="shared" si="59"/>
        <v>-39</v>
      </c>
      <c r="AF100" s="1">
        <f t="shared" si="53"/>
        <v>47</v>
      </c>
      <c r="AG100" s="1">
        <f t="shared" si="53"/>
        <v>0</v>
      </c>
      <c r="AH100" s="1">
        <f t="shared" si="53"/>
        <v>3</v>
      </c>
      <c r="AI100" s="1">
        <f t="shared" si="60"/>
        <v>11</v>
      </c>
      <c r="AJ100" s="9">
        <f t="shared" si="34"/>
        <v>4.3747420553033427E-2</v>
      </c>
      <c r="AK100" s="9">
        <f t="shared" si="35"/>
        <v>0.14538000000000001</v>
      </c>
      <c r="AL100" s="9">
        <f t="shared" si="36"/>
        <v>1.204E-2</v>
      </c>
      <c r="AM100" s="9">
        <f t="shared" si="37"/>
        <v>0.12698000000000001</v>
      </c>
      <c r="AN100" s="9">
        <f t="shared" si="38"/>
        <v>6.3600000000000002E-3</v>
      </c>
      <c r="AO100" s="9">
        <f t="shared" si="39"/>
        <v>2.2000000000000001E-4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0</v>
      </c>
      <c r="AV100" s="9">
        <f t="shared" si="56"/>
        <v>0</v>
      </c>
      <c r="AW100" s="9">
        <f t="shared" si="41"/>
        <v>0</v>
      </c>
      <c r="AX100" s="9">
        <f t="shared" si="42"/>
        <v>0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96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7280</v>
      </c>
      <c r="C101" s="1">
        <v>88</v>
      </c>
      <c r="D101" s="1">
        <v>42718</v>
      </c>
      <c r="E101" s="1">
        <v>566</v>
      </c>
      <c r="F101" s="1">
        <v>0</v>
      </c>
      <c r="G101" s="1">
        <v>6393</v>
      </c>
      <c r="H101" s="1">
        <v>0</v>
      </c>
      <c r="I101" s="1">
        <v>321</v>
      </c>
      <c r="J101" s="1">
        <v>41.42</v>
      </c>
      <c r="K101" s="1">
        <v>1.28</v>
      </c>
      <c r="L101" s="1">
        <v>25.6</v>
      </c>
      <c r="M101" s="1">
        <v>1.07</v>
      </c>
      <c r="N101" s="1">
        <v>3205</v>
      </c>
      <c r="O101" s="1">
        <v>4066</v>
      </c>
      <c r="P101" s="1">
        <v>3718</v>
      </c>
      <c r="Q101" s="1">
        <v>341</v>
      </c>
      <c r="R101" s="1">
        <v>6</v>
      </c>
      <c r="S101" s="1">
        <v>510</v>
      </c>
      <c r="T101" s="1">
        <v>53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f t="shared" si="50"/>
        <v>42718</v>
      </c>
      <c r="AB101" s="1">
        <f t="shared" si="50"/>
        <v>566</v>
      </c>
      <c r="AC101" s="1">
        <f t="shared" si="51"/>
        <v>6393</v>
      </c>
      <c r="AD101" s="1">
        <f t="shared" si="52"/>
        <v>321</v>
      </c>
      <c r="AE101" s="1">
        <f t="shared" si="59"/>
        <v>-36</v>
      </c>
      <c r="AF101" s="1">
        <f t="shared" si="53"/>
        <v>44</v>
      </c>
      <c r="AG101" s="1">
        <f t="shared" si="53"/>
        <v>0</v>
      </c>
      <c r="AH101" s="1">
        <f t="shared" si="53"/>
        <v>3</v>
      </c>
      <c r="AI101" s="1">
        <f t="shared" si="60"/>
        <v>11</v>
      </c>
      <c r="AJ101" s="9">
        <f t="shared" si="34"/>
        <v>4.4093406593406596E-2</v>
      </c>
      <c r="AK101" s="9">
        <f t="shared" si="35"/>
        <v>0.14560000000000001</v>
      </c>
      <c r="AL101" s="9">
        <f t="shared" si="36"/>
        <v>1.132E-2</v>
      </c>
      <c r="AM101" s="9">
        <f t="shared" si="37"/>
        <v>0.12786</v>
      </c>
      <c r="AN101" s="9">
        <f t="shared" si="38"/>
        <v>6.4200000000000004E-3</v>
      </c>
      <c r="AO101" s="9">
        <f t="shared" si="39"/>
        <v>2.2000000000000001E-4</v>
      </c>
      <c r="AP101" s="1">
        <f t="shared" si="54"/>
        <v>0</v>
      </c>
      <c r="AQ101" s="1">
        <f t="shared" si="54"/>
        <v>0</v>
      </c>
      <c r="AS101" s="1">
        <f t="shared" si="55"/>
        <v>0</v>
      </c>
      <c r="AT101" s="1">
        <f t="shared" si="61"/>
        <v>0</v>
      </c>
      <c r="AU101" s="1">
        <f t="shared" si="40"/>
        <v>0</v>
      </c>
      <c r="AV101" s="9">
        <f t="shared" si="56"/>
        <v>0</v>
      </c>
      <c r="AW101" s="9">
        <f t="shared" si="41"/>
        <v>0</v>
      </c>
      <c r="AX101" s="9">
        <f t="shared" si="42"/>
        <v>0</v>
      </c>
      <c r="AY101" s="9">
        <f t="shared" si="43"/>
        <v>0</v>
      </c>
      <c r="AZ101" s="9">
        <f t="shared" si="4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97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7293</v>
      </c>
      <c r="C102" s="1">
        <v>89</v>
      </c>
      <c r="D102" s="1">
        <v>42706</v>
      </c>
      <c r="E102" s="1">
        <v>534</v>
      </c>
      <c r="F102" s="1">
        <v>0</v>
      </c>
      <c r="G102" s="1">
        <v>6435</v>
      </c>
      <c r="H102" s="1">
        <v>0</v>
      </c>
      <c r="I102" s="1">
        <v>324</v>
      </c>
      <c r="J102" s="1">
        <v>41.29</v>
      </c>
      <c r="K102" s="1">
        <v>1.28</v>
      </c>
      <c r="L102" s="1">
        <v>25.6</v>
      </c>
      <c r="M102" s="1">
        <v>1.06</v>
      </c>
      <c r="N102" s="1">
        <v>3211</v>
      </c>
      <c r="O102" s="1">
        <v>4072</v>
      </c>
      <c r="P102" s="1">
        <v>3715</v>
      </c>
      <c r="Q102" s="1">
        <v>351</v>
      </c>
      <c r="R102" s="1">
        <v>6</v>
      </c>
      <c r="S102" s="1">
        <v>473</v>
      </c>
      <c r="T102" s="1">
        <v>50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f t="shared" si="50"/>
        <v>42706</v>
      </c>
      <c r="AB102" s="1">
        <f t="shared" si="50"/>
        <v>534</v>
      </c>
      <c r="AC102" s="1">
        <f t="shared" si="51"/>
        <v>6435</v>
      </c>
      <c r="AD102" s="1">
        <f t="shared" si="52"/>
        <v>324</v>
      </c>
      <c r="AE102" s="1">
        <f t="shared" si="59"/>
        <v>-32</v>
      </c>
      <c r="AF102" s="1">
        <f t="shared" si="53"/>
        <v>42</v>
      </c>
      <c r="AG102" s="1">
        <f t="shared" si="53"/>
        <v>0</v>
      </c>
      <c r="AH102" s="1">
        <f t="shared" si="53"/>
        <v>3</v>
      </c>
      <c r="AI102" s="1">
        <f t="shared" si="60"/>
        <v>13</v>
      </c>
      <c r="AJ102" s="9">
        <f t="shared" si="34"/>
        <v>4.44261620732209E-2</v>
      </c>
      <c r="AK102" s="9">
        <f t="shared" si="35"/>
        <v>0.14585999999999999</v>
      </c>
      <c r="AL102" s="9">
        <f t="shared" si="36"/>
        <v>1.068E-2</v>
      </c>
      <c r="AM102" s="9">
        <f t="shared" si="37"/>
        <v>0.12870000000000001</v>
      </c>
      <c r="AN102" s="9">
        <f t="shared" si="38"/>
        <v>6.4799999999999996E-3</v>
      </c>
      <c r="AO102" s="9">
        <f t="shared" si="39"/>
        <v>2.5999999999999998E-4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0</v>
      </c>
      <c r="AV102" s="9">
        <f t="shared" si="56"/>
        <v>0</v>
      </c>
      <c r="AW102" s="9">
        <f t="shared" si="41"/>
        <v>0</v>
      </c>
      <c r="AX102" s="9">
        <f t="shared" si="42"/>
        <v>0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98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7303</v>
      </c>
      <c r="C103" s="1">
        <v>90</v>
      </c>
      <c r="D103" s="1">
        <v>42695</v>
      </c>
      <c r="E103" s="1">
        <v>500</v>
      </c>
      <c r="F103" s="1">
        <v>0</v>
      </c>
      <c r="G103" s="1">
        <v>6476</v>
      </c>
      <c r="H103" s="1">
        <v>0</v>
      </c>
      <c r="I103" s="1">
        <v>327</v>
      </c>
      <c r="J103" s="1">
        <v>41.16</v>
      </c>
      <c r="K103" s="1">
        <v>1.28</v>
      </c>
      <c r="L103" s="1">
        <v>25.7</v>
      </c>
      <c r="M103" s="1">
        <v>1.06</v>
      </c>
      <c r="N103" s="1">
        <v>3216</v>
      </c>
      <c r="O103" s="1">
        <v>4078</v>
      </c>
      <c r="P103" s="1">
        <v>3710</v>
      </c>
      <c r="Q103" s="1">
        <v>361</v>
      </c>
      <c r="R103" s="1">
        <v>6</v>
      </c>
      <c r="S103" s="1">
        <v>437</v>
      </c>
      <c r="T103" s="1">
        <v>46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f t="shared" si="50"/>
        <v>42695</v>
      </c>
      <c r="AB103" s="1">
        <f t="shared" si="50"/>
        <v>500</v>
      </c>
      <c r="AC103" s="1">
        <f t="shared" si="51"/>
        <v>6476</v>
      </c>
      <c r="AD103" s="1">
        <f t="shared" si="52"/>
        <v>327</v>
      </c>
      <c r="AE103" s="1">
        <f t="shared" si="59"/>
        <v>-34</v>
      </c>
      <c r="AF103" s="1">
        <f t="shared" si="53"/>
        <v>41</v>
      </c>
      <c r="AG103" s="1">
        <f t="shared" si="53"/>
        <v>0</v>
      </c>
      <c r="AH103" s="1">
        <f t="shared" si="53"/>
        <v>3</v>
      </c>
      <c r="AI103" s="1">
        <f t="shared" si="60"/>
        <v>10</v>
      </c>
      <c r="AJ103" s="9">
        <f t="shared" si="34"/>
        <v>4.4776119402985072E-2</v>
      </c>
      <c r="AK103" s="9">
        <f t="shared" si="35"/>
        <v>0.14606</v>
      </c>
      <c r="AL103" s="9">
        <f t="shared" si="36"/>
        <v>0.01</v>
      </c>
      <c r="AM103" s="9">
        <f t="shared" si="37"/>
        <v>0.12952</v>
      </c>
      <c r="AN103" s="9">
        <f t="shared" si="38"/>
        <v>6.5399999999999998E-3</v>
      </c>
      <c r="AO103" s="9">
        <f t="shared" si="39"/>
        <v>2.0000000000000001E-4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0</v>
      </c>
      <c r="AV103" s="9">
        <f t="shared" si="56"/>
        <v>0</v>
      </c>
      <c r="AW103" s="9">
        <f t="shared" si="41"/>
        <v>0</v>
      </c>
      <c r="AX103" s="9">
        <f t="shared" si="42"/>
        <v>0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99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7311</v>
      </c>
      <c r="C104" s="1">
        <v>91</v>
      </c>
      <c r="D104" s="1">
        <v>42688</v>
      </c>
      <c r="E104" s="1">
        <v>467</v>
      </c>
      <c r="F104" s="1">
        <v>0</v>
      </c>
      <c r="G104" s="1">
        <v>6514</v>
      </c>
      <c r="H104" s="1">
        <v>0</v>
      </c>
      <c r="I104" s="1">
        <v>330</v>
      </c>
      <c r="J104" s="1">
        <v>41.03</v>
      </c>
      <c r="K104" s="1">
        <v>1.28</v>
      </c>
      <c r="L104" s="1">
        <v>25.7</v>
      </c>
      <c r="M104" s="1">
        <v>1.05</v>
      </c>
      <c r="N104" s="1">
        <v>3220</v>
      </c>
      <c r="O104" s="1">
        <v>4081</v>
      </c>
      <c r="P104" s="1">
        <v>3706</v>
      </c>
      <c r="Q104" s="1">
        <v>368</v>
      </c>
      <c r="R104" s="1">
        <v>6</v>
      </c>
      <c r="S104" s="1">
        <v>406</v>
      </c>
      <c r="T104" s="1">
        <v>42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f t="shared" si="50"/>
        <v>42688</v>
      </c>
      <c r="AB104" s="1">
        <f t="shared" si="50"/>
        <v>467</v>
      </c>
      <c r="AC104" s="1">
        <f t="shared" si="51"/>
        <v>6514</v>
      </c>
      <c r="AD104" s="1">
        <f t="shared" si="52"/>
        <v>330</v>
      </c>
      <c r="AE104" s="1">
        <f t="shared" si="59"/>
        <v>-33</v>
      </c>
      <c r="AF104" s="1">
        <f t="shared" si="53"/>
        <v>38</v>
      </c>
      <c r="AG104" s="1">
        <f t="shared" si="53"/>
        <v>0</v>
      </c>
      <c r="AH104" s="1">
        <f t="shared" si="53"/>
        <v>3</v>
      </c>
      <c r="AI104" s="1">
        <f t="shared" si="60"/>
        <v>8</v>
      </c>
      <c r="AJ104" s="9">
        <f t="shared" si="34"/>
        <v>4.5137464095199017E-2</v>
      </c>
      <c r="AK104" s="9">
        <f t="shared" si="35"/>
        <v>0.14621999999999999</v>
      </c>
      <c r="AL104" s="9">
        <f t="shared" si="36"/>
        <v>9.3399999999999993E-3</v>
      </c>
      <c r="AM104" s="9">
        <f t="shared" si="37"/>
        <v>0.13028000000000001</v>
      </c>
      <c r="AN104" s="9">
        <f t="shared" si="38"/>
        <v>6.6E-3</v>
      </c>
      <c r="AO104" s="9">
        <f t="shared" si="39"/>
        <v>1.6000000000000001E-4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0</v>
      </c>
      <c r="AV104" s="9">
        <f t="shared" si="56"/>
        <v>0</v>
      </c>
      <c r="AW104" s="9">
        <f t="shared" si="41"/>
        <v>0</v>
      </c>
      <c r="AX104" s="9">
        <f t="shared" si="42"/>
        <v>0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100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7318</v>
      </c>
      <c r="C105" s="1">
        <v>92</v>
      </c>
      <c r="D105" s="1">
        <v>42680</v>
      </c>
      <c r="E105" s="1">
        <v>438</v>
      </c>
      <c r="F105" s="1">
        <v>0</v>
      </c>
      <c r="G105" s="1">
        <v>6547</v>
      </c>
      <c r="H105" s="1">
        <v>0</v>
      </c>
      <c r="I105" s="1">
        <v>333</v>
      </c>
      <c r="J105" s="1">
        <v>40.909999999999997</v>
      </c>
      <c r="K105" s="1">
        <v>1.27</v>
      </c>
      <c r="L105" s="1">
        <v>25.7</v>
      </c>
      <c r="M105" s="1">
        <v>1.05</v>
      </c>
      <c r="N105" s="1">
        <v>3224</v>
      </c>
      <c r="O105" s="1">
        <v>4084</v>
      </c>
      <c r="P105" s="1">
        <v>3704</v>
      </c>
      <c r="Q105" s="1">
        <v>374</v>
      </c>
      <c r="R105" s="1">
        <v>6</v>
      </c>
      <c r="S105" s="1">
        <v>379</v>
      </c>
      <c r="T105" s="1">
        <v>40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f t="shared" si="50"/>
        <v>42680</v>
      </c>
      <c r="AB105" s="1">
        <f t="shared" si="50"/>
        <v>438</v>
      </c>
      <c r="AC105" s="1">
        <f t="shared" si="51"/>
        <v>6547</v>
      </c>
      <c r="AD105" s="1">
        <f t="shared" si="52"/>
        <v>333</v>
      </c>
      <c r="AE105" s="1">
        <f t="shared" si="59"/>
        <v>-29</v>
      </c>
      <c r="AF105" s="1">
        <f t="shared" si="53"/>
        <v>33</v>
      </c>
      <c r="AG105" s="1">
        <f t="shared" si="53"/>
        <v>0</v>
      </c>
      <c r="AH105" s="1">
        <f t="shared" si="53"/>
        <v>3</v>
      </c>
      <c r="AI105" s="1">
        <f t="shared" si="60"/>
        <v>7</v>
      </c>
      <c r="AJ105" s="9">
        <f t="shared" si="34"/>
        <v>4.5504236130090185E-2</v>
      </c>
      <c r="AK105" s="9">
        <f t="shared" si="35"/>
        <v>0.14635999999999999</v>
      </c>
      <c r="AL105" s="9">
        <f t="shared" si="36"/>
        <v>8.7600000000000004E-3</v>
      </c>
      <c r="AM105" s="9">
        <f t="shared" si="37"/>
        <v>0.13094</v>
      </c>
      <c r="AN105" s="9">
        <f t="shared" si="38"/>
        <v>6.6600000000000001E-3</v>
      </c>
      <c r="AO105" s="9">
        <f t="shared" si="39"/>
        <v>1.3999999999999999E-4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0</v>
      </c>
      <c r="AV105" s="9">
        <f t="shared" si="56"/>
        <v>0</v>
      </c>
      <c r="AW105" s="9">
        <f t="shared" si="41"/>
        <v>0</v>
      </c>
      <c r="AX105" s="9">
        <f t="shared" si="42"/>
        <v>0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101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7324</v>
      </c>
      <c r="C106" s="1">
        <v>93</v>
      </c>
      <c r="D106" s="1">
        <v>42674</v>
      </c>
      <c r="E106" s="1">
        <v>411</v>
      </c>
      <c r="F106" s="1">
        <v>0</v>
      </c>
      <c r="G106" s="1">
        <v>6578</v>
      </c>
      <c r="H106" s="1">
        <v>0</v>
      </c>
      <c r="I106" s="1">
        <v>335</v>
      </c>
      <c r="J106" s="1">
        <v>40.78</v>
      </c>
      <c r="K106" s="1">
        <v>1.27</v>
      </c>
      <c r="L106" s="1">
        <v>25.7</v>
      </c>
      <c r="M106" s="1">
        <v>1.05</v>
      </c>
      <c r="N106" s="1">
        <v>3228</v>
      </c>
      <c r="O106" s="1">
        <v>4087</v>
      </c>
      <c r="P106" s="1">
        <v>3700</v>
      </c>
      <c r="Q106" s="1">
        <v>380</v>
      </c>
      <c r="R106" s="1">
        <v>6</v>
      </c>
      <c r="S106" s="1">
        <v>356</v>
      </c>
      <c r="T106" s="1">
        <v>37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f t="shared" si="50"/>
        <v>42674</v>
      </c>
      <c r="AB106" s="1">
        <f t="shared" si="50"/>
        <v>411</v>
      </c>
      <c r="AC106" s="1">
        <f t="shared" si="51"/>
        <v>6578</v>
      </c>
      <c r="AD106" s="1">
        <f t="shared" si="52"/>
        <v>335</v>
      </c>
      <c r="AE106" s="1">
        <f t="shared" si="59"/>
        <v>-27</v>
      </c>
      <c r="AF106" s="1">
        <f t="shared" si="53"/>
        <v>31</v>
      </c>
      <c r="AG106" s="1">
        <f t="shared" si="53"/>
        <v>0</v>
      </c>
      <c r="AH106" s="1">
        <f t="shared" si="53"/>
        <v>2</v>
      </c>
      <c r="AI106" s="1">
        <f t="shared" si="60"/>
        <v>6</v>
      </c>
      <c r="AJ106" s="9">
        <f t="shared" si="34"/>
        <v>4.57400327689787E-2</v>
      </c>
      <c r="AK106" s="9">
        <f t="shared" si="35"/>
        <v>0.14648</v>
      </c>
      <c r="AL106" s="9">
        <f t="shared" si="36"/>
        <v>8.2199999999999999E-3</v>
      </c>
      <c r="AM106" s="9">
        <f t="shared" si="37"/>
        <v>0.13156000000000001</v>
      </c>
      <c r="AN106" s="9">
        <f t="shared" si="38"/>
        <v>6.7000000000000002E-3</v>
      </c>
      <c r="AO106" s="9">
        <f t="shared" si="39"/>
        <v>1.2E-4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0</v>
      </c>
      <c r="AV106" s="9">
        <f t="shared" si="56"/>
        <v>0</v>
      </c>
      <c r="AW106" s="9">
        <f t="shared" si="41"/>
        <v>0</v>
      </c>
      <c r="AX106" s="9">
        <f t="shared" si="42"/>
        <v>0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102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7331</v>
      </c>
      <c r="C107" s="1">
        <v>94</v>
      </c>
      <c r="D107" s="1">
        <v>42667</v>
      </c>
      <c r="E107" s="1">
        <v>388</v>
      </c>
      <c r="F107" s="1">
        <v>0</v>
      </c>
      <c r="G107" s="1">
        <v>6605</v>
      </c>
      <c r="H107" s="1">
        <v>0</v>
      </c>
      <c r="I107" s="1">
        <v>338</v>
      </c>
      <c r="J107" s="1">
        <v>40.659999999999997</v>
      </c>
      <c r="K107" s="1">
        <v>1.27</v>
      </c>
      <c r="L107" s="1">
        <v>25.7</v>
      </c>
      <c r="M107" s="1">
        <v>1.04</v>
      </c>
      <c r="N107" s="1">
        <v>3232</v>
      </c>
      <c r="O107" s="1">
        <v>4089</v>
      </c>
      <c r="P107" s="1">
        <v>3698</v>
      </c>
      <c r="Q107" s="1">
        <v>385</v>
      </c>
      <c r="R107" s="1">
        <v>6</v>
      </c>
      <c r="S107" s="1">
        <v>337</v>
      </c>
      <c r="T107" s="1">
        <v>35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f t="shared" si="50"/>
        <v>42667</v>
      </c>
      <c r="AB107" s="1">
        <f t="shared" si="50"/>
        <v>388</v>
      </c>
      <c r="AC107" s="1">
        <f t="shared" si="51"/>
        <v>6605</v>
      </c>
      <c r="AD107" s="1">
        <f t="shared" si="52"/>
        <v>338</v>
      </c>
      <c r="AE107" s="1">
        <f t="shared" si="59"/>
        <v>-23</v>
      </c>
      <c r="AF107" s="1">
        <f t="shared" si="53"/>
        <v>27</v>
      </c>
      <c r="AG107" s="1">
        <f t="shared" si="53"/>
        <v>0</v>
      </c>
      <c r="AH107" s="1">
        <f t="shared" si="53"/>
        <v>3</v>
      </c>
      <c r="AI107" s="1">
        <f t="shared" si="60"/>
        <v>7</v>
      </c>
      <c r="AJ107" s="9">
        <f t="shared" si="34"/>
        <v>4.6105579047878868E-2</v>
      </c>
      <c r="AK107" s="9">
        <f t="shared" si="35"/>
        <v>0.14662</v>
      </c>
      <c r="AL107" s="9">
        <f t="shared" si="36"/>
        <v>7.7600000000000004E-3</v>
      </c>
      <c r="AM107" s="9">
        <f t="shared" si="37"/>
        <v>0.1321</v>
      </c>
      <c r="AN107" s="9">
        <f t="shared" si="38"/>
        <v>6.7600000000000004E-3</v>
      </c>
      <c r="AO107" s="9">
        <f t="shared" si="39"/>
        <v>1.3999999999999999E-4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0</v>
      </c>
      <c r="AV107" s="9">
        <f t="shared" si="56"/>
        <v>0</v>
      </c>
      <c r="AW107" s="9">
        <f t="shared" si="41"/>
        <v>0</v>
      </c>
      <c r="AX107" s="9">
        <f t="shared" si="42"/>
        <v>0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103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7337</v>
      </c>
      <c r="C108" s="1">
        <v>95</v>
      </c>
      <c r="D108" s="1">
        <v>42661</v>
      </c>
      <c r="E108" s="1">
        <v>362</v>
      </c>
      <c r="F108" s="1">
        <v>0</v>
      </c>
      <c r="G108" s="1">
        <v>6635</v>
      </c>
      <c r="H108" s="1">
        <v>0</v>
      </c>
      <c r="I108" s="1">
        <v>340</v>
      </c>
      <c r="J108" s="1">
        <v>40.54</v>
      </c>
      <c r="K108" s="1">
        <v>1.27</v>
      </c>
      <c r="L108" s="1">
        <v>25.7</v>
      </c>
      <c r="M108" s="1">
        <v>1.04</v>
      </c>
      <c r="N108" s="1">
        <v>3236</v>
      </c>
      <c r="O108" s="1">
        <v>4091</v>
      </c>
      <c r="P108" s="1">
        <v>3694</v>
      </c>
      <c r="Q108" s="1">
        <v>390</v>
      </c>
      <c r="R108" s="1">
        <v>6</v>
      </c>
      <c r="S108" s="1">
        <v>318</v>
      </c>
      <c r="T108" s="1">
        <v>33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f t="shared" si="50"/>
        <v>42661</v>
      </c>
      <c r="AB108" s="1">
        <f t="shared" si="50"/>
        <v>362</v>
      </c>
      <c r="AC108" s="1">
        <f t="shared" si="51"/>
        <v>6635</v>
      </c>
      <c r="AD108" s="1">
        <f t="shared" si="52"/>
        <v>340</v>
      </c>
      <c r="AE108" s="1">
        <f t="shared" si="59"/>
        <v>-26</v>
      </c>
      <c r="AF108" s="1">
        <f t="shared" si="53"/>
        <v>30</v>
      </c>
      <c r="AG108" s="1">
        <f t="shared" si="53"/>
        <v>0</v>
      </c>
      <c r="AH108" s="1">
        <f t="shared" si="53"/>
        <v>2</v>
      </c>
      <c r="AI108" s="1">
        <f t="shared" si="60"/>
        <v>6</v>
      </c>
      <c r="AJ108" s="9">
        <f t="shared" si="34"/>
        <v>4.6340466130571079E-2</v>
      </c>
      <c r="AK108" s="9">
        <f t="shared" si="35"/>
        <v>0.14674000000000001</v>
      </c>
      <c r="AL108" s="9">
        <f t="shared" si="36"/>
        <v>7.2399999999999999E-3</v>
      </c>
      <c r="AM108" s="9">
        <f t="shared" si="37"/>
        <v>0.13270000000000001</v>
      </c>
      <c r="AN108" s="9">
        <f t="shared" si="38"/>
        <v>6.7999999999999996E-3</v>
      </c>
      <c r="AO108" s="9">
        <f t="shared" si="39"/>
        <v>1.2E-4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0</v>
      </c>
      <c r="AV108" s="9">
        <f t="shared" si="56"/>
        <v>0</v>
      </c>
      <c r="AW108" s="9">
        <f t="shared" si="41"/>
        <v>0</v>
      </c>
      <c r="AX108" s="9">
        <f t="shared" si="42"/>
        <v>0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104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7343</v>
      </c>
      <c r="C109" s="1">
        <v>96</v>
      </c>
      <c r="D109" s="1">
        <v>42655</v>
      </c>
      <c r="E109" s="1">
        <v>340</v>
      </c>
      <c r="F109" s="1">
        <v>0</v>
      </c>
      <c r="G109" s="1">
        <v>6661</v>
      </c>
      <c r="H109" s="1">
        <v>0</v>
      </c>
      <c r="I109" s="1">
        <v>342</v>
      </c>
      <c r="J109" s="1">
        <v>40.43</v>
      </c>
      <c r="K109" s="1">
        <v>1.27</v>
      </c>
      <c r="L109" s="1">
        <v>25.7</v>
      </c>
      <c r="M109" s="1">
        <v>1.03</v>
      </c>
      <c r="N109" s="1">
        <v>3240</v>
      </c>
      <c r="O109" s="1">
        <v>4093</v>
      </c>
      <c r="P109" s="1">
        <v>3694</v>
      </c>
      <c r="Q109" s="1">
        <v>393</v>
      </c>
      <c r="R109" s="1">
        <v>6</v>
      </c>
      <c r="S109" s="1">
        <v>300</v>
      </c>
      <c r="T109" s="1">
        <v>32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f t="shared" si="50"/>
        <v>42655</v>
      </c>
      <c r="AB109" s="1">
        <f t="shared" si="50"/>
        <v>340</v>
      </c>
      <c r="AC109" s="1">
        <f t="shared" si="51"/>
        <v>6661</v>
      </c>
      <c r="AD109" s="1">
        <f t="shared" si="52"/>
        <v>342</v>
      </c>
      <c r="AE109" s="1">
        <f t="shared" si="59"/>
        <v>-22</v>
      </c>
      <c r="AF109" s="1">
        <f t="shared" si="53"/>
        <v>26</v>
      </c>
      <c r="AG109" s="1">
        <f t="shared" si="53"/>
        <v>0</v>
      </c>
      <c r="AH109" s="1">
        <f t="shared" si="53"/>
        <v>2</v>
      </c>
      <c r="AI109" s="1">
        <f t="shared" si="60"/>
        <v>6</v>
      </c>
      <c r="AJ109" s="9">
        <f t="shared" si="34"/>
        <v>4.657496935857279E-2</v>
      </c>
      <c r="AK109" s="9">
        <f t="shared" si="35"/>
        <v>0.14685999999999999</v>
      </c>
      <c r="AL109" s="9">
        <f t="shared" si="36"/>
        <v>6.7999999999999996E-3</v>
      </c>
      <c r="AM109" s="9">
        <f t="shared" si="37"/>
        <v>0.13322000000000001</v>
      </c>
      <c r="AN109" s="9">
        <f t="shared" si="38"/>
        <v>6.8399999999999997E-3</v>
      </c>
      <c r="AO109" s="9">
        <f t="shared" si="39"/>
        <v>1.2E-4</v>
      </c>
      <c r="AP109" s="1">
        <f t="shared" si="54"/>
        <v>0</v>
      </c>
      <c r="AQ109" s="1">
        <f t="shared" si="54"/>
        <v>0</v>
      </c>
      <c r="AS109" s="1">
        <f t="shared" si="55"/>
        <v>0</v>
      </c>
      <c r="AT109" s="1">
        <f t="shared" si="61"/>
        <v>0</v>
      </c>
      <c r="AU109" s="1">
        <f t="shared" si="40"/>
        <v>0</v>
      </c>
      <c r="AV109" s="9">
        <f t="shared" si="56"/>
        <v>0</v>
      </c>
      <c r="AW109" s="9">
        <f t="shared" si="41"/>
        <v>0</v>
      </c>
      <c r="AX109" s="9">
        <f t="shared" si="42"/>
        <v>0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105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7348</v>
      </c>
      <c r="C110" s="1">
        <v>97</v>
      </c>
      <c r="D110" s="1">
        <v>42651</v>
      </c>
      <c r="E110" s="1">
        <v>320</v>
      </c>
      <c r="F110" s="1">
        <v>0</v>
      </c>
      <c r="G110" s="1">
        <v>6684</v>
      </c>
      <c r="H110" s="1">
        <v>0</v>
      </c>
      <c r="I110" s="1">
        <v>344</v>
      </c>
      <c r="J110" s="1">
        <v>40.31</v>
      </c>
      <c r="K110" s="1">
        <v>1.27</v>
      </c>
      <c r="L110" s="1">
        <v>25.7</v>
      </c>
      <c r="M110" s="1">
        <v>1.03</v>
      </c>
      <c r="N110" s="1">
        <v>3243</v>
      </c>
      <c r="O110" s="1">
        <v>4095</v>
      </c>
      <c r="P110" s="1">
        <v>3693</v>
      </c>
      <c r="Q110" s="1">
        <v>395</v>
      </c>
      <c r="R110" s="1">
        <v>6</v>
      </c>
      <c r="S110" s="1">
        <v>283</v>
      </c>
      <c r="T110" s="1">
        <v>30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f t="shared" si="50"/>
        <v>42651</v>
      </c>
      <c r="AB110" s="1">
        <f t="shared" si="50"/>
        <v>320</v>
      </c>
      <c r="AC110" s="1">
        <f t="shared" si="51"/>
        <v>6684</v>
      </c>
      <c r="AD110" s="1">
        <f t="shared" si="52"/>
        <v>344</v>
      </c>
      <c r="AE110" s="1">
        <f t="shared" si="59"/>
        <v>-20</v>
      </c>
      <c r="AF110" s="1">
        <f t="shared" si="53"/>
        <v>23</v>
      </c>
      <c r="AG110" s="1">
        <f t="shared" si="53"/>
        <v>0</v>
      </c>
      <c r="AH110" s="1">
        <f t="shared" si="53"/>
        <v>2</v>
      </c>
      <c r="AI110" s="1">
        <f t="shared" si="60"/>
        <v>5</v>
      </c>
      <c r="AJ110" s="9">
        <f t="shared" si="34"/>
        <v>4.6815459989112684E-2</v>
      </c>
      <c r="AK110" s="9">
        <f t="shared" si="35"/>
        <v>0.14696000000000001</v>
      </c>
      <c r="AL110" s="9">
        <f t="shared" si="36"/>
        <v>6.4000000000000003E-3</v>
      </c>
      <c r="AM110" s="9">
        <f t="shared" si="37"/>
        <v>0.13367999999999999</v>
      </c>
      <c r="AN110" s="9">
        <f t="shared" si="38"/>
        <v>6.8799999999999998E-3</v>
      </c>
      <c r="AO110" s="9">
        <f t="shared" si="39"/>
        <v>1E-4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0</v>
      </c>
      <c r="AV110" s="9">
        <f t="shared" si="56"/>
        <v>0</v>
      </c>
      <c r="AW110" s="9">
        <f t="shared" si="41"/>
        <v>0</v>
      </c>
      <c r="AX110" s="9">
        <f t="shared" si="42"/>
        <v>0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106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7351</v>
      </c>
      <c r="C111" s="1">
        <v>98</v>
      </c>
      <c r="D111" s="1">
        <v>42646</v>
      </c>
      <c r="E111" s="1">
        <v>301</v>
      </c>
      <c r="F111" s="1">
        <v>0</v>
      </c>
      <c r="G111" s="1">
        <v>6705</v>
      </c>
      <c r="H111" s="1">
        <v>0</v>
      </c>
      <c r="I111" s="1">
        <v>345</v>
      </c>
      <c r="J111" s="1">
        <v>40.200000000000003</v>
      </c>
      <c r="K111" s="1">
        <v>1.27</v>
      </c>
      <c r="L111" s="1">
        <v>25.7</v>
      </c>
      <c r="M111" s="1">
        <v>1.03</v>
      </c>
      <c r="N111" s="1">
        <v>3246</v>
      </c>
      <c r="O111" s="1">
        <v>4097</v>
      </c>
      <c r="P111" s="1">
        <v>3692</v>
      </c>
      <c r="Q111" s="1">
        <v>397</v>
      </c>
      <c r="R111" s="1">
        <v>6</v>
      </c>
      <c r="S111" s="1">
        <v>267</v>
      </c>
      <c r="T111" s="1">
        <v>29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f t="shared" si="50"/>
        <v>42646</v>
      </c>
      <c r="AB111" s="1">
        <f t="shared" si="50"/>
        <v>301</v>
      </c>
      <c r="AC111" s="1">
        <f t="shared" si="51"/>
        <v>6705</v>
      </c>
      <c r="AD111" s="1">
        <f t="shared" si="52"/>
        <v>345</v>
      </c>
      <c r="AE111" s="1">
        <f t="shared" si="59"/>
        <v>-19</v>
      </c>
      <c r="AF111" s="1">
        <f t="shared" si="53"/>
        <v>21</v>
      </c>
      <c r="AG111" s="1">
        <f t="shared" si="53"/>
        <v>0</v>
      </c>
      <c r="AH111" s="1">
        <f t="shared" si="53"/>
        <v>1</v>
      </c>
      <c r="AI111" s="1">
        <f t="shared" si="60"/>
        <v>3</v>
      </c>
      <c r="AJ111" s="9">
        <f t="shared" si="34"/>
        <v>4.6932390150999863E-2</v>
      </c>
      <c r="AK111" s="9">
        <f t="shared" si="35"/>
        <v>0.14702000000000001</v>
      </c>
      <c r="AL111" s="9">
        <f t="shared" si="36"/>
        <v>6.0200000000000002E-3</v>
      </c>
      <c r="AM111" s="9">
        <f t="shared" si="37"/>
        <v>0.1341</v>
      </c>
      <c r="AN111" s="9">
        <f t="shared" si="38"/>
        <v>6.8999999999999999E-3</v>
      </c>
      <c r="AO111" s="9">
        <f t="shared" si="39"/>
        <v>6.0000000000000002E-5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0</v>
      </c>
      <c r="AV111" s="9">
        <f t="shared" si="56"/>
        <v>0</v>
      </c>
      <c r="AW111" s="9">
        <f t="shared" si="41"/>
        <v>0</v>
      </c>
      <c r="AX111" s="9">
        <f t="shared" si="42"/>
        <v>0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107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7357</v>
      </c>
      <c r="C112" s="1">
        <v>99</v>
      </c>
      <c r="D112" s="1">
        <v>42642</v>
      </c>
      <c r="E112" s="1">
        <v>286</v>
      </c>
      <c r="F112" s="1">
        <v>0</v>
      </c>
      <c r="G112" s="1">
        <v>6723</v>
      </c>
      <c r="H112" s="1">
        <v>0</v>
      </c>
      <c r="I112" s="1">
        <v>348</v>
      </c>
      <c r="J112" s="1">
        <v>40.090000000000003</v>
      </c>
      <c r="K112" s="1">
        <v>1.27</v>
      </c>
      <c r="L112" s="1">
        <v>25.8</v>
      </c>
      <c r="M112" s="1">
        <v>1.03</v>
      </c>
      <c r="N112" s="1">
        <v>3250</v>
      </c>
      <c r="O112" s="1">
        <v>4097</v>
      </c>
      <c r="P112" s="1">
        <v>3691</v>
      </c>
      <c r="Q112" s="1">
        <v>399</v>
      </c>
      <c r="R112" s="1">
        <v>6</v>
      </c>
      <c r="S112" s="1">
        <v>254</v>
      </c>
      <c r="T112" s="1">
        <v>27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f t="shared" si="50"/>
        <v>42642</v>
      </c>
      <c r="AB112" s="1">
        <f t="shared" si="50"/>
        <v>286</v>
      </c>
      <c r="AC112" s="1">
        <f t="shared" si="51"/>
        <v>6723</v>
      </c>
      <c r="AD112" s="1">
        <f t="shared" si="52"/>
        <v>348</v>
      </c>
      <c r="AE112" s="1">
        <f t="shared" si="59"/>
        <v>-15</v>
      </c>
      <c r="AF112" s="1">
        <f t="shared" si="53"/>
        <v>18</v>
      </c>
      <c r="AG112" s="1">
        <f t="shared" si="53"/>
        <v>0</v>
      </c>
      <c r="AH112" s="1">
        <f t="shared" si="53"/>
        <v>3</v>
      </c>
      <c r="AI112" s="1">
        <f t="shared" si="60"/>
        <v>6</v>
      </c>
      <c r="AJ112" s="9">
        <f t="shared" si="34"/>
        <v>4.7301889357074897E-2</v>
      </c>
      <c r="AK112" s="9">
        <f t="shared" si="35"/>
        <v>0.14713999999999999</v>
      </c>
      <c r="AL112" s="9">
        <f t="shared" si="36"/>
        <v>5.7200000000000003E-3</v>
      </c>
      <c r="AM112" s="9">
        <f t="shared" si="37"/>
        <v>0.13446</v>
      </c>
      <c r="AN112" s="9">
        <f t="shared" si="38"/>
        <v>6.96E-3</v>
      </c>
      <c r="AO112" s="9">
        <f t="shared" si="39"/>
        <v>1.2E-4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0</v>
      </c>
      <c r="AV112" s="9">
        <f t="shared" si="56"/>
        <v>0</v>
      </c>
      <c r="AW112" s="9">
        <f t="shared" si="41"/>
        <v>0</v>
      </c>
      <c r="AX112" s="9">
        <f t="shared" si="42"/>
        <v>0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108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7360</v>
      </c>
      <c r="C113" s="1">
        <v>100</v>
      </c>
      <c r="D113" s="1">
        <v>42638</v>
      </c>
      <c r="E113" s="1">
        <v>269</v>
      </c>
      <c r="F113" s="1">
        <v>0</v>
      </c>
      <c r="G113" s="1">
        <v>6743</v>
      </c>
      <c r="H113" s="1">
        <v>0</v>
      </c>
      <c r="I113" s="1">
        <v>348</v>
      </c>
      <c r="J113" s="1">
        <v>39.99</v>
      </c>
      <c r="K113" s="1">
        <v>1.27</v>
      </c>
      <c r="L113" s="1">
        <v>25.8</v>
      </c>
      <c r="M113" s="1">
        <v>1.02</v>
      </c>
      <c r="N113" s="1">
        <v>3253</v>
      </c>
      <c r="O113" s="1">
        <v>4098</v>
      </c>
      <c r="P113" s="1">
        <v>3690</v>
      </c>
      <c r="Q113" s="1">
        <v>401</v>
      </c>
      <c r="R113" s="1">
        <v>6</v>
      </c>
      <c r="S113" s="1">
        <v>240</v>
      </c>
      <c r="T113" s="1">
        <v>26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f t="shared" si="50"/>
        <v>42638</v>
      </c>
      <c r="AB113" s="1">
        <f t="shared" si="50"/>
        <v>269</v>
      </c>
      <c r="AC113" s="1">
        <f t="shared" si="51"/>
        <v>6743</v>
      </c>
      <c r="AD113" s="1">
        <f t="shared" si="52"/>
        <v>348</v>
      </c>
      <c r="AE113" s="1">
        <f t="shared" si="59"/>
        <v>-17</v>
      </c>
      <c r="AF113" s="1">
        <f t="shared" si="53"/>
        <v>20</v>
      </c>
      <c r="AG113" s="1">
        <f t="shared" si="53"/>
        <v>0</v>
      </c>
      <c r="AH113" s="1">
        <f t="shared" si="53"/>
        <v>0</v>
      </c>
      <c r="AI113" s="1">
        <f t="shared" si="60"/>
        <v>3</v>
      </c>
      <c r="AJ113" s="9">
        <f t="shared" si="34"/>
        <v>4.7282608695652172E-2</v>
      </c>
      <c r="AK113" s="9">
        <f t="shared" si="35"/>
        <v>0.1472</v>
      </c>
      <c r="AL113" s="9">
        <f t="shared" si="36"/>
        <v>5.3800000000000002E-3</v>
      </c>
      <c r="AM113" s="9">
        <f t="shared" si="37"/>
        <v>0.13486000000000001</v>
      </c>
      <c r="AN113" s="9">
        <f t="shared" si="38"/>
        <v>6.96E-3</v>
      </c>
      <c r="AO113" s="9">
        <f t="shared" si="39"/>
        <v>6.0000000000000002E-5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0</v>
      </c>
      <c r="AV113" s="9">
        <f t="shared" si="56"/>
        <v>0</v>
      </c>
      <c r="AW113" s="9">
        <f t="shared" si="41"/>
        <v>0</v>
      </c>
      <c r="AX113" s="9">
        <f t="shared" si="42"/>
        <v>0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109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7364</v>
      </c>
      <c r="C114" s="1">
        <v>101</v>
      </c>
      <c r="D114" s="1">
        <v>42635</v>
      </c>
      <c r="E114" s="1">
        <v>251</v>
      </c>
      <c r="F114" s="1">
        <v>0</v>
      </c>
      <c r="G114" s="1">
        <v>6763</v>
      </c>
      <c r="H114" s="1">
        <v>0</v>
      </c>
      <c r="I114" s="1">
        <v>350</v>
      </c>
      <c r="J114" s="1">
        <v>39.880000000000003</v>
      </c>
      <c r="K114" s="1">
        <v>1.27</v>
      </c>
      <c r="L114" s="1">
        <v>25.8</v>
      </c>
      <c r="M114" s="1">
        <v>1.02</v>
      </c>
      <c r="N114" s="1">
        <v>3256</v>
      </c>
      <c r="O114" s="1">
        <v>4098</v>
      </c>
      <c r="P114" s="1">
        <v>3688</v>
      </c>
      <c r="Q114" s="1">
        <v>403</v>
      </c>
      <c r="R114" s="1">
        <v>6</v>
      </c>
      <c r="S114" s="1">
        <v>224</v>
      </c>
      <c r="T114" s="1">
        <v>24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f t="shared" si="50"/>
        <v>42635</v>
      </c>
      <c r="AB114" s="1">
        <f t="shared" si="50"/>
        <v>251</v>
      </c>
      <c r="AC114" s="1">
        <f t="shared" si="51"/>
        <v>6763</v>
      </c>
      <c r="AD114" s="1">
        <f t="shared" si="52"/>
        <v>350</v>
      </c>
      <c r="AE114" s="1">
        <f t="shared" si="59"/>
        <v>-18</v>
      </c>
      <c r="AF114" s="1">
        <f t="shared" si="53"/>
        <v>20</v>
      </c>
      <c r="AG114" s="1">
        <f t="shared" si="53"/>
        <v>0</v>
      </c>
      <c r="AH114" s="1">
        <f t="shared" si="53"/>
        <v>2</v>
      </c>
      <c r="AI114" s="1">
        <f t="shared" si="60"/>
        <v>4</v>
      </c>
      <c r="AJ114" s="9">
        <f t="shared" si="34"/>
        <v>4.7528517110266157E-2</v>
      </c>
      <c r="AK114" s="9">
        <f t="shared" si="35"/>
        <v>0.14727999999999999</v>
      </c>
      <c r="AL114" s="9">
        <f t="shared" si="36"/>
        <v>5.0200000000000002E-3</v>
      </c>
      <c r="AM114" s="9">
        <f t="shared" si="37"/>
        <v>0.13525999999999999</v>
      </c>
      <c r="AN114" s="9">
        <f t="shared" si="38"/>
        <v>7.0000000000000001E-3</v>
      </c>
      <c r="AO114" s="9">
        <f t="shared" si="39"/>
        <v>8.0000000000000007E-5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0</v>
      </c>
      <c r="AV114" s="9">
        <f t="shared" si="56"/>
        <v>0</v>
      </c>
      <c r="AW114" s="9">
        <f t="shared" si="41"/>
        <v>0</v>
      </c>
      <c r="AX114" s="9">
        <f t="shared" si="42"/>
        <v>0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110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7367</v>
      </c>
      <c r="C115" s="1">
        <v>102</v>
      </c>
      <c r="D115" s="1">
        <v>42632</v>
      </c>
      <c r="E115" s="1">
        <v>234</v>
      </c>
      <c r="F115" s="1">
        <v>0</v>
      </c>
      <c r="G115" s="1">
        <v>6782</v>
      </c>
      <c r="H115" s="1">
        <v>0</v>
      </c>
      <c r="I115" s="1">
        <v>351</v>
      </c>
      <c r="J115" s="1">
        <v>39.78</v>
      </c>
      <c r="K115" s="1">
        <v>1.27</v>
      </c>
      <c r="L115" s="1">
        <v>25.8</v>
      </c>
      <c r="M115" s="1">
        <v>1.02</v>
      </c>
      <c r="N115" s="1">
        <v>3258</v>
      </c>
      <c r="O115" s="1">
        <v>4098</v>
      </c>
      <c r="P115" s="1">
        <v>3685</v>
      </c>
      <c r="Q115" s="1">
        <v>407</v>
      </c>
      <c r="R115" s="1">
        <v>6</v>
      </c>
      <c r="S115" s="1">
        <v>210</v>
      </c>
      <c r="T115" s="1">
        <v>22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f t="shared" si="50"/>
        <v>42632</v>
      </c>
      <c r="AB115" s="1">
        <f t="shared" si="50"/>
        <v>234</v>
      </c>
      <c r="AC115" s="1">
        <f t="shared" si="51"/>
        <v>6782</v>
      </c>
      <c r="AD115" s="1">
        <f t="shared" si="52"/>
        <v>351</v>
      </c>
      <c r="AE115" s="1">
        <f t="shared" si="59"/>
        <v>-17</v>
      </c>
      <c r="AF115" s="1">
        <f t="shared" si="53"/>
        <v>19</v>
      </c>
      <c r="AG115" s="1">
        <f t="shared" si="53"/>
        <v>0</v>
      </c>
      <c r="AH115" s="1">
        <f t="shared" si="53"/>
        <v>1</v>
      </c>
      <c r="AI115" s="1">
        <f t="shared" si="60"/>
        <v>3</v>
      </c>
      <c r="AJ115" s="9">
        <f t="shared" si="34"/>
        <v>4.7644902945568071E-2</v>
      </c>
      <c r="AK115" s="9">
        <f t="shared" si="35"/>
        <v>0.14734</v>
      </c>
      <c r="AL115" s="9">
        <f t="shared" si="36"/>
        <v>4.6800000000000001E-3</v>
      </c>
      <c r="AM115" s="9">
        <f t="shared" si="37"/>
        <v>0.13564000000000001</v>
      </c>
      <c r="AN115" s="9">
        <f t="shared" si="38"/>
        <v>7.0200000000000002E-3</v>
      </c>
      <c r="AO115" s="9">
        <f t="shared" si="39"/>
        <v>6.0000000000000002E-5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0</v>
      </c>
      <c r="AV115" s="9">
        <f t="shared" si="56"/>
        <v>0</v>
      </c>
      <c r="AW115" s="9">
        <f t="shared" si="41"/>
        <v>0</v>
      </c>
      <c r="AX115" s="9">
        <f t="shared" si="42"/>
        <v>0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111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7368</v>
      </c>
      <c r="C116" s="1">
        <v>103</v>
      </c>
      <c r="D116" s="1">
        <v>42630</v>
      </c>
      <c r="E116" s="1">
        <v>219</v>
      </c>
      <c r="F116" s="1">
        <v>0</v>
      </c>
      <c r="G116" s="1">
        <v>6797</v>
      </c>
      <c r="H116" s="1">
        <v>0</v>
      </c>
      <c r="I116" s="1">
        <v>352</v>
      </c>
      <c r="J116" s="1">
        <v>39.68</v>
      </c>
      <c r="K116" s="1">
        <v>1.27</v>
      </c>
      <c r="L116" s="1">
        <v>25.8</v>
      </c>
      <c r="M116" s="1">
        <v>1.02</v>
      </c>
      <c r="N116" s="1">
        <v>3260</v>
      </c>
      <c r="O116" s="1">
        <v>4098</v>
      </c>
      <c r="P116" s="1">
        <v>3682</v>
      </c>
      <c r="Q116" s="1">
        <v>410</v>
      </c>
      <c r="R116" s="1">
        <v>6</v>
      </c>
      <c r="S116" s="1">
        <v>199</v>
      </c>
      <c r="T116" s="1">
        <v>21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f t="shared" si="50"/>
        <v>42630</v>
      </c>
      <c r="AB116" s="1">
        <f t="shared" si="50"/>
        <v>219</v>
      </c>
      <c r="AC116" s="1">
        <f t="shared" si="51"/>
        <v>6797</v>
      </c>
      <c r="AD116" s="1">
        <f t="shared" si="52"/>
        <v>352</v>
      </c>
      <c r="AE116" s="1">
        <f t="shared" si="59"/>
        <v>-15</v>
      </c>
      <c r="AF116" s="1">
        <f t="shared" si="53"/>
        <v>15</v>
      </c>
      <c r="AG116" s="1">
        <f t="shared" si="53"/>
        <v>0</v>
      </c>
      <c r="AH116" s="1">
        <f t="shared" si="53"/>
        <v>1</v>
      </c>
      <c r="AI116" s="1">
        <f t="shared" si="60"/>
        <v>1</v>
      </c>
      <c r="AJ116" s="9">
        <f t="shared" si="34"/>
        <v>4.7774158523344191E-2</v>
      </c>
      <c r="AK116" s="9">
        <f t="shared" si="35"/>
        <v>0.14735999999999999</v>
      </c>
      <c r="AL116" s="9">
        <f t="shared" si="36"/>
        <v>4.3800000000000002E-3</v>
      </c>
      <c r="AM116" s="9">
        <f t="shared" si="37"/>
        <v>0.13594000000000001</v>
      </c>
      <c r="AN116" s="9">
        <f t="shared" si="38"/>
        <v>7.0400000000000003E-3</v>
      </c>
      <c r="AO116" s="9">
        <f t="shared" si="39"/>
        <v>2.0000000000000002E-5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0</v>
      </c>
      <c r="AV116" s="9">
        <f t="shared" si="56"/>
        <v>0</v>
      </c>
      <c r="AW116" s="9">
        <f t="shared" si="41"/>
        <v>0</v>
      </c>
      <c r="AX116" s="9">
        <f t="shared" si="42"/>
        <v>0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112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7370</v>
      </c>
      <c r="C117" s="1">
        <v>104</v>
      </c>
      <c r="D117" s="1">
        <v>42627</v>
      </c>
      <c r="E117" s="1">
        <v>207</v>
      </c>
      <c r="F117" s="1">
        <v>0</v>
      </c>
      <c r="G117" s="1">
        <v>6810</v>
      </c>
      <c r="H117" s="1">
        <v>0</v>
      </c>
      <c r="I117" s="1">
        <v>353</v>
      </c>
      <c r="J117" s="1">
        <v>39.58</v>
      </c>
      <c r="K117" s="1">
        <v>1.27</v>
      </c>
      <c r="L117" s="1">
        <v>25.8</v>
      </c>
      <c r="M117" s="1">
        <v>1.02</v>
      </c>
      <c r="N117" s="1">
        <v>3263</v>
      </c>
      <c r="O117" s="1">
        <v>4099</v>
      </c>
      <c r="P117" s="1">
        <v>3681</v>
      </c>
      <c r="Q117" s="1">
        <v>411</v>
      </c>
      <c r="R117" s="1">
        <v>6</v>
      </c>
      <c r="S117" s="1">
        <v>188</v>
      </c>
      <c r="T117" s="1">
        <v>20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f t="shared" si="50"/>
        <v>42627</v>
      </c>
      <c r="AB117" s="1">
        <f t="shared" si="50"/>
        <v>207</v>
      </c>
      <c r="AC117" s="1">
        <f t="shared" si="51"/>
        <v>6810</v>
      </c>
      <c r="AD117" s="1">
        <f t="shared" si="52"/>
        <v>353</v>
      </c>
      <c r="AE117" s="1">
        <f t="shared" si="59"/>
        <v>-12</v>
      </c>
      <c r="AF117" s="1">
        <f t="shared" si="53"/>
        <v>13</v>
      </c>
      <c r="AG117" s="1">
        <f t="shared" si="53"/>
        <v>0</v>
      </c>
      <c r="AH117" s="1">
        <f t="shared" si="53"/>
        <v>1</v>
      </c>
      <c r="AI117" s="1">
        <f t="shared" si="60"/>
        <v>2</v>
      </c>
      <c r="AJ117" s="9">
        <f t="shared" si="34"/>
        <v>4.7896879240162823E-2</v>
      </c>
      <c r="AK117" s="9">
        <f t="shared" si="35"/>
        <v>0.1474</v>
      </c>
      <c r="AL117" s="9">
        <f t="shared" si="36"/>
        <v>4.1399999999999996E-3</v>
      </c>
      <c r="AM117" s="9">
        <f t="shared" si="37"/>
        <v>0.13619999999999999</v>
      </c>
      <c r="AN117" s="9">
        <f t="shared" si="38"/>
        <v>7.0600000000000003E-3</v>
      </c>
      <c r="AO117" s="9">
        <f t="shared" si="39"/>
        <v>4.0000000000000003E-5</v>
      </c>
      <c r="AP117" s="1">
        <f t="shared" si="54"/>
        <v>0</v>
      </c>
      <c r="AQ117" s="1">
        <f t="shared" si="54"/>
        <v>0</v>
      </c>
      <c r="AS117" s="1">
        <f t="shared" si="55"/>
        <v>0</v>
      </c>
      <c r="AT117" s="1">
        <f t="shared" si="61"/>
        <v>0</v>
      </c>
      <c r="AU117" s="1">
        <f t="shared" si="40"/>
        <v>0</v>
      </c>
      <c r="AV117" s="9">
        <f t="shared" si="56"/>
        <v>0</v>
      </c>
      <c r="AW117" s="9">
        <f t="shared" si="41"/>
        <v>0</v>
      </c>
      <c r="AX117" s="9">
        <f t="shared" si="42"/>
        <v>0</v>
      </c>
      <c r="AY117" s="9">
        <f t="shared" si="43"/>
        <v>0</v>
      </c>
      <c r="AZ117" s="9">
        <f t="shared" si="4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113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7372</v>
      </c>
      <c r="C118" s="1">
        <v>105</v>
      </c>
      <c r="D118" s="1">
        <v>42626</v>
      </c>
      <c r="E118" s="1">
        <v>193</v>
      </c>
      <c r="F118" s="1">
        <v>0</v>
      </c>
      <c r="G118" s="1">
        <v>6824</v>
      </c>
      <c r="H118" s="1">
        <v>0</v>
      </c>
      <c r="I118" s="1">
        <v>355</v>
      </c>
      <c r="J118" s="1">
        <v>39.479999999999997</v>
      </c>
      <c r="K118" s="1">
        <v>1.27</v>
      </c>
      <c r="L118" s="1">
        <v>25.8</v>
      </c>
      <c r="M118" s="1">
        <v>1.02</v>
      </c>
      <c r="N118" s="1">
        <v>3264</v>
      </c>
      <c r="O118" s="1">
        <v>4099</v>
      </c>
      <c r="P118" s="1">
        <v>3679</v>
      </c>
      <c r="Q118" s="1">
        <v>413</v>
      </c>
      <c r="R118" s="1">
        <v>6</v>
      </c>
      <c r="S118" s="1">
        <v>177</v>
      </c>
      <c r="T118" s="1">
        <v>19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f t="shared" si="50"/>
        <v>42626</v>
      </c>
      <c r="AB118" s="1">
        <f t="shared" si="50"/>
        <v>193</v>
      </c>
      <c r="AC118" s="1">
        <f t="shared" si="51"/>
        <v>6824</v>
      </c>
      <c r="AD118" s="1">
        <f t="shared" si="52"/>
        <v>355</v>
      </c>
      <c r="AE118" s="1">
        <f t="shared" si="59"/>
        <v>-14</v>
      </c>
      <c r="AF118" s="1">
        <f t="shared" si="53"/>
        <v>14</v>
      </c>
      <c r="AG118" s="1">
        <f t="shared" si="53"/>
        <v>0</v>
      </c>
      <c r="AH118" s="1">
        <f t="shared" si="53"/>
        <v>2</v>
      </c>
      <c r="AI118" s="1">
        <f t="shared" si="60"/>
        <v>2</v>
      </c>
      <c r="AJ118" s="9">
        <f t="shared" si="34"/>
        <v>4.8155181768855131E-2</v>
      </c>
      <c r="AK118" s="9">
        <f t="shared" si="35"/>
        <v>0.14743999999999999</v>
      </c>
      <c r="AL118" s="9">
        <f t="shared" si="36"/>
        <v>3.8600000000000001E-3</v>
      </c>
      <c r="AM118" s="9">
        <f t="shared" si="37"/>
        <v>0.13647999999999999</v>
      </c>
      <c r="AN118" s="9">
        <f t="shared" si="38"/>
        <v>7.1000000000000004E-3</v>
      </c>
      <c r="AO118" s="9">
        <f t="shared" si="39"/>
        <v>4.0000000000000003E-5</v>
      </c>
      <c r="AP118" s="1">
        <f t="shared" si="54"/>
        <v>0</v>
      </c>
      <c r="AQ118" s="1">
        <f t="shared" si="54"/>
        <v>0</v>
      </c>
      <c r="AS118" s="1">
        <f t="shared" si="55"/>
        <v>0</v>
      </c>
      <c r="AT118" s="1">
        <f t="shared" si="61"/>
        <v>0</v>
      </c>
      <c r="AU118" s="1">
        <f t="shared" si="40"/>
        <v>0</v>
      </c>
      <c r="AV118" s="9">
        <f t="shared" si="56"/>
        <v>0</v>
      </c>
      <c r="AW118" s="9">
        <f t="shared" si="41"/>
        <v>0</v>
      </c>
      <c r="AX118" s="9">
        <f t="shared" si="42"/>
        <v>0</v>
      </c>
      <c r="AY118" s="9">
        <f t="shared" si="43"/>
        <v>0</v>
      </c>
      <c r="AZ118" s="9">
        <f t="shared" si="4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114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7375</v>
      </c>
      <c r="C119" s="1">
        <v>106</v>
      </c>
      <c r="D119" s="1">
        <v>42623</v>
      </c>
      <c r="E119" s="1">
        <v>183</v>
      </c>
      <c r="F119" s="1">
        <v>0</v>
      </c>
      <c r="G119" s="1">
        <v>6836</v>
      </c>
      <c r="H119" s="1">
        <v>0</v>
      </c>
      <c r="I119" s="1">
        <v>356</v>
      </c>
      <c r="J119" s="1">
        <v>39.380000000000003</v>
      </c>
      <c r="K119" s="1">
        <v>1.27</v>
      </c>
      <c r="L119" s="1">
        <v>25.8</v>
      </c>
      <c r="M119" s="1">
        <v>1.02</v>
      </c>
      <c r="N119" s="1">
        <v>3266</v>
      </c>
      <c r="O119" s="1">
        <v>4099</v>
      </c>
      <c r="P119" s="1">
        <v>3677</v>
      </c>
      <c r="Q119" s="1">
        <v>415</v>
      </c>
      <c r="R119" s="1">
        <v>6</v>
      </c>
      <c r="S119" s="1">
        <v>168</v>
      </c>
      <c r="T119" s="1">
        <v>19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50"/>
        <v>42623</v>
      </c>
      <c r="AB119" s="1">
        <f t="shared" si="50"/>
        <v>183</v>
      </c>
      <c r="AC119" s="1">
        <f t="shared" si="51"/>
        <v>6836</v>
      </c>
      <c r="AD119" s="1">
        <f t="shared" si="52"/>
        <v>356</v>
      </c>
      <c r="AE119" s="1">
        <f t="shared" si="59"/>
        <v>-10</v>
      </c>
      <c r="AF119" s="1">
        <f t="shared" si="53"/>
        <v>12</v>
      </c>
      <c r="AG119" s="1">
        <f t="shared" si="53"/>
        <v>0</v>
      </c>
      <c r="AH119" s="1">
        <f t="shared" si="53"/>
        <v>1</v>
      </c>
      <c r="AI119" s="1">
        <f t="shared" si="60"/>
        <v>3</v>
      </c>
      <c r="AJ119" s="9">
        <f t="shared" si="34"/>
        <v>4.8271186440677967E-2</v>
      </c>
      <c r="AK119" s="9">
        <f t="shared" si="35"/>
        <v>0.14749999999999999</v>
      </c>
      <c r="AL119" s="9">
        <f t="shared" si="36"/>
        <v>3.6600000000000001E-3</v>
      </c>
      <c r="AM119" s="9">
        <f t="shared" si="37"/>
        <v>0.13672000000000001</v>
      </c>
      <c r="AN119" s="9">
        <f t="shared" si="38"/>
        <v>7.1199999999999996E-3</v>
      </c>
      <c r="AO119" s="9">
        <f t="shared" si="39"/>
        <v>6.0000000000000002E-5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0</v>
      </c>
      <c r="AV119" s="9">
        <f t="shared" si="56"/>
        <v>0</v>
      </c>
      <c r="AW119" s="9">
        <f t="shared" si="41"/>
        <v>0</v>
      </c>
      <c r="AX119" s="9">
        <f t="shared" si="42"/>
        <v>0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115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7376</v>
      </c>
      <c r="C120" s="1">
        <v>107</v>
      </c>
      <c r="D120" s="1">
        <v>42622</v>
      </c>
      <c r="E120" s="1">
        <v>172</v>
      </c>
      <c r="F120" s="1">
        <v>0</v>
      </c>
      <c r="G120" s="1">
        <v>6847</v>
      </c>
      <c r="H120" s="1">
        <v>0</v>
      </c>
      <c r="I120" s="1">
        <v>357</v>
      </c>
      <c r="J120" s="1">
        <v>39.29</v>
      </c>
      <c r="K120" s="1">
        <v>1.27</v>
      </c>
      <c r="L120" s="1">
        <v>25.8</v>
      </c>
      <c r="M120" s="1">
        <v>1.02</v>
      </c>
      <c r="N120" s="1">
        <v>3267</v>
      </c>
      <c r="O120" s="1">
        <v>4100</v>
      </c>
      <c r="P120" s="1">
        <v>3676</v>
      </c>
      <c r="Q120" s="1">
        <v>417</v>
      </c>
      <c r="R120" s="1">
        <v>6</v>
      </c>
      <c r="S120" s="1">
        <v>159</v>
      </c>
      <c r="T120" s="1">
        <v>17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f t="shared" si="50"/>
        <v>42622</v>
      </c>
      <c r="AB120" s="1">
        <f t="shared" si="50"/>
        <v>172</v>
      </c>
      <c r="AC120" s="1">
        <f t="shared" si="51"/>
        <v>6847</v>
      </c>
      <c r="AD120" s="1">
        <f t="shared" si="52"/>
        <v>357</v>
      </c>
      <c r="AE120" s="1">
        <f t="shared" si="59"/>
        <v>-11</v>
      </c>
      <c r="AF120" s="1">
        <f t="shared" si="53"/>
        <v>11</v>
      </c>
      <c r="AG120" s="1">
        <f t="shared" si="53"/>
        <v>0</v>
      </c>
      <c r="AH120" s="1">
        <f t="shared" si="53"/>
        <v>1</v>
      </c>
      <c r="AI120" s="1">
        <f t="shared" si="60"/>
        <v>1</v>
      </c>
      <c r="AJ120" s="9">
        <f t="shared" si="34"/>
        <v>4.8400216919739697E-2</v>
      </c>
      <c r="AK120" s="9">
        <f t="shared" si="35"/>
        <v>0.14752000000000001</v>
      </c>
      <c r="AL120" s="9">
        <f t="shared" si="36"/>
        <v>3.4399999999999999E-3</v>
      </c>
      <c r="AM120" s="9">
        <f t="shared" si="37"/>
        <v>0.13694000000000001</v>
      </c>
      <c r="AN120" s="9">
        <f t="shared" si="38"/>
        <v>7.1399999999999996E-3</v>
      </c>
      <c r="AO120" s="9">
        <f t="shared" si="39"/>
        <v>2.0000000000000002E-5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0</v>
      </c>
      <c r="AV120" s="9">
        <f t="shared" si="56"/>
        <v>0</v>
      </c>
      <c r="AW120" s="9">
        <f t="shared" si="41"/>
        <v>0</v>
      </c>
      <c r="AX120" s="9">
        <f t="shared" si="42"/>
        <v>0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116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7378</v>
      </c>
      <c r="C121" s="1">
        <v>108</v>
      </c>
      <c r="D121" s="1">
        <v>42620</v>
      </c>
      <c r="E121" s="1">
        <v>161</v>
      </c>
      <c r="F121" s="1">
        <v>0</v>
      </c>
      <c r="G121" s="1">
        <v>6860</v>
      </c>
      <c r="H121" s="1">
        <v>0</v>
      </c>
      <c r="I121" s="1">
        <v>357</v>
      </c>
      <c r="J121" s="1">
        <v>39.19</v>
      </c>
      <c r="K121" s="1">
        <v>1.27</v>
      </c>
      <c r="L121" s="1">
        <v>25.8</v>
      </c>
      <c r="M121" s="1">
        <v>1.01</v>
      </c>
      <c r="N121" s="1">
        <v>3269</v>
      </c>
      <c r="O121" s="1">
        <v>4100</v>
      </c>
      <c r="P121" s="1">
        <v>3673</v>
      </c>
      <c r="Q121" s="1">
        <v>420</v>
      </c>
      <c r="R121" s="1">
        <v>6</v>
      </c>
      <c r="S121" s="1">
        <v>149</v>
      </c>
      <c r="T121" s="1">
        <v>15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f t="shared" si="50"/>
        <v>42620</v>
      </c>
      <c r="AB121" s="1">
        <f t="shared" si="50"/>
        <v>161</v>
      </c>
      <c r="AC121" s="1">
        <f t="shared" si="51"/>
        <v>6860</v>
      </c>
      <c r="AD121" s="1">
        <f t="shared" si="52"/>
        <v>357</v>
      </c>
      <c r="AE121" s="1">
        <f t="shared" si="59"/>
        <v>-11</v>
      </c>
      <c r="AF121" s="1">
        <f t="shared" si="53"/>
        <v>13</v>
      </c>
      <c r="AG121" s="1">
        <f t="shared" si="53"/>
        <v>0</v>
      </c>
      <c r="AH121" s="1">
        <f t="shared" si="53"/>
        <v>0</v>
      </c>
      <c r="AI121" s="1">
        <f t="shared" si="60"/>
        <v>2</v>
      </c>
      <c r="AJ121" s="9">
        <f t="shared" si="34"/>
        <v>4.8387096774193547E-2</v>
      </c>
      <c r="AK121" s="9">
        <f t="shared" si="35"/>
        <v>0.14756</v>
      </c>
      <c r="AL121" s="9">
        <f t="shared" si="36"/>
        <v>3.2200000000000002E-3</v>
      </c>
      <c r="AM121" s="9">
        <f t="shared" si="37"/>
        <v>0.13719999999999999</v>
      </c>
      <c r="AN121" s="9">
        <f t="shared" si="38"/>
        <v>7.1399999999999996E-3</v>
      </c>
      <c r="AO121" s="9">
        <f t="shared" si="39"/>
        <v>4.0000000000000003E-5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0</v>
      </c>
      <c r="AV121" s="9">
        <f t="shared" si="56"/>
        <v>0</v>
      </c>
      <c r="AW121" s="9">
        <f t="shared" si="41"/>
        <v>0</v>
      </c>
      <c r="AX121" s="9">
        <f t="shared" si="42"/>
        <v>0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117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7381</v>
      </c>
      <c r="C122" s="1">
        <v>109</v>
      </c>
      <c r="D122" s="1">
        <v>42618</v>
      </c>
      <c r="E122" s="1">
        <v>150</v>
      </c>
      <c r="F122" s="1">
        <v>0</v>
      </c>
      <c r="G122" s="1">
        <v>6873</v>
      </c>
      <c r="H122" s="1">
        <v>0</v>
      </c>
      <c r="I122" s="1">
        <v>358</v>
      </c>
      <c r="J122" s="1">
        <v>39.1</v>
      </c>
      <c r="K122" s="1">
        <v>1.27</v>
      </c>
      <c r="L122" s="1">
        <v>25.8</v>
      </c>
      <c r="M122" s="1">
        <v>1.01</v>
      </c>
      <c r="N122" s="1">
        <v>3270</v>
      </c>
      <c r="O122" s="1">
        <v>4101</v>
      </c>
      <c r="P122" s="1">
        <v>3670</v>
      </c>
      <c r="Q122" s="1">
        <v>424</v>
      </c>
      <c r="R122" s="1">
        <v>6</v>
      </c>
      <c r="S122" s="1">
        <v>137</v>
      </c>
      <c r="T122" s="1">
        <v>14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f t="shared" si="50"/>
        <v>42618</v>
      </c>
      <c r="AB122" s="1">
        <f t="shared" si="50"/>
        <v>150</v>
      </c>
      <c r="AC122" s="1">
        <f t="shared" si="51"/>
        <v>6873</v>
      </c>
      <c r="AD122" s="1">
        <f t="shared" si="52"/>
        <v>358</v>
      </c>
      <c r="AE122" s="1">
        <f t="shared" si="59"/>
        <v>-11</v>
      </c>
      <c r="AF122" s="1">
        <f t="shared" si="53"/>
        <v>13</v>
      </c>
      <c r="AG122" s="1">
        <f t="shared" si="53"/>
        <v>0</v>
      </c>
      <c r="AH122" s="1">
        <f t="shared" si="53"/>
        <v>1</v>
      </c>
      <c r="AI122" s="1">
        <f t="shared" si="60"/>
        <v>3</v>
      </c>
      <c r="AJ122" s="9">
        <f t="shared" si="34"/>
        <v>4.8502912884433001E-2</v>
      </c>
      <c r="AK122" s="9">
        <f t="shared" si="35"/>
        <v>0.14762</v>
      </c>
      <c r="AL122" s="9">
        <f t="shared" si="36"/>
        <v>3.0000000000000001E-3</v>
      </c>
      <c r="AM122" s="9">
        <f t="shared" si="37"/>
        <v>0.13746</v>
      </c>
      <c r="AN122" s="9">
        <f t="shared" si="38"/>
        <v>7.1599999999999997E-3</v>
      </c>
      <c r="AO122" s="9">
        <f t="shared" si="39"/>
        <v>6.0000000000000002E-5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0</v>
      </c>
      <c r="AV122" s="9">
        <f t="shared" si="56"/>
        <v>0</v>
      </c>
      <c r="AW122" s="9">
        <f t="shared" si="41"/>
        <v>0</v>
      </c>
      <c r="AX122" s="9">
        <f t="shared" si="42"/>
        <v>0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118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7383</v>
      </c>
      <c r="C123" s="1">
        <v>110</v>
      </c>
      <c r="D123" s="1">
        <v>42616</v>
      </c>
      <c r="E123" s="1">
        <v>140</v>
      </c>
      <c r="F123" s="1">
        <v>0</v>
      </c>
      <c r="G123" s="1">
        <v>6884</v>
      </c>
      <c r="H123" s="1">
        <v>0</v>
      </c>
      <c r="I123" s="1">
        <v>359</v>
      </c>
      <c r="J123" s="1">
        <v>39.01</v>
      </c>
      <c r="K123" s="1">
        <v>1.27</v>
      </c>
      <c r="L123" s="1">
        <v>25.8</v>
      </c>
      <c r="M123" s="1">
        <v>1.01</v>
      </c>
      <c r="N123" s="1">
        <v>3271</v>
      </c>
      <c r="O123" s="1">
        <v>4102</v>
      </c>
      <c r="P123" s="1">
        <v>3668</v>
      </c>
      <c r="Q123" s="1">
        <v>426</v>
      </c>
      <c r="R123" s="1">
        <v>6</v>
      </c>
      <c r="S123" s="1">
        <v>129</v>
      </c>
      <c r="T123" s="1">
        <v>13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f t="shared" si="50"/>
        <v>42616</v>
      </c>
      <c r="AB123" s="1">
        <f t="shared" si="50"/>
        <v>140</v>
      </c>
      <c r="AC123" s="1">
        <f t="shared" si="51"/>
        <v>6884</v>
      </c>
      <c r="AD123" s="1">
        <f t="shared" si="52"/>
        <v>359</v>
      </c>
      <c r="AE123" s="1">
        <f t="shared" si="59"/>
        <v>-10</v>
      </c>
      <c r="AF123" s="1">
        <f t="shared" si="53"/>
        <v>11</v>
      </c>
      <c r="AG123" s="1">
        <f t="shared" si="53"/>
        <v>0</v>
      </c>
      <c r="AH123" s="1">
        <f t="shared" si="53"/>
        <v>1</v>
      </c>
      <c r="AI123" s="1">
        <f t="shared" si="60"/>
        <v>2</v>
      </c>
      <c r="AJ123" s="9">
        <f t="shared" si="34"/>
        <v>4.8625220100230258E-2</v>
      </c>
      <c r="AK123" s="9">
        <f t="shared" si="35"/>
        <v>0.14766000000000001</v>
      </c>
      <c r="AL123" s="9">
        <f t="shared" si="36"/>
        <v>2.8E-3</v>
      </c>
      <c r="AM123" s="9">
        <f t="shared" si="37"/>
        <v>0.13768</v>
      </c>
      <c r="AN123" s="9">
        <f t="shared" si="38"/>
        <v>7.1799999999999998E-3</v>
      </c>
      <c r="AO123" s="9">
        <f t="shared" si="39"/>
        <v>4.0000000000000003E-5</v>
      </c>
      <c r="AP123" s="1">
        <f t="shared" si="54"/>
        <v>0</v>
      </c>
      <c r="AQ123" s="1">
        <f t="shared" si="54"/>
        <v>0</v>
      </c>
      <c r="AS123" s="1">
        <f t="shared" si="55"/>
        <v>0</v>
      </c>
      <c r="AT123" s="1">
        <f t="shared" si="61"/>
        <v>0</v>
      </c>
      <c r="AU123" s="1">
        <f t="shared" si="40"/>
        <v>0</v>
      </c>
      <c r="AV123" s="9">
        <f t="shared" si="56"/>
        <v>0</v>
      </c>
      <c r="AW123" s="9">
        <f t="shared" si="41"/>
        <v>0</v>
      </c>
      <c r="AX123" s="9">
        <f t="shared" si="42"/>
        <v>0</v>
      </c>
      <c r="AY123" s="9">
        <f t="shared" si="43"/>
        <v>0</v>
      </c>
      <c r="AZ123" s="9">
        <f t="shared" si="4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119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7385</v>
      </c>
      <c r="C124" s="1">
        <v>111</v>
      </c>
      <c r="D124" s="1">
        <v>42613</v>
      </c>
      <c r="E124" s="1">
        <v>133</v>
      </c>
      <c r="F124" s="1">
        <v>0</v>
      </c>
      <c r="G124" s="1">
        <v>6893</v>
      </c>
      <c r="H124" s="1">
        <v>0</v>
      </c>
      <c r="I124" s="1">
        <v>359</v>
      </c>
      <c r="J124" s="1">
        <v>38.93</v>
      </c>
      <c r="K124" s="1">
        <v>1.27</v>
      </c>
      <c r="L124" s="1">
        <v>25.8</v>
      </c>
      <c r="M124" s="1">
        <v>1.01</v>
      </c>
      <c r="N124" s="1">
        <v>3273</v>
      </c>
      <c r="O124" s="1">
        <v>4103</v>
      </c>
      <c r="P124" s="1">
        <v>3667</v>
      </c>
      <c r="Q124" s="1">
        <v>429</v>
      </c>
      <c r="R124" s="1">
        <v>6</v>
      </c>
      <c r="S124" s="1">
        <v>120</v>
      </c>
      <c r="T124" s="1">
        <v>12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f t="shared" si="50"/>
        <v>42613</v>
      </c>
      <c r="AB124" s="1">
        <f t="shared" si="50"/>
        <v>133</v>
      </c>
      <c r="AC124" s="1">
        <f t="shared" si="51"/>
        <v>6893</v>
      </c>
      <c r="AD124" s="1">
        <f t="shared" si="52"/>
        <v>359</v>
      </c>
      <c r="AE124" s="1">
        <f t="shared" si="59"/>
        <v>-7</v>
      </c>
      <c r="AF124" s="1">
        <f t="shared" si="53"/>
        <v>9</v>
      </c>
      <c r="AG124" s="1">
        <f t="shared" si="53"/>
        <v>0</v>
      </c>
      <c r="AH124" s="1">
        <f t="shared" si="53"/>
        <v>0</v>
      </c>
      <c r="AI124" s="1">
        <f t="shared" si="60"/>
        <v>2</v>
      </c>
      <c r="AJ124" s="9">
        <f t="shared" si="34"/>
        <v>4.8612051455653352E-2</v>
      </c>
      <c r="AK124" s="9">
        <f t="shared" si="35"/>
        <v>0.1477</v>
      </c>
      <c r="AL124" s="9">
        <f t="shared" si="36"/>
        <v>2.66E-3</v>
      </c>
      <c r="AM124" s="9">
        <f t="shared" si="37"/>
        <v>0.13786000000000001</v>
      </c>
      <c r="AN124" s="9">
        <f t="shared" si="38"/>
        <v>7.1799999999999998E-3</v>
      </c>
      <c r="AO124" s="9">
        <f t="shared" si="39"/>
        <v>4.0000000000000003E-5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0</v>
      </c>
      <c r="AV124" s="9">
        <f t="shared" si="56"/>
        <v>0</v>
      </c>
      <c r="AW124" s="9">
        <f t="shared" si="41"/>
        <v>0</v>
      </c>
      <c r="AX124" s="9">
        <f t="shared" si="42"/>
        <v>0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120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7388</v>
      </c>
      <c r="C125" s="1">
        <v>112</v>
      </c>
      <c r="D125" s="1">
        <v>42610</v>
      </c>
      <c r="E125" s="1">
        <v>127</v>
      </c>
      <c r="F125" s="1">
        <v>0</v>
      </c>
      <c r="G125" s="1">
        <v>6901</v>
      </c>
      <c r="H125" s="1">
        <v>0</v>
      </c>
      <c r="I125" s="1">
        <v>360</v>
      </c>
      <c r="J125" s="1">
        <v>38.840000000000003</v>
      </c>
      <c r="K125" s="1">
        <v>1.27</v>
      </c>
      <c r="L125" s="1">
        <v>25.8</v>
      </c>
      <c r="M125" s="1">
        <v>1.01</v>
      </c>
      <c r="N125" s="1">
        <v>3274</v>
      </c>
      <c r="O125" s="1">
        <v>4104</v>
      </c>
      <c r="P125" s="1">
        <v>3666</v>
      </c>
      <c r="Q125" s="1">
        <v>431</v>
      </c>
      <c r="R125" s="1">
        <v>6</v>
      </c>
      <c r="S125" s="1">
        <v>114</v>
      </c>
      <c r="T125" s="1">
        <v>11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f t="shared" si="50"/>
        <v>42610</v>
      </c>
      <c r="AB125" s="1">
        <f t="shared" si="50"/>
        <v>127</v>
      </c>
      <c r="AC125" s="1">
        <f t="shared" si="51"/>
        <v>6901</v>
      </c>
      <c r="AD125" s="1">
        <f t="shared" si="52"/>
        <v>360</v>
      </c>
      <c r="AE125" s="1">
        <f t="shared" si="59"/>
        <v>-6</v>
      </c>
      <c r="AF125" s="1">
        <f t="shared" si="53"/>
        <v>8</v>
      </c>
      <c r="AG125" s="1">
        <f t="shared" si="53"/>
        <v>0</v>
      </c>
      <c r="AH125" s="1">
        <f t="shared" si="53"/>
        <v>1</v>
      </c>
      <c r="AI125" s="1">
        <f t="shared" si="60"/>
        <v>3</v>
      </c>
      <c r="AJ125" s="9">
        <f t="shared" si="34"/>
        <v>4.8727666486193831E-2</v>
      </c>
      <c r="AK125" s="9">
        <f t="shared" si="35"/>
        <v>0.14776</v>
      </c>
      <c r="AL125" s="9">
        <f t="shared" si="36"/>
        <v>2.5400000000000002E-3</v>
      </c>
      <c r="AM125" s="9">
        <f t="shared" si="37"/>
        <v>0.13802</v>
      </c>
      <c r="AN125" s="9">
        <f t="shared" si="38"/>
        <v>7.1999999999999998E-3</v>
      </c>
      <c r="AO125" s="9">
        <f t="shared" si="39"/>
        <v>6.0000000000000002E-5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0</v>
      </c>
      <c r="AV125" s="9">
        <f t="shared" si="56"/>
        <v>0</v>
      </c>
      <c r="AW125" s="9">
        <f t="shared" si="41"/>
        <v>0</v>
      </c>
      <c r="AX125" s="9">
        <f t="shared" si="42"/>
        <v>0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121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7391</v>
      </c>
      <c r="C126" s="1">
        <v>113</v>
      </c>
      <c r="D126" s="1">
        <v>42607</v>
      </c>
      <c r="E126" s="1">
        <v>122</v>
      </c>
      <c r="F126" s="1">
        <v>0</v>
      </c>
      <c r="G126" s="1">
        <v>6909</v>
      </c>
      <c r="H126" s="1">
        <v>0</v>
      </c>
      <c r="I126" s="1">
        <v>360</v>
      </c>
      <c r="J126" s="1">
        <v>38.75</v>
      </c>
      <c r="K126" s="1">
        <v>1.27</v>
      </c>
      <c r="L126" s="1">
        <v>25.8</v>
      </c>
      <c r="M126" s="1">
        <v>1.01</v>
      </c>
      <c r="N126" s="1">
        <v>3276</v>
      </c>
      <c r="O126" s="1">
        <v>4106</v>
      </c>
      <c r="P126" s="1">
        <v>3666</v>
      </c>
      <c r="Q126" s="1">
        <v>433</v>
      </c>
      <c r="R126" s="1">
        <v>6</v>
      </c>
      <c r="S126" s="1">
        <v>107</v>
      </c>
      <c r="T126" s="1">
        <v>10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f t="shared" si="50"/>
        <v>42607</v>
      </c>
      <c r="AB126" s="1">
        <f t="shared" si="50"/>
        <v>122</v>
      </c>
      <c r="AC126" s="1">
        <f t="shared" si="51"/>
        <v>6909</v>
      </c>
      <c r="AD126" s="1">
        <f t="shared" si="52"/>
        <v>360</v>
      </c>
      <c r="AE126" s="1">
        <f t="shared" si="59"/>
        <v>-5</v>
      </c>
      <c r="AF126" s="1">
        <f t="shared" si="53"/>
        <v>8</v>
      </c>
      <c r="AG126" s="1">
        <f t="shared" si="53"/>
        <v>0</v>
      </c>
      <c r="AH126" s="1">
        <f t="shared" si="53"/>
        <v>0</v>
      </c>
      <c r="AI126" s="1">
        <f t="shared" si="60"/>
        <v>3</v>
      </c>
      <c r="AJ126" s="9">
        <f t="shared" si="34"/>
        <v>4.8707887971857662E-2</v>
      </c>
      <c r="AK126" s="9">
        <f t="shared" si="35"/>
        <v>0.14782000000000001</v>
      </c>
      <c r="AL126" s="9">
        <f t="shared" si="36"/>
        <v>2.4399999999999999E-3</v>
      </c>
      <c r="AM126" s="9">
        <f t="shared" si="37"/>
        <v>0.13818</v>
      </c>
      <c r="AN126" s="9">
        <f t="shared" si="38"/>
        <v>7.1999999999999998E-3</v>
      </c>
      <c r="AO126" s="9">
        <f t="shared" si="39"/>
        <v>6.0000000000000002E-5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0</v>
      </c>
      <c r="AV126" s="9">
        <f t="shared" si="56"/>
        <v>0</v>
      </c>
      <c r="AW126" s="9">
        <f t="shared" si="41"/>
        <v>0</v>
      </c>
      <c r="AX126" s="9">
        <f t="shared" si="42"/>
        <v>0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122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7394</v>
      </c>
      <c r="C127" s="1">
        <v>114</v>
      </c>
      <c r="D127" s="1">
        <v>42604</v>
      </c>
      <c r="E127" s="1">
        <v>116</v>
      </c>
      <c r="F127" s="1">
        <v>0</v>
      </c>
      <c r="G127" s="1">
        <v>6917</v>
      </c>
      <c r="H127" s="1">
        <v>0</v>
      </c>
      <c r="I127" s="1">
        <v>361</v>
      </c>
      <c r="J127" s="1">
        <v>38.67</v>
      </c>
      <c r="K127" s="1">
        <v>1.27</v>
      </c>
      <c r="L127" s="1">
        <v>25.8</v>
      </c>
      <c r="M127" s="1">
        <v>1.01</v>
      </c>
      <c r="N127" s="1">
        <v>3276</v>
      </c>
      <c r="O127" s="1">
        <v>4108</v>
      </c>
      <c r="P127" s="1">
        <v>3666</v>
      </c>
      <c r="Q127" s="1">
        <v>435</v>
      </c>
      <c r="R127" s="1">
        <v>6</v>
      </c>
      <c r="S127" s="1">
        <v>100</v>
      </c>
      <c r="T127" s="1">
        <v>10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50"/>
        <v>42604</v>
      </c>
      <c r="AB127" s="1">
        <f t="shared" si="50"/>
        <v>116</v>
      </c>
      <c r="AC127" s="1">
        <f t="shared" si="51"/>
        <v>6917</v>
      </c>
      <c r="AD127" s="1">
        <f t="shared" si="52"/>
        <v>361</v>
      </c>
      <c r="AE127" s="1">
        <f t="shared" si="59"/>
        <v>-6</v>
      </c>
      <c r="AF127" s="1">
        <f t="shared" si="53"/>
        <v>8</v>
      </c>
      <c r="AG127" s="1">
        <f t="shared" si="53"/>
        <v>0</v>
      </c>
      <c r="AH127" s="1">
        <f t="shared" si="53"/>
        <v>1</v>
      </c>
      <c r="AI127" s="1">
        <f t="shared" si="60"/>
        <v>3</v>
      </c>
      <c r="AJ127" s="9">
        <f t="shared" si="34"/>
        <v>4.8823370300243439E-2</v>
      </c>
      <c r="AK127" s="9">
        <f t="shared" si="35"/>
        <v>0.14788000000000001</v>
      </c>
      <c r="AL127" s="9">
        <f t="shared" si="36"/>
        <v>2.32E-3</v>
      </c>
      <c r="AM127" s="9">
        <f t="shared" si="37"/>
        <v>0.13833999999999999</v>
      </c>
      <c r="AN127" s="9">
        <f t="shared" si="38"/>
        <v>7.2199999999999999E-3</v>
      </c>
      <c r="AO127" s="9">
        <f t="shared" si="39"/>
        <v>6.0000000000000002E-5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0</v>
      </c>
      <c r="AV127" s="9">
        <f t="shared" si="56"/>
        <v>0</v>
      </c>
      <c r="AW127" s="9">
        <f t="shared" si="41"/>
        <v>0</v>
      </c>
      <c r="AX127" s="9">
        <f t="shared" si="42"/>
        <v>0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123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7396</v>
      </c>
      <c r="C128" s="1">
        <v>115</v>
      </c>
      <c r="D128" s="1">
        <v>42602</v>
      </c>
      <c r="E128" s="1">
        <v>110</v>
      </c>
      <c r="F128" s="1">
        <v>0</v>
      </c>
      <c r="G128" s="1">
        <v>6925</v>
      </c>
      <c r="H128" s="1">
        <v>0</v>
      </c>
      <c r="I128" s="1">
        <v>361</v>
      </c>
      <c r="J128" s="1">
        <v>38.590000000000003</v>
      </c>
      <c r="K128" s="1">
        <v>1.27</v>
      </c>
      <c r="L128" s="1">
        <v>25.8</v>
      </c>
      <c r="M128" s="1">
        <v>1.01</v>
      </c>
      <c r="N128" s="1">
        <v>3278</v>
      </c>
      <c r="O128" s="1">
        <v>4109</v>
      </c>
      <c r="P128" s="1">
        <v>3664</v>
      </c>
      <c r="Q128" s="1">
        <v>438</v>
      </c>
      <c r="R128" s="1">
        <v>6</v>
      </c>
      <c r="S128" s="1">
        <v>94</v>
      </c>
      <c r="T128" s="1">
        <v>9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f t="shared" si="50"/>
        <v>42602</v>
      </c>
      <c r="AB128" s="1">
        <f t="shared" si="50"/>
        <v>110</v>
      </c>
      <c r="AC128" s="1">
        <f t="shared" si="51"/>
        <v>6925</v>
      </c>
      <c r="AD128" s="1">
        <f t="shared" si="52"/>
        <v>361</v>
      </c>
      <c r="AE128" s="1">
        <f t="shared" si="59"/>
        <v>-6</v>
      </c>
      <c r="AF128" s="1">
        <f t="shared" si="53"/>
        <v>8</v>
      </c>
      <c r="AG128" s="1">
        <f t="shared" si="53"/>
        <v>0</v>
      </c>
      <c r="AH128" s="1">
        <f t="shared" si="53"/>
        <v>0</v>
      </c>
      <c r="AI128" s="1">
        <f t="shared" si="60"/>
        <v>2</v>
      </c>
      <c r="AJ128" s="9">
        <f t="shared" si="34"/>
        <v>4.8810167658193619E-2</v>
      </c>
      <c r="AK128" s="9">
        <f t="shared" si="35"/>
        <v>0.14792</v>
      </c>
      <c r="AL128" s="9">
        <f t="shared" si="36"/>
        <v>2.2000000000000001E-3</v>
      </c>
      <c r="AM128" s="9">
        <f t="shared" si="37"/>
        <v>0.13850000000000001</v>
      </c>
      <c r="AN128" s="9">
        <f t="shared" si="38"/>
        <v>7.2199999999999999E-3</v>
      </c>
      <c r="AO128" s="9">
        <f t="shared" si="39"/>
        <v>4.0000000000000003E-5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0</v>
      </c>
      <c r="AV128" s="9">
        <f t="shared" si="56"/>
        <v>0</v>
      </c>
      <c r="AW128" s="9">
        <f t="shared" si="41"/>
        <v>0</v>
      </c>
      <c r="AX128" s="9">
        <f t="shared" si="42"/>
        <v>0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124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7399</v>
      </c>
      <c r="C129" s="1">
        <v>116</v>
      </c>
      <c r="D129" s="1">
        <v>42600</v>
      </c>
      <c r="E129" s="1">
        <v>103</v>
      </c>
      <c r="F129" s="1">
        <v>0</v>
      </c>
      <c r="G129" s="1">
        <v>6934</v>
      </c>
      <c r="H129" s="1">
        <v>0</v>
      </c>
      <c r="I129" s="1">
        <v>362</v>
      </c>
      <c r="J129" s="1">
        <v>38.5</v>
      </c>
      <c r="K129" s="1">
        <v>1.27</v>
      </c>
      <c r="L129" s="1">
        <v>25.8</v>
      </c>
      <c r="M129" s="1">
        <v>1.01</v>
      </c>
      <c r="N129" s="1">
        <v>3279</v>
      </c>
      <c r="O129" s="1">
        <v>4110</v>
      </c>
      <c r="P129" s="1">
        <v>3662</v>
      </c>
      <c r="Q129" s="1">
        <v>441</v>
      </c>
      <c r="R129" s="1">
        <v>6</v>
      </c>
      <c r="S129" s="1">
        <v>87</v>
      </c>
      <c r="T129" s="1">
        <v>9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f t="shared" si="50"/>
        <v>42600</v>
      </c>
      <c r="AB129" s="1">
        <f t="shared" si="50"/>
        <v>103</v>
      </c>
      <c r="AC129" s="1">
        <f t="shared" si="51"/>
        <v>6934</v>
      </c>
      <c r="AD129" s="1">
        <f t="shared" si="52"/>
        <v>362</v>
      </c>
      <c r="AE129" s="1">
        <f t="shared" si="59"/>
        <v>-7</v>
      </c>
      <c r="AF129" s="1">
        <f t="shared" si="53"/>
        <v>9</v>
      </c>
      <c r="AG129" s="1">
        <f t="shared" si="53"/>
        <v>0</v>
      </c>
      <c r="AH129" s="1">
        <f t="shared" si="53"/>
        <v>1</v>
      </c>
      <c r="AI129" s="1">
        <f t="shared" si="60"/>
        <v>3</v>
      </c>
      <c r="AJ129" s="9">
        <f t="shared" si="34"/>
        <v>4.89255304770915E-2</v>
      </c>
      <c r="AK129" s="9">
        <f t="shared" si="35"/>
        <v>0.14798</v>
      </c>
      <c r="AL129" s="9">
        <f t="shared" si="36"/>
        <v>2.0600000000000002E-3</v>
      </c>
      <c r="AM129" s="9">
        <f t="shared" si="37"/>
        <v>0.13868</v>
      </c>
      <c r="AN129" s="9">
        <f t="shared" si="38"/>
        <v>7.2399999999999999E-3</v>
      </c>
      <c r="AO129" s="9">
        <f t="shared" si="39"/>
        <v>6.0000000000000002E-5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0</v>
      </c>
      <c r="AV129" s="9">
        <f t="shared" si="56"/>
        <v>0</v>
      </c>
      <c r="AW129" s="9">
        <f t="shared" si="41"/>
        <v>0</v>
      </c>
      <c r="AX129" s="9">
        <f t="shared" si="42"/>
        <v>0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125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7401</v>
      </c>
      <c r="C130" s="1">
        <v>117</v>
      </c>
      <c r="D130" s="1">
        <v>42597</v>
      </c>
      <c r="E130" s="1">
        <v>98</v>
      </c>
      <c r="F130" s="1">
        <v>0</v>
      </c>
      <c r="G130" s="1">
        <v>6941</v>
      </c>
      <c r="H130" s="1">
        <v>0</v>
      </c>
      <c r="I130" s="1">
        <v>362</v>
      </c>
      <c r="J130" s="1">
        <v>38.43</v>
      </c>
      <c r="K130" s="1">
        <v>1.27</v>
      </c>
      <c r="L130" s="1">
        <v>25.8</v>
      </c>
      <c r="M130" s="1">
        <v>1.01</v>
      </c>
      <c r="N130" s="1">
        <v>3281</v>
      </c>
      <c r="O130" s="1">
        <v>4111</v>
      </c>
      <c r="P130" s="1">
        <v>3660</v>
      </c>
      <c r="Q130" s="1">
        <v>444</v>
      </c>
      <c r="R130" s="1">
        <v>6</v>
      </c>
      <c r="S130" s="1">
        <v>83</v>
      </c>
      <c r="T130" s="1">
        <v>8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f t="shared" si="50"/>
        <v>42597</v>
      </c>
      <c r="AB130" s="1">
        <f t="shared" si="50"/>
        <v>98</v>
      </c>
      <c r="AC130" s="1">
        <f t="shared" si="51"/>
        <v>6941</v>
      </c>
      <c r="AD130" s="1">
        <f t="shared" si="52"/>
        <v>362</v>
      </c>
      <c r="AE130" s="1">
        <f t="shared" si="59"/>
        <v>-5</v>
      </c>
      <c r="AF130" s="1">
        <f t="shared" si="53"/>
        <v>7</v>
      </c>
      <c r="AG130" s="1">
        <f t="shared" si="53"/>
        <v>0</v>
      </c>
      <c r="AH130" s="1">
        <f t="shared" si="53"/>
        <v>0</v>
      </c>
      <c r="AI130" s="1">
        <f t="shared" si="60"/>
        <v>2</v>
      </c>
      <c r="AJ130" s="9">
        <f t="shared" si="34"/>
        <v>4.8912309147412514E-2</v>
      </c>
      <c r="AK130" s="9">
        <f t="shared" si="35"/>
        <v>0.14802000000000001</v>
      </c>
      <c r="AL130" s="9">
        <f t="shared" si="36"/>
        <v>1.9599999999999999E-3</v>
      </c>
      <c r="AM130" s="9">
        <f t="shared" si="37"/>
        <v>0.13882</v>
      </c>
      <c r="AN130" s="9">
        <f t="shared" si="38"/>
        <v>7.2399999999999999E-3</v>
      </c>
      <c r="AO130" s="9">
        <f t="shared" si="39"/>
        <v>4.0000000000000003E-5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0</v>
      </c>
      <c r="AV130" s="9">
        <f t="shared" si="56"/>
        <v>0</v>
      </c>
      <c r="AW130" s="9">
        <f t="shared" si="41"/>
        <v>0</v>
      </c>
      <c r="AX130" s="9">
        <f t="shared" si="42"/>
        <v>0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126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7402</v>
      </c>
      <c r="C131" s="1">
        <v>118</v>
      </c>
      <c r="D131" s="1">
        <v>42596</v>
      </c>
      <c r="E131" s="1">
        <v>92</v>
      </c>
      <c r="F131" s="1">
        <v>0</v>
      </c>
      <c r="G131" s="1">
        <v>6948</v>
      </c>
      <c r="H131" s="1">
        <v>0</v>
      </c>
      <c r="I131" s="1">
        <v>362</v>
      </c>
      <c r="J131" s="1">
        <v>38.35</v>
      </c>
      <c r="K131" s="1">
        <v>1.27</v>
      </c>
      <c r="L131" s="1">
        <v>25.8</v>
      </c>
      <c r="M131" s="1">
        <v>1.01</v>
      </c>
      <c r="N131" s="1">
        <v>3282</v>
      </c>
      <c r="O131" s="1">
        <v>4111</v>
      </c>
      <c r="P131" s="1">
        <v>3656</v>
      </c>
      <c r="Q131" s="1">
        <v>448</v>
      </c>
      <c r="R131" s="1">
        <v>6</v>
      </c>
      <c r="S131" s="1">
        <v>77</v>
      </c>
      <c r="T131" s="1">
        <v>8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f t="shared" si="50"/>
        <v>42596</v>
      </c>
      <c r="AB131" s="1">
        <f t="shared" si="50"/>
        <v>92</v>
      </c>
      <c r="AC131" s="1">
        <f t="shared" si="51"/>
        <v>6948</v>
      </c>
      <c r="AD131" s="1">
        <f t="shared" si="52"/>
        <v>362</v>
      </c>
      <c r="AE131" s="1">
        <f t="shared" si="59"/>
        <v>-6</v>
      </c>
      <c r="AF131" s="1">
        <f t="shared" si="53"/>
        <v>7</v>
      </c>
      <c r="AG131" s="1">
        <f t="shared" si="53"/>
        <v>0</v>
      </c>
      <c r="AH131" s="1">
        <f t="shared" si="53"/>
        <v>0</v>
      </c>
      <c r="AI131" s="1">
        <f t="shared" si="60"/>
        <v>1</v>
      </c>
      <c r="AJ131" s="9">
        <f t="shared" si="34"/>
        <v>4.8905701161848149E-2</v>
      </c>
      <c r="AK131" s="9">
        <f t="shared" si="35"/>
        <v>0.14804</v>
      </c>
      <c r="AL131" s="9">
        <f t="shared" si="36"/>
        <v>1.8400000000000001E-3</v>
      </c>
      <c r="AM131" s="9">
        <f t="shared" si="37"/>
        <v>0.13896</v>
      </c>
      <c r="AN131" s="9">
        <f t="shared" si="38"/>
        <v>7.2399999999999999E-3</v>
      </c>
      <c r="AO131" s="9">
        <f t="shared" si="39"/>
        <v>2.0000000000000002E-5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0</v>
      </c>
      <c r="AV131" s="9">
        <f t="shared" si="56"/>
        <v>0</v>
      </c>
      <c r="AW131" s="9">
        <f t="shared" si="41"/>
        <v>0</v>
      </c>
      <c r="AX131" s="9">
        <f t="shared" si="42"/>
        <v>0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127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7404</v>
      </c>
      <c r="C132" s="1">
        <v>119</v>
      </c>
      <c r="D132" s="1">
        <v>42594</v>
      </c>
      <c r="E132" s="1">
        <v>86</v>
      </c>
      <c r="F132" s="1">
        <v>0</v>
      </c>
      <c r="G132" s="1">
        <v>6955</v>
      </c>
      <c r="H132" s="1">
        <v>0</v>
      </c>
      <c r="I132" s="1">
        <v>363</v>
      </c>
      <c r="J132" s="1">
        <v>38.270000000000003</v>
      </c>
      <c r="K132" s="1">
        <v>1.27</v>
      </c>
      <c r="L132" s="1">
        <v>25.8</v>
      </c>
      <c r="M132" s="1">
        <v>1.01</v>
      </c>
      <c r="N132" s="1">
        <v>3283</v>
      </c>
      <c r="O132" s="1">
        <v>4111</v>
      </c>
      <c r="P132" s="1">
        <v>3653</v>
      </c>
      <c r="Q132" s="1">
        <v>451</v>
      </c>
      <c r="R132" s="1">
        <v>6</v>
      </c>
      <c r="S132" s="1">
        <v>73</v>
      </c>
      <c r="T132" s="1">
        <v>8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f t="shared" si="50"/>
        <v>42594</v>
      </c>
      <c r="AB132" s="1">
        <f t="shared" si="50"/>
        <v>86</v>
      </c>
      <c r="AC132" s="1">
        <f t="shared" si="51"/>
        <v>6955</v>
      </c>
      <c r="AD132" s="1">
        <f t="shared" si="52"/>
        <v>363</v>
      </c>
      <c r="AE132" s="1">
        <f t="shared" si="59"/>
        <v>-6</v>
      </c>
      <c r="AF132" s="1">
        <f t="shared" si="53"/>
        <v>7</v>
      </c>
      <c r="AG132" s="1">
        <f t="shared" si="53"/>
        <v>0</v>
      </c>
      <c r="AH132" s="1">
        <f t="shared" si="53"/>
        <v>1</v>
      </c>
      <c r="AI132" s="1">
        <f t="shared" si="60"/>
        <v>2</v>
      </c>
      <c r="AJ132" s="9">
        <f t="shared" si="34"/>
        <v>4.9027552674230146E-2</v>
      </c>
      <c r="AK132" s="9">
        <f t="shared" si="35"/>
        <v>0.14807999999999999</v>
      </c>
      <c r="AL132" s="9">
        <f t="shared" si="36"/>
        <v>1.72E-3</v>
      </c>
      <c r="AM132" s="9">
        <f t="shared" si="37"/>
        <v>0.1391</v>
      </c>
      <c r="AN132" s="9">
        <f t="shared" si="38"/>
        <v>7.26E-3</v>
      </c>
      <c r="AO132" s="9">
        <f t="shared" si="39"/>
        <v>4.0000000000000003E-5</v>
      </c>
      <c r="AP132" s="1">
        <f t="shared" si="54"/>
        <v>0</v>
      </c>
      <c r="AQ132" s="1">
        <f t="shared" si="54"/>
        <v>0</v>
      </c>
      <c r="AS132" s="1">
        <f t="shared" si="55"/>
        <v>0</v>
      </c>
      <c r="AT132" s="1">
        <f t="shared" si="61"/>
        <v>0</v>
      </c>
      <c r="AU132" s="1">
        <f t="shared" si="40"/>
        <v>0</v>
      </c>
      <c r="AV132" s="9">
        <f t="shared" si="56"/>
        <v>0</v>
      </c>
      <c r="AW132" s="9">
        <f t="shared" si="41"/>
        <v>0</v>
      </c>
      <c r="AX132" s="9">
        <f t="shared" si="42"/>
        <v>0</v>
      </c>
      <c r="AY132" s="9">
        <f t="shared" si="43"/>
        <v>0</v>
      </c>
      <c r="AZ132" s="9">
        <f t="shared" si="4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128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7405</v>
      </c>
      <c r="C133" s="1">
        <v>120</v>
      </c>
      <c r="D133" s="1">
        <v>42593</v>
      </c>
      <c r="E133" s="1">
        <v>81</v>
      </c>
      <c r="F133" s="1">
        <v>0</v>
      </c>
      <c r="G133" s="1">
        <v>6961</v>
      </c>
      <c r="H133" s="1">
        <v>0</v>
      </c>
      <c r="I133" s="1">
        <v>363</v>
      </c>
      <c r="J133" s="1">
        <v>38.19</v>
      </c>
      <c r="K133" s="1">
        <v>1.27</v>
      </c>
      <c r="L133" s="1">
        <v>25.8</v>
      </c>
      <c r="M133" s="1">
        <v>1.01</v>
      </c>
      <c r="N133" s="1">
        <v>3284</v>
      </c>
      <c r="O133" s="1">
        <v>4111</v>
      </c>
      <c r="P133" s="1">
        <v>3650</v>
      </c>
      <c r="Q133" s="1">
        <v>454</v>
      </c>
      <c r="R133" s="1">
        <v>6</v>
      </c>
      <c r="S133" s="1">
        <v>69</v>
      </c>
      <c r="T133" s="1">
        <v>7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f t="shared" si="50"/>
        <v>42593</v>
      </c>
      <c r="AB133" s="1">
        <f t="shared" si="50"/>
        <v>81</v>
      </c>
      <c r="AC133" s="1">
        <f t="shared" si="51"/>
        <v>6961</v>
      </c>
      <c r="AD133" s="1">
        <f t="shared" si="52"/>
        <v>363</v>
      </c>
      <c r="AE133" s="1">
        <f t="shared" si="59"/>
        <v>-5</v>
      </c>
      <c r="AF133" s="1">
        <f t="shared" si="53"/>
        <v>6</v>
      </c>
      <c r="AG133" s="1">
        <f t="shared" si="53"/>
        <v>0</v>
      </c>
      <c r="AH133" s="1">
        <f t="shared" si="53"/>
        <v>0</v>
      </c>
      <c r="AI133" s="1">
        <f t="shared" si="60"/>
        <v>1</v>
      </c>
      <c r="AJ133" s="9">
        <f t="shared" si="34"/>
        <v>4.9020931802835919E-2</v>
      </c>
      <c r="AK133" s="9">
        <f t="shared" si="35"/>
        <v>0.14810000000000001</v>
      </c>
      <c r="AL133" s="9">
        <f t="shared" si="36"/>
        <v>1.6199999999999999E-3</v>
      </c>
      <c r="AM133" s="9">
        <f t="shared" si="37"/>
        <v>0.13922000000000001</v>
      </c>
      <c r="AN133" s="9">
        <f t="shared" si="38"/>
        <v>7.26E-3</v>
      </c>
      <c r="AO133" s="9">
        <f t="shared" si="39"/>
        <v>2.0000000000000002E-5</v>
      </c>
      <c r="AP133" s="1">
        <f t="shared" si="54"/>
        <v>0</v>
      </c>
      <c r="AQ133" s="1">
        <f t="shared" si="54"/>
        <v>0</v>
      </c>
      <c r="AS133" s="1">
        <f t="shared" si="55"/>
        <v>0</v>
      </c>
      <c r="AT133" s="1">
        <f t="shared" si="61"/>
        <v>0</v>
      </c>
      <c r="AU133" s="1">
        <f t="shared" si="40"/>
        <v>0</v>
      </c>
      <c r="AV133" s="9">
        <f t="shared" si="56"/>
        <v>0</v>
      </c>
      <c r="AW133" s="9">
        <f t="shared" si="41"/>
        <v>0</v>
      </c>
      <c r="AX133" s="9">
        <f t="shared" si="42"/>
        <v>0</v>
      </c>
      <c r="AY133" s="9">
        <f t="shared" si="43"/>
        <v>0</v>
      </c>
      <c r="AZ133" s="9">
        <f t="shared" si="4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129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7407</v>
      </c>
      <c r="C134" s="1">
        <v>121</v>
      </c>
      <c r="D134" s="1">
        <v>42592</v>
      </c>
      <c r="E134" s="1">
        <v>75</v>
      </c>
      <c r="F134" s="1">
        <v>0</v>
      </c>
      <c r="G134" s="1">
        <v>6968</v>
      </c>
      <c r="H134" s="1">
        <v>0</v>
      </c>
      <c r="I134" s="1">
        <v>364</v>
      </c>
      <c r="J134" s="1">
        <v>38.119999999999997</v>
      </c>
      <c r="K134" s="1">
        <v>1.27</v>
      </c>
      <c r="L134" s="1">
        <v>25.8</v>
      </c>
      <c r="M134" s="1">
        <v>1.01</v>
      </c>
      <c r="N134" s="1">
        <v>3285</v>
      </c>
      <c r="O134" s="1">
        <v>4112</v>
      </c>
      <c r="P134" s="1">
        <v>3647</v>
      </c>
      <c r="Q134" s="1">
        <v>458</v>
      </c>
      <c r="R134" s="1">
        <v>6</v>
      </c>
      <c r="S134" s="1">
        <v>65</v>
      </c>
      <c r="T134" s="1">
        <v>7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f t="shared" si="50"/>
        <v>42592</v>
      </c>
      <c r="AB134" s="1">
        <f t="shared" si="50"/>
        <v>75</v>
      </c>
      <c r="AC134" s="1">
        <f t="shared" si="51"/>
        <v>6968</v>
      </c>
      <c r="AD134" s="1">
        <f t="shared" si="52"/>
        <v>364</v>
      </c>
      <c r="AE134" s="1">
        <f t="shared" si="59"/>
        <v>-6</v>
      </c>
      <c r="AF134" s="1">
        <f t="shared" si="53"/>
        <v>7</v>
      </c>
      <c r="AG134" s="1">
        <f t="shared" si="53"/>
        <v>0</v>
      </c>
      <c r="AH134" s="1">
        <f t="shared" si="53"/>
        <v>1</v>
      </c>
      <c r="AI134" s="1">
        <f t="shared" si="60"/>
        <v>2</v>
      </c>
      <c r="AJ134" s="9">
        <f t="shared" si="34"/>
        <v>4.9142702848656676E-2</v>
      </c>
      <c r="AK134" s="9">
        <f t="shared" si="35"/>
        <v>0.14813999999999999</v>
      </c>
      <c r="AL134" s="9">
        <f t="shared" si="36"/>
        <v>1.5E-3</v>
      </c>
      <c r="AM134" s="9">
        <f t="shared" si="37"/>
        <v>0.13936000000000001</v>
      </c>
      <c r="AN134" s="9">
        <f t="shared" si="38"/>
        <v>7.28E-3</v>
      </c>
      <c r="AO134" s="9">
        <f t="shared" si="39"/>
        <v>4.0000000000000003E-5</v>
      </c>
      <c r="AP134" s="1">
        <f t="shared" si="54"/>
        <v>0</v>
      </c>
      <c r="AQ134" s="1">
        <f t="shared" si="54"/>
        <v>0</v>
      </c>
      <c r="AS134" s="1">
        <f t="shared" si="55"/>
        <v>0</v>
      </c>
      <c r="AT134" s="1">
        <f t="shared" si="61"/>
        <v>0</v>
      </c>
      <c r="AU134" s="1">
        <f t="shared" si="40"/>
        <v>0</v>
      </c>
      <c r="AV134" s="9">
        <f t="shared" si="56"/>
        <v>0</v>
      </c>
      <c r="AW134" s="9">
        <f t="shared" si="41"/>
        <v>0</v>
      </c>
      <c r="AX134" s="9">
        <f t="shared" si="42"/>
        <v>0</v>
      </c>
      <c r="AY134" s="9">
        <f t="shared" si="43"/>
        <v>0</v>
      </c>
      <c r="AZ134" s="9">
        <f t="shared" si="44"/>
        <v>0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130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7407</v>
      </c>
      <c r="C135" s="1">
        <v>122</v>
      </c>
      <c r="D135" s="1">
        <v>42591</v>
      </c>
      <c r="E135" s="1">
        <v>70</v>
      </c>
      <c r="F135" s="1">
        <v>0</v>
      </c>
      <c r="G135" s="1">
        <v>6973</v>
      </c>
      <c r="H135" s="1">
        <v>0</v>
      </c>
      <c r="I135" s="1">
        <v>364</v>
      </c>
      <c r="J135" s="1">
        <v>38.04</v>
      </c>
      <c r="K135" s="1">
        <v>1.27</v>
      </c>
      <c r="L135" s="1">
        <v>25.8</v>
      </c>
      <c r="M135" s="1">
        <v>1.01</v>
      </c>
      <c r="N135" s="1">
        <v>3286</v>
      </c>
      <c r="O135" s="1">
        <v>4112</v>
      </c>
      <c r="P135" s="1">
        <v>3645</v>
      </c>
      <c r="Q135" s="1">
        <v>460</v>
      </c>
      <c r="R135" s="1">
        <v>6</v>
      </c>
      <c r="S135" s="1">
        <v>62</v>
      </c>
      <c r="T135" s="1">
        <v>6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f t="shared" si="50"/>
        <v>42591</v>
      </c>
      <c r="AB135" s="1">
        <f t="shared" si="50"/>
        <v>70</v>
      </c>
      <c r="AC135" s="1">
        <f t="shared" si="51"/>
        <v>6973</v>
      </c>
      <c r="AD135" s="1">
        <f t="shared" si="52"/>
        <v>364</v>
      </c>
      <c r="AE135" s="1">
        <f t="shared" si="59"/>
        <v>-5</v>
      </c>
      <c r="AF135" s="1">
        <f t="shared" si="53"/>
        <v>5</v>
      </c>
      <c r="AG135" s="1">
        <f t="shared" si="53"/>
        <v>0</v>
      </c>
      <c r="AH135" s="1">
        <f t="shared" si="53"/>
        <v>0</v>
      </c>
      <c r="AI135" s="1">
        <f t="shared" si="60"/>
        <v>0</v>
      </c>
      <c r="AJ135" s="9">
        <f t="shared" si="34"/>
        <v>4.9142702848656676E-2</v>
      </c>
      <c r="AK135" s="9">
        <f t="shared" si="35"/>
        <v>0.14813999999999999</v>
      </c>
      <c r="AL135" s="9">
        <f t="shared" si="36"/>
        <v>1.4E-3</v>
      </c>
      <c r="AM135" s="9">
        <f t="shared" si="37"/>
        <v>0.13946</v>
      </c>
      <c r="AN135" s="9">
        <f t="shared" si="38"/>
        <v>7.28E-3</v>
      </c>
      <c r="AO135" s="9">
        <f t="shared" si="39"/>
        <v>0</v>
      </c>
      <c r="AP135" s="1">
        <f t="shared" si="54"/>
        <v>0</v>
      </c>
      <c r="AQ135" s="1">
        <f t="shared" si="54"/>
        <v>0</v>
      </c>
      <c r="AS135" s="1">
        <f t="shared" si="55"/>
        <v>0</v>
      </c>
      <c r="AT135" s="1">
        <f t="shared" si="61"/>
        <v>0</v>
      </c>
      <c r="AU135" s="1">
        <f t="shared" si="40"/>
        <v>0</v>
      </c>
      <c r="AV135" s="9">
        <f t="shared" si="56"/>
        <v>0</v>
      </c>
      <c r="AW135" s="9">
        <f t="shared" si="41"/>
        <v>0</v>
      </c>
      <c r="AX135" s="9">
        <f t="shared" si="42"/>
        <v>0</v>
      </c>
      <c r="AY135" s="9">
        <f t="shared" si="43"/>
        <v>0</v>
      </c>
      <c r="AZ135" s="9">
        <f t="shared" si="44"/>
        <v>0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131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7408</v>
      </c>
      <c r="C136" s="1">
        <v>123</v>
      </c>
      <c r="D136" s="1">
        <v>42590</v>
      </c>
      <c r="E136" s="1">
        <v>66</v>
      </c>
      <c r="F136" s="1">
        <v>0</v>
      </c>
      <c r="G136" s="1">
        <v>6978</v>
      </c>
      <c r="H136" s="1">
        <v>0</v>
      </c>
      <c r="I136" s="1">
        <v>364</v>
      </c>
      <c r="J136" s="1">
        <v>37.97</v>
      </c>
      <c r="K136" s="1">
        <v>1.27</v>
      </c>
      <c r="L136" s="1">
        <v>25.8</v>
      </c>
      <c r="M136" s="1">
        <v>1.01</v>
      </c>
      <c r="N136" s="1">
        <v>3287</v>
      </c>
      <c r="O136" s="1">
        <v>4112</v>
      </c>
      <c r="P136" s="1">
        <v>3643</v>
      </c>
      <c r="Q136" s="1">
        <v>462</v>
      </c>
      <c r="R136" s="1">
        <v>6</v>
      </c>
      <c r="S136" s="1">
        <v>59</v>
      </c>
      <c r="T136" s="1">
        <v>6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f t="shared" si="50"/>
        <v>42590</v>
      </c>
      <c r="AB136" s="1">
        <f t="shared" si="50"/>
        <v>66</v>
      </c>
      <c r="AC136" s="1">
        <f t="shared" si="51"/>
        <v>6978</v>
      </c>
      <c r="AD136" s="1">
        <f t="shared" si="52"/>
        <v>364</v>
      </c>
      <c r="AE136" s="1">
        <f t="shared" si="59"/>
        <v>-4</v>
      </c>
      <c r="AF136" s="1">
        <f t="shared" si="53"/>
        <v>5</v>
      </c>
      <c r="AG136" s="1">
        <f t="shared" si="53"/>
        <v>0</v>
      </c>
      <c r="AH136" s="1">
        <f t="shared" si="53"/>
        <v>0</v>
      </c>
      <c r="AI136" s="1">
        <f t="shared" si="60"/>
        <v>1</v>
      </c>
      <c r="AJ136" s="9">
        <f t="shared" si="34"/>
        <v>4.913606911447084E-2</v>
      </c>
      <c r="AK136" s="9">
        <f t="shared" si="35"/>
        <v>0.14815999999999999</v>
      </c>
      <c r="AL136" s="9">
        <f t="shared" si="36"/>
        <v>1.32E-3</v>
      </c>
      <c r="AM136" s="9">
        <f t="shared" si="37"/>
        <v>0.13955999999999999</v>
      </c>
      <c r="AN136" s="9">
        <f t="shared" si="38"/>
        <v>7.28E-3</v>
      </c>
      <c r="AO136" s="9">
        <f t="shared" si="39"/>
        <v>2.0000000000000002E-5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0</v>
      </c>
      <c r="AV136" s="9">
        <f t="shared" si="56"/>
        <v>0</v>
      </c>
      <c r="AW136" s="9">
        <f t="shared" si="41"/>
        <v>0</v>
      </c>
      <c r="AX136" s="9">
        <f t="shared" si="42"/>
        <v>0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132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7408</v>
      </c>
      <c r="C137" s="1">
        <v>124</v>
      </c>
      <c r="D137" s="1">
        <v>42590</v>
      </c>
      <c r="E137" s="1">
        <v>60</v>
      </c>
      <c r="F137" s="1">
        <v>0</v>
      </c>
      <c r="G137" s="1">
        <v>6984</v>
      </c>
      <c r="H137" s="1">
        <v>0</v>
      </c>
      <c r="I137" s="1">
        <v>364</v>
      </c>
      <c r="J137" s="1">
        <v>37.9</v>
      </c>
      <c r="K137" s="1">
        <v>1.27</v>
      </c>
      <c r="L137" s="1">
        <v>25.8</v>
      </c>
      <c r="M137" s="1">
        <v>1</v>
      </c>
      <c r="N137" s="1">
        <v>3287</v>
      </c>
      <c r="O137" s="1">
        <v>4112</v>
      </c>
      <c r="P137" s="1">
        <v>3642</v>
      </c>
      <c r="Q137" s="1">
        <v>463</v>
      </c>
      <c r="R137" s="1">
        <v>6</v>
      </c>
      <c r="S137" s="1">
        <v>55</v>
      </c>
      <c r="T137" s="1">
        <v>5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f t="shared" si="50"/>
        <v>42590</v>
      </c>
      <c r="AB137" s="1">
        <f t="shared" si="50"/>
        <v>60</v>
      </c>
      <c r="AC137" s="1">
        <f t="shared" si="51"/>
        <v>6984</v>
      </c>
      <c r="AD137" s="1">
        <f t="shared" si="52"/>
        <v>364</v>
      </c>
      <c r="AE137" s="1">
        <f t="shared" si="59"/>
        <v>-6</v>
      </c>
      <c r="AF137" s="1">
        <f t="shared" si="53"/>
        <v>6</v>
      </c>
      <c r="AG137" s="1">
        <f t="shared" si="53"/>
        <v>0</v>
      </c>
      <c r="AH137" s="1">
        <f t="shared" si="53"/>
        <v>0</v>
      </c>
      <c r="AI137" s="1">
        <f t="shared" si="60"/>
        <v>0</v>
      </c>
      <c r="AJ137" s="9">
        <f t="shared" si="34"/>
        <v>4.913606911447084E-2</v>
      </c>
      <c r="AK137" s="9">
        <f t="shared" si="35"/>
        <v>0.14815999999999999</v>
      </c>
      <c r="AL137" s="9">
        <f t="shared" si="36"/>
        <v>1.1999999999999999E-3</v>
      </c>
      <c r="AM137" s="9">
        <f t="shared" si="37"/>
        <v>0.13968</v>
      </c>
      <c r="AN137" s="9">
        <f t="shared" si="38"/>
        <v>7.28E-3</v>
      </c>
      <c r="AO137" s="9">
        <f t="shared" si="39"/>
        <v>0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0</v>
      </c>
      <c r="AV137" s="9">
        <f t="shared" si="56"/>
        <v>0</v>
      </c>
      <c r="AW137" s="9">
        <f t="shared" si="41"/>
        <v>0</v>
      </c>
      <c r="AX137" s="9">
        <f t="shared" si="42"/>
        <v>0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133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7409</v>
      </c>
      <c r="C138" s="1">
        <v>125</v>
      </c>
      <c r="D138" s="1">
        <v>42589</v>
      </c>
      <c r="E138" s="1">
        <v>56</v>
      </c>
      <c r="F138" s="1">
        <v>0</v>
      </c>
      <c r="G138" s="1">
        <v>6988</v>
      </c>
      <c r="H138" s="1">
        <v>0</v>
      </c>
      <c r="I138" s="1">
        <v>365</v>
      </c>
      <c r="J138" s="1">
        <v>37.83</v>
      </c>
      <c r="K138" s="1">
        <v>1.27</v>
      </c>
      <c r="L138" s="1">
        <v>25.8</v>
      </c>
      <c r="M138" s="1">
        <v>1</v>
      </c>
      <c r="N138" s="1">
        <v>3287</v>
      </c>
      <c r="O138" s="1">
        <v>4112</v>
      </c>
      <c r="P138" s="1">
        <v>3641</v>
      </c>
      <c r="Q138" s="1">
        <v>465</v>
      </c>
      <c r="R138" s="1">
        <v>6</v>
      </c>
      <c r="S138" s="1">
        <v>51</v>
      </c>
      <c r="T138" s="1">
        <v>4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f t="shared" si="50"/>
        <v>42589</v>
      </c>
      <c r="AB138" s="1">
        <f t="shared" si="50"/>
        <v>56</v>
      </c>
      <c r="AC138" s="1">
        <f t="shared" si="51"/>
        <v>6988</v>
      </c>
      <c r="AD138" s="1">
        <f t="shared" si="52"/>
        <v>365</v>
      </c>
      <c r="AE138" s="1">
        <f t="shared" si="59"/>
        <v>-4</v>
      </c>
      <c r="AF138" s="1">
        <f t="shared" si="53"/>
        <v>4</v>
      </c>
      <c r="AG138" s="1">
        <f t="shared" si="53"/>
        <v>0</v>
      </c>
      <c r="AH138" s="1">
        <f t="shared" si="53"/>
        <v>1</v>
      </c>
      <c r="AI138" s="1">
        <f t="shared" si="60"/>
        <v>1</v>
      </c>
      <c r="AJ138" s="9">
        <f t="shared" si="34"/>
        <v>4.9264408152247266E-2</v>
      </c>
      <c r="AK138" s="9">
        <f t="shared" si="35"/>
        <v>0.14818000000000001</v>
      </c>
      <c r="AL138" s="9">
        <f t="shared" si="36"/>
        <v>1.1199999999999999E-3</v>
      </c>
      <c r="AM138" s="9">
        <f t="shared" si="37"/>
        <v>0.13976</v>
      </c>
      <c r="AN138" s="9">
        <f t="shared" si="38"/>
        <v>7.3000000000000001E-3</v>
      </c>
      <c r="AO138" s="9">
        <f t="shared" si="39"/>
        <v>2.0000000000000002E-5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0</v>
      </c>
      <c r="AV138" s="9">
        <f t="shared" si="56"/>
        <v>0</v>
      </c>
      <c r="AW138" s="9">
        <f t="shared" si="41"/>
        <v>0</v>
      </c>
      <c r="AX138" s="9">
        <f t="shared" si="42"/>
        <v>0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134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7409</v>
      </c>
      <c r="C139" s="1">
        <v>126</v>
      </c>
      <c r="D139" s="1">
        <v>42589</v>
      </c>
      <c r="E139" s="1">
        <v>53</v>
      </c>
      <c r="F139" s="1">
        <v>0</v>
      </c>
      <c r="G139" s="1">
        <v>6991</v>
      </c>
      <c r="H139" s="1">
        <v>0</v>
      </c>
      <c r="I139" s="1">
        <v>365</v>
      </c>
      <c r="J139" s="1">
        <v>37.76</v>
      </c>
      <c r="K139" s="1">
        <v>1.27</v>
      </c>
      <c r="L139" s="1">
        <v>25.8</v>
      </c>
      <c r="M139" s="1">
        <v>1</v>
      </c>
      <c r="N139" s="1">
        <v>3288</v>
      </c>
      <c r="O139" s="1">
        <v>4112</v>
      </c>
      <c r="P139" s="1">
        <v>3640</v>
      </c>
      <c r="Q139" s="1">
        <v>465</v>
      </c>
      <c r="R139" s="1">
        <v>6</v>
      </c>
      <c r="S139" s="1">
        <v>49</v>
      </c>
      <c r="T139" s="1">
        <v>4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f t="shared" si="50"/>
        <v>42589</v>
      </c>
      <c r="AB139" s="1">
        <f t="shared" si="50"/>
        <v>53</v>
      </c>
      <c r="AC139" s="1">
        <f t="shared" si="51"/>
        <v>6991</v>
      </c>
      <c r="AD139" s="1">
        <f t="shared" si="52"/>
        <v>365</v>
      </c>
      <c r="AE139" s="1">
        <f t="shared" si="59"/>
        <v>-3</v>
      </c>
      <c r="AF139" s="1">
        <f t="shared" si="53"/>
        <v>3</v>
      </c>
      <c r="AG139" s="1">
        <f t="shared" si="53"/>
        <v>0</v>
      </c>
      <c r="AH139" s="1">
        <f t="shared" si="53"/>
        <v>0</v>
      </c>
      <c r="AI139" s="1">
        <f t="shared" si="60"/>
        <v>0</v>
      </c>
      <c r="AJ139" s="9">
        <f t="shared" si="34"/>
        <v>4.9264408152247266E-2</v>
      </c>
      <c r="AK139" s="9">
        <f t="shared" si="35"/>
        <v>0.14818000000000001</v>
      </c>
      <c r="AL139" s="9">
        <f t="shared" si="36"/>
        <v>1.06E-3</v>
      </c>
      <c r="AM139" s="9">
        <f t="shared" si="37"/>
        <v>0.13982</v>
      </c>
      <c r="AN139" s="9">
        <f t="shared" si="38"/>
        <v>7.3000000000000001E-3</v>
      </c>
      <c r="AO139" s="9">
        <f t="shared" si="39"/>
        <v>0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0</v>
      </c>
      <c r="AV139" s="9">
        <f t="shared" si="56"/>
        <v>0</v>
      </c>
      <c r="AW139" s="9">
        <f t="shared" si="41"/>
        <v>0</v>
      </c>
      <c r="AX139" s="9">
        <f t="shared" si="42"/>
        <v>0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135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7410</v>
      </c>
      <c r="C140" s="1">
        <v>127</v>
      </c>
      <c r="D140" s="1">
        <v>42588</v>
      </c>
      <c r="E140" s="1">
        <v>49</v>
      </c>
      <c r="F140" s="1">
        <v>0</v>
      </c>
      <c r="G140" s="1">
        <v>6995</v>
      </c>
      <c r="H140" s="1">
        <v>0</v>
      </c>
      <c r="I140" s="1">
        <v>366</v>
      </c>
      <c r="J140" s="1">
        <v>37.69</v>
      </c>
      <c r="K140" s="1">
        <v>1.27</v>
      </c>
      <c r="L140" s="1">
        <v>25.8</v>
      </c>
      <c r="M140" s="1">
        <v>1</v>
      </c>
      <c r="N140" s="1">
        <v>3288</v>
      </c>
      <c r="O140" s="1">
        <v>4112</v>
      </c>
      <c r="P140" s="1">
        <v>3639</v>
      </c>
      <c r="Q140" s="1">
        <v>467</v>
      </c>
      <c r="R140" s="1">
        <v>6</v>
      </c>
      <c r="S140" s="1">
        <v>46</v>
      </c>
      <c r="T140" s="1">
        <v>4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f t="shared" si="50"/>
        <v>42588</v>
      </c>
      <c r="AB140" s="1">
        <f t="shared" si="50"/>
        <v>49</v>
      </c>
      <c r="AC140" s="1">
        <f t="shared" si="51"/>
        <v>6995</v>
      </c>
      <c r="AD140" s="1">
        <f t="shared" si="52"/>
        <v>366</v>
      </c>
      <c r="AE140" s="1">
        <f t="shared" si="59"/>
        <v>-4</v>
      </c>
      <c r="AF140" s="1">
        <f t="shared" si="53"/>
        <v>4</v>
      </c>
      <c r="AG140" s="1">
        <f t="shared" si="53"/>
        <v>0</v>
      </c>
      <c r="AH140" s="1">
        <f t="shared" si="53"/>
        <v>1</v>
      </c>
      <c r="AI140" s="1">
        <f t="shared" si="60"/>
        <v>1</v>
      </c>
      <c r="AJ140" s="9">
        <f t="shared" si="34"/>
        <v>4.9392712550607287E-2</v>
      </c>
      <c r="AK140" s="9">
        <f t="shared" si="35"/>
        <v>0.1482</v>
      </c>
      <c r="AL140" s="9">
        <f t="shared" si="36"/>
        <v>9.7999999999999997E-4</v>
      </c>
      <c r="AM140" s="9">
        <f t="shared" si="37"/>
        <v>0.1399</v>
      </c>
      <c r="AN140" s="9">
        <f t="shared" si="38"/>
        <v>7.3200000000000001E-3</v>
      </c>
      <c r="AO140" s="9">
        <f t="shared" si="39"/>
        <v>2.0000000000000002E-5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0</v>
      </c>
      <c r="AV140" s="9">
        <f t="shared" si="56"/>
        <v>0</v>
      </c>
      <c r="AW140" s="9">
        <f t="shared" si="41"/>
        <v>0</v>
      </c>
      <c r="AX140" s="9">
        <f t="shared" si="42"/>
        <v>0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136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7411</v>
      </c>
      <c r="C141" s="1">
        <v>128</v>
      </c>
      <c r="D141" s="1">
        <v>42587</v>
      </c>
      <c r="E141" s="1">
        <v>47</v>
      </c>
      <c r="F141" s="1">
        <v>0</v>
      </c>
      <c r="G141" s="1">
        <v>6998</v>
      </c>
      <c r="H141" s="1">
        <v>0</v>
      </c>
      <c r="I141" s="1">
        <v>366</v>
      </c>
      <c r="J141" s="1">
        <v>37.619999999999997</v>
      </c>
      <c r="K141" s="1">
        <v>1.27</v>
      </c>
      <c r="L141" s="1">
        <v>25.8</v>
      </c>
      <c r="M141" s="1">
        <v>1</v>
      </c>
      <c r="N141" s="1">
        <v>3289</v>
      </c>
      <c r="O141" s="1">
        <v>4113</v>
      </c>
      <c r="P141" s="1">
        <v>3638</v>
      </c>
      <c r="Q141" s="1">
        <v>468</v>
      </c>
      <c r="R141" s="1">
        <v>6</v>
      </c>
      <c r="S141" s="1">
        <v>44</v>
      </c>
      <c r="T141" s="1">
        <v>4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50"/>
        <v>42587</v>
      </c>
      <c r="AB141" s="1">
        <f t="shared" si="50"/>
        <v>47</v>
      </c>
      <c r="AC141" s="1">
        <f t="shared" si="51"/>
        <v>6998</v>
      </c>
      <c r="AD141" s="1">
        <f t="shared" si="52"/>
        <v>366</v>
      </c>
      <c r="AE141" s="1">
        <f t="shared" si="59"/>
        <v>-2</v>
      </c>
      <c r="AF141" s="1">
        <f t="shared" si="53"/>
        <v>3</v>
      </c>
      <c r="AG141" s="1">
        <f t="shared" si="53"/>
        <v>0</v>
      </c>
      <c r="AH141" s="1">
        <f t="shared" si="53"/>
        <v>0</v>
      </c>
      <c r="AI141" s="1">
        <f t="shared" si="60"/>
        <v>1</v>
      </c>
      <c r="AJ141" s="9">
        <f t="shared" si="34"/>
        <v>4.9386047766833086E-2</v>
      </c>
      <c r="AK141" s="9">
        <f t="shared" si="35"/>
        <v>0.14821999999999999</v>
      </c>
      <c r="AL141" s="9">
        <f t="shared" si="36"/>
        <v>9.3999999999999997E-4</v>
      </c>
      <c r="AM141" s="9">
        <f t="shared" si="37"/>
        <v>0.13996</v>
      </c>
      <c r="AN141" s="9">
        <f t="shared" si="38"/>
        <v>7.3200000000000001E-3</v>
      </c>
      <c r="AO141" s="9">
        <f t="shared" si="39"/>
        <v>2.0000000000000002E-5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0</v>
      </c>
      <c r="AV141" s="9">
        <f t="shared" si="56"/>
        <v>0</v>
      </c>
      <c r="AW141" s="9">
        <f t="shared" si="41"/>
        <v>0</v>
      </c>
      <c r="AX141" s="9">
        <f t="shared" si="42"/>
        <v>0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137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7412</v>
      </c>
      <c r="C142" s="1">
        <v>129</v>
      </c>
      <c r="D142" s="1">
        <v>42587</v>
      </c>
      <c r="E142" s="1">
        <v>44</v>
      </c>
      <c r="F142" s="1">
        <v>0</v>
      </c>
      <c r="G142" s="1">
        <v>7002</v>
      </c>
      <c r="H142" s="1">
        <v>0</v>
      </c>
      <c r="I142" s="1">
        <v>366</v>
      </c>
      <c r="J142" s="1">
        <v>37.549999999999997</v>
      </c>
      <c r="K142" s="1">
        <v>1.27</v>
      </c>
      <c r="L142" s="1">
        <v>25.8</v>
      </c>
      <c r="M142" s="1">
        <v>1</v>
      </c>
      <c r="N142" s="1">
        <v>3289</v>
      </c>
      <c r="O142" s="1">
        <v>4113</v>
      </c>
      <c r="P142" s="1">
        <v>3638</v>
      </c>
      <c r="Q142" s="1">
        <v>468</v>
      </c>
      <c r="R142" s="1">
        <v>6</v>
      </c>
      <c r="S142" s="1">
        <v>40</v>
      </c>
      <c r="T142" s="1">
        <v>3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f t="shared" si="50"/>
        <v>42587</v>
      </c>
      <c r="AB142" s="1">
        <f t="shared" si="50"/>
        <v>44</v>
      </c>
      <c r="AC142" s="1">
        <f t="shared" si="51"/>
        <v>7002</v>
      </c>
      <c r="AD142" s="1">
        <f t="shared" si="52"/>
        <v>366</v>
      </c>
      <c r="AE142" s="1">
        <f t="shared" si="59"/>
        <v>-3</v>
      </c>
      <c r="AF142" s="1">
        <f t="shared" si="53"/>
        <v>4</v>
      </c>
      <c r="AG142" s="1">
        <f t="shared" si="53"/>
        <v>0</v>
      </c>
      <c r="AH142" s="1">
        <f t="shared" si="53"/>
        <v>0</v>
      </c>
      <c r="AI142" s="1">
        <f t="shared" si="60"/>
        <v>1</v>
      </c>
      <c r="AJ142" s="9">
        <f t="shared" ref="AJ142:AJ205" si="67">IF(OR(ISNA(B142),B142=0),NA(),I142/B142)</f>
        <v>4.9379384781435512E-2</v>
      </c>
      <c r="AK142" s="9">
        <f t="shared" ref="AK142:AK205" si="68">IF(OR(ISNA(B142),B142=0),NA(),B142/$AK$11)</f>
        <v>0.14824000000000001</v>
      </c>
      <c r="AL142" s="9">
        <f t="shared" ref="AL142:AL205" si="69">IF(OR(ISNA(B142),B142=0),NA(),E142/$AK$11)</f>
        <v>8.8000000000000003E-4</v>
      </c>
      <c r="AM142" s="9">
        <f t="shared" ref="AM142:AM205" si="70">IF(OR(ISNA(B142),B142=0),NA(),G142/$AK$11)</f>
        <v>0.14004</v>
      </c>
      <c r="AN142" s="9">
        <f t="shared" ref="AN142:AN205" si="71">IF(OR(ISNA(B142),B142=0),NA(),I142/$AK$11)</f>
        <v>7.3200000000000001E-3</v>
      </c>
      <c r="AO142" s="9">
        <f t="shared" ref="AO142:AO205" si="72">+IF(OR(ISNA(B142),B142=0),NA(),AI142/$AK$11)</f>
        <v>2.0000000000000002E-5</v>
      </c>
      <c r="AP142" s="1">
        <f t="shared" si="54"/>
        <v>0</v>
      </c>
      <c r="AQ142" s="1">
        <f t="shared" si="54"/>
        <v>0</v>
      </c>
      <c r="AS142" s="1">
        <f t="shared" si="55"/>
        <v>0</v>
      </c>
      <c r="AT142" s="1">
        <f t="shared" si="61"/>
        <v>0</v>
      </c>
      <c r="AU142" s="1">
        <f t="shared" ref="AU142:AU205" si="73">IF(C142="",NA(),V142+W142+X142)</f>
        <v>0</v>
      </c>
      <c r="AV142" s="9">
        <f t="shared" si="56"/>
        <v>0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0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138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7412</v>
      </c>
      <c r="C143" s="1">
        <v>130</v>
      </c>
      <c r="D143" s="1">
        <v>42586</v>
      </c>
      <c r="E143" s="1">
        <v>41</v>
      </c>
      <c r="F143" s="1">
        <v>0</v>
      </c>
      <c r="G143" s="1">
        <v>7005</v>
      </c>
      <c r="H143" s="1">
        <v>0</v>
      </c>
      <c r="I143" s="1">
        <v>366</v>
      </c>
      <c r="J143" s="1">
        <v>37.49</v>
      </c>
      <c r="K143" s="1">
        <v>1.27</v>
      </c>
      <c r="L143" s="1">
        <v>25.8</v>
      </c>
      <c r="M143" s="1">
        <v>1</v>
      </c>
      <c r="N143" s="1">
        <v>3290</v>
      </c>
      <c r="O143" s="1">
        <v>4113</v>
      </c>
      <c r="P143" s="1">
        <v>3637</v>
      </c>
      <c r="Q143" s="1">
        <v>469</v>
      </c>
      <c r="R143" s="1">
        <v>6</v>
      </c>
      <c r="S143" s="1">
        <v>38</v>
      </c>
      <c r="T143" s="1">
        <v>3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ref="AA143:AB206" si="78">+D143+U143</f>
        <v>42586</v>
      </c>
      <c r="AB143" s="1">
        <f t="shared" si="78"/>
        <v>41</v>
      </c>
      <c r="AC143" s="1">
        <f t="shared" ref="AC143:AC206" si="79">+G143+W143</f>
        <v>7005</v>
      </c>
      <c r="AD143" s="1">
        <f t="shared" ref="AD143:AD206" si="80">+I143+X143</f>
        <v>366</v>
      </c>
      <c r="AE143" s="1">
        <f t="shared" si="59"/>
        <v>-3</v>
      </c>
      <c r="AF143" s="1">
        <f t="shared" ref="AF143:AH206" si="81">IF($C143="","",G143-G142)</f>
        <v>3</v>
      </c>
      <c r="AG143" s="1">
        <f t="shared" si="81"/>
        <v>0</v>
      </c>
      <c r="AH143" s="1">
        <f t="shared" si="81"/>
        <v>0</v>
      </c>
      <c r="AI143" s="1">
        <f t="shared" si="60"/>
        <v>0</v>
      </c>
      <c r="AJ143" s="9">
        <f t="shared" si="67"/>
        <v>4.9379384781435512E-2</v>
      </c>
      <c r="AK143" s="9">
        <f t="shared" si="68"/>
        <v>0.14824000000000001</v>
      </c>
      <c r="AL143" s="9">
        <f t="shared" si="69"/>
        <v>8.1999999999999998E-4</v>
      </c>
      <c r="AM143" s="9">
        <f t="shared" si="70"/>
        <v>0.1401</v>
      </c>
      <c r="AN143" s="9">
        <f t="shared" si="71"/>
        <v>7.3200000000000001E-3</v>
      </c>
      <c r="AO143" s="9">
        <f t="shared" si="72"/>
        <v>0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0</v>
      </c>
      <c r="AV143" s="9">
        <f t="shared" ref="AV143:AV206" si="84">IF(OR(ISNA(B143),B143=0),NA(),AU143/$AK$11)</f>
        <v>0</v>
      </c>
      <c r="AW143" s="9">
        <f t="shared" si="74"/>
        <v>0</v>
      </c>
      <c r="AX143" s="9">
        <f t="shared" si="75"/>
        <v>0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139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7413</v>
      </c>
      <c r="C144" s="1">
        <v>131</v>
      </c>
      <c r="D144" s="1">
        <v>42585</v>
      </c>
      <c r="E144" s="1">
        <v>39</v>
      </c>
      <c r="F144" s="1">
        <v>0</v>
      </c>
      <c r="G144" s="1">
        <v>7008</v>
      </c>
      <c r="H144" s="1">
        <v>0</v>
      </c>
      <c r="I144" s="1">
        <v>366</v>
      </c>
      <c r="J144" s="1">
        <v>37.42</v>
      </c>
      <c r="K144" s="1">
        <v>1.27</v>
      </c>
      <c r="L144" s="1">
        <v>25.8</v>
      </c>
      <c r="M144" s="1">
        <v>1</v>
      </c>
      <c r="N144" s="1">
        <v>3290</v>
      </c>
      <c r="O144" s="1">
        <v>4113</v>
      </c>
      <c r="P144" s="1">
        <v>3636</v>
      </c>
      <c r="Q144" s="1">
        <v>470</v>
      </c>
      <c r="R144" s="1">
        <v>6</v>
      </c>
      <c r="S144" s="1">
        <v>35</v>
      </c>
      <c r="T144" s="1">
        <v>3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f t="shared" si="78"/>
        <v>42585</v>
      </c>
      <c r="AB144" s="1">
        <f t="shared" si="78"/>
        <v>39</v>
      </c>
      <c r="AC144" s="1">
        <f t="shared" si="79"/>
        <v>7008</v>
      </c>
      <c r="AD144" s="1">
        <f t="shared" si="80"/>
        <v>366</v>
      </c>
      <c r="AE144" s="1">
        <f t="shared" ref="AE144:AE207" si="85">IF($C144="","",E144-E143)</f>
        <v>-2</v>
      </c>
      <c r="AF144" s="1">
        <f t="shared" si="81"/>
        <v>3</v>
      </c>
      <c r="AG144" s="1">
        <f t="shared" si="81"/>
        <v>0</v>
      </c>
      <c r="AH144" s="1">
        <f t="shared" si="81"/>
        <v>0</v>
      </c>
      <c r="AI144" s="1">
        <f t="shared" ref="AI144:AI207" si="86">IF(OR($C144="",ISNA($C144)),NA(),AE144+AF144+AG144+AH144)</f>
        <v>1</v>
      </c>
      <c r="AJ144" s="9">
        <f t="shared" si="67"/>
        <v>4.9372723593686767E-2</v>
      </c>
      <c r="AK144" s="9">
        <f t="shared" si="68"/>
        <v>0.14826</v>
      </c>
      <c r="AL144" s="9">
        <f t="shared" si="69"/>
        <v>7.7999999999999999E-4</v>
      </c>
      <c r="AM144" s="9">
        <f t="shared" si="70"/>
        <v>0.14016000000000001</v>
      </c>
      <c r="AN144" s="9">
        <f t="shared" si="71"/>
        <v>7.3200000000000001E-3</v>
      </c>
      <c r="AO144" s="9">
        <f t="shared" si="72"/>
        <v>2.0000000000000002E-5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0</v>
      </c>
      <c r="AV144" s="9">
        <f t="shared" si="84"/>
        <v>0</v>
      </c>
      <c r="AW144" s="9">
        <f t="shared" si="74"/>
        <v>0</v>
      </c>
      <c r="AX144" s="9">
        <f t="shared" si="75"/>
        <v>0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140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7414</v>
      </c>
      <c r="C145" s="1">
        <v>132</v>
      </c>
      <c r="D145" s="1">
        <v>42585</v>
      </c>
      <c r="E145" s="1">
        <v>37</v>
      </c>
      <c r="F145" s="1">
        <v>0</v>
      </c>
      <c r="G145" s="1">
        <v>7011</v>
      </c>
      <c r="H145" s="1">
        <v>0</v>
      </c>
      <c r="I145" s="1">
        <v>366</v>
      </c>
      <c r="J145" s="1">
        <v>37.36</v>
      </c>
      <c r="K145" s="1">
        <v>1.27</v>
      </c>
      <c r="L145" s="1">
        <v>25.8</v>
      </c>
      <c r="M145" s="1">
        <v>1</v>
      </c>
      <c r="N145" s="1">
        <v>3291</v>
      </c>
      <c r="O145" s="1">
        <v>4113</v>
      </c>
      <c r="P145" s="1">
        <v>3636</v>
      </c>
      <c r="Q145" s="1">
        <v>470</v>
      </c>
      <c r="R145" s="1">
        <v>6</v>
      </c>
      <c r="S145" s="1">
        <v>33</v>
      </c>
      <c r="T145" s="1">
        <v>3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f t="shared" si="78"/>
        <v>42585</v>
      </c>
      <c r="AB145" s="1">
        <f t="shared" si="78"/>
        <v>37</v>
      </c>
      <c r="AC145" s="1">
        <f t="shared" si="79"/>
        <v>7011</v>
      </c>
      <c r="AD145" s="1">
        <f t="shared" si="80"/>
        <v>366</v>
      </c>
      <c r="AE145" s="1">
        <f t="shared" si="85"/>
        <v>-2</v>
      </c>
      <c r="AF145" s="1">
        <f t="shared" si="81"/>
        <v>3</v>
      </c>
      <c r="AG145" s="1">
        <f t="shared" si="81"/>
        <v>0</v>
      </c>
      <c r="AH145" s="1">
        <f t="shared" si="81"/>
        <v>0</v>
      </c>
      <c r="AI145" s="1">
        <f t="shared" si="86"/>
        <v>1</v>
      </c>
      <c r="AJ145" s="9">
        <f t="shared" si="67"/>
        <v>4.9366064202859453E-2</v>
      </c>
      <c r="AK145" s="9">
        <f t="shared" si="68"/>
        <v>0.14828</v>
      </c>
      <c r="AL145" s="9">
        <f t="shared" si="69"/>
        <v>7.3999999999999999E-4</v>
      </c>
      <c r="AM145" s="9">
        <f t="shared" si="70"/>
        <v>0.14022000000000001</v>
      </c>
      <c r="AN145" s="9">
        <f t="shared" si="71"/>
        <v>7.3200000000000001E-3</v>
      </c>
      <c r="AO145" s="9">
        <f t="shared" si="72"/>
        <v>2.0000000000000002E-5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0</v>
      </c>
      <c r="AV145" s="9">
        <f t="shared" si="84"/>
        <v>0</v>
      </c>
      <c r="AW145" s="9">
        <f t="shared" si="74"/>
        <v>0</v>
      </c>
      <c r="AX145" s="9">
        <f t="shared" si="75"/>
        <v>0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141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7414</v>
      </c>
      <c r="C146" s="1">
        <v>133</v>
      </c>
      <c r="D146" s="1">
        <v>42584</v>
      </c>
      <c r="E146" s="1">
        <v>35</v>
      </c>
      <c r="F146" s="1">
        <v>0</v>
      </c>
      <c r="G146" s="1">
        <v>7013</v>
      </c>
      <c r="H146" s="1">
        <v>0</v>
      </c>
      <c r="I146" s="1">
        <v>366</v>
      </c>
      <c r="J146" s="1">
        <v>37.299999999999997</v>
      </c>
      <c r="K146" s="1">
        <v>1.27</v>
      </c>
      <c r="L146" s="1">
        <v>25.8</v>
      </c>
      <c r="M146" s="1">
        <v>1</v>
      </c>
      <c r="N146" s="1">
        <v>3291</v>
      </c>
      <c r="O146" s="1">
        <v>4113</v>
      </c>
      <c r="P146" s="1">
        <v>3635</v>
      </c>
      <c r="Q146" s="1">
        <v>471</v>
      </c>
      <c r="R146" s="1">
        <v>6</v>
      </c>
      <c r="S146" s="1">
        <v>31</v>
      </c>
      <c r="T146" s="1">
        <v>2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f t="shared" si="78"/>
        <v>42584</v>
      </c>
      <c r="AB146" s="1">
        <f t="shared" si="78"/>
        <v>35</v>
      </c>
      <c r="AC146" s="1">
        <f t="shared" si="79"/>
        <v>7013</v>
      </c>
      <c r="AD146" s="1">
        <f t="shared" si="80"/>
        <v>366</v>
      </c>
      <c r="AE146" s="1">
        <f t="shared" si="85"/>
        <v>-2</v>
      </c>
      <c r="AF146" s="1">
        <f t="shared" si="81"/>
        <v>2</v>
      </c>
      <c r="AG146" s="1">
        <f t="shared" si="81"/>
        <v>0</v>
      </c>
      <c r="AH146" s="1">
        <f t="shared" si="81"/>
        <v>0</v>
      </c>
      <c r="AI146" s="1">
        <f t="shared" si="86"/>
        <v>0</v>
      </c>
      <c r="AJ146" s="9">
        <f t="shared" si="67"/>
        <v>4.9366064202859453E-2</v>
      </c>
      <c r="AK146" s="9">
        <f t="shared" si="68"/>
        <v>0.14828</v>
      </c>
      <c r="AL146" s="9">
        <f t="shared" si="69"/>
        <v>6.9999999999999999E-4</v>
      </c>
      <c r="AM146" s="9">
        <f t="shared" si="70"/>
        <v>0.14026</v>
      </c>
      <c r="AN146" s="9">
        <f t="shared" si="71"/>
        <v>7.3200000000000001E-3</v>
      </c>
      <c r="AO146" s="9">
        <f t="shared" si="72"/>
        <v>0</v>
      </c>
      <c r="AP146" s="1">
        <f t="shared" si="82"/>
        <v>0</v>
      </c>
      <c r="AQ146" s="1">
        <f t="shared" si="82"/>
        <v>0</v>
      </c>
      <c r="AS146" s="1">
        <f t="shared" si="83"/>
        <v>0</v>
      </c>
      <c r="AT146" s="1">
        <f t="shared" si="87"/>
        <v>0</v>
      </c>
      <c r="AU146" s="1">
        <f t="shared" si="73"/>
        <v>0</v>
      </c>
      <c r="AV146" s="9">
        <f t="shared" si="84"/>
        <v>0</v>
      </c>
      <c r="AW146" s="9">
        <f t="shared" si="74"/>
        <v>0</v>
      </c>
      <c r="AX146" s="9">
        <f t="shared" si="75"/>
        <v>0</v>
      </c>
      <c r="AY146" s="9">
        <f t="shared" si="76"/>
        <v>0</v>
      </c>
      <c r="AZ146" s="9">
        <f t="shared" si="77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142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7415</v>
      </c>
      <c r="C147" s="1">
        <v>134</v>
      </c>
      <c r="D147" s="1">
        <v>42583</v>
      </c>
      <c r="E147" s="1">
        <v>33</v>
      </c>
      <c r="F147" s="1">
        <v>0</v>
      </c>
      <c r="G147" s="1">
        <v>7015</v>
      </c>
      <c r="H147" s="1">
        <v>0</v>
      </c>
      <c r="I147" s="1">
        <v>367</v>
      </c>
      <c r="J147" s="1">
        <v>37.229999999999997</v>
      </c>
      <c r="K147" s="1">
        <v>1.27</v>
      </c>
      <c r="L147" s="1">
        <v>25.8</v>
      </c>
      <c r="M147" s="1">
        <v>1</v>
      </c>
      <c r="N147" s="1">
        <v>3292</v>
      </c>
      <c r="O147" s="1">
        <v>4113</v>
      </c>
      <c r="P147" s="1">
        <v>3634</v>
      </c>
      <c r="Q147" s="1">
        <v>472</v>
      </c>
      <c r="R147" s="1">
        <v>6</v>
      </c>
      <c r="S147" s="1">
        <v>29</v>
      </c>
      <c r="T147" s="1">
        <v>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f t="shared" si="78"/>
        <v>42583</v>
      </c>
      <c r="AB147" s="1">
        <f t="shared" si="78"/>
        <v>33</v>
      </c>
      <c r="AC147" s="1">
        <f t="shared" si="79"/>
        <v>7015</v>
      </c>
      <c r="AD147" s="1">
        <f t="shared" si="80"/>
        <v>367</v>
      </c>
      <c r="AE147" s="1">
        <f t="shared" si="85"/>
        <v>-2</v>
      </c>
      <c r="AF147" s="1">
        <f t="shared" si="81"/>
        <v>2</v>
      </c>
      <c r="AG147" s="1">
        <f t="shared" si="81"/>
        <v>0</v>
      </c>
      <c r="AH147" s="1">
        <f t="shared" si="81"/>
        <v>1</v>
      </c>
      <c r="AI147" s="1">
        <f t="shared" si="86"/>
        <v>1</v>
      </c>
      <c r="AJ147" s="9">
        <f t="shared" si="67"/>
        <v>4.9494268374915711E-2</v>
      </c>
      <c r="AK147" s="9">
        <f t="shared" si="68"/>
        <v>0.14829999999999999</v>
      </c>
      <c r="AL147" s="9">
        <f t="shared" si="69"/>
        <v>6.6E-4</v>
      </c>
      <c r="AM147" s="9">
        <f t="shared" si="70"/>
        <v>0.14030000000000001</v>
      </c>
      <c r="AN147" s="9">
        <f t="shared" si="71"/>
        <v>7.3400000000000002E-3</v>
      </c>
      <c r="AO147" s="9">
        <f t="shared" si="72"/>
        <v>2.0000000000000002E-5</v>
      </c>
      <c r="AP147" s="1">
        <f t="shared" si="82"/>
        <v>0</v>
      </c>
      <c r="AQ147" s="1">
        <f t="shared" si="82"/>
        <v>0</v>
      </c>
      <c r="AS147" s="1">
        <f t="shared" si="83"/>
        <v>0</v>
      </c>
      <c r="AT147" s="1">
        <f t="shared" si="87"/>
        <v>0</v>
      </c>
      <c r="AU147" s="1">
        <f t="shared" si="73"/>
        <v>0</v>
      </c>
      <c r="AV147" s="9">
        <f t="shared" si="84"/>
        <v>0</v>
      </c>
      <c r="AW147" s="9">
        <f t="shared" si="74"/>
        <v>0</v>
      </c>
      <c r="AX147" s="9">
        <f t="shared" si="75"/>
        <v>0</v>
      </c>
      <c r="AY147" s="9">
        <f t="shared" si="76"/>
        <v>0</v>
      </c>
      <c r="AZ147" s="9">
        <f t="shared" si="77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143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7416</v>
      </c>
      <c r="C148" s="1">
        <v>135</v>
      </c>
      <c r="D148" s="1">
        <v>42583</v>
      </c>
      <c r="E148" s="1">
        <v>32</v>
      </c>
      <c r="F148" s="1">
        <v>0</v>
      </c>
      <c r="G148" s="1">
        <v>7017</v>
      </c>
      <c r="H148" s="1">
        <v>0</v>
      </c>
      <c r="I148" s="1">
        <v>367</v>
      </c>
      <c r="J148" s="1">
        <v>37.17</v>
      </c>
      <c r="K148" s="1">
        <v>1.27</v>
      </c>
      <c r="L148" s="1">
        <v>25.8</v>
      </c>
      <c r="M148" s="1">
        <v>1</v>
      </c>
      <c r="N148" s="1">
        <v>3292</v>
      </c>
      <c r="O148" s="1">
        <v>4114</v>
      </c>
      <c r="P148" s="1">
        <v>3634</v>
      </c>
      <c r="Q148" s="1">
        <v>473</v>
      </c>
      <c r="R148" s="1">
        <v>6</v>
      </c>
      <c r="S148" s="1">
        <v>28</v>
      </c>
      <c r="T148" s="1">
        <v>2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f t="shared" si="78"/>
        <v>42583</v>
      </c>
      <c r="AB148" s="1">
        <f t="shared" si="78"/>
        <v>32</v>
      </c>
      <c r="AC148" s="1">
        <f t="shared" si="79"/>
        <v>7017</v>
      </c>
      <c r="AD148" s="1">
        <f t="shared" si="80"/>
        <v>367</v>
      </c>
      <c r="AE148" s="1">
        <f t="shared" si="85"/>
        <v>-1</v>
      </c>
      <c r="AF148" s="1">
        <f t="shared" si="81"/>
        <v>2</v>
      </c>
      <c r="AG148" s="1">
        <f t="shared" si="81"/>
        <v>0</v>
      </c>
      <c r="AH148" s="1">
        <f t="shared" si="81"/>
        <v>0</v>
      </c>
      <c r="AI148" s="1">
        <f t="shared" si="86"/>
        <v>1</v>
      </c>
      <c r="AJ148" s="9">
        <f t="shared" si="67"/>
        <v>4.9487594390507011E-2</v>
      </c>
      <c r="AK148" s="9">
        <f t="shared" si="68"/>
        <v>0.14832000000000001</v>
      </c>
      <c r="AL148" s="9">
        <f t="shared" si="69"/>
        <v>6.4000000000000005E-4</v>
      </c>
      <c r="AM148" s="9">
        <f t="shared" si="70"/>
        <v>0.14033999999999999</v>
      </c>
      <c r="AN148" s="9">
        <f t="shared" si="71"/>
        <v>7.3400000000000002E-3</v>
      </c>
      <c r="AO148" s="9">
        <f t="shared" si="72"/>
        <v>2.0000000000000002E-5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0</v>
      </c>
      <c r="AV148" s="9">
        <f t="shared" si="84"/>
        <v>0</v>
      </c>
      <c r="AW148" s="9">
        <f t="shared" si="74"/>
        <v>0</v>
      </c>
      <c r="AX148" s="9">
        <f t="shared" si="75"/>
        <v>0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144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7417</v>
      </c>
      <c r="C149" s="1">
        <v>136</v>
      </c>
      <c r="D149" s="1">
        <v>42582</v>
      </c>
      <c r="E149" s="1">
        <v>31</v>
      </c>
      <c r="F149" s="1">
        <v>0</v>
      </c>
      <c r="G149" s="1">
        <v>7019</v>
      </c>
      <c r="H149" s="1">
        <v>0</v>
      </c>
      <c r="I149" s="1">
        <v>367</v>
      </c>
      <c r="J149" s="1">
        <v>37.11</v>
      </c>
      <c r="K149" s="1">
        <v>1.27</v>
      </c>
      <c r="L149" s="1">
        <v>25.8</v>
      </c>
      <c r="M149" s="1">
        <v>1</v>
      </c>
      <c r="N149" s="1">
        <v>3293</v>
      </c>
      <c r="O149" s="1">
        <v>4114</v>
      </c>
      <c r="P149" s="1">
        <v>3633</v>
      </c>
      <c r="Q149" s="1">
        <v>474</v>
      </c>
      <c r="R149" s="1">
        <v>6</v>
      </c>
      <c r="S149" s="1">
        <v>27</v>
      </c>
      <c r="T149" s="1">
        <v>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f t="shared" si="78"/>
        <v>42582</v>
      </c>
      <c r="AB149" s="1">
        <f t="shared" si="78"/>
        <v>31</v>
      </c>
      <c r="AC149" s="1">
        <f t="shared" si="79"/>
        <v>7019</v>
      </c>
      <c r="AD149" s="1">
        <f t="shared" si="80"/>
        <v>367</v>
      </c>
      <c r="AE149" s="1">
        <f t="shared" si="85"/>
        <v>-1</v>
      </c>
      <c r="AF149" s="1">
        <f t="shared" si="81"/>
        <v>2</v>
      </c>
      <c r="AG149" s="1">
        <f t="shared" si="81"/>
        <v>0</v>
      </c>
      <c r="AH149" s="1">
        <f t="shared" si="81"/>
        <v>0</v>
      </c>
      <c r="AI149" s="1">
        <f t="shared" si="86"/>
        <v>1</v>
      </c>
      <c r="AJ149" s="9">
        <f t="shared" si="67"/>
        <v>4.9480922205743565E-2</v>
      </c>
      <c r="AK149" s="9">
        <f t="shared" si="68"/>
        <v>0.14834</v>
      </c>
      <c r="AL149" s="9">
        <f t="shared" si="69"/>
        <v>6.2E-4</v>
      </c>
      <c r="AM149" s="9">
        <f t="shared" si="70"/>
        <v>0.14038</v>
      </c>
      <c r="AN149" s="9">
        <f t="shared" si="71"/>
        <v>7.3400000000000002E-3</v>
      </c>
      <c r="AO149" s="9">
        <f t="shared" si="72"/>
        <v>2.0000000000000002E-5</v>
      </c>
      <c r="AP149" s="1">
        <f t="shared" si="82"/>
        <v>0</v>
      </c>
      <c r="AQ149" s="1">
        <f t="shared" si="82"/>
        <v>0</v>
      </c>
      <c r="AS149" s="1">
        <f t="shared" si="83"/>
        <v>0</v>
      </c>
      <c r="AT149" s="1">
        <f t="shared" si="87"/>
        <v>0</v>
      </c>
      <c r="AU149" s="1">
        <f t="shared" si="73"/>
        <v>0</v>
      </c>
      <c r="AV149" s="9">
        <f t="shared" si="84"/>
        <v>0</v>
      </c>
      <c r="AW149" s="9">
        <f t="shared" si="74"/>
        <v>0</v>
      </c>
      <c r="AX149" s="9">
        <f t="shared" si="75"/>
        <v>0</v>
      </c>
      <c r="AY149" s="9">
        <f t="shared" si="76"/>
        <v>0</v>
      </c>
      <c r="AZ149" s="9">
        <f t="shared" si="77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145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7417</v>
      </c>
      <c r="C150" s="1">
        <v>137</v>
      </c>
      <c r="D150" s="1">
        <v>42582</v>
      </c>
      <c r="E150" s="1">
        <v>29</v>
      </c>
      <c r="F150" s="1">
        <v>0</v>
      </c>
      <c r="G150" s="1">
        <v>7021</v>
      </c>
      <c r="H150" s="1">
        <v>0</v>
      </c>
      <c r="I150" s="1">
        <v>367</v>
      </c>
      <c r="J150" s="1">
        <v>37.049999999999997</v>
      </c>
      <c r="K150" s="1">
        <v>1.27</v>
      </c>
      <c r="L150" s="1">
        <v>25.8</v>
      </c>
      <c r="M150" s="1">
        <v>1</v>
      </c>
      <c r="N150" s="1">
        <v>3293</v>
      </c>
      <c r="O150" s="1">
        <v>4114</v>
      </c>
      <c r="P150" s="1">
        <v>3633</v>
      </c>
      <c r="Q150" s="1">
        <v>474</v>
      </c>
      <c r="R150" s="1">
        <v>6</v>
      </c>
      <c r="S150" s="1">
        <v>26</v>
      </c>
      <c r="T150" s="1">
        <v>2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f t="shared" si="78"/>
        <v>42582</v>
      </c>
      <c r="AB150" s="1">
        <f t="shared" si="78"/>
        <v>29</v>
      </c>
      <c r="AC150" s="1">
        <f t="shared" si="79"/>
        <v>7021</v>
      </c>
      <c r="AD150" s="1">
        <f t="shared" si="80"/>
        <v>367</v>
      </c>
      <c r="AE150" s="1">
        <f t="shared" si="85"/>
        <v>-2</v>
      </c>
      <c r="AF150" s="1">
        <f t="shared" si="81"/>
        <v>2</v>
      </c>
      <c r="AG150" s="1">
        <f t="shared" si="81"/>
        <v>0</v>
      </c>
      <c r="AH150" s="1">
        <f t="shared" si="81"/>
        <v>0</v>
      </c>
      <c r="AI150" s="1">
        <f t="shared" si="86"/>
        <v>0</v>
      </c>
      <c r="AJ150" s="9">
        <f t="shared" si="67"/>
        <v>4.9480922205743565E-2</v>
      </c>
      <c r="AK150" s="9">
        <f t="shared" si="68"/>
        <v>0.14834</v>
      </c>
      <c r="AL150" s="9">
        <f t="shared" si="69"/>
        <v>5.8E-4</v>
      </c>
      <c r="AM150" s="9">
        <f t="shared" si="70"/>
        <v>0.14041999999999999</v>
      </c>
      <c r="AN150" s="9">
        <f t="shared" si="71"/>
        <v>7.3400000000000002E-3</v>
      </c>
      <c r="AO150" s="9">
        <f t="shared" si="72"/>
        <v>0</v>
      </c>
      <c r="AP150" s="1">
        <f t="shared" si="82"/>
        <v>0</v>
      </c>
      <c r="AQ150" s="1">
        <f t="shared" si="82"/>
        <v>0</v>
      </c>
      <c r="AS150" s="1">
        <f t="shared" si="83"/>
        <v>0</v>
      </c>
      <c r="AT150" s="1">
        <f t="shared" si="87"/>
        <v>0</v>
      </c>
      <c r="AU150" s="1">
        <f t="shared" si="73"/>
        <v>0</v>
      </c>
      <c r="AV150" s="9">
        <f t="shared" si="84"/>
        <v>0</v>
      </c>
      <c r="AW150" s="9">
        <f t="shared" si="74"/>
        <v>0</v>
      </c>
      <c r="AX150" s="9">
        <f t="shared" si="75"/>
        <v>0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146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7246</v>
      </c>
      <c r="C151" s="1">
        <v>138</v>
      </c>
      <c r="D151" s="1">
        <v>42753</v>
      </c>
      <c r="E151" s="1">
        <v>31</v>
      </c>
      <c r="F151" s="1">
        <v>0</v>
      </c>
      <c r="G151" s="1">
        <v>6856</v>
      </c>
      <c r="H151" s="1">
        <v>0</v>
      </c>
      <c r="I151" s="1">
        <v>359</v>
      </c>
      <c r="J151" s="1">
        <v>36.97</v>
      </c>
      <c r="K151" s="1">
        <v>1.27</v>
      </c>
      <c r="L151" s="1">
        <v>25.8</v>
      </c>
      <c r="M151" s="1">
        <v>1</v>
      </c>
      <c r="N151" s="1">
        <v>3211</v>
      </c>
      <c r="O151" s="1">
        <v>4025</v>
      </c>
      <c r="P151" s="1">
        <v>3529</v>
      </c>
      <c r="Q151" s="1">
        <v>489</v>
      </c>
      <c r="R151" s="1">
        <v>6</v>
      </c>
      <c r="S151" s="1">
        <v>27</v>
      </c>
      <c r="T151" s="1">
        <v>3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f t="shared" si="78"/>
        <v>42753</v>
      </c>
      <c r="AB151" s="1">
        <f t="shared" si="78"/>
        <v>31</v>
      </c>
      <c r="AC151" s="1">
        <f t="shared" si="79"/>
        <v>6856</v>
      </c>
      <c r="AD151" s="1">
        <f t="shared" si="80"/>
        <v>359</v>
      </c>
      <c r="AE151" s="1">
        <f t="shared" si="85"/>
        <v>2</v>
      </c>
      <c r="AF151" s="1">
        <f t="shared" si="81"/>
        <v>-165</v>
      </c>
      <c r="AG151" s="1">
        <f t="shared" si="81"/>
        <v>0</v>
      </c>
      <c r="AH151" s="1">
        <f t="shared" si="81"/>
        <v>-8</v>
      </c>
      <c r="AI151" s="1">
        <f t="shared" si="86"/>
        <v>-171</v>
      </c>
      <c r="AJ151" s="9">
        <f t="shared" si="67"/>
        <v>4.9544576317968533E-2</v>
      </c>
      <c r="AK151" s="9">
        <f t="shared" si="68"/>
        <v>0.14491999999999999</v>
      </c>
      <c r="AL151" s="9">
        <f t="shared" si="69"/>
        <v>6.2E-4</v>
      </c>
      <c r="AM151" s="9">
        <f t="shared" si="70"/>
        <v>0.13711999999999999</v>
      </c>
      <c r="AN151" s="9">
        <f t="shared" si="71"/>
        <v>7.1799999999999998E-3</v>
      </c>
      <c r="AO151" s="9">
        <f t="shared" si="72"/>
        <v>-3.4199999999999999E-3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0</v>
      </c>
      <c r="AV151" s="9">
        <f t="shared" si="84"/>
        <v>0</v>
      </c>
      <c r="AW151" s="9">
        <f t="shared" si="74"/>
        <v>0</v>
      </c>
      <c r="AX151" s="9">
        <f t="shared" si="75"/>
        <v>0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147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7246</v>
      </c>
      <c r="C152" s="1">
        <v>139</v>
      </c>
      <c r="D152" s="1">
        <v>42752</v>
      </c>
      <c r="E152" s="1">
        <v>29</v>
      </c>
      <c r="F152" s="1">
        <v>0</v>
      </c>
      <c r="G152" s="1">
        <v>6858</v>
      </c>
      <c r="H152" s="1">
        <v>0</v>
      </c>
      <c r="I152" s="1">
        <v>359</v>
      </c>
      <c r="J152" s="1">
        <v>36.909999999999997</v>
      </c>
      <c r="K152" s="1">
        <v>1.27</v>
      </c>
      <c r="L152" s="1">
        <v>25.8</v>
      </c>
      <c r="M152" s="1">
        <v>1</v>
      </c>
      <c r="N152" s="1">
        <v>3211</v>
      </c>
      <c r="O152" s="1">
        <v>4026</v>
      </c>
      <c r="P152" s="1">
        <v>3529</v>
      </c>
      <c r="Q152" s="1">
        <v>490</v>
      </c>
      <c r="R152" s="1">
        <v>6</v>
      </c>
      <c r="S152" s="1">
        <v>26</v>
      </c>
      <c r="T152" s="1">
        <v>2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f t="shared" si="78"/>
        <v>42752</v>
      </c>
      <c r="AB152" s="1">
        <f t="shared" si="78"/>
        <v>29</v>
      </c>
      <c r="AC152" s="1">
        <f t="shared" si="79"/>
        <v>6858</v>
      </c>
      <c r="AD152" s="1">
        <f t="shared" si="80"/>
        <v>359</v>
      </c>
      <c r="AE152" s="1">
        <f t="shared" si="85"/>
        <v>-2</v>
      </c>
      <c r="AF152" s="1">
        <f t="shared" si="81"/>
        <v>2</v>
      </c>
      <c r="AG152" s="1">
        <f t="shared" si="81"/>
        <v>0</v>
      </c>
      <c r="AH152" s="1">
        <f t="shared" si="81"/>
        <v>0</v>
      </c>
      <c r="AI152" s="1">
        <f t="shared" si="86"/>
        <v>0</v>
      </c>
      <c r="AJ152" s="9">
        <f t="shared" si="67"/>
        <v>4.9544576317968533E-2</v>
      </c>
      <c r="AK152" s="9">
        <f t="shared" si="68"/>
        <v>0.14491999999999999</v>
      </c>
      <c r="AL152" s="9">
        <f t="shared" si="69"/>
        <v>5.8E-4</v>
      </c>
      <c r="AM152" s="9">
        <f t="shared" si="70"/>
        <v>0.13716</v>
      </c>
      <c r="AN152" s="9">
        <f t="shared" si="71"/>
        <v>7.1799999999999998E-3</v>
      </c>
      <c r="AO152" s="9">
        <f t="shared" si="72"/>
        <v>0</v>
      </c>
      <c r="AP152" s="1">
        <f t="shared" si="82"/>
        <v>0</v>
      </c>
      <c r="AQ152" s="1">
        <f t="shared" si="82"/>
        <v>0</v>
      </c>
      <c r="AS152" s="1">
        <f t="shared" si="83"/>
        <v>0</v>
      </c>
      <c r="AT152" s="1">
        <f t="shared" si="87"/>
        <v>0</v>
      </c>
      <c r="AU152" s="1">
        <f t="shared" si="73"/>
        <v>0</v>
      </c>
      <c r="AV152" s="9">
        <f t="shared" si="84"/>
        <v>0</v>
      </c>
      <c r="AW152" s="9">
        <f t="shared" si="74"/>
        <v>0</v>
      </c>
      <c r="AX152" s="9">
        <f t="shared" si="75"/>
        <v>0</v>
      </c>
      <c r="AY152" s="9">
        <f t="shared" si="76"/>
        <v>0</v>
      </c>
      <c r="AZ152" s="9">
        <f t="shared" si="77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148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7247</v>
      </c>
      <c r="C153" s="1">
        <v>140</v>
      </c>
      <c r="D153" s="1">
        <v>42751</v>
      </c>
      <c r="E153" s="1">
        <v>28</v>
      </c>
      <c r="F153" s="1">
        <v>0</v>
      </c>
      <c r="G153" s="1">
        <v>6860</v>
      </c>
      <c r="H153" s="1">
        <v>0</v>
      </c>
      <c r="I153" s="1">
        <v>359</v>
      </c>
      <c r="J153" s="1">
        <v>36.85</v>
      </c>
      <c r="K153" s="1">
        <v>1.27</v>
      </c>
      <c r="L153" s="1">
        <v>25.8</v>
      </c>
      <c r="M153" s="1">
        <v>1</v>
      </c>
      <c r="N153" s="1">
        <v>3212</v>
      </c>
      <c r="O153" s="1">
        <v>4026</v>
      </c>
      <c r="P153" s="1">
        <v>3528</v>
      </c>
      <c r="Q153" s="1">
        <v>490</v>
      </c>
      <c r="R153" s="1">
        <v>6</v>
      </c>
      <c r="S153" s="1">
        <v>25</v>
      </c>
      <c r="T153" s="1">
        <v>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f t="shared" si="78"/>
        <v>42751</v>
      </c>
      <c r="AB153" s="1">
        <f t="shared" si="78"/>
        <v>28</v>
      </c>
      <c r="AC153" s="1">
        <f t="shared" si="79"/>
        <v>6860</v>
      </c>
      <c r="AD153" s="1">
        <f t="shared" si="80"/>
        <v>359</v>
      </c>
      <c r="AE153" s="1">
        <f t="shared" si="85"/>
        <v>-1</v>
      </c>
      <c r="AF153" s="1">
        <f t="shared" si="81"/>
        <v>2</v>
      </c>
      <c r="AG153" s="1">
        <f t="shared" si="81"/>
        <v>0</v>
      </c>
      <c r="AH153" s="1">
        <f t="shared" si="81"/>
        <v>0</v>
      </c>
      <c r="AI153" s="1">
        <f t="shared" si="86"/>
        <v>1</v>
      </c>
      <c r="AJ153" s="9">
        <f t="shared" si="67"/>
        <v>4.9537739754381124E-2</v>
      </c>
      <c r="AK153" s="9">
        <f t="shared" si="68"/>
        <v>0.14494000000000001</v>
      </c>
      <c r="AL153" s="9">
        <f t="shared" si="69"/>
        <v>5.5999999999999995E-4</v>
      </c>
      <c r="AM153" s="9">
        <f t="shared" si="70"/>
        <v>0.13719999999999999</v>
      </c>
      <c r="AN153" s="9">
        <f t="shared" si="71"/>
        <v>7.1799999999999998E-3</v>
      </c>
      <c r="AO153" s="9">
        <f t="shared" si="72"/>
        <v>2.0000000000000002E-5</v>
      </c>
      <c r="AP153" s="1">
        <f t="shared" si="82"/>
        <v>0</v>
      </c>
      <c r="AQ153" s="1">
        <f t="shared" si="82"/>
        <v>0</v>
      </c>
      <c r="AS153" s="1">
        <f t="shared" si="83"/>
        <v>0</v>
      </c>
      <c r="AT153" s="1">
        <f t="shared" si="87"/>
        <v>0</v>
      </c>
      <c r="AU153" s="1">
        <f t="shared" si="73"/>
        <v>0</v>
      </c>
      <c r="AV153" s="9">
        <f t="shared" si="84"/>
        <v>0</v>
      </c>
      <c r="AW153" s="9">
        <f t="shared" si="74"/>
        <v>0</v>
      </c>
      <c r="AX153" s="9">
        <f t="shared" si="75"/>
        <v>0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149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7247</v>
      </c>
      <c r="C154" s="1">
        <v>141</v>
      </c>
      <c r="D154" s="1">
        <v>42751</v>
      </c>
      <c r="E154" s="1">
        <v>26</v>
      </c>
      <c r="F154" s="1">
        <v>0</v>
      </c>
      <c r="G154" s="1">
        <v>6862</v>
      </c>
      <c r="H154" s="1">
        <v>0</v>
      </c>
      <c r="I154" s="1">
        <v>359</v>
      </c>
      <c r="J154" s="1">
        <v>36.79</v>
      </c>
      <c r="K154" s="1">
        <v>1.27</v>
      </c>
      <c r="L154" s="1">
        <v>25.8</v>
      </c>
      <c r="M154" s="1">
        <v>1</v>
      </c>
      <c r="N154" s="1">
        <v>3212</v>
      </c>
      <c r="O154" s="1">
        <v>4026</v>
      </c>
      <c r="P154" s="1">
        <v>3528</v>
      </c>
      <c r="Q154" s="1">
        <v>491</v>
      </c>
      <c r="R154" s="1">
        <v>6</v>
      </c>
      <c r="S154" s="1">
        <v>23</v>
      </c>
      <c r="T154" s="1">
        <v>2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f t="shared" si="78"/>
        <v>42751</v>
      </c>
      <c r="AB154" s="1">
        <f t="shared" si="78"/>
        <v>26</v>
      </c>
      <c r="AC154" s="1">
        <f t="shared" si="79"/>
        <v>6862</v>
      </c>
      <c r="AD154" s="1">
        <f t="shared" si="80"/>
        <v>359</v>
      </c>
      <c r="AE154" s="1">
        <f t="shared" si="85"/>
        <v>-2</v>
      </c>
      <c r="AF154" s="1">
        <f t="shared" si="81"/>
        <v>2</v>
      </c>
      <c r="AG154" s="1">
        <f t="shared" si="81"/>
        <v>0</v>
      </c>
      <c r="AH154" s="1">
        <f t="shared" si="81"/>
        <v>0</v>
      </c>
      <c r="AI154" s="1">
        <f t="shared" si="86"/>
        <v>0</v>
      </c>
      <c r="AJ154" s="9">
        <f t="shared" si="67"/>
        <v>4.9537739754381124E-2</v>
      </c>
      <c r="AK154" s="9">
        <f t="shared" si="68"/>
        <v>0.14494000000000001</v>
      </c>
      <c r="AL154" s="9">
        <f t="shared" si="69"/>
        <v>5.1999999999999995E-4</v>
      </c>
      <c r="AM154" s="9">
        <f t="shared" si="70"/>
        <v>0.13724</v>
      </c>
      <c r="AN154" s="9">
        <f t="shared" si="71"/>
        <v>7.1799999999999998E-3</v>
      </c>
      <c r="AO154" s="9">
        <f t="shared" si="72"/>
        <v>0</v>
      </c>
      <c r="AP154" s="1">
        <f t="shared" si="82"/>
        <v>0</v>
      </c>
      <c r="AQ154" s="1">
        <f t="shared" si="82"/>
        <v>0</v>
      </c>
      <c r="AS154" s="1">
        <f t="shared" si="83"/>
        <v>0</v>
      </c>
      <c r="AT154" s="1">
        <f t="shared" si="87"/>
        <v>0</v>
      </c>
      <c r="AU154" s="1">
        <f t="shared" si="73"/>
        <v>0</v>
      </c>
      <c r="AV154" s="9">
        <f t="shared" si="84"/>
        <v>0</v>
      </c>
      <c r="AW154" s="9">
        <f t="shared" si="74"/>
        <v>0</v>
      </c>
      <c r="AX154" s="9">
        <f t="shared" si="75"/>
        <v>0</v>
      </c>
      <c r="AY154" s="9">
        <f t="shared" si="76"/>
        <v>0</v>
      </c>
      <c r="AZ154" s="9">
        <f t="shared" si="77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150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7247</v>
      </c>
      <c r="C155" s="1">
        <v>142</v>
      </c>
      <c r="D155" s="1">
        <v>42750</v>
      </c>
      <c r="E155" s="1">
        <v>24</v>
      </c>
      <c r="F155" s="1">
        <v>0</v>
      </c>
      <c r="G155" s="1">
        <v>6864</v>
      </c>
      <c r="H155" s="1">
        <v>0</v>
      </c>
      <c r="I155" s="1">
        <v>359</v>
      </c>
      <c r="J155" s="1">
        <v>36.74</v>
      </c>
      <c r="K155" s="1">
        <v>1.27</v>
      </c>
      <c r="L155" s="1">
        <v>25.8</v>
      </c>
      <c r="M155" s="1">
        <v>1</v>
      </c>
      <c r="N155" s="1">
        <v>3213</v>
      </c>
      <c r="O155" s="1">
        <v>4026</v>
      </c>
      <c r="P155" s="1">
        <v>3526</v>
      </c>
      <c r="Q155" s="1">
        <v>492</v>
      </c>
      <c r="R155" s="1">
        <v>6</v>
      </c>
      <c r="S155" s="1">
        <v>21</v>
      </c>
      <c r="T155" s="1">
        <v>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f t="shared" si="78"/>
        <v>42750</v>
      </c>
      <c r="AB155" s="1">
        <f t="shared" si="78"/>
        <v>24</v>
      </c>
      <c r="AC155" s="1">
        <f t="shared" si="79"/>
        <v>6864</v>
      </c>
      <c r="AD155" s="1">
        <f t="shared" si="80"/>
        <v>359</v>
      </c>
      <c r="AE155" s="1">
        <f t="shared" si="85"/>
        <v>-2</v>
      </c>
      <c r="AF155" s="1">
        <f t="shared" si="81"/>
        <v>2</v>
      </c>
      <c r="AG155" s="1">
        <f t="shared" si="81"/>
        <v>0</v>
      </c>
      <c r="AH155" s="1">
        <f t="shared" si="81"/>
        <v>0</v>
      </c>
      <c r="AI155" s="1">
        <f t="shared" si="86"/>
        <v>0</v>
      </c>
      <c r="AJ155" s="9">
        <f t="shared" si="67"/>
        <v>4.9537739754381124E-2</v>
      </c>
      <c r="AK155" s="9">
        <f t="shared" si="68"/>
        <v>0.14494000000000001</v>
      </c>
      <c r="AL155" s="9">
        <f t="shared" si="69"/>
        <v>4.8000000000000001E-4</v>
      </c>
      <c r="AM155" s="9">
        <f t="shared" si="70"/>
        <v>0.13728000000000001</v>
      </c>
      <c r="AN155" s="9">
        <f t="shared" si="71"/>
        <v>7.1799999999999998E-3</v>
      </c>
      <c r="AO155" s="9">
        <f t="shared" si="72"/>
        <v>0</v>
      </c>
      <c r="AP155" s="1">
        <f t="shared" si="82"/>
        <v>0</v>
      </c>
      <c r="AQ155" s="1">
        <f t="shared" si="82"/>
        <v>0</v>
      </c>
      <c r="AS155" s="1">
        <f t="shared" si="83"/>
        <v>0</v>
      </c>
      <c r="AT155" s="1">
        <f t="shared" si="87"/>
        <v>0</v>
      </c>
      <c r="AU155" s="1">
        <f t="shared" si="73"/>
        <v>0</v>
      </c>
      <c r="AV155" s="9">
        <f t="shared" si="84"/>
        <v>0</v>
      </c>
      <c r="AW155" s="9">
        <f t="shared" si="74"/>
        <v>0</v>
      </c>
      <c r="AX155" s="9">
        <f t="shared" si="75"/>
        <v>0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151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7248</v>
      </c>
      <c r="C156" s="1">
        <v>143</v>
      </c>
      <c r="D156" s="1">
        <v>42750</v>
      </c>
      <c r="E156" s="1">
        <v>23</v>
      </c>
      <c r="F156" s="1">
        <v>0</v>
      </c>
      <c r="G156" s="1">
        <v>6866</v>
      </c>
      <c r="H156" s="1">
        <v>0</v>
      </c>
      <c r="I156" s="1">
        <v>359</v>
      </c>
      <c r="J156" s="1">
        <v>36.68</v>
      </c>
      <c r="K156" s="1">
        <v>1.27</v>
      </c>
      <c r="L156" s="1">
        <v>25.8</v>
      </c>
      <c r="M156" s="1">
        <v>1</v>
      </c>
      <c r="N156" s="1">
        <v>3213</v>
      </c>
      <c r="O156" s="1">
        <v>4026</v>
      </c>
      <c r="P156" s="1">
        <v>3525</v>
      </c>
      <c r="Q156" s="1">
        <v>493</v>
      </c>
      <c r="R156" s="1">
        <v>6</v>
      </c>
      <c r="S156" s="1">
        <v>20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78"/>
        <v>42750</v>
      </c>
      <c r="AB156" s="1">
        <f t="shared" si="78"/>
        <v>23</v>
      </c>
      <c r="AC156" s="1">
        <f t="shared" si="79"/>
        <v>6866</v>
      </c>
      <c r="AD156" s="1">
        <f t="shared" si="80"/>
        <v>359</v>
      </c>
      <c r="AE156" s="1">
        <f t="shared" si="85"/>
        <v>-1</v>
      </c>
      <c r="AF156" s="1">
        <f t="shared" si="81"/>
        <v>2</v>
      </c>
      <c r="AG156" s="1">
        <f t="shared" si="81"/>
        <v>0</v>
      </c>
      <c r="AH156" s="1">
        <f t="shared" si="81"/>
        <v>0</v>
      </c>
      <c r="AI156" s="1">
        <f t="shared" si="86"/>
        <v>1</v>
      </c>
      <c r="AJ156" s="9">
        <f t="shared" si="67"/>
        <v>4.9530905077262696E-2</v>
      </c>
      <c r="AK156" s="9">
        <f t="shared" si="68"/>
        <v>0.14496000000000001</v>
      </c>
      <c r="AL156" s="9">
        <f t="shared" si="69"/>
        <v>4.6000000000000001E-4</v>
      </c>
      <c r="AM156" s="9">
        <f t="shared" si="70"/>
        <v>0.13732</v>
      </c>
      <c r="AN156" s="9">
        <f t="shared" si="71"/>
        <v>7.1799999999999998E-3</v>
      </c>
      <c r="AO156" s="9">
        <f t="shared" si="72"/>
        <v>2.0000000000000002E-5</v>
      </c>
      <c r="AP156" s="1">
        <f t="shared" si="82"/>
        <v>0</v>
      </c>
      <c r="AQ156" s="1">
        <f t="shared" si="82"/>
        <v>0</v>
      </c>
      <c r="AS156" s="1">
        <f t="shared" si="83"/>
        <v>0</v>
      </c>
      <c r="AT156" s="1">
        <f t="shared" si="87"/>
        <v>0</v>
      </c>
      <c r="AU156" s="1">
        <f t="shared" si="73"/>
        <v>0</v>
      </c>
      <c r="AV156" s="9">
        <f t="shared" si="84"/>
        <v>0</v>
      </c>
      <c r="AW156" s="9">
        <f t="shared" si="74"/>
        <v>0</v>
      </c>
      <c r="AX156" s="9">
        <f t="shared" si="75"/>
        <v>0</v>
      </c>
      <c r="AY156" s="9">
        <f t="shared" si="76"/>
        <v>0</v>
      </c>
      <c r="AZ156" s="9">
        <f t="shared" si="77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152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7248</v>
      </c>
      <c r="C157" s="1">
        <v>144</v>
      </c>
      <c r="D157" s="1">
        <v>42750</v>
      </c>
      <c r="E157" s="1">
        <v>21</v>
      </c>
      <c r="F157" s="1">
        <v>0</v>
      </c>
      <c r="G157" s="1">
        <v>6868</v>
      </c>
      <c r="H157" s="1">
        <v>0</v>
      </c>
      <c r="I157" s="1">
        <v>359</v>
      </c>
      <c r="J157" s="1">
        <v>36.630000000000003</v>
      </c>
      <c r="K157" s="1">
        <v>1.27</v>
      </c>
      <c r="L157" s="1">
        <v>25.8</v>
      </c>
      <c r="M157" s="1">
        <v>1</v>
      </c>
      <c r="N157" s="1">
        <v>3213</v>
      </c>
      <c r="O157" s="1">
        <v>4026</v>
      </c>
      <c r="P157" s="1">
        <v>3525</v>
      </c>
      <c r="Q157" s="1">
        <v>494</v>
      </c>
      <c r="R157" s="1">
        <v>6</v>
      </c>
      <c r="S157" s="1">
        <v>18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f t="shared" si="78"/>
        <v>42750</v>
      </c>
      <c r="AB157" s="1">
        <f t="shared" si="78"/>
        <v>21</v>
      </c>
      <c r="AC157" s="1">
        <f t="shared" si="79"/>
        <v>6868</v>
      </c>
      <c r="AD157" s="1">
        <f t="shared" si="80"/>
        <v>359</v>
      </c>
      <c r="AE157" s="1">
        <f t="shared" si="85"/>
        <v>-2</v>
      </c>
      <c r="AF157" s="1">
        <f t="shared" si="81"/>
        <v>2</v>
      </c>
      <c r="AG157" s="1">
        <f t="shared" si="81"/>
        <v>0</v>
      </c>
      <c r="AH157" s="1">
        <f t="shared" si="81"/>
        <v>0</v>
      </c>
      <c r="AI157" s="1">
        <f t="shared" si="86"/>
        <v>0</v>
      </c>
      <c r="AJ157" s="9">
        <f t="shared" si="67"/>
        <v>4.9530905077262696E-2</v>
      </c>
      <c r="AK157" s="9">
        <f t="shared" si="68"/>
        <v>0.14496000000000001</v>
      </c>
      <c r="AL157" s="9">
        <f t="shared" si="69"/>
        <v>4.2000000000000002E-4</v>
      </c>
      <c r="AM157" s="9">
        <f t="shared" si="70"/>
        <v>0.13736000000000001</v>
      </c>
      <c r="AN157" s="9">
        <f t="shared" si="71"/>
        <v>7.1799999999999998E-3</v>
      </c>
      <c r="AO157" s="9">
        <f t="shared" si="72"/>
        <v>0</v>
      </c>
      <c r="AP157" s="1">
        <f t="shared" si="82"/>
        <v>0</v>
      </c>
      <c r="AQ157" s="1">
        <f t="shared" si="82"/>
        <v>0</v>
      </c>
      <c r="AS157" s="1">
        <f t="shared" si="83"/>
        <v>0</v>
      </c>
      <c r="AT157" s="1">
        <f t="shared" si="87"/>
        <v>0</v>
      </c>
      <c r="AU157" s="1">
        <f t="shared" si="73"/>
        <v>0</v>
      </c>
      <c r="AV157" s="9">
        <f t="shared" si="84"/>
        <v>0</v>
      </c>
      <c r="AW157" s="9">
        <f t="shared" si="74"/>
        <v>0</v>
      </c>
      <c r="AX157" s="9">
        <f t="shared" si="75"/>
        <v>0</v>
      </c>
      <c r="AY157" s="9">
        <f t="shared" si="76"/>
        <v>0</v>
      </c>
      <c r="AZ157" s="9">
        <f t="shared" si="77"/>
        <v>0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153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7249</v>
      </c>
      <c r="C158" s="1">
        <v>145</v>
      </c>
      <c r="D158" s="1">
        <v>42750</v>
      </c>
      <c r="E158" s="1">
        <v>19</v>
      </c>
      <c r="F158" s="1">
        <v>0</v>
      </c>
      <c r="G158" s="1">
        <v>6871</v>
      </c>
      <c r="H158" s="1">
        <v>0</v>
      </c>
      <c r="I158" s="1">
        <v>359</v>
      </c>
      <c r="J158" s="1">
        <v>36.58</v>
      </c>
      <c r="K158" s="1">
        <v>1.27</v>
      </c>
      <c r="L158" s="1">
        <v>25.8</v>
      </c>
      <c r="M158" s="1">
        <v>1</v>
      </c>
      <c r="N158" s="1">
        <v>3213</v>
      </c>
      <c r="O158" s="1">
        <v>4026</v>
      </c>
      <c r="P158" s="1">
        <v>3523</v>
      </c>
      <c r="Q158" s="1">
        <v>495</v>
      </c>
      <c r="R158" s="1">
        <v>6</v>
      </c>
      <c r="S158" s="1">
        <v>16</v>
      </c>
      <c r="T158" s="1">
        <v>1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f t="shared" si="78"/>
        <v>42750</v>
      </c>
      <c r="AB158" s="1">
        <f t="shared" si="78"/>
        <v>19</v>
      </c>
      <c r="AC158" s="1">
        <f t="shared" si="79"/>
        <v>6871</v>
      </c>
      <c r="AD158" s="1">
        <f t="shared" si="80"/>
        <v>359</v>
      </c>
      <c r="AE158" s="1">
        <f t="shared" si="85"/>
        <v>-2</v>
      </c>
      <c r="AF158" s="1">
        <f t="shared" si="81"/>
        <v>3</v>
      </c>
      <c r="AG158" s="1">
        <f t="shared" si="81"/>
        <v>0</v>
      </c>
      <c r="AH158" s="1">
        <f t="shared" si="81"/>
        <v>0</v>
      </c>
      <c r="AI158" s="1">
        <f t="shared" si="86"/>
        <v>1</v>
      </c>
      <c r="AJ158" s="9">
        <f t="shared" si="67"/>
        <v>4.9524072285832527E-2</v>
      </c>
      <c r="AK158" s="9">
        <f t="shared" si="68"/>
        <v>0.14498</v>
      </c>
      <c r="AL158" s="9">
        <f t="shared" si="69"/>
        <v>3.8000000000000002E-4</v>
      </c>
      <c r="AM158" s="9">
        <f t="shared" si="70"/>
        <v>0.13741999999999999</v>
      </c>
      <c r="AN158" s="9">
        <f t="shared" si="71"/>
        <v>7.1799999999999998E-3</v>
      </c>
      <c r="AO158" s="9">
        <f t="shared" si="72"/>
        <v>2.0000000000000002E-5</v>
      </c>
      <c r="AP158" s="1">
        <f t="shared" si="82"/>
        <v>0</v>
      </c>
      <c r="AQ158" s="1">
        <f t="shared" si="82"/>
        <v>0</v>
      </c>
      <c r="AS158" s="1">
        <f t="shared" si="83"/>
        <v>0</v>
      </c>
      <c r="AT158" s="1">
        <f t="shared" si="87"/>
        <v>0</v>
      </c>
      <c r="AU158" s="1">
        <f t="shared" si="73"/>
        <v>0</v>
      </c>
      <c r="AV158" s="9">
        <f t="shared" si="84"/>
        <v>0</v>
      </c>
      <c r="AW158" s="9">
        <f t="shared" si="74"/>
        <v>0</v>
      </c>
      <c r="AX158" s="9">
        <f t="shared" si="75"/>
        <v>0</v>
      </c>
      <c r="AY158" s="9">
        <f t="shared" si="76"/>
        <v>0</v>
      </c>
      <c r="AZ158" s="9">
        <f t="shared" si="77"/>
        <v>0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154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7248</v>
      </c>
      <c r="C159" s="1">
        <v>146</v>
      </c>
      <c r="D159" s="1">
        <v>42749</v>
      </c>
      <c r="E159" s="1">
        <v>17</v>
      </c>
      <c r="F159" s="1">
        <v>0</v>
      </c>
      <c r="G159" s="1">
        <v>6872</v>
      </c>
      <c r="H159" s="1">
        <v>0</v>
      </c>
      <c r="I159" s="1">
        <v>359</v>
      </c>
      <c r="J159" s="1">
        <v>36.520000000000003</v>
      </c>
      <c r="K159" s="1">
        <v>1.27</v>
      </c>
      <c r="L159" s="1">
        <v>25.8</v>
      </c>
      <c r="M159" s="1">
        <v>1</v>
      </c>
      <c r="N159" s="1">
        <v>3214</v>
      </c>
      <c r="O159" s="1">
        <v>4026</v>
      </c>
      <c r="P159" s="1">
        <v>3523</v>
      </c>
      <c r="Q159" s="1">
        <v>496</v>
      </c>
      <c r="R159" s="1">
        <v>6</v>
      </c>
      <c r="S159" s="1">
        <v>15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f t="shared" si="78"/>
        <v>42749</v>
      </c>
      <c r="AB159" s="1">
        <f t="shared" si="78"/>
        <v>17</v>
      </c>
      <c r="AC159" s="1">
        <f t="shared" si="79"/>
        <v>6872</v>
      </c>
      <c r="AD159" s="1">
        <f t="shared" si="80"/>
        <v>359</v>
      </c>
      <c r="AE159" s="1">
        <f t="shared" si="85"/>
        <v>-2</v>
      </c>
      <c r="AF159" s="1">
        <f t="shared" si="81"/>
        <v>1</v>
      </c>
      <c r="AG159" s="1">
        <f t="shared" si="81"/>
        <v>0</v>
      </c>
      <c r="AH159" s="1">
        <f t="shared" si="81"/>
        <v>0</v>
      </c>
      <c r="AI159" s="1">
        <f t="shared" si="86"/>
        <v>-1</v>
      </c>
      <c r="AJ159" s="9">
        <f t="shared" si="67"/>
        <v>4.9530905077262696E-2</v>
      </c>
      <c r="AK159" s="9">
        <f t="shared" si="68"/>
        <v>0.14496000000000001</v>
      </c>
      <c r="AL159" s="9">
        <f t="shared" si="69"/>
        <v>3.4000000000000002E-4</v>
      </c>
      <c r="AM159" s="9">
        <f t="shared" si="70"/>
        <v>0.13744000000000001</v>
      </c>
      <c r="AN159" s="9">
        <f t="shared" si="71"/>
        <v>7.1799999999999998E-3</v>
      </c>
      <c r="AO159" s="9">
        <f t="shared" si="72"/>
        <v>-2.0000000000000002E-5</v>
      </c>
      <c r="AP159" s="1">
        <f t="shared" si="82"/>
        <v>0</v>
      </c>
      <c r="AQ159" s="1">
        <f t="shared" si="82"/>
        <v>0</v>
      </c>
      <c r="AS159" s="1">
        <f t="shared" si="83"/>
        <v>0</v>
      </c>
      <c r="AT159" s="1">
        <f t="shared" si="87"/>
        <v>0</v>
      </c>
      <c r="AU159" s="1">
        <f t="shared" si="73"/>
        <v>0</v>
      </c>
      <c r="AV159" s="9">
        <f t="shared" si="84"/>
        <v>0</v>
      </c>
      <c r="AW159" s="9">
        <f t="shared" si="74"/>
        <v>0</v>
      </c>
      <c r="AX159" s="9">
        <f t="shared" si="75"/>
        <v>0</v>
      </c>
      <c r="AY159" s="9">
        <f t="shared" si="76"/>
        <v>0</v>
      </c>
      <c r="AZ159" s="9">
        <f t="shared" si="77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155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7250</v>
      </c>
      <c r="C160" s="1">
        <v>147</v>
      </c>
      <c r="D160" s="1">
        <v>42749</v>
      </c>
      <c r="E160" s="1">
        <v>16</v>
      </c>
      <c r="F160" s="1">
        <v>0</v>
      </c>
      <c r="G160" s="1">
        <v>6874</v>
      </c>
      <c r="H160" s="1">
        <v>0</v>
      </c>
      <c r="I160" s="1">
        <v>360</v>
      </c>
      <c r="J160" s="1">
        <v>36.47</v>
      </c>
      <c r="K160" s="1">
        <v>1.27</v>
      </c>
      <c r="L160" s="1">
        <v>25.8</v>
      </c>
      <c r="M160" s="1">
        <v>1</v>
      </c>
      <c r="N160" s="1">
        <v>3214</v>
      </c>
      <c r="O160" s="1">
        <v>4026</v>
      </c>
      <c r="P160" s="1">
        <v>3522</v>
      </c>
      <c r="Q160" s="1">
        <v>497</v>
      </c>
      <c r="R160" s="1">
        <v>6</v>
      </c>
      <c r="S160" s="1">
        <v>14</v>
      </c>
      <c r="T160" s="1">
        <v>1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f t="shared" si="78"/>
        <v>42749</v>
      </c>
      <c r="AB160" s="1">
        <f t="shared" si="78"/>
        <v>16</v>
      </c>
      <c r="AC160" s="1">
        <f t="shared" si="79"/>
        <v>6874</v>
      </c>
      <c r="AD160" s="1">
        <f t="shared" si="80"/>
        <v>360</v>
      </c>
      <c r="AE160" s="1">
        <f t="shared" si="85"/>
        <v>-1</v>
      </c>
      <c r="AF160" s="1">
        <f t="shared" si="81"/>
        <v>2</v>
      </c>
      <c r="AG160" s="1">
        <f t="shared" si="81"/>
        <v>0</v>
      </c>
      <c r="AH160" s="1">
        <f t="shared" si="81"/>
        <v>1</v>
      </c>
      <c r="AI160" s="1">
        <f t="shared" si="86"/>
        <v>2</v>
      </c>
      <c r="AJ160" s="9">
        <f t="shared" si="67"/>
        <v>4.9655172413793101E-2</v>
      </c>
      <c r="AK160" s="9">
        <f t="shared" si="68"/>
        <v>0.14499999999999999</v>
      </c>
      <c r="AL160" s="9">
        <f t="shared" si="69"/>
        <v>3.2000000000000003E-4</v>
      </c>
      <c r="AM160" s="9">
        <f t="shared" si="70"/>
        <v>0.13747999999999999</v>
      </c>
      <c r="AN160" s="9">
        <f t="shared" si="71"/>
        <v>7.1999999999999998E-3</v>
      </c>
      <c r="AO160" s="9">
        <f t="shared" si="72"/>
        <v>4.0000000000000003E-5</v>
      </c>
      <c r="AP160" s="1">
        <f t="shared" si="82"/>
        <v>0</v>
      </c>
      <c r="AQ160" s="1">
        <f t="shared" si="82"/>
        <v>0</v>
      </c>
      <c r="AS160" s="1">
        <f t="shared" si="83"/>
        <v>0</v>
      </c>
      <c r="AT160" s="1">
        <f t="shared" si="87"/>
        <v>0</v>
      </c>
      <c r="AU160" s="1">
        <f t="shared" si="73"/>
        <v>0</v>
      </c>
      <c r="AV160" s="9">
        <f t="shared" si="84"/>
        <v>0</v>
      </c>
      <c r="AW160" s="9">
        <f t="shared" si="74"/>
        <v>0</v>
      </c>
      <c r="AX160" s="9">
        <f t="shared" si="75"/>
        <v>0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156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7249</v>
      </c>
      <c r="C161" s="1">
        <v>148</v>
      </c>
      <c r="D161" s="1">
        <v>42749</v>
      </c>
      <c r="E161" s="1">
        <v>14</v>
      </c>
      <c r="F161" s="1">
        <v>0</v>
      </c>
      <c r="G161" s="1">
        <v>6875</v>
      </c>
      <c r="H161" s="1">
        <v>0</v>
      </c>
      <c r="I161" s="1">
        <v>360</v>
      </c>
      <c r="J161" s="1">
        <v>36.42</v>
      </c>
      <c r="K161" s="1">
        <v>1.27</v>
      </c>
      <c r="L161" s="1">
        <v>25.8</v>
      </c>
      <c r="M161" s="1">
        <v>1</v>
      </c>
      <c r="N161" s="1">
        <v>3214</v>
      </c>
      <c r="O161" s="1">
        <v>4026</v>
      </c>
      <c r="P161" s="1">
        <v>3522</v>
      </c>
      <c r="Q161" s="1">
        <v>497</v>
      </c>
      <c r="R161" s="1">
        <v>6</v>
      </c>
      <c r="S161" s="1">
        <v>13</v>
      </c>
      <c r="T161" s="1">
        <v>1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f t="shared" si="78"/>
        <v>42749</v>
      </c>
      <c r="AB161" s="1">
        <f t="shared" si="78"/>
        <v>14</v>
      </c>
      <c r="AC161" s="1">
        <f t="shared" si="79"/>
        <v>6875</v>
      </c>
      <c r="AD161" s="1">
        <f t="shared" si="80"/>
        <v>360</v>
      </c>
      <c r="AE161" s="1">
        <f t="shared" si="85"/>
        <v>-2</v>
      </c>
      <c r="AF161" s="1">
        <f t="shared" si="81"/>
        <v>1</v>
      </c>
      <c r="AG161" s="1">
        <f t="shared" si="81"/>
        <v>0</v>
      </c>
      <c r="AH161" s="1">
        <f t="shared" si="81"/>
        <v>0</v>
      </c>
      <c r="AI161" s="1">
        <f t="shared" si="86"/>
        <v>-1</v>
      </c>
      <c r="AJ161" s="9">
        <f t="shared" si="67"/>
        <v>4.9662022347910055E-2</v>
      </c>
      <c r="AK161" s="9">
        <f t="shared" si="68"/>
        <v>0.14498</v>
      </c>
      <c r="AL161" s="9">
        <f t="shared" si="69"/>
        <v>2.7999999999999998E-4</v>
      </c>
      <c r="AM161" s="9">
        <f t="shared" si="70"/>
        <v>0.13750000000000001</v>
      </c>
      <c r="AN161" s="9">
        <f t="shared" si="71"/>
        <v>7.1999999999999998E-3</v>
      </c>
      <c r="AO161" s="9">
        <f t="shared" si="72"/>
        <v>-2.0000000000000002E-5</v>
      </c>
      <c r="AP161" s="1">
        <f t="shared" si="82"/>
        <v>0</v>
      </c>
      <c r="AQ161" s="1">
        <f t="shared" si="82"/>
        <v>0</v>
      </c>
      <c r="AS161" s="1">
        <f t="shared" si="83"/>
        <v>0</v>
      </c>
      <c r="AT161" s="1">
        <f t="shared" si="87"/>
        <v>0</v>
      </c>
      <c r="AU161" s="1">
        <f t="shared" si="73"/>
        <v>0</v>
      </c>
      <c r="AV161" s="9">
        <f t="shared" si="84"/>
        <v>0</v>
      </c>
      <c r="AW161" s="9">
        <f t="shared" si="74"/>
        <v>0</v>
      </c>
      <c r="AX161" s="9">
        <f t="shared" si="75"/>
        <v>0</v>
      </c>
      <c r="AY161" s="9">
        <f t="shared" si="76"/>
        <v>0</v>
      </c>
      <c r="AZ161" s="9">
        <f t="shared" si="77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157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7250</v>
      </c>
      <c r="C162" s="1">
        <v>149</v>
      </c>
      <c r="D162" s="1">
        <v>42749</v>
      </c>
      <c r="E162" s="1">
        <v>14</v>
      </c>
      <c r="F162" s="1">
        <v>0</v>
      </c>
      <c r="G162" s="1">
        <v>6876</v>
      </c>
      <c r="H162" s="1">
        <v>0</v>
      </c>
      <c r="I162" s="1">
        <v>360</v>
      </c>
      <c r="J162" s="1">
        <v>36.369999999999997</v>
      </c>
      <c r="K162" s="1">
        <v>1.27</v>
      </c>
      <c r="L162" s="1">
        <v>25.8</v>
      </c>
      <c r="M162" s="1">
        <v>1</v>
      </c>
      <c r="N162" s="1">
        <v>3214</v>
      </c>
      <c r="O162" s="1">
        <v>4026</v>
      </c>
      <c r="P162" s="1">
        <v>3522</v>
      </c>
      <c r="Q162" s="1">
        <v>497</v>
      </c>
      <c r="R162" s="1">
        <v>6</v>
      </c>
      <c r="S162" s="1">
        <v>12</v>
      </c>
      <c r="T162" s="1">
        <v>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f t="shared" si="78"/>
        <v>42749</v>
      </c>
      <c r="AB162" s="1">
        <f t="shared" si="78"/>
        <v>14</v>
      </c>
      <c r="AC162" s="1">
        <f t="shared" si="79"/>
        <v>6876</v>
      </c>
      <c r="AD162" s="1">
        <f t="shared" si="80"/>
        <v>360</v>
      </c>
      <c r="AE162" s="1">
        <f t="shared" si="85"/>
        <v>0</v>
      </c>
      <c r="AF162" s="1">
        <f t="shared" si="81"/>
        <v>1</v>
      </c>
      <c r="AG162" s="1">
        <f t="shared" si="81"/>
        <v>0</v>
      </c>
      <c r="AH162" s="1">
        <f t="shared" si="81"/>
        <v>0</v>
      </c>
      <c r="AI162" s="1">
        <f t="shared" si="86"/>
        <v>1</v>
      </c>
      <c r="AJ162" s="9">
        <f t="shared" si="67"/>
        <v>4.9655172413793101E-2</v>
      </c>
      <c r="AK162" s="9">
        <f t="shared" si="68"/>
        <v>0.14499999999999999</v>
      </c>
      <c r="AL162" s="9">
        <f t="shared" si="69"/>
        <v>2.7999999999999998E-4</v>
      </c>
      <c r="AM162" s="9">
        <f t="shared" si="70"/>
        <v>0.13752</v>
      </c>
      <c r="AN162" s="9">
        <f t="shared" si="71"/>
        <v>7.1999999999999998E-3</v>
      </c>
      <c r="AO162" s="9">
        <f t="shared" si="72"/>
        <v>2.0000000000000002E-5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0</v>
      </c>
      <c r="AV162" s="9">
        <f t="shared" si="84"/>
        <v>0</v>
      </c>
      <c r="AW162" s="9">
        <f t="shared" si="74"/>
        <v>0</v>
      </c>
      <c r="AX162" s="9">
        <f t="shared" si="75"/>
        <v>0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158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7250</v>
      </c>
      <c r="C163" s="1">
        <v>150</v>
      </c>
      <c r="D163" s="1">
        <v>42749</v>
      </c>
      <c r="E163" s="1">
        <v>13</v>
      </c>
      <c r="F163" s="1">
        <v>0</v>
      </c>
      <c r="G163" s="1">
        <v>6877</v>
      </c>
      <c r="H163" s="1">
        <v>0</v>
      </c>
      <c r="I163" s="1">
        <v>360</v>
      </c>
      <c r="J163" s="1">
        <v>36.32</v>
      </c>
      <c r="K163" s="1">
        <v>1.27</v>
      </c>
      <c r="L163" s="1">
        <v>25.8</v>
      </c>
      <c r="M163" s="1">
        <v>1</v>
      </c>
      <c r="N163" s="1">
        <v>3214</v>
      </c>
      <c r="O163" s="1">
        <v>4026</v>
      </c>
      <c r="P163" s="1">
        <v>3522</v>
      </c>
      <c r="Q163" s="1">
        <v>497</v>
      </c>
      <c r="R163" s="1">
        <v>6</v>
      </c>
      <c r="S163" s="1">
        <v>11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f t="shared" si="78"/>
        <v>42749</v>
      </c>
      <c r="AB163" s="1">
        <f t="shared" si="78"/>
        <v>13</v>
      </c>
      <c r="AC163" s="1">
        <f t="shared" si="79"/>
        <v>6877</v>
      </c>
      <c r="AD163" s="1">
        <f t="shared" si="80"/>
        <v>360</v>
      </c>
      <c r="AE163" s="1">
        <f t="shared" si="85"/>
        <v>-1</v>
      </c>
      <c r="AF163" s="1">
        <f t="shared" si="81"/>
        <v>1</v>
      </c>
      <c r="AG163" s="1">
        <f t="shared" si="81"/>
        <v>0</v>
      </c>
      <c r="AH163" s="1">
        <f t="shared" si="81"/>
        <v>0</v>
      </c>
      <c r="AI163" s="1">
        <f t="shared" si="86"/>
        <v>0</v>
      </c>
      <c r="AJ163" s="9">
        <f t="shared" si="67"/>
        <v>4.9655172413793101E-2</v>
      </c>
      <c r="AK163" s="9">
        <f t="shared" si="68"/>
        <v>0.14499999999999999</v>
      </c>
      <c r="AL163" s="9">
        <f t="shared" si="69"/>
        <v>2.5999999999999998E-4</v>
      </c>
      <c r="AM163" s="9">
        <f t="shared" si="70"/>
        <v>0.13754</v>
      </c>
      <c r="AN163" s="9">
        <f t="shared" si="71"/>
        <v>7.1999999999999998E-3</v>
      </c>
      <c r="AO163" s="9">
        <f t="shared" si="72"/>
        <v>0</v>
      </c>
      <c r="AP163" s="1">
        <f t="shared" si="82"/>
        <v>0</v>
      </c>
      <c r="AQ163" s="1">
        <f t="shared" si="82"/>
        <v>0</v>
      </c>
      <c r="AS163" s="1">
        <f t="shared" si="83"/>
        <v>0</v>
      </c>
      <c r="AT163" s="1">
        <f t="shared" si="87"/>
        <v>0</v>
      </c>
      <c r="AU163" s="1">
        <f t="shared" si="73"/>
        <v>0</v>
      </c>
      <c r="AV163" s="9">
        <f t="shared" si="84"/>
        <v>0</v>
      </c>
      <c r="AW163" s="9">
        <f t="shared" si="74"/>
        <v>0</v>
      </c>
      <c r="AX163" s="9">
        <f t="shared" si="75"/>
        <v>0</v>
      </c>
      <c r="AY163" s="9">
        <f t="shared" si="76"/>
        <v>0</v>
      </c>
      <c r="AZ163" s="9">
        <f t="shared" si="77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159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160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161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162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163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164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165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166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167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168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169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170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171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172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173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174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175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176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177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178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179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180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181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182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183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184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185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186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187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188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189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190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191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192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4D01-EDD3-41B6-A4A4-EDF7F5E29E4E}">
  <dimension ref="A1:CM649"/>
  <sheetViews>
    <sheetView tabSelected="1" topLeftCell="BT4" workbookViewId="0">
      <selection activeCell="CJ21" sqref="CJ21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4" width="13.6640625" style="7" bestFit="1" customWidth="1"/>
    <col min="75" max="75" width="10.109375" style="7" bestFit="1" customWidth="1"/>
    <col min="76" max="76" width="12.664062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3.6640625" style="7" bestFit="1" customWidth="1"/>
    <col min="84" max="84" width="3" style="7" bestFit="1" customWidth="1"/>
    <col min="85" max="85" width="12.664062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91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91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  <c r="CM2" s="40" t="s">
        <v>173</v>
      </c>
    </row>
    <row r="3" spans="1:91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10</v>
      </c>
      <c r="CD3" s="82">
        <v>31.958722745789359</v>
      </c>
      <c r="CE3" s="1">
        <v>114538799.64634766</v>
      </c>
      <c r="CF3" s="7">
        <v>15</v>
      </c>
      <c r="CG3" s="1">
        <v>7635919.9764231769</v>
      </c>
      <c r="CH3" s="49">
        <v>153210.1168433142</v>
      </c>
      <c r="CI3" s="49">
        <v>197504.90656897824</v>
      </c>
      <c r="CK3" s="1">
        <f>+CD3*50000</f>
        <v>1597936.137289468</v>
      </c>
      <c r="CL3" s="1">
        <v>47000000</v>
      </c>
      <c r="CM3" s="29">
        <f>+CK3/CL3</f>
        <v>3.3998641218924854E-2</v>
      </c>
    </row>
    <row r="4" spans="1:91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53</v>
      </c>
      <c r="CH4" s="1"/>
      <c r="CI4" s="1"/>
    </row>
    <row r="5" spans="1:91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9</v>
      </c>
      <c r="CD5" s="82">
        <v>30.473749450534655</v>
      </c>
      <c r="CE5" s="1">
        <v>291337144.58273023</v>
      </c>
      <c r="CF5" s="7">
        <v>14</v>
      </c>
      <c r="CG5" s="1">
        <v>20809796.041623589</v>
      </c>
      <c r="CH5" s="49">
        <v>146091.15486586312</v>
      </c>
      <c r="CI5" s="49">
        <v>188327.77160430417</v>
      </c>
    </row>
    <row r="6" spans="1:91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10</v>
      </c>
      <c r="CD6" s="82">
        <v>31.958722745789359</v>
      </c>
      <c r="CE6" s="1">
        <v>114538799.64634766</v>
      </c>
      <c r="CF6" s="7">
        <v>15</v>
      </c>
      <c r="CG6" s="1">
        <v>7635919.9764231769</v>
      </c>
      <c r="CH6" s="49">
        <v>153210.1168433142</v>
      </c>
      <c r="CI6" s="49">
        <v>197504.90656897824</v>
      </c>
    </row>
    <row r="7" spans="1:91" x14ac:dyDescent="0.3">
      <c r="A7" s="1"/>
      <c r="M7" s="1"/>
      <c r="BL7" s="7"/>
      <c r="BM7" s="7"/>
      <c r="BN7" s="7"/>
      <c r="BO7" s="7"/>
      <c r="BP7" s="7"/>
      <c r="BQ7" s="7"/>
      <c r="BR7" s="7"/>
      <c r="BU7" s="68">
        <v>14</v>
      </c>
      <c r="BV7" s="82">
        <v>53.029252277087174</v>
      </c>
      <c r="BW7" s="1">
        <v>36368246.204218864</v>
      </c>
      <c r="BX7" s="7">
        <v>21</v>
      </c>
      <c r="BY7" s="1">
        <v>1731821.2478199459</v>
      </c>
      <c r="BZ7" s="49">
        <v>254222.23541635592</v>
      </c>
      <c r="CA7" s="49">
        <v>327720.77907239873</v>
      </c>
      <c r="CB7" s="1"/>
      <c r="CC7" s="68">
        <v>11</v>
      </c>
      <c r="CD7" s="82">
        <v>33.591934095248213</v>
      </c>
      <c r="CE7" s="1">
        <v>233480990.37840462</v>
      </c>
      <c r="CF7" s="7">
        <v>16</v>
      </c>
      <c r="CG7" s="1">
        <v>14592561.898650289</v>
      </c>
      <c r="CH7" s="49">
        <v>161039.73205261995</v>
      </c>
      <c r="CI7" s="49">
        <v>207598.15270863395</v>
      </c>
    </row>
    <row r="8" spans="1:91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62.083659574468086</v>
      </c>
      <c r="BW8" s="1">
        <v>27626072.360595729</v>
      </c>
      <c r="BX8" s="7">
        <v>20</v>
      </c>
      <c r="BY8" s="1">
        <v>1381303.6180297865</v>
      </c>
      <c r="BZ8" s="49">
        <v>297629.06400000001</v>
      </c>
      <c r="CA8" s="49">
        <v>383677.01617021277</v>
      </c>
      <c r="CB8" s="1"/>
      <c r="CC8" s="68">
        <v>12</v>
      </c>
      <c r="CD8" s="82">
        <v>35.389861272607291</v>
      </c>
      <c r="CE8" s="1">
        <v>717895358.77994657</v>
      </c>
      <c r="CF8" s="7">
        <v>17</v>
      </c>
      <c r="CG8" s="1">
        <v>42229138.751761563</v>
      </c>
      <c r="CH8" s="49">
        <v>169658.99494087935</v>
      </c>
      <c r="CI8" s="49">
        <v>218709.34266471307</v>
      </c>
    </row>
    <row r="9" spans="1:91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72.791234472707615</v>
      </c>
      <c r="BW9" s="1">
        <v>24991285.248907305</v>
      </c>
      <c r="BX9" s="7">
        <v>19</v>
      </c>
      <c r="BY9" s="1">
        <v>1315330.8025740688</v>
      </c>
      <c r="BZ9" s="49">
        <v>348961.17806216032</v>
      </c>
      <c r="CA9" s="49">
        <v>449849.82904133305</v>
      </c>
      <c r="CB9" s="1"/>
      <c r="CC9" s="68"/>
      <c r="CD9" s="82"/>
      <c r="CE9" s="1"/>
      <c r="CG9" s="1"/>
      <c r="CH9" s="49"/>
      <c r="CI9" s="49"/>
    </row>
    <row r="10" spans="1:91" x14ac:dyDescent="0.3">
      <c r="A10" s="1"/>
      <c r="M10" s="1"/>
      <c r="BL10" s="106" t="s">
        <v>132</v>
      </c>
      <c r="BU10" s="68">
        <v>17</v>
      </c>
      <c r="BV10" s="82">
        <v>85.530772361816986</v>
      </c>
      <c r="BW10" s="1">
        <v>29983974.577799816</v>
      </c>
      <c r="BX10" s="7">
        <v>18</v>
      </c>
      <c r="BY10" s="1">
        <v>1665776.3654333232</v>
      </c>
      <c r="BZ10" s="49">
        <v>410034.52270255063</v>
      </c>
      <c r="CA10" s="49">
        <v>528580.17319602892</v>
      </c>
    </row>
    <row r="11" spans="1:91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31.958722745639619</v>
      </c>
      <c r="BV11" s="1"/>
      <c r="BW11" s="1"/>
      <c r="BX11" s="1"/>
    </row>
    <row r="12" spans="1:91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5"/>
      <c r="T12" s="105"/>
      <c r="U12" s="105"/>
      <c r="V12" s="105"/>
      <c r="W12" s="105"/>
      <c r="X12" s="105"/>
      <c r="Y12" s="121" t="s">
        <v>169</v>
      </c>
      <c r="Z12" s="121"/>
      <c r="AA12" s="105"/>
      <c r="AB12" s="105"/>
      <c r="AC12" s="105"/>
      <c r="AD12" s="105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34</v>
      </c>
      <c r="BV12" s="19" t="s">
        <v>135</v>
      </c>
      <c r="BW12" s="68">
        <v>53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91" x14ac:dyDescent="0.3">
      <c r="B13" s="2" t="s">
        <v>19</v>
      </c>
      <c r="C13" s="105" t="s">
        <v>5</v>
      </c>
      <c r="D13" s="105" t="s">
        <v>6</v>
      </c>
      <c r="E13" s="105" t="s">
        <v>29</v>
      </c>
      <c r="F13" s="105" t="s">
        <v>18</v>
      </c>
      <c r="G13" s="105" t="s">
        <v>7</v>
      </c>
      <c r="H13" s="105" t="s">
        <v>17</v>
      </c>
      <c r="I13" s="105" t="s">
        <v>8</v>
      </c>
      <c r="J13" s="105" t="s">
        <v>9</v>
      </c>
      <c r="K13" s="105" t="s">
        <v>10</v>
      </c>
      <c r="L13" s="105" t="s">
        <v>12</v>
      </c>
      <c r="M13" s="79" t="s">
        <v>13</v>
      </c>
      <c r="N13" s="105" t="s">
        <v>102</v>
      </c>
      <c r="O13" s="105" t="s">
        <v>28</v>
      </c>
      <c r="P13" s="105" t="s">
        <v>29</v>
      </c>
      <c r="Q13" s="105" t="s">
        <v>7</v>
      </c>
      <c r="R13" s="105" t="s">
        <v>8</v>
      </c>
      <c r="S13" s="105" t="s">
        <v>103</v>
      </c>
      <c r="T13" s="105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7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6" t="s">
        <v>50</v>
      </c>
      <c r="AF13" s="106" t="s">
        <v>15</v>
      </c>
      <c r="AG13" s="106" t="s">
        <v>49</v>
      </c>
      <c r="AH13" s="106" t="s">
        <v>16</v>
      </c>
      <c r="AI13" s="106" t="s">
        <v>69</v>
      </c>
      <c r="AJ13" s="106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6" t="s">
        <v>50</v>
      </c>
      <c r="AQ13" s="106" t="s">
        <v>15</v>
      </c>
      <c r="AR13" s="106"/>
      <c r="AS13" s="106" t="s">
        <v>16</v>
      </c>
      <c r="AT13" s="106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91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56.32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10</v>
      </c>
      <c r="BK14" s="7">
        <v>1</v>
      </c>
      <c r="BL14" s="1">
        <f t="shared" ref="BL14:BL77" si="12">IF(OR(BJ14&lt;$BU$12,BJ14&gt;$BW$12),0,$BU$14*B14)</f>
        <v>0</v>
      </c>
      <c r="BM14" s="74">
        <f>+EvolOf!H3</f>
        <v>2</v>
      </c>
      <c r="BN14" s="1">
        <f t="shared" ref="BN14:BN77" si="13">IF(OR(BJ14&lt;$BU$12,BJ14&gt;$BW$12),0,IF(BJ14&gt;$BW$12,0,VLOOKUP(BJ14,$BK$14:$BM$87,3)))</f>
        <v>0</v>
      </c>
      <c r="BO14" s="1">
        <f>+BL14-BN14</f>
        <v>0</v>
      </c>
      <c r="BP14" s="36">
        <f>IF(BN14=0,0,BL14/BN14-1)</f>
        <v>0</v>
      </c>
      <c r="BQ14" s="1">
        <f t="shared" ref="BQ14:BQ77" si="14">+BO14*BO14</f>
        <v>0</v>
      </c>
      <c r="BR14" s="1">
        <f t="shared" ref="BR14:BR77" si="15">+$BU$14*B14</f>
        <v>319.58722745639619</v>
      </c>
      <c r="BS14" s="1">
        <f t="shared" ref="BS14:BS77" si="16">+$BU$14*E14</f>
        <v>319.58722745639619</v>
      </c>
      <c r="BT14" s="68">
        <v>10</v>
      </c>
      <c r="BU14" s="82">
        <v>31.958722745639619</v>
      </c>
      <c r="BV14" s="1">
        <f>SUM(BQ14:BQ71)</f>
        <v>114538799.64634748</v>
      </c>
      <c r="BW14" s="7">
        <f>COUNTIF(BQ14:BQ52,"&gt;0")</f>
        <v>15</v>
      </c>
      <c r="BX14" s="1">
        <f>+BV14/BW14</f>
        <v>7635919.9764231648</v>
      </c>
      <c r="BY14" s="49">
        <f>MAX(BS14:BS91)</f>
        <v>153210.11684259633</v>
      </c>
      <c r="BZ14" s="49">
        <f>INDEX(BR14:BR88,MATCH(BY14,BS14:BS88,0),1)</f>
        <v>197504.90656805286</v>
      </c>
      <c r="CB14" s="68"/>
      <c r="CC14" s="82"/>
      <c r="CD14" s="1"/>
      <c r="CF14" s="1"/>
      <c r="CG14" s="49"/>
      <c r="CH14" s="49"/>
    </row>
    <row r="15" spans="1:91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56.33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11</v>
      </c>
      <c r="BK15" s="7">
        <f>+BK14+1</f>
        <v>2</v>
      </c>
      <c r="BL15" s="1">
        <f t="shared" si="12"/>
        <v>0</v>
      </c>
      <c r="BM15" s="74">
        <f>+EvolOf!H4</f>
        <v>2</v>
      </c>
      <c r="BN15" s="1">
        <f t="shared" si="13"/>
        <v>0</v>
      </c>
      <c r="BO15" s="1">
        <f t="shared" ref="BO15:BO78" si="24">+BL15-BN15</f>
        <v>0</v>
      </c>
      <c r="BP15" s="36">
        <f t="shared" ref="BP15:BP78" si="25">IF(BN15=0,0,BL15/BN15-1)</f>
        <v>0</v>
      </c>
      <c r="BQ15" s="1">
        <f t="shared" si="14"/>
        <v>0</v>
      </c>
      <c r="BR15" s="1">
        <f t="shared" si="15"/>
        <v>319.58722745639619</v>
      </c>
      <c r="BS15" s="1">
        <f t="shared" si="16"/>
        <v>319.58722745639619</v>
      </c>
      <c r="CB15" s="68"/>
      <c r="CC15" s="82"/>
      <c r="CD15" s="1"/>
      <c r="CF15" s="1"/>
      <c r="CG15" s="49"/>
      <c r="CH15" s="49"/>
    </row>
    <row r="16" spans="1:91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56.33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12</v>
      </c>
      <c r="BK16" s="7">
        <f t="shared" si="29"/>
        <v>3</v>
      </c>
      <c r="BL16" s="1">
        <f t="shared" si="12"/>
        <v>0</v>
      </c>
      <c r="BM16" s="74">
        <f>+EvolOf!H5</f>
        <v>2</v>
      </c>
      <c r="BN16" s="1">
        <f t="shared" si="13"/>
        <v>0</v>
      </c>
      <c r="BO16" s="1">
        <f t="shared" si="24"/>
        <v>0</v>
      </c>
      <c r="BP16" s="36">
        <f t="shared" si="25"/>
        <v>0</v>
      </c>
      <c r="BQ16" s="1">
        <f t="shared" si="14"/>
        <v>0</v>
      </c>
      <c r="BR16" s="1">
        <f t="shared" si="15"/>
        <v>319.58722745639619</v>
      </c>
      <c r="BS16" s="1">
        <f t="shared" si="16"/>
        <v>319.58722745639619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17</v>
      </c>
      <c r="C17" s="1">
        <v>4</v>
      </c>
      <c r="D17" s="1">
        <v>49982</v>
      </c>
      <c r="E17" s="1">
        <v>17</v>
      </c>
      <c r="F17" s="1">
        <v>0</v>
      </c>
      <c r="G17" s="1">
        <v>0</v>
      </c>
      <c r="H17" s="1">
        <v>0</v>
      </c>
      <c r="I17" s="1">
        <v>0</v>
      </c>
      <c r="J17" s="1">
        <v>56.34</v>
      </c>
      <c r="K17" s="1">
        <v>0.59</v>
      </c>
      <c r="L17" s="1">
        <v>0</v>
      </c>
      <c r="M17" s="1">
        <v>0</v>
      </c>
      <c r="N17" s="1">
        <v>0</v>
      </c>
      <c r="O17" s="1">
        <v>6</v>
      </c>
      <c r="P17" s="1">
        <v>6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49982</v>
      </c>
      <c r="AB17" s="1">
        <f t="shared" si="17"/>
        <v>17</v>
      </c>
      <c r="AC17" s="1">
        <f t="shared" si="18"/>
        <v>0</v>
      </c>
      <c r="AD17" s="1">
        <f t="shared" si="19"/>
        <v>0</v>
      </c>
      <c r="AE17" s="1">
        <f t="shared" si="26"/>
        <v>7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7</v>
      </c>
      <c r="AJ17" s="9">
        <f t="shared" si="1"/>
        <v>0</v>
      </c>
      <c r="AK17" s="9">
        <f t="shared" si="2"/>
        <v>3.4000000000000002E-4</v>
      </c>
      <c r="AL17" s="9">
        <f t="shared" si="3"/>
        <v>3.4000000000000002E-4</v>
      </c>
      <c r="AM17" s="9">
        <f t="shared" si="4"/>
        <v>0</v>
      </c>
      <c r="AN17" s="9">
        <f t="shared" si="5"/>
        <v>0</v>
      </c>
      <c r="AO17" s="9">
        <f t="shared" si="6"/>
        <v>1.3999999999999999E-4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13</v>
      </c>
      <c r="BK17" s="7">
        <f t="shared" si="29"/>
        <v>4</v>
      </c>
      <c r="BL17" s="1">
        <f t="shared" si="12"/>
        <v>0</v>
      </c>
      <c r="BM17" s="74">
        <f>+EvolOf!H6</f>
        <v>2</v>
      </c>
      <c r="BN17" s="1">
        <f t="shared" si="13"/>
        <v>0</v>
      </c>
      <c r="BO17" s="1">
        <f t="shared" si="24"/>
        <v>0</v>
      </c>
      <c r="BP17" s="36">
        <f t="shared" si="25"/>
        <v>0</v>
      </c>
      <c r="BQ17" s="1">
        <f t="shared" si="14"/>
        <v>0</v>
      </c>
      <c r="BR17" s="1">
        <f t="shared" si="15"/>
        <v>543.29828667587356</v>
      </c>
      <c r="BS17" s="1">
        <f t="shared" si="16"/>
        <v>543.29828667587356</v>
      </c>
      <c r="CC17" s="1"/>
      <c r="CD17" s="1"/>
      <c r="CE17" s="1"/>
      <c r="CF17" s="1"/>
    </row>
    <row r="18" spans="2:85" x14ac:dyDescent="0.3">
      <c r="B18" s="1">
        <f t="shared" si="0"/>
        <v>24</v>
      </c>
      <c r="C18" s="1">
        <v>5</v>
      </c>
      <c r="D18" s="1">
        <v>49975</v>
      </c>
      <c r="E18" s="1">
        <v>24</v>
      </c>
      <c r="F18" s="1">
        <v>0</v>
      </c>
      <c r="G18" s="1">
        <v>0</v>
      </c>
      <c r="H18" s="1">
        <v>0</v>
      </c>
      <c r="I18" s="1">
        <v>0</v>
      </c>
      <c r="J18" s="1">
        <v>56.35</v>
      </c>
      <c r="K18" s="1">
        <v>0.73</v>
      </c>
      <c r="L18" s="1">
        <v>0</v>
      </c>
      <c r="M18" s="1">
        <v>0</v>
      </c>
      <c r="N18" s="1">
        <v>2</v>
      </c>
      <c r="O18" s="1">
        <v>12</v>
      </c>
      <c r="P18" s="1">
        <v>12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49975</v>
      </c>
      <c r="AB18" s="1">
        <f t="shared" si="17"/>
        <v>24</v>
      </c>
      <c r="AC18" s="1">
        <f t="shared" si="18"/>
        <v>0</v>
      </c>
      <c r="AD18" s="1">
        <f t="shared" si="19"/>
        <v>0</v>
      </c>
      <c r="AE18" s="1">
        <f t="shared" si="26"/>
        <v>7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7</v>
      </c>
      <c r="AJ18" s="9">
        <f t="shared" si="1"/>
        <v>0</v>
      </c>
      <c r="AK18" s="9">
        <f t="shared" si="2"/>
        <v>4.8000000000000001E-4</v>
      </c>
      <c r="AL18" s="9">
        <f t="shared" si="3"/>
        <v>4.8000000000000001E-4</v>
      </c>
      <c r="AM18" s="9">
        <f t="shared" si="4"/>
        <v>0</v>
      </c>
      <c r="AN18" s="9">
        <f t="shared" si="5"/>
        <v>0</v>
      </c>
      <c r="AO18" s="9">
        <f t="shared" si="6"/>
        <v>1.3999999999999999E-4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14</v>
      </c>
      <c r="BK18" s="7">
        <f t="shared" si="29"/>
        <v>5</v>
      </c>
      <c r="BL18" s="1">
        <f t="shared" si="12"/>
        <v>0</v>
      </c>
      <c r="BM18" s="74">
        <f>+EvolOf!H7</f>
        <v>3</v>
      </c>
      <c r="BN18" s="1">
        <f t="shared" si="13"/>
        <v>0</v>
      </c>
      <c r="BO18" s="1">
        <f t="shared" si="24"/>
        <v>0</v>
      </c>
      <c r="BP18" s="36">
        <f t="shared" si="25"/>
        <v>0</v>
      </c>
      <c r="BQ18" s="1">
        <f t="shared" si="14"/>
        <v>0</v>
      </c>
      <c r="BR18" s="1">
        <f t="shared" si="15"/>
        <v>767.00934589535086</v>
      </c>
      <c r="BS18" s="1">
        <f t="shared" si="16"/>
        <v>767.00934589535086</v>
      </c>
    </row>
    <row r="19" spans="2:85" x14ac:dyDescent="0.3">
      <c r="B19" s="1">
        <f t="shared" si="0"/>
        <v>30</v>
      </c>
      <c r="C19" s="1">
        <v>6</v>
      </c>
      <c r="D19" s="1">
        <v>49969</v>
      </c>
      <c r="E19" s="1">
        <v>30</v>
      </c>
      <c r="F19" s="1">
        <v>0</v>
      </c>
      <c r="G19" s="1">
        <v>0</v>
      </c>
      <c r="H19" s="1">
        <v>0</v>
      </c>
      <c r="I19" s="1">
        <v>0</v>
      </c>
      <c r="J19" s="1">
        <v>56.35</v>
      </c>
      <c r="K19" s="1">
        <v>0.81</v>
      </c>
      <c r="L19" s="1">
        <v>0</v>
      </c>
      <c r="M19" s="1">
        <v>0</v>
      </c>
      <c r="N19" s="1">
        <v>2</v>
      </c>
      <c r="O19" s="1">
        <v>18</v>
      </c>
      <c r="P19" s="1">
        <v>18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49969</v>
      </c>
      <c r="AB19" s="1">
        <f t="shared" si="17"/>
        <v>30</v>
      </c>
      <c r="AC19" s="1">
        <f t="shared" si="18"/>
        <v>0</v>
      </c>
      <c r="AD19" s="1">
        <f t="shared" si="19"/>
        <v>0</v>
      </c>
      <c r="AE19" s="1">
        <f t="shared" si="26"/>
        <v>6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6</v>
      </c>
      <c r="AJ19" s="9">
        <f t="shared" si="1"/>
        <v>0</v>
      </c>
      <c r="AK19" s="9">
        <f t="shared" si="2"/>
        <v>5.9999999999999995E-4</v>
      </c>
      <c r="AL19" s="9">
        <f t="shared" si="3"/>
        <v>5.9999999999999995E-4</v>
      </c>
      <c r="AM19" s="9">
        <f t="shared" si="4"/>
        <v>0</v>
      </c>
      <c r="AN19" s="9">
        <f t="shared" si="5"/>
        <v>0</v>
      </c>
      <c r="AO19" s="9">
        <f t="shared" si="6"/>
        <v>1.2E-4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15</v>
      </c>
      <c r="BK19" s="7">
        <f t="shared" si="29"/>
        <v>6</v>
      </c>
      <c r="BL19" s="1">
        <f t="shared" si="12"/>
        <v>0</v>
      </c>
      <c r="BM19" s="74">
        <f>+EvolOf!H8</f>
        <v>10</v>
      </c>
      <c r="BN19" s="1">
        <f t="shared" si="13"/>
        <v>0</v>
      </c>
      <c r="BO19" s="1">
        <f t="shared" si="24"/>
        <v>0</v>
      </c>
      <c r="BP19" s="36">
        <f t="shared" si="25"/>
        <v>0</v>
      </c>
      <c r="BQ19" s="1">
        <f t="shared" si="14"/>
        <v>0</v>
      </c>
      <c r="BR19" s="1">
        <f t="shared" si="15"/>
        <v>958.76168236918852</v>
      </c>
      <c r="BS19" s="1">
        <f t="shared" si="16"/>
        <v>958.76168236918852</v>
      </c>
    </row>
    <row r="20" spans="2:85" x14ac:dyDescent="0.3">
      <c r="B20" s="1">
        <f t="shared" si="0"/>
        <v>49</v>
      </c>
      <c r="C20" s="1">
        <v>7</v>
      </c>
      <c r="D20" s="1">
        <v>49950</v>
      </c>
      <c r="E20" s="1">
        <v>49</v>
      </c>
      <c r="F20" s="1">
        <v>0</v>
      </c>
      <c r="G20" s="1">
        <v>0</v>
      </c>
      <c r="H20" s="1">
        <v>0</v>
      </c>
      <c r="I20" s="1">
        <v>0</v>
      </c>
      <c r="J20" s="1">
        <v>56.35</v>
      </c>
      <c r="K20" s="1">
        <v>0.89</v>
      </c>
      <c r="L20" s="1">
        <v>0</v>
      </c>
      <c r="M20" s="1">
        <v>0</v>
      </c>
      <c r="N20" s="1">
        <v>4</v>
      </c>
      <c r="O20" s="1">
        <v>35</v>
      </c>
      <c r="P20" s="1">
        <v>35</v>
      </c>
      <c r="Q20" s="1">
        <v>0</v>
      </c>
      <c r="R20" s="1">
        <v>0</v>
      </c>
      <c r="S20" s="1">
        <v>10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49950</v>
      </c>
      <c r="AB20" s="1">
        <f t="shared" si="17"/>
        <v>49</v>
      </c>
      <c r="AC20" s="1">
        <f t="shared" si="18"/>
        <v>0</v>
      </c>
      <c r="AD20" s="1">
        <f t="shared" si="19"/>
        <v>0</v>
      </c>
      <c r="AE20" s="1">
        <f t="shared" si="26"/>
        <v>19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19</v>
      </c>
      <c r="AJ20" s="9">
        <f t="shared" si="1"/>
        <v>0</v>
      </c>
      <c r="AK20" s="9">
        <f t="shared" si="2"/>
        <v>9.7999999999999997E-4</v>
      </c>
      <c r="AL20" s="9">
        <f t="shared" si="3"/>
        <v>9.7999999999999997E-4</v>
      </c>
      <c r="AM20" s="9">
        <f t="shared" si="4"/>
        <v>0</v>
      </c>
      <c r="AN20" s="9">
        <f t="shared" si="5"/>
        <v>0</v>
      </c>
      <c r="AO20" s="9">
        <f t="shared" si="6"/>
        <v>3.8000000000000002E-4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16</v>
      </c>
      <c r="BK20" s="7">
        <f t="shared" si="29"/>
        <v>7</v>
      </c>
      <c r="BL20" s="1">
        <f t="shared" si="12"/>
        <v>0</v>
      </c>
      <c r="BM20" s="74">
        <f>+EvolOf!H9</f>
        <v>16</v>
      </c>
      <c r="BN20" s="1">
        <f t="shared" si="13"/>
        <v>0</v>
      </c>
      <c r="BO20" s="1">
        <f t="shared" si="24"/>
        <v>0</v>
      </c>
      <c r="BP20" s="36">
        <f t="shared" si="25"/>
        <v>0</v>
      </c>
      <c r="BQ20" s="1">
        <f t="shared" si="14"/>
        <v>0</v>
      </c>
      <c r="BR20" s="1">
        <f t="shared" si="15"/>
        <v>1565.9774145363413</v>
      </c>
      <c r="BS20" s="1">
        <f t="shared" si="16"/>
        <v>1565.9774145363413</v>
      </c>
    </row>
    <row r="21" spans="2:85" x14ac:dyDescent="0.3">
      <c r="B21" s="1">
        <f t="shared" si="0"/>
        <v>71</v>
      </c>
      <c r="C21" s="1">
        <v>8</v>
      </c>
      <c r="D21" s="1">
        <v>49928</v>
      </c>
      <c r="E21" s="1">
        <v>71</v>
      </c>
      <c r="F21" s="1">
        <v>0</v>
      </c>
      <c r="G21" s="1">
        <v>0</v>
      </c>
      <c r="H21" s="1">
        <v>0</v>
      </c>
      <c r="I21" s="1">
        <v>0</v>
      </c>
      <c r="J21" s="1">
        <v>56.35</v>
      </c>
      <c r="K21" s="1">
        <v>0.95</v>
      </c>
      <c r="L21" s="1">
        <v>0</v>
      </c>
      <c r="M21" s="1">
        <v>0</v>
      </c>
      <c r="N21" s="1">
        <v>5</v>
      </c>
      <c r="O21" s="1">
        <v>55</v>
      </c>
      <c r="P21" s="1">
        <v>55</v>
      </c>
      <c r="Q21" s="1">
        <v>0</v>
      </c>
      <c r="R21" s="1">
        <v>0</v>
      </c>
      <c r="S21" s="1">
        <v>10</v>
      </c>
      <c r="T21" s="1">
        <v>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49928</v>
      </c>
      <c r="AB21" s="1">
        <f t="shared" si="17"/>
        <v>71</v>
      </c>
      <c r="AC21" s="1">
        <f t="shared" si="18"/>
        <v>0</v>
      </c>
      <c r="AD21" s="1">
        <f t="shared" si="19"/>
        <v>0</v>
      </c>
      <c r="AE21" s="1">
        <f t="shared" si="26"/>
        <v>22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22</v>
      </c>
      <c r="AJ21" s="9">
        <f t="shared" si="1"/>
        <v>0</v>
      </c>
      <c r="AK21" s="9">
        <f t="shared" si="2"/>
        <v>1.42E-3</v>
      </c>
      <c r="AL21" s="9">
        <f t="shared" si="3"/>
        <v>1.42E-3</v>
      </c>
      <c r="AM21" s="9">
        <f t="shared" si="4"/>
        <v>0</v>
      </c>
      <c r="AN21" s="9">
        <f t="shared" si="5"/>
        <v>0</v>
      </c>
      <c r="AO21" s="9">
        <f t="shared" si="6"/>
        <v>4.4000000000000002E-4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0</v>
      </c>
      <c r="AV21" s="9">
        <f t="shared" si="23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17</v>
      </c>
      <c r="BK21" s="7">
        <f t="shared" si="29"/>
        <v>8</v>
      </c>
      <c r="BL21" s="1">
        <f t="shared" si="12"/>
        <v>0</v>
      </c>
      <c r="BM21" s="74">
        <f>+EvolOf!H10</f>
        <v>29</v>
      </c>
      <c r="BN21" s="1">
        <f t="shared" si="13"/>
        <v>0</v>
      </c>
      <c r="BO21" s="1">
        <f t="shared" si="24"/>
        <v>0</v>
      </c>
      <c r="BP21" s="36">
        <f t="shared" si="25"/>
        <v>0</v>
      </c>
      <c r="BQ21" s="1">
        <f t="shared" si="14"/>
        <v>0</v>
      </c>
      <c r="BR21" s="1">
        <f t="shared" si="15"/>
        <v>2269.0693149404128</v>
      </c>
      <c r="BS21" s="1">
        <f t="shared" si="16"/>
        <v>2269.0693149404128</v>
      </c>
    </row>
    <row r="22" spans="2:85" x14ac:dyDescent="0.3">
      <c r="B22" s="1">
        <f t="shared" si="0"/>
        <v>100</v>
      </c>
      <c r="C22" s="1">
        <v>9</v>
      </c>
      <c r="D22" s="1">
        <v>49899</v>
      </c>
      <c r="E22" s="1">
        <v>100</v>
      </c>
      <c r="F22" s="1">
        <v>0</v>
      </c>
      <c r="G22" s="1">
        <v>0</v>
      </c>
      <c r="H22" s="1">
        <v>0</v>
      </c>
      <c r="I22" s="1">
        <v>0</v>
      </c>
      <c r="J22" s="1">
        <v>56.35</v>
      </c>
      <c r="K22" s="1">
        <v>0.91</v>
      </c>
      <c r="L22" s="1">
        <v>0</v>
      </c>
      <c r="M22" s="1">
        <v>0</v>
      </c>
      <c r="N22" s="1">
        <v>7</v>
      </c>
      <c r="O22" s="1">
        <v>82</v>
      </c>
      <c r="P22" s="1">
        <v>82</v>
      </c>
      <c r="Q22" s="1">
        <v>0</v>
      </c>
      <c r="R22" s="1">
        <v>0</v>
      </c>
      <c r="S22" s="1">
        <v>10</v>
      </c>
      <c r="T22" s="1">
        <v>1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49899</v>
      </c>
      <c r="AB22" s="1">
        <f t="shared" si="17"/>
        <v>100</v>
      </c>
      <c r="AC22" s="1">
        <f t="shared" si="18"/>
        <v>0</v>
      </c>
      <c r="AD22" s="1">
        <f t="shared" si="19"/>
        <v>0</v>
      </c>
      <c r="AE22" s="1">
        <f t="shared" si="26"/>
        <v>29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29</v>
      </c>
      <c r="AJ22" s="9">
        <f t="shared" si="1"/>
        <v>0</v>
      </c>
      <c r="AK22" s="9">
        <f t="shared" si="2"/>
        <v>2E-3</v>
      </c>
      <c r="AL22" s="9">
        <f t="shared" si="3"/>
        <v>2E-3</v>
      </c>
      <c r="AM22" s="9">
        <f t="shared" si="4"/>
        <v>0</v>
      </c>
      <c r="AN22" s="9">
        <f t="shared" si="5"/>
        <v>0</v>
      </c>
      <c r="AO22" s="9">
        <f t="shared" si="6"/>
        <v>5.8E-4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0</v>
      </c>
      <c r="AV22" s="9">
        <f t="shared" si="23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18</v>
      </c>
      <c r="BK22" s="7">
        <f t="shared" si="29"/>
        <v>9</v>
      </c>
      <c r="BL22" s="1">
        <f t="shared" si="12"/>
        <v>0</v>
      </c>
      <c r="BM22" s="74">
        <f>+EvolOf!H11</f>
        <v>43</v>
      </c>
      <c r="BN22" s="1">
        <f t="shared" si="13"/>
        <v>0</v>
      </c>
      <c r="BO22" s="1">
        <f t="shared" si="24"/>
        <v>0</v>
      </c>
      <c r="BP22" s="36">
        <f t="shared" si="25"/>
        <v>0</v>
      </c>
      <c r="BQ22" s="1">
        <f t="shared" si="14"/>
        <v>0</v>
      </c>
      <c r="BR22" s="1">
        <f t="shared" si="15"/>
        <v>3195.872274563962</v>
      </c>
      <c r="BS22" s="1">
        <f t="shared" si="16"/>
        <v>3195.872274563962</v>
      </c>
    </row>
    <row r="23" spans="2:85" x14ac:dyDescent="0.3">
      <c r="B23" s="1">
        <f t="shared" si="0"/>
        <v>141</v>
      </c>
      <c r="C23" s="1">
        <v>10</v>
      </c>
      <c r="D23" s="1">
        <v>49858</v>
      </c>
      <c r="E23" s="1">
        <v>141</v>
      </c>
      <c r="F23" s="1">
        <v>0</v>
      </c>
      <c r="G23" s="1">
        <v>0</v>
      </c>
      <c r="H23" s="1">
        <v>0</v>
      </c>
      <c r="I23" s="1">
        <v>0</v>
      </c>
      <c r="J23" s="1">
        <v>56.35</v>
      </c>
      <c r="K23" s="1">
        <v>0.89</v>
      </c>
      <c r="L23" s="1">
        <v>0.3</v>
      </c>
      <c r="M23" s="1">
        <v>0.04</v>
      </c>
      <c r="N23" s="1">
        <v>11</v>
      </c>
      <c r="O23" s="1">
        <v>119</v>
      </c>
      <c r="P23" s="1">
        <v>119</v>
      </c>
      <c r="Q23" s="1">
        <v>0</v>
      </c>
      <c r="R23" s="1">
        <v>0</v>
      </c>
      <c r="S23" s="1">
        <v>17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49858</v>
      </c>
      <c r="AB23" s="1">
        <f t="shared" si="17"/>
        <v>141</v>
      </c>
      <c r="AC23" s="1">
        <f t="shared" si="18"/>
        <v>0</v>
      </c>
      <c r="AD23" s="1">
        <f t="shared" si="19"/>
        <v>0</v>
      </c>
      <c r="AE23" s="1">
        <f t="shared" si="26"/>
        <v>41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41</v>
      </c>
      <c r="AJ23" s="9">
        <f t="shared" si="1"/>
        <v>0</v>
      </c>
      <c r="AK23" s="9">
        <f t="shared" si="2"/>
        <v>2.82E-3</v>
      </c>
      <c r="AL23" s="9">
        <f t="shared" si="3"/>
        <v>2.82E-3</v>
      </c>
      <c r="AM23" s="9">
        <f t="shared" si="4"/>
        <v>0</v>
      </c>
      <c r="AN23" s="9">
        <f t="shared" si="5"/>
        <v>0</v>
      </c>
      <c r="AO23" s="9">
        <f t="shared" si="6"/>
        <v>8.1999999999999998E-4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0</v>
      </c>
      <c r="AV23" s="9">
        <f t="shared" si="23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19</v>
      </c>
      <c r="BK23" s="7">
        <f t="shared" si="29"/>
        <v>10</v>
      </c>
      <c r="BL23" s="1">
        <f t="shared" si="12"/>
        <v>0</v>
      </c>
      <c r="BM23" s="74">
        <f>+EvolOf!H12</f>
        <v>65</v>
      </c>
      <c r="BN23" s="1">
        <f t="shared" si="13"/>
        <v>0</v>
      </c>
      <c r="BO23" s="1">
        <f t="shared" si="24"/>
        <v>0</v>
      </c>
      <c r="BP23" s="36">
        <f t="shared" si="25"/>
        <v>0</v>
      </c>
      <c r="BQ23" s="1">
        <f t="shared" si="14"/>
        <v>0</v>
      </c>
      <c r="BR23" s="1">
        <f t="shared" si="15"/>
        <v>4506.1799071351861</v>
      </c>
      <c r="BS23" s="1">
        <f t="shared" si="16"/>
        <v>4506.1799071351861</v>
      </c>
    </row>
    <row r="24" spans="2:85" x14ac:dyDescent="0.3">
      <c r="B24" s="1">
        <f t="shared" si="0"/>
        <v>185</v>
      </c>
      <c r="C24" s="1">
        <v>11</v>
      </c>
      <c r="D24" s="1">
        <v>49814</v>
      </c>
      <c r="E24" s="1">
        <v>185</v>
      </c>
      <c r="F24" s="1">
        <v>0</v>
      </c>
      <c r="G24" s="1">
        <v>0</v>
      </c>
      <c r="H24" s="1">
        <v>0</v>
      </c>
      <c r="I24" s="1">
        <v>0</v>
      </c>
      <c r="J24" s="1">
        <v>56.35</v>
      </c>
      <c r="K24" s="1">
        <v>0.92</v>
      </c>
      <c r="L24" s="1">
        <v>0.9</v>
      </c>
      <c r="M24" s="1">
        <v>0.59</v>
      </c>
      <c r="N24" s="1">
        <v>17</v>
      </c>
      <c r="O24" s="1">
        <v>158</v>
      </c>
      <c r="P24" s="1">
        <v>158</v>
      </c>
      <c r="Q24" s="1">
        <v>0</v>
      </c>
      <c r="R24" s="1">
        <v>0</v>
      </c>
      <c r="S24" s="1">
        <v>24</v>
      </c>
      <c r="T24" s="1">
        <v>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49814</v>
      </c>
      <c r="AB24" s="1">
        <f t="shared" si="17"/>
        <v>185</v>
      </c>
      <c r="AC24" s="1">
        <f t="shared" si="18"/>
        <v>0</v>
      </c>
      <c r="AD24" s="1">
        <f t="shared" si="19"/>
        <v>0</v>
      </c>
      <c r="AE24" s="1">
        <f t="shared" si="26"/>
        <v>44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44</v>
      </c>
      <c r="AJ24" s="9">
        <f t="shared" si="1"/>
        <v>0</v>
      </c>
      <c r="AK24" s="9">
        <f t="shared" si="2"/>
        <v>3.7000000000000002E-3</v>
      </c>
      <c r="AL24" s="9">
        <f t="shared" si="3"/>
        <v>3.7000000000000002E-3</v>
      </c>
      <c r="AM24" s="9">
        <f t="shared" si="4"/>
        <v>0</v>
      </c>
      <c r="AN24" s="9">
        <f t="shared" si="5"/>
        <v>0</v>
      </c>
      <c r="AO24" s="9">
        <f t="shared" si="6"/>
        <v>8.8000000000000003E-4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0</v>
      </c>
      <c r="AV24" s="9">
        <f t="shared" si="23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20</v>
      </c>
      <c r="BK24" s="7">
        <f t="shared" si="29"/>
        <v>11</v>
      </c>
      <c r="BL24" s="1">
        <f t="shared" si="12"/>
        <v>0</v>
      </c>
      <c r="BM24" s="74">
        <f>+EvolOf!H13</f>
        <v>113</v>
      </c>
      <c r="BN24" s="1">
        <f t="shared" si="13"/>
        <v>0</v>
      </c>
      <c r="BO24" s="1">
        <f t="shared" si="24"/>
        <v>0</v>
      </c>
      <c r="BP24" s="36">
        <f t="shared" si="25"/>
        <v>0</v>
      </c>
      <c r="BQ24" s="1">
        <f t="shared" si="14"/>
        <v>0</v>
      </c>
      <c r="BR24" s="1">
        <f t="shared" si="15"/>
        <v>5912.3637079433292</v>
      </c>
      <c r="BS24" s="1">
        <f t="shared" si="16"/>
        <v>5912.3637079433292</v>
      </c>
    </row>
    <row r="25" spans="2:85" x14ac:dyDescent="0.3">
      <c r="B25" s="1">
        <f t="shared" si="0"/>
        <v>223</v>
      </c>
      <c r="C25" s="1">
        <v>12</v>
      </c>
      <c r="D25" s="1">
        <v>49776</v>
      </c>
      <c r="E25" s="1">
        <v>223</v>
      </c>
      <c r="F25" s="1">
        <v>0</v>
      </c>
      <c r="G25" s="1">
        <v>0</v>
      </c>
      <c r="H25" s="1">
        <v>0</v>
      </c>
      <c r="I25" s="1">
        <v>0</v>
      </c>
      <c r="J25" s="1">
        <v>56.35</v>
      </c>
      <c r="K25" s="1">
        <v>0.96</v>
      </c>
      <c r="L25" s="1">
        <v>1.2</v>
      </c>
      <c r="M25" s="1">
        <v>0.46</v>
      </c>
      <c r="N25" s="1">
        <v>24</v>
      </c>
      <c r="O25" s="1">
        <v>188</v>
      </c>
      <c r="P25" s="1">
        <v>188</v>
      </c>
      <c r="Q25" s="1">
        <v>0</v>
      </c>
      <c r="R25" s="1">
        <v>0</v>
      </c>
      <c r="S25" s="1">
        <v>30</v>
      </c>
      <c r="T25" s="1">
        <v>3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49776</v>
      </c>
      <c r="AB25" s="1">
        <f t="shared" si="17"/>
        <v>223</v>
      </c>
      <c r="AC25" s="1">
        <f t="shared" si="18"/>
        <v>0</v>
      </c>
      <c r="AD25" s="1">
        <f t="shared" si="19"/>
        <v>0</v>
      </c>
      <c r="AE25" s="1">
        <f t="shared" si="26"/>
        <v>38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38</v>
      </c>
      <c r="AJ25" s="9">
        <f t="shared" si="1"/>
        <v>0</v>
      </c>
      <c r="AK25" s="9">
        <f t="shared" si="2"/>
        <v>4.4600000000000004E-3</v>
      </c>
      <c r="AL25" s="9">
        <f t="shared" si="3"/>
        <v>4.4600000000000004E-3</v>
      </c>
      <c r="AM25" s="9">
        <f t="shared" si="4"/>
        <v>0</v>
      </c>
      <c r="AN25" s="9">
        <f t="shared" si="5"/>
        <v>0</v>
      </c>
      <c r="AO25" s="9">
        <f t="shared" si="6"/>
        <v>7.6000000000000004E-4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0</v>
      </c>
      <c r="AV25" s="9">
        <f t="shared" si="23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21</v>
      </c>
      <c r="BK25" s="7">
        <f t="shared" si="29"/>
        <v>12</v>
      </c>
      <c r="BL25" s="1">
        <f t="shared" si="12"/>
        <v>0</v>
      </c>
      <c r="BM25" s="74">
        <f>+EvolOf!H14</f>
        <v>148</v>
      </c>
      <c r="BN25" s="1">
        <f t="shared" si="13"/>
        <v>0</v>
      </c>
      <c r="BO25" s="1">
        <f t="shared" si="24"/>
        <v>0</v>
      </c>
      <c r="BP25" s="36">
        <f t="shared" si="25"/>
        <v>0</v>
      </c>
      <c r="BQ25" s="1">
        <f t="shared" si="14"/>
        <v>0</v>
      </c>
      <c r="BR25" s="1">
        <f t="shared" si="15"/>
        <v>7126.7951722776352</v>
      </c>
      <c r="BS25" s="1">
        <f t="shared" si="16"/>
        <v>7126.7951722776352</v>
      </c>
    </row>
    <row r="26" spans="2:85" x14ac:dyDescent="0.3">
      <c r="B26" s="1">
        <f t="shared" si="0"/>
        <v>259</v>
      </c>
      <c r="C26" s="1">
        <v>13</v>
      </c>
      <c r="D26" s="1">
        <v>49739</v>
      </c>
      <c r="E26" s="1">
        <v>259</v>
      </c>
      <c r="F26" s="1">
        <v>0</v>
      </c>
      <c r="G26" s="1">
        <v>0</v>
      </c>
      <c r="H26" s="1">
        <v>0</v>
      </c>
      <c r="I26" s="1">
        <v>0</v>
      </c>
      <c r="J26" s="1">
        <v>56.35</v>
      </c>
      <c r="K26" s="1">
        <v>1.03</v>
      </c>
      <c r="L26" s="1">
        <v>3.3</v>
      </c>
      <c r="M26" s="1">
        <v>2.06</v>
      </c>
      <c r="N26" s="1">
        <v>36</v>
      </c>
      <c r="O26" s="1">
        <v>213</v>
      </c>
      <c r="P26" s="1">
        <v>213</v>
      </c>
      <c r="Q26" s="1">
        <v>0</v>
      </c>
      <c r="R26" s="1">
        <v>0</v>
      </c>
      <c r="S26" s="1">
        <v>49</v>
      </c>
      <c r="T26" s="1">
        <v>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49739</v>
      </c>
      <c r="AB26" s="1">
        <f t="shared" si="17"/>
        <v>259</v>
      </c>
      <c r="AC26" s="1">
        <f t="shared" si="18"/>
        <v>0</v>
      </c>
      <c r="AD26" s="1">
        <f t="shared" si="19"/>
        <v>0</v>
      </c>
      <c r="AE26" s="1">
        <f t="shared" si="26"/>
        <v>36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36</v>
      </c>
      <c r="AJ26" s="9">
        <f t="shared" si="1"/>
        <v>0</v>
      </c>
      <c r="AK26" s="9">
        <f t="shared" si="2"/>
        <v>5.1799999999999997E-3</v>
      </c>
      <c r="AL26" s="9">
        <f t="shared" si="3"/>
        <v>5.1799999999999997E-3</v>
      </c>
      <c r="AM26" s="9">
        <f t="shared" si="4"/>
        <v>0</v>
      </c>
      <c r="AN26" s="9">
        <f t="shared" si="5"/>
        <v>0</v>
      </c>
      <c r="AO26" s="9">
        <f t="shared" si="6"/>
        <v>7.2000000000000005E-4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0</v>
      </c>
      <c r="AV26" s="9">
        <f t="shared" si="23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22</v>
      </c>
      <c r="BK26" s="7">
        <f t="shared" si="29"/>
        <v>13</v>
      </c>
      <c r="BL26" s="1">
        <f t="shared" si="12"/>
        <v>0</v>
      </c>
      <c r="BM26" s="74">
        <f>+EvolOf!H15</f>
        <v>194</v>
      </c>
      <c r="BN26" s="1">
        <f t="shared" si="13"/>
        <v>0</v>
      </c>
      <c r="BO26" s="1">
        <f t="shared" si="24"/>
        <v>0</v>
      </c>
      <c r="BP26" s="36">
        <f t="shared" si="25"/>
        <v>0</v>
      </c>
      <c r="BQ26" s="1">
        <f t="shared" si="14"/>
        <v>0</v>
      </c>
      <c r="BR26" s="1">
        <f t="shared" si="15"/>
        <v>8277.3091911206611</v>
      </c>
      <c r="BS26" s="1">
        <f t="shared" si="16"/>
        <v>8277.3091911206611</v>
      </c>
    </row>
    <row r="27" spans="2:85" x14ac:dyDescent="0.3">
      <c r="B27" s="1">
        <f t="shared" si="0"/>
        <v>295</v>
      </c>
      <c r="C27" s="1">
        <v>14</v>
      </c>
      <c r="D27" s="1">
        <v>49703</v>
      </c>
      <c r="E27" s="1">
        <v>295</v>
      </c>
      <c r="F27" s="1">
        <v>0</v>
      </c>
      <c r="G27" s="1">
        <v>0</v>
      </c>
      <c r="H27" s="1">
        <v>0</v>
      </c>
      <c r="I27" s="1">
        <v>0</v>
      </c>
      <c r="J27" s="1">
        <v>56.35</v>
      </c>
      <c r="K27" s="1">
        <v>1.1200000000000001</v>
      </c>
      <c r="L27" s="1">
        <v>3.4</v>
      </c>
      <c r="M27" s="1">
        <v>1.96</v>
      </c>
      <c r="N27" s="1">
        <v>49</v>
      </c>
      <c r="O27" s="1">
        <v>236</v>
      </c>
      <c r="P27" s="1">
        <v>236</v>
      </c>
      <c r="Q27" s="1">
        <v>0</v>
      </c>
      <c r="R27" s="1">
        <v>0</v>
      </c>
      <c r="S27" s="1">
        <v>71</v>
      </c>
      <c r="T27" s="1">
        <v>7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49703</v>
      </c>
      <c r="AB27" s="1">
        <f t="shared" si="17"/>
        <v>295</v>
      </c>
      <c r="AC27" s="1">
        <f t="shared" si="18"/>
        <v>0</v>
      </c>
      <c r="AD27" s="1">
        <f t="shared" si="19"/>
        <v>0</v>
      </c>
      <c r="AE27" s="1">
        <f t="shared" si="26"/>
        <v>36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36</v>
      </c>
      <c r="AJ27" s="9">
        <f t="shared" si="1"/>
        <v>0</v>
      </c>
      <c r="AK27" s="9">
        <f t="shared" si="2"/>
        <v>5.8999999999999999E-3</v>
      </c>
      <c r="AL27" s="9">
        <f t="shared" si="3"/>
        <v>5.8999999999999999E-3</v>
      </c>
      <c r="AM27" s="9">
        <f t="shared" si="4"/>
        <v>0</v>
      </c>
      <c r="AN27" s="9">
        <f t="shared" si="5"/>
        <v>0</v>
      </c>
      <c r="AO27" s="9">
        <f t="shared" si="6"/>
        <v>7.2000000000000005E-4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0</v>
      </c>
      <c r="AV27" s="9">
        <f t="shared" si="23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23</v>
      </c>
      <c r="BK27" s="7">
        <f t="shared" si="29"/>
        <v>14</v>
      </c>
      <c r="BL27" s="1">
        <f t="shared" si="12"/>
        <v>0</v>
      </c>
      <c r="BM27" s="74">
        <f>+EvolOf!H16</f>
        <v>238</v>
      </c>
      <c r="BN27" s="1">
        <f t="shared" si="13"/>
        <v>0</v>
      </c>
      <c r="BO27" s="1">
        <f t="shared" si="24"/>
        <v>0</v>
      </c>
      <c r="BP27" s="36">
        <f t="shared" si="25"/>
        <v>0</v>
      </c>
      <c r="BQ27" s="1">
        <f t="shared" si="14"/>
        <v>0</v>
      </c>
      <c r="BR27" s="1">
        <f t="shared" si="15"/>
        <v>9427.823209963688</v>
      </c>
      <c r="BS27" s="1">
        <f t="shared" si="16"/>
        <v>9427.823209963688</v>
      </c>
      <c r="CD27" s="1"/>
      <c r="CE27" s="1"/>
      <c r="CF27" s="1"/>
      <c r="CG27" s="1"/>
    </row>
    <row r="28" spans="2:85" x14ac:dyDescent="0.3">
      <c r="B28" s="1">
        <f t="shared" si="0"/>
        <v>336</v>
      </c>
      <c r="C28" s="1">
        <v>15</v>
      </c>
      <c r="D28" s="1">
        <v>49662</v>
      </c>
      <c r="E28" s="1">
        <v>336</v>
      </c>
      <c r="F28" s="1">
        <v>0</v>
      </c>
      <c r="G28" s="1">
        <v>0</v>
      </c>
      <c r="H28" s="1">
        <v>0</v>
      </c>
      <c r="I28" s="1">
        <v>0</v>
      </c>
      <c r="J28" s="1">
        <v>56.35</v>
      </c>
      <c r="K28" s="1">
        <v>1.18</v>
      </c>
      <c r="L28" s="1">
        <v>4.4000000000000004</v>
      </c>
      <c r="M28" s="1">
        <v>2.4500000000000002</v>
      </c>
      <c r="N28" s="1">
        <v>66</v>
      </c>
      <c r="O28" s="1">
        <v>261</v>
      </c>
      <c r="P28" s="1">
        <v>260</v>
      </c>
      <c r="Q28" s="1">
        <v>0</v>
      </c>
      <c r="R28" s="1">
        <v>0</v>
      </c>
      <c r="S28" s="1">
        <v>99</v>
      </c>
      <c r="T28" s="1">
        <v>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49662</v>
      </c>
      <c r="AB28" s="1">
        <f t="shared" si="17"/>
        <v>336</v>
      </c>
      <c r="AC28" s="1">
        <f t="shared" si="18"/>
        <v>0</v>
      </c>
      <c r="AD28" s="1">
        <f t="shared" si="19"/>
        <v>0</v>
      </c>
      <c r="AE28" s="1">
        <f t="shared" si="26"/>
        <v>41</v>
      </c>
      <c r="AF28" s="1">
        <f t="shared" si="20"/>
        <v>0</v>
      </c>
      <c r="AG28" s="1">
        <f t="shared" si="20"/>
        <v>0</v>
      </c>
      <c r="AH28" s="1">
        <f t="shared" si="20"/>
        <v>0</v>
      </c>
      <c r="AI28" s="1">
        <f t="shared" si="27"/>
        <v>41</v>
      </c>
      <c r="AJ28" s="9">
        <f t="shared" si="1"/>
        <v>0</v>
      </c>
      <c r="AK28" s="9">
        <f t="shared" si="2"/>
        <v>6.7200000000000003E-3</v>
      </c>
      <c r="AL28" s="9">
        <f t="shared" si="3"/>
        <v>6.7200000000000003E-3</v>
      </c>
      <c r="AM28" s="9">
        <f t="shared" si="4"/>
        <v>0</v>
      </c>
      <c r="AN28" s="9">
        <f t="shared" si="5"/>
        <v>0</v>
      </c>
      <c r="AO28" s="9">
        <f t="shared" si="6"/>
        <v>8.1999999999999998E-4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0</v>
      </c>
      <c r="AV28" s="9">
        <f t="shared" si="23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24</v>
      </c>
      <c r="BK28" s="7">
        <f t="shared" si="29"/>
        <v>15</v>
      </c>
      <c r="BL28" s="1">
        <f t="shared" si="12"/>
        <v>0</v>
      </c>
      <c r="BM28" s="74">
        <f>+EvolOf!H17</f>
        <v>364</v>
      </c>
      <c r="BN28" s="1">
        <f t="shared" si="13"/>
        <v>0</v>
      </c>
      <c r="BO28" s="1">
        <f t="shared" si="24"/>
        <v>0</v>
      </c>
      <c r="BP28" s="36">
        <f t="shared" si="25"/>
        <v>0</v>
      </c>
      <c r="BQ28" s="1">
        <f t="shared" si="14"/>
        <v>0</v>
      </c>
      <c r="BR28" s="1">
        <f t="shared" si="15"/>
        <v>10738.130842534913</v>
      </c>
      <c r="BS28" s="1">
        <f t="shared" si="16"/>
        <v>10738.130842534913</v>
      </c>
      <c r="CD28" s="1"/>
      <c r="CE28" s="1"/>
      <c r="CF28" s="1"/>
      <c r="CG28" s="1"/>
    </row>
    <row r="29" spans="2:85" x14ac:dyDescent="0.3">
      <c r="B29" s="1">
        <f t="shared" si="0"/>
        <v>394</v>
      </c>
      <c r="C29" s="1">
        <v>16</v>
      </c>
      <c r="D29" s="1">
        <v>49605</v>
      </c>
      <c r="E29" s="1">
        <v>393</v>
      </c>
      <c r="F29" s="1">
        <v>0</v>
      </c>
      <c r="G29" s="1">
        <v>1</v>
      </c>
      <c r="H29" s="1">
        <v>0</v>
      </c>
      <c r="I29" s="1">
        <v>0</v>
      </c>
      <c r="J29" s="1">
        <v>56.35</v>
      </c>
      <c r="K29" s="1">
        <v>1.24</v>
      </c>
      <c r="L29" s="1">
        <v>7.3</v>
      </c>
      <c r="M29" s="1">
        <v>3.1</v>
      </c>
      <c r="N29" s="1">
        <v>83</v>
      </c>
      <c r="O29" s="1">
        <v>300</v>
      </c>
      <c r="P29" s="1">
        <v>300</v>
      </c>
      <c r="Q29" s="1">
        <v>0</v>
      </c>
      <c r="R29" s="1">
        <v>0</v>
      </c>
      <c r="S29" s="1">
        <v>140</v>
      </c>
      <c r="T29" s="1">
        <v>13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49605</v>
      </c>
      <c r="AB29" s="1">
        <f t="shared" si="17"/>
        <v>393</v>
      </c>
      <c r="AC29" s="1">
        <f t="shared" si="18"/>
        <v>1</v>
      </c>
      <c r="AD29" s="1">
        <f t="shared" si="19"/>
        <v>0</v>
      </c>
      <c r="AE29" s="1">
        <f t="shared" si="26"/>
        <v>57</v>
      </c>
      <c r="AF29" s="1">
        <f t="shared" si="20"/>
        <v>1</v>
      </c>
      <c r="AG29" s="1">
        <f t="shared" si="20"/>
        <v>0</v>
      </c>
      <c r="AH29" s="1">
        <f t="shared" si="20"/>
        <v>0</v>
      </c>
      <c r="AI29" s="1">
        <f t="shared" si="27"/>
        <v>58</v>
      </c>
      <c r="AJ29" s="9">
        <f t="shared" si="1"/>
        <v>0</v>
      </c>
      <c r="AK29" s="9">
        <f t="shared" si="2"/>
        <v>7.8799999999999999E-3</v>
      </c>
      <c r="AL29" s="9">
        <f t="shared" si="3"/>
        <v>7.8600000000000007E-3</v>
      </c>
      <c r="AM29" s="9">
        <f t="shared" si="4"/>
        <v>2.0000000000000002E-5</v>
      </c>
      <c r="AN29" s="9">
        <f t="shared" si="5"/>
        <v>0</v>
      </c>
      <c r="AO29" s="9">
        <f t="shared" si="6"/>
        <v>1.16E-3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0</v>
      </c>
      <c r="AV29" s="9">
        <f t="shared" si="23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25</v>
      </c>
      <c r="BK29" s="7">
        <f t="shared" si="29"/>
        <v>16</v>
      </c>
      <c r="BL29" s="1">
        <f t="shared" si="12"/>
        <v>0</v>
      </c>
      <c r="BM29" s="74">
        <f>+EvolOf!H18</f>
        <v>386</v>
      </c>
      <c r="BN29" s="1">
        <f t="shared" si="13"/>
        <v>0</v>
      </c>
      <c r="BO29" s="1">
        <f t="shared" si="24"/>
        <v>0</v>
      </c>
      <c r="BP29" s="36">
        <f t="shared" si="25"/>
        <v>0</v>
      </c>
      <c r="BQ29" s="1">
        <f t="shared" si="14"/>
        <v>0</v>
      </c>
      <c r="BR29" s="1">
        <f t="shared" si="15"/>
        <v>12591.736761782009</v>
      </c>
      <c r="BS29" s="1">
        <f t="shared" si="16"/>
        <v>12559.77803903637</v>
      </c>
      <c r="CD29" s="1"/>
      <c r="CE29" s="1"/>
      <c r="CF29" s="1"/>
      <c r="CG29" s="1"/>
    </row>
    <row r="30" spans="2:85" x14ac:dyDescent="0.3">
      <c r="B30" s="1">
        <f t="shared" si="0"/>
        <v>455</v>
      </c>
      <c r="C30" s="1">
        <v>17</v>
      </c>
      <c r="D30" s="1">
        <v>49543</v>
      </c>
      <c r="E30" s="1">
        <v>454</v>
      </c>
      <c r="F30" s="1">
        <v>0</v>
      </c>
      <c r="G30" s="1">
        <v>1</v>
      </c>
      <c r="H30" s="1">
        <v>0</v>
      </c>
      <c r="I30" s="1">
        <v>0</v>
      </c>
      <c r="J30" s="1">
        <v>56.35</v>
      </c>
      <c r="K30" s="1">
        <v>1.3</v>
      </c>
      <c r="L30" s="1">
        <v>8.9</v>
      </c>
      <c r="M30" s="1">
        <v>2.5299999999999998</v>
      </c>
      <c r="N30" s="1">
        <v>98</v>
      </c>
      <c r="O30" s="1">
        <v>347</v>
      </c>
      <c r="P30" s="1">
        <v>346</v>
      </c>
      <c r="Q30" s="1">
        <v>1</v>
      </c>
      <c r="R30" s="1">
        <v>0</v>
      </c>
      <c r="S30" s="1">
        <v>183</v>
      </c>
      <c r="T30" s="1">
        <v>17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49543</v>
      </c>
      <c r="AB30" s="1">
        <f t="shared" si="17"/>
        <v>454</v>
      </c>
      <c r="AC30" s="1">
        <f t="shared" si="18"/>
        <v>1</v>
      </c>
      <c r="AD30" s="1">
        <f t="shared" si="19"/>
        <v>0</v>
      </c>
      <c r="AE30" s="1">
        <f t="shared" si="26"/>
        <v>61</v>
      </c>
      <c r="AF30" s="1">
        <f t="shared" si="20"/>
        <v>0</v>
      </c>
      <c r="AG30" s="1">
        <f t="shared" si="20"/>
        <v>0</v>
      </c>
      <c r="AH30" s="1">
        <f t="shared" si="20"/>
        <v>0</v>
      </c>
      <c r="AI30" s="1">
        <f t="shared" si="27"/>
        <v>61</v>
      </c>
      <c r="AJ30" s="9">
        <f t="shared" si="1"/>
        <v>0</v>
      </c>
      <c r="AK30" s="9">
        <f t="shared" si="2"/>
        <v>9.1000000000000004E-3</v>
      </c>
      <c r="AL30" s="9">
        <f t="shared" si="3"/>
        <v>9.0799999999999995E-3</v>
      </c>
      <c r="AM30" s="9">
        <f t="shared" si="4"/>
        <v>2.0000000000000002E-5</v>
      </c>
      <c r="AN30" s="9">
        <f t="shared" si="5"/>
        <v>0</v>
      </c>
      <c r="AO30" s="9">
        <f t="shared" si="6"/>
        <v>1.2199999999999999E-3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0</v>
      </c>
      <c r="AV30" s="9">
        <f t="shared" si="23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26</v>
      </c>
      <c r="BK30" s="7">
        <f t="shared" si="29"/>
        <v>17</v>
      </c>
      <c r="BL30" s="1">
        <f t="shared" si="12"/>
        <v>0</v>
      </c>
      <c r="BM30" s="74">
        <f>+EvolOf!H19</f>
        <v>526</v>
      </c>
      <c r="BN30" s="1">
        <f t="shared" si="13"/>
        <v>0</v>
      </c>
      <c r="BO30" s="1">
        <f t="shared" si="24"/>
        <v>0</v>
      </c>
      <c r="BP30" s="36">
        <f t="shared" si="25"/>
        <v>0</v>
      </c>
      <c r="BQ30" s="1">
        <f t="shared" si="14"/>
        <v>0</v>
      </c>
      <c r="BR30" s="1">
        <f t="shared" si="15"/>
        <v>14541.218849266026</v>
      </c>
      <c r="BS30" s="1">
        <f t="shared" si="16"/>
        <v>14509.260126520387</v>
      </c>
    </row>
    <row r="31" spans="2:85" x14ac:dyDescent="0.3">
      <c r="B31" s="1">
        <f t="shared" si="0"/>
        <v>530</v>
      </c>
      <c r="C31" s="1">
        <v>18</v>
      </c>
      <c r="D31" s="1">
        <v>49468</v>
      </c>
      <c r="E31" s="1">
        <v>528</v>
      </c>
      <c r="F31" s="1">
        <v>0</v>
      </c>
      <c r="G31" s="1">
        <v>2</v>
      </c>
      <c r="H31" s="1">
        <v>0</v>
      </c>
      <c r="I31" s="1">
        <v>0</v>
      </c>
      <c r="J31" s="1">
        <v>56.35</v>
      </c>
      <c r="K31" s="1">
        <v>1.34</v>
      </c>
      <c r="L31" s="1">
        <v>10.199999999999999</v>
      </c>
      <c r="M31" s="1">
        <v>2.04</v>
      </c>
      <c r="N31" s="1">
        <v>115</v>
      </c>
      <c r="O31" s="1">
        <v>406</v>
      </c>
      <c r="P31" s="1">
        <v>404</v>
      </c>
      <c r="Q31" s="1">
        <v>1</v>
      </c>
      <c r="R31" s="1">
        <v>0</v>
      </c>
      <c r="S31" s="1">
        <v>220</v>
      </c>
      <c r="T31" s="1">
        <v>21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49468</v>
      </c>
      <c r="AB31" s="1">
        <f t="shared" si="17"/>
        <v>528</v>
      </c>
      <c r="AC31" s="1">
        <f t="shared" si="18"/>
        <v>2</v>
      </c>
      <c r="AD31" s="1">
        <f t="shared" si="19"/>
        <v>0</v>
      </c>
      <c r="AE31" s="1">
        <f t="shared" si="26"/>
        <v>74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75</v>
      </c>
      <c r="AJ31" s="9">
        <f t="shared" si="1"/>
        <v>0</v>
      </c>
      <c r="AK31" s="9">
        <f t="shared" si="2"/>
        <v>1.06E-2</v>
      </c>
      <c r="AL31" s="9">
        <f t="shared" si="3"/>
        <v>1.056E-2</v>
      </c>
      <c r="AM31" s="9">
        <f t="shared" si="4"/>
        <v>4.0000000000000003E-5</v>
      </c>
      <c r="AN31" s="9">
        <f t="shared" si="5"/>
        <v>0</v>
      </c>
      <c r="AO31" s="9">
        <f t="shared" si="6"/>
        <v>1.5E-3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0</v>
      </c>
      <c r="AV31" s="9">
        <f t="shared" si="23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27</v>
      </c>
      <c r="BK31" s="7">
        <f t="shared" si="29"/>
        <v>18</v>
      </c>
      <c r="BL31" s="1">
        <f t="shared" si="12"/>
        <v>0</v>
      </c>
      <c r="BM31" s="74">
        <f>+EvolOf!H20</f>
        <v>1006</v>
      </c>
      <c r="BN31" s="1">
        <f t="shared" si="13"/>
        <v>0</v>
      </c>
      <c r="BO31" s="1">
        <f t="shared" si="24"/>
        <v>0</v>
      </c>
      <c r="BP31" s="36">
        <f t="shared" si="25"/>
        <v>0</v>
      </c>
      <c r="BQ31" s="1">
        <f t="shared" si="14"/>
        <v>0</v>
      </c>
      <c r="BR31" s="1">
        <f t="shared" si="15"/>
        <v>16938.123055188997</v>
      </c>
      <c r="BS31" s="1">
        <f t="shared" si="16"/>
        <v>16874.205609697718</v>
      </c>
    </row>
    <row r="32" spans="2:85" x14ac:dyDescent="0.3">
      <c r="B32" s="1">
        <f t="shared" si="0"/>
        <v>628</v>
      </c>
      <c r="C32" s="1">
        <v>19</v>
      </c>
      <c r="D32" s="1">
        <v>49370</v>
      </c>
      <c r="E32" s="1">
        <v>624</v>
      </c>
      <c r="F32" s="1">
        <v>0</v>
      </c>
      <c r="G32" s="1">
        <v>4</v>
      </c>
      <c r="H32" s="1">
        <v>0</v>
      </c>
      <c r="I32" s="1">
        <v>0</v>
      </c>
      <c r="J32" s="1">
        <v>56.35</v>
      </c>
      <c r="K32" s="1">
        <v>1.36</v>
      </c>
      <c r="L32" s="1">
        <v>11</v>
      </c>
      <c r="M32" s="1">
        <v>2.0299999999999998</v>
      </c>
      <c r="N32" s="1">
        <v>135</v>
      </c>
      <c r="O32" s="1">
        <v>483</v>
      </c>
      <c r="P32" s="1">
        <v>480</v>
      </c>
      <c r="Q32" s="1">
        <v>2</v>
      </c>
      <c r="R32" s="1">
        <v>0</v>
      </c>
      <c r="S32" s="1">
        <v>256</v>
      </c>
      <c r="T32" s="1">
        <v>25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49370</v>
      </c>
      <c r="AB32" s="1">
        <f t="shared" si="17"/>
        <v>624</v>
      </c>
      <c r="AC32" s="1">
        <f t="shared" si="18"/>
        <v>4</v>
      </c>
      <c r="AD32" s="1">
        <f t="shared" si="19"/>
        <v>0</v>
      </c>
      <c r="AE32" s="1">
        <f t="shared" si="26"/>
        <v>96</v>
      </c>
      <c r="AF32" s="1">
        <f t="shared" si="20"/>
        <v>2</v>
      </c>
      <c r="AG32" s="1">
        <f t="shared" si="20"/>
        <v>0</v>
      </c>
      <c r="AH32" s="1">
        <f t="shared" si="20"/>
        <v>0</v>
      </c>
      <c r="AI32" s="1">
        <f t="shared" si="27"/>
        <v>98</v>
      </c>
      <c r="AJ32" s="9">
        <f t="shared" si="1"/>
        <v>0</v>
      </c>
      <c r="AK32" s="9">
        <f t="shared" si="2"/>
        <v>1.256E-2</v>
      </c>
      <c r="AL32" s="9">
        <f t="shared" si="3"/>
        <v>1.248E-2</v>
      </c>
      <c r="AM32" s="9">
        <f t="shared" si="4"/>
        <v>8.0000000000000007E-5</v>
      </c>
      <c r="AN32" s="9">
        <f t="shared" si="5"/>
        <v>0</v>
      </c>
      <c r="AO32" s="9">
        <f t="shared" si="6"/>
        <v>1.9599999999999999E-3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0</v>
      </c>
      <c r="AV32" s="9">
        <f t="shared" si="23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28</v>
      </c>
      <c r="BK32" s="7">
        <f t="shared" si="30"/>
        <v>19</v>
      </c>
      <c r="BL32" s="1">
        <f t="shared" si="12"/>
        <v>0</v>
      </c>
      <c r="BM32" s="74">
        <f>+EvolOf!H21</f>
        <v>1606</v>
      </c>
      <c r="BN32" s="1">
        <f t="shared" si="13"/>
        <v>0</v>
      </c>
      <c r="BO32" s="1">
        <f t="shared" si="24"/>
        <v>0</v>
      </c>
      <c r="BP32" s="36">
        <f t="shared" si="25"/>
        <v>0</v>
      </c>
      <c r="BQ32" s="1">
        <f t="shared" si="14"/>
        <v>0</v>
      </c>
      <c r="BR32" s="1">
        <f t="shared" si="15"/>
        <v>20070.077884261682</v>
      </c>
      <c r="BS32" s="1">
        <f t="shared" si="16"/>
        <v>19942.242993279124</v>
      </c>
    </row>
    <row r="33" spans="1:85" x14ac:dyDescent="0.3">
      <c r="B33" s="1">
        <f t="shared" si="0"/>
        <v>731</v>
      </c>
      <c r="C33" s="1">
        <v>20</v>
      </c>
      <c r="D33" s="1">
        <v>49267</v>
      </c>
      <c r="E33" s="1">
        <v>726</v>
      </c>
      <c r="F33" s="1">
        <v>0</v>
      </c>
      <c r="G33" s="1">
        <v>5</v>
      </c>
      <c r="H33" s="1">
        <v>0</v>
      </c>
      <c r="I33" s="1">
        <v>0</v>
      </c>
      <c r="J33" s="1">
        <v>56.35</v>
      </c>
      <c r="K33" s="1">
        <v>1.39</v>
      </c>
      <c r="L33" s="1">
        <v>11.5</v>
      </c>
      <c r="M33" s="1">
        <v>2.2400000000000002</v>
      </c>
      <c r="N33" s="1">
        <v>157</v>
      </c>
      <c r="O33" s="1">
        <v>564</v>
      </c>
      <c r="P33" s="1">
        <v>560</v>
      </c>
      <c r="Q33" s="1">
        <v>3</v>
      </c>
      <c r="R33" s="1">
        <v>0</v>
      </c>
      <c r="S33" s="1">
        <v>290</v>
      </c>
      <c r="T33" s="1">
        <v>28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49267</v>
      </c>
      <c r="AB33" s="1">
        <f t="shared" si="17"/>
        <v>726</v>
      </c>
      <c r="AC33" s="1">
        <f t="shared" si="18"/>
        <v>5</v>
      </c>
      <c r="AD33" s="1">
        <f t="shared" si="19"/>
        <v>0</v>
      </c>
      <c r="AE33" s="1">
        <f t="shared" si="26"/>
        <v>102</v>
      </c>
      <c r="AF33" s="1">
        <f t="shared" si="20"/>
        <v>1</v>
      </c>
      <c r="AG33" s="1">
        <f t="shared" si="20"/>
        <v>0</v>
      </c>
      <c r="AH33" s="1">
        <f t="shared" si="20"/>
        <v>0</v>
      </c>
      <c r="AI33" s="1">
        <f t="shared" si="27"/>
        <v>103</v>
      </c>
      <c r="AJ33" s="9">
        <f t="shared" si="1"/>
        <v>0</v>
      </c>
      <c r="AK33" s="9">
        <f t="shared" si="2"/>
        <v>1.4619999999999999E-2</v>
      </c>
      <c r="AL33" s="9">
        <f t="shared" si="3"/>
        <v>1.452E-2</v>
      </c>
      <c r="AM33" s="9">
        <f t="shared" si="4"/>
        <v>1E-4</v>
      </c>
      <c r="AN33" s="9">
        <f t="shared" si="5"/>
        <v>0</v>
      </c>
      <c r="AO33" s="9">
        <f t="shared" si="6"/>
        <v>2.0600000000000002E-3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0</v>
      </c>
      <c r="AV33" s="9">
        <f t="shared" si="23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29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23361.826327062561</v>
      </c>
      <c r="BS33" s="1">
        <f t="shared" si="16"/>
        <v>23202.032713334364</v>
      </c>
    </row>
    <row r="34" spans="1:85" x14ac:dyDescent="0.3">
      <c r="B34" s="1">
        <f t="shared" si="0"/>
        <v>851</v>
      </c>
      <c r="C34" s="1">
        <v>21</v>
      </c>
      <c r="D34" s="1">
        <v>49147</v>
      </c>
      <c r="E34" s="1">
        <v>844</v>
      </c>
      <c r="F34" s="1">
        <v>0</v>
      </c>
      <c r="G34" s="1">
        <v>7</v>
      </c>
      <c r="H34" s="1">
        <v>0</v>
      </c>
      <c r="I34" s="1">
        <v>0</v>
      </c>
      <c r="J34" s="1">
        <v>56.35</v>
      </c>
      <c r="K34" s="1">
        <v>1.4</v>
      </c>
      <c r="L34" s="1">
        <v>12.8</v>
      </c>
      <c r="M34" s="1">
        <v>2.29</v>
      </c>
      <c r="N34" s="1">
        <v>182</v>
      </c>
      <c r="O34" s="1">
        <v>659</v>
      </c>
      <c r="P34" s="1">
        <v>654</v>
      </c>
      <c r="Q34" s="1">
        <v>4</v>
      </c>
      <c r="R34" s="1">
        <v>0</v>
      </c>
      <c r="S34" s="1">
        <v>329</v>
      </c>
      <c r="T34" s="1">
        <v>32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49147</v>
      </c>
      <c r="AB34" s="1">
        <f t="shared" si="17"/>
        <v>844</v>
      </c>
      <c r="AC34" s="1">
        <f t="shared" si="18"/>
        <v>7</v>
      </c>
      <c r="AD34" s="1">
        <f t="shared" si="19"/>
        <v>0</v>
      </c>
      <c r="AE34" s="1">
        <f t="shared" si="26"/>
        <v>118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120</v>
      </c>
      <c r="AJ34" s="9">
        <f t="shared" si="1"/>
        <v>0</v>
      </c>
      <c r="AK34" s="9">
        <f t="shared" si="2"/>
        <v>1.702E-2</v>
      </c>
      <c r="AL34" s="9">
        <f t="shared" si="3"/>
        <v>1.6879999999999999E-2</v>
      </c>
      <c r="AM34" s="9">
        <f t="shared" si="4"/>
        <v>1.3999999999999999E-4</v>
      </c>
      <c r="AN34" s="9">
        <f t="shared" si="5"/>
        <v>0</v>
      </c>
      <c r="AO34" s="9">
        <f t="shared" si="6"/>
        <v>2.3999999999999998E-3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0</v>
      </c>
      <c r="AV34" s="9">
        <f t="shared" si="23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30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27196.873056539316</v>
      </c>
      <c r="BS34" s="1">
        <f t="shared" si="16"/>
        <v>26973.161997319839</v>
      </c>
    </row>
    <row r="35" spans="1:85" x14ac:dyDescent="0.3">
      <c r="B35" s="1">
        <f t="shared" si="0"/>
        <v>993</v>
      </c>
      <c r="C35" s="1">
        <v>22</v>
      </c>
      <c r="D35" s="1">
        <v>49006</v>
      </c>
      <c r="E35" s="1">
        <v>983</v>
      </c>
      <c r="F35" s="1">
        <v>0</v>
      </c>
      <c r="G35" s="1">
        <v>10</v>
      </c>
      <c r="H35" s="1">
        <v>0</v>
      </c>
      <c r="I35" s="1">
        <v>0</v>
      </c>
      <c r="J35" s="1">
        <v>56.35</v>
      </c>
      <c r="K35" s="1">
        <v>1.4</v>
      </c>
      <c r="L35" s="1">
        <v>13.2</v>
      </c>
      <c r="M35" s="1">
        <v>2.3199999999999998</v>
      </c>
      <c r="N35" s="1">
        <v>213</v>
      </c>
      <c r="O35" s="1">
        <v>770</v>
      </c>
      <c r="P35" s="1">
        <v>763</v>
      </c>
      <c r="Q35" s="1">
        <v>6</v>
      </c>
      <c r="R35" s="1">
        <v>0</v>
      </c>
      <c r="S35" s="1">
        <v>383</v>
      </c>
      <c r="T35" s="1">
        <v>37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49006</v>
      </c>
      <c r="AB35" s="1">
        <f t="shared" si="17"/>
        <v>983</v>
      </c>
      <c r="AC35" s="1">
        <f t="shared" si="18"/>
        <v>10</v>
      </c>
      <c r="AD35" s="1">
        <f t="shared" si="19"/>
        <v>0</v>
      </c>
      <c r="AE35" s="1">
        <f t="shared" si="26"/>
        <v>139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7"/>
        <v>142</v>
      </c>
      <c r="AJ35" s="9">
        <f t="shared" si="1"/>
        <v>0</v>
      </c>
      <c r="AK35" s="9">
        <f t="shared" si="2"/>
        <v>1.9859999999999999E-2</v>
      </c>
      <c r="AL35" s="9">
        <f t="shared" si="3"/>
        <v>1.966E-2</v>
      </c>
      <c r="AM35" s="9">
        <f t="shared" si="4"/>
        <v>2.0000000000000001E-4</v>
      </c>
      <c r="AN35" s="9">
        <f t="shared" si="5"/>
        <v>0</v>
      </c>
      <c r="AO35" s="9">
        <f t="shared" si="6"/>
        <v>2.8400000000000001E-3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0</v>
      </c>
      <c r="AV35" s="9">
        <f t="shared" si="23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31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31735.011686420141</v>
      </c>
      <c r="BS35" s="1">
        <f t="shared" si="16"/>
        <v>31415.424458963746</v>
      </c>
    </row>
    <row r="36" spans="1:85" x14ac:dyDescent="0.3">
      <c r="B36" s="1">
        <f t="shared" si="0"/>
        <v>1161</v>
      </c>
      <c r="C36" s="1">
        <v>23</v>
      </c>
      <c r="D36" s="1">
        <v>48837</v>
      </c>
      <c r="E36" s="1">
        <v>1148</v>
      </c>
      <c r="F36" s="1">
        <v>0</v>
      </c>
      <c r="G36" s="1">
        <v>13</v>
      </c>
      <c r="H36" s="1">
        <v>0</v>
      </c>
      <c r="I36" s="1">
        <v>0</v>
      </c>
      <c r="J36" s="1">
        <v>56.35</v>
      </c>
      <c r="K36" s="1">
        <v>1.39</v>
      </c>
      <c r="L36" s="1">
        <v>13.7</v>
      </c>
      <c r="M36" s="1">
        <v>2.27</v>
      </c>
      <c r="N36" s="1">
        <v>247</v>
      </c>
      <c r="O36" s="1">
        <v>904</v>
      </c>
      <c r="P36" s="1">
        <v>894</v>
      </c>
      <c r="Q36" s="1">
        <v>9</v>
      </c>
      <c r="R36" s="1">
        <v>0</v>
      </c>
      <c r="S36" s="1">
        <v>442</v>
      </c>
      <c r="T36" s="1">
        <v>42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48837</v>
      </c>
      <c r="AB36" s="1">
        <f t="shared" si="17"/>
        <v>1148</v>
      </c>
      <c r="AC36" s="1">
        <f t="shared" si="18"/>
        <v>13</v>
      </c>
      <c r="AD36" s="1">
        <f t="shared" si="19"/>
        <v>0</v>
      </c>
      <c r="AE36" s="1">
        <f t="shared" si="26"/>
        <v>165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168</v>
      </c>
      <c r="AJ36" s="9">
        <f t="shared" si="1"/>
        <v>0</v>
      </c>
      <c r="AK36" s="9">
        <f t="shared" si="2"/>
        <v>2.3220000000000001E-2</v>
      </c>
      <c r="AL36" s="9">
        <f t="shared" si="3"/>
        <v>2.2960000000000001E-2</v>
      </c>
      <c r="AM36" s="9">
        <f t="shared" si="4"/>
        <v>2.5999999999999998E-4</v>
      </c>
      <c r="AN36" s="9">
        <f t="shared" si="5"/>
        <v>0</v>
      </c>
      <c r="AO36" s="9">
        <f t="shared" si="6"/>
        <v>3.3600000000000001E-3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0</v>
      </c>
      <c r="AV36" s="9">
        <f t="shared" si="23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32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37104.077107687597</v>
      </c>
      <c r="BS36" s="1">
        <f t="shared" si="16"/>
        <v>36688.61371199428</v>
      </c>
      <c r="CD36" s="1"/>
      <c r="CE36" s="1"/>
      <c r="CF36" s="1"/>
      <c r="CG36" s="1"/>
    </row>
    <row r="37" spans="1:85" x14ac:dyDescent="0.3">
      <c r="B37" s="1">
        <f t="shared" si="0"/>
        <v>1345</v>
      </c>
      <c r="C37" s="1">
        <v>24</v>
      </c>
      <c r="D37" s="1">
        <v>48654</v>
      </c>
      <c r="E37" s="1">
        <v>1328</v>
      </c>
      <c r="F37" s="1">
        <v>0</v>
      </c>
      <c r="G37" s="1">
        <v>17</v>
      </c>
      <c r="H37" s="1">
        <v>0</v>
      </c>
      <c r="I37" s="1">
        <v>0</v>
      </c>
      <c r="J37" s="1">
        <v>56.35</v>
      </c>
      <c r="K37" s="1">
        <v>1.39</v>
      </c>
      <c r="L37" s="1">
        <v>13.8</v>
      </c>
      <c r="M37" s="1">
        <v>2.37</v>
      </c>
      <c r="N37" s="1">
        <v>290</v>
      </c>
      <c r="O37" s="1">
        <v>1045</v>
      </c>
      <c r="P37" s="1">
        <v>1032</v>
      </c>
      <c r="Q37" s="1">
        <v>12</v>
      </c>
      <c r="R37" s="1">
        <v>0</v>
      </c>
      <c r="S37" s="1">
        <v>513</v>
      </c>
      <c r="T37" s="1">
        <v>50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48654</v>
      </c>
      <c r="AB37" s="1">
        <f t="shared" si="17"/>
        <v>1328</v>
      </c>
      <c r="AC37" s="1">
        <f t="shared" si="18"/>
        <v>17</v>
      </c>
      <c r="AD37" s="1">
        <f t="shared" si="19"/>
        <v>0</v>
      </c>
      <c r="AE37" s="1">
        <f t="shared" si="26"/>
        <v>180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184</v>
      </c>
      <c r="AJ37" s="9">
        <f t="shared" si="1"/>
        <v>0</v>
      </c>
      <c r="AK37" s="9">
        <f t="shared" si="2"/>
        <v>2.69E-2</v>
      </c>
      <c r="AL37" s="9">
        <f t="shared" si="3"/>
        <v>2.656E-2</v>
      </c>
      <c r="AM37" s="9">
        <f t="shared" si="4"/>
        <v>3.4000000000000002E-4</v>
      </c>
      <c r="AN37" s="9">
        <f t="shared" si="5"/>
        <v>0</v>
      </c>
      <c r="AO37" s="9">
        <f t="shared" si="6"/>
        <v>3.6800000000000001E-3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0</v>
      </c>
      <c r="AV37" s="9">
        <f t="shared" si="23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33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42984.482092885286</v>
      </c>
      <c r="BS37" s="1">
        <f t="shared" si="16"/>
        <v>42441.183806209418</v>
      </c>
      <c r="CD37" s="1"/>
      <c r="CE37" s="1"/>
      <c r="CF37" s="1"/>
      <c r="CG37" s="1"/>
    </row>
    <row r="38" spans="1:85" x14ac:dyDescent="0.3">
      <c r="B38" s="1">
        <f t="shared" si="0"/>
        <v>1544</v>
      </c>
      <c r="C38" s="1">
        <v>25</v>
      </c>
      <c r="D38" s="1">
        <v>48455</v>
      </c>
      <c r="E38" s="1">
        <v>1521</v>
      </c>
      <c r="F38" s="1">
        <v>0</v>
      </c>
      <c r="G38" s="1">
        <v>22</v>
      </c>
      <c r="H38" s="1">
        <v>0</v>
      </c>
      <c r="I38" s="1">
        <v>1</v>
      </c>
      <c r="J38" s="1">
        <v>56.35</v>
      </c>
      <c r="K38" s="1">
        <v>1.4</v>
      </c>
      <c r="L38" s="1">
        <v>14.2</v>
      </c>
      <c r="M38" s="1">
        <v>2.25</v>
      </c>
      <c r="N38" s="1">
        <v>337</v>
      </c>
      <c r="O38" s="1">
        <v>1197</v>
      </c>
      <c r="P38" s="1">
        <v>1180</v>
      </c>
      <c r="Q38" s="1">
        <v>16</v>
      </c>
      <c r="R38" s="1">
        <v>0</v>
      </c>
      <c r="S38" s="1">
        <v>605</v>
      </c>
      <c r="T38" s="1">
        <v>59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48455</v>
      </c>
      <c r="AB38" s="1">
        <f t="shared" si="17"/>
        <v>1521</v>
      </c>
      <c r="AC38" s="1">
        <f t="shared" si="18"/>
        <v>22</v>
      </c>
      <c r="AD38" s="1">
        <f t="shared" si="19"/>
        <v>1</v>
      </c>
      <c r="AE38" s="1">
        <f t="shared" si="26"/>
        <v>193</v>
      </c>
      <c r="AF38" s="1">
        <f t="shared" si="20"/>
        <v>5</v>
      </c>
      <c r="AG38" s="1">
        <f t="shared" si="20"/>
        <v>0</v>
      </c>
      <c r="AH38" s="1">
        <f t="shared" si="20"/>
        <v>1</v>
      </c>
      <c r="AI38" s="1">
        <f t="shared" si="27"/>
        <v>199</v>
      </c>
      <c r="AJ38" s="9">
        <f t="shared" si="1"/>
        <v>6.4766839378238344E-4</v>
      </c>
      <c r="AK38" s="9">
        <f t="shared" si="2"/>
        <v>3.0880000000000001E-2</v>
      </c>
      <c r="AL38" s="9">
        <f t="shared" si="3"/>
        <v>3.0419999999999999E-2</v>
      </c>
      <c r="AM38" s="9">
        <f t="shared" si="4"/>
        <v>4.4000000000000002E-4</v>
      </c>
      <c r="AN38" s="9">
        <f t="shared" si="5"/>
        <v>2.0000000000000002E-5</v>
      </c>
      <c r="AO38" s="9">
        <f t="shared" si="6"/>
        <v>3.98E-3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0</v>
      </c>
      <c r="AV38" s="9">
        <f t="shared" si="23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34</v>
      </c>
      <c r="BK38" s="7">
        <f t="shared" si="30"/>
        <v>25</v>
      </c>
      <c r="BL38" s="1">
        <f t="shared" si="12"/>
        <v>49344.267919267571</v>
      </c>
      <c r="BM38" s="74">
        <f>+EvolOf!H27</f>
        <v>9149</v>
      </c>
      <c r="BN38" s="1">
        <f t="shared" si="13"/>
        <v>47610</v>
      </c>
      <c r="BO38" s="1">
        <f t="shared" si="24"/>
        <v>1734.2679192675714</v>
      </c>
      <c r="BP38" s="36">
        <f t="shared" si="25"/>
        <v>3.6426547348615168E-2</v>
      </c>
      <c r="BQ38" s="1">
        <f t="shared" si="14"/>
        <v>3007685.2158006714</v>
      </c>
      <c r="BR38" s="1">
        <f t="shared" si="15"/>
        <v>49344.267919267571</v>
      </c>
      <c r="BS38" s="1">
        <f t="shared" si="16"/>
        <v>48609.217296117858</v>
      </c>
      <c r="CD38" s="1"/>
      <c r="CE38" s="1"/>
      <c r="CF38" s="1"/>
      <c r="CG38" s="1"/>
    </row>
    <row r="39" spans="1:85" x14ac:dyDescent="0.3">
      <c r="B39" s="1">
        <f t="shared" si="0"/>
        <v>1771</v>
      </c>
      <c r="C39" s="1">
        <v>26</v>
      </c>
      <c r="D39" s="1">
        <v>48228</v>
      </c>
      <c r="E39" s="1">
        <v>1742</v>
      </c>
      <c r="F39" s="1">
        <v>0</v>
      </c>
      <c r="G39" s="1">
        <v>28</v>
      </c>
      <c r="H39" s="1">
        <v>0</v>
      </c>
      <c r="I39" s="1">
        <v>1</v>
      </c>
      <c r="J39" s="1">
        <v>56.35</v>
      </c>
      <c r="K39" s="1">
        <v>1.41</v>
      </c>
      <c r="L39" s="1">
        <v>14.6</v>
      </c>
      <c r="M39" s="1">
        <v>2.29</v>
      </c>
      <c r="N39" s="1">
        <v>393</v>
      </c>
      <c r="O39" s="1">
        <v>1368</v>
      </c>
      <c r="P39" s="1">
        <v>1346</v>
      </c>
      <c r="Q39" s="1">
        <v>21</v>
      </c>
      <c r="R39" s="1">
        <v>0</v>
      </c>
      <c r="S39" s="1">
        <v>702</v>
      </c>
      <c r="T39" s="1">
        <v>68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48228</v>
      </c>
      <c r="AB39" s="1">
        <f t="shared" si="17"/>
        <v>1742</v>
      </c>
      <c r="AC39" s="1">
        <f t="shared" si="18"/>
        <v>28</v>
      </c>
      <c r="AD39" s="1">
        <f t="shared" si="19"/>
        <v>1</v>
      </c>
      <c r="AE39" s="1">
        <f t="shared" si="26"/>
        <v>221</v>
      </c>
      <c r="AF39" s="1">
        <f t="shared" si="20"/>
        <v>6</v>
      </c>
      <c r="AG39" s="1">
        <f t="shared" si="20"/>
        <v>0</v>
      </c>
      <c r="AH39" s="1">
        <f t="shared" si="20"/>
        <v>0</v>
      </c>
      <c r="AI39" s="1">
        <f t="shared" si="27"/>
        <v>227</v>
      </c>
      <c r="AJ39" s="9">
        <f t="shared" si="1"/>
        <v>5.6465273856578201E-4</v>
      </c>
      <c r="AK39" s="9">
        <f t="shared" si="2"/>
        <v>3.542E-2</v>
      </c>
      <c r="AL39" s="9">
        <f t="shared" si="3"/>
        <v>3.4840000000000003E-2</v>
      </c>
      <c r="AM39" s="9">
        <f t="shared" si="4"/>
        <v>5.5999999999999995E-4</v>
      </c>
      <c r="AN39" s="9">
        <f t="shared" si="5"/>
        <v>2.0000000000000002E-5</v>
      </c>
      <c r="AO39" s="9">
        <f t="shared" si="6"/>
        <v>4.5399999999999998E-3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0</v>
      </c>
      <c r="AV39" s="9">
        <f t="shared" si="23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35</v>
      </c>
      <c r="BK39" s="7">
        <f t="shared" si="30"/>
        <v>26</v>
      </c>
      <c r="BL39" s="1">
        <f t="shared" si="12"/>
        <v>56598.897982527764</v>
      </c>
      <c r="BM39" s="74">
        <f>+EvolOf!H28</f>
        <v>11178</v>
      </c>
      <c r="BN39" s="1">
        <f t="shared" si="13"/>
        <v>56188</v>
      </c>
      <c r="BO39" s="1">
        <f t="shared" si="24"/>
        <v>410.89798252776382</v>
      </c>
      <c r="BP39" s="36">
        <f t="shared" si="25"/>
        <v>7.3129134784608585E-3</v>
      </c>
      <c r="BQ39" s="1">
        <f t="shared" si="14"/>
        <v>168837.15204538649</v>
      </c>
      <c r="BR39" s="1">
        <f t="shared" si="15"/>
        <v>56598.897982527764</v>
      </c>
      <c r="BS39" s="1">
        <f t="shared" si="16"/>
        <v>55672.095022904214</v>
      </c>
      <c r="CD39" s="1"/>
      <c r="CE39" s="1"/>
      <c r="CF39" s="1"/>
      <c r="CG39" s="1"/>
    </row>
    <row r="40" spans="1:85" x14ac:dyDescent="0.3">
      <c r="B40" s="1">
        <f t="shared" si="0"/>
        <v>2011</v>
      </c>
      <c r="C40" s="1">
        <v>27</v>
      </c>
      <c r="D40" s="1">
        <v>47987</v>
      </c>
      <c r="E40" s="1">
        <v>1974</v>
      </c>
      <c r="F40" s="1">
        <v>0</v>
      </c>
      <c r="G40" s="1">
        <v>36</v>
      </c>
      <c r="H40" s="1">
        <v>0</v>
      </c>
      <c r="I40" s="1">
        <v>1</v>
      </c>
      <c r="J40" s="1">
        <v>56.35</v>
      </c>
      <c r="K40" s="1">
        <v>1.41</v>
      </c>
      <c r="L40" s="1">
        <v>15.1</v>
      </c>
      <c r="M40" s="1">
        <v>2.2200000000000002</v>
      </c>
      <c r="N40" s="1">
        <v>456</v>
      </c>
      <c r="O40" s="1">
        <v>1546</v>
      </c>
      <c r="P40" s="1">
        <v>1517</v>
      </c>
      <c r="Q40" s="1">
        <v>27</v>
      </c>
      <c r="R40" s="1">
        <v>0</v>
      </c>
      <c r="S40" s="1">
        <v>814</v>
      </c>
      <c r="T40" s="1">
        <v>79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47987</v>
      </c>
      <c r="AB40" s="1">
        <f t="shared" si="17"/>
        <v>1974</v>
      </c>
      <c r="AC40" s="1">
        <f t="shared" si="18"/>
        <v>36</v>
      </c>
      <c r="AD40" s="1">
        <f t="shared" si="19"/>
        <v>1</v>
      </c>
      <c r="AE40" s="1">
        <f t="shared" si="26"/>
        <v>232</v>
      </c>
      <c r="AF40" s="1">
        <f t="shared" si="20"/>
        <v>8</v>
      </c>
      <c r="AG40" s="1">
        <f t="shared" si="20"/>
        <v>0</v>
      </c>
      <c r="AH40" s="1">
        <f t="shared" si="20"/>
        <v>0</v>
      </c>
      <c r="AI40" s="1">
        <f t="shared" si="27"/>
        <v>240</v>
      </c>
      <c r="AJ40" s="9">
        <f t="shared" si="1"/>
        <v>4.9726504226752855E-4</v>
      </c>
      <c r="AK40" s="9">
        <f t="shared" si="2"/>
        <v>4.0219999999999999E-2</v>
      </c>
      <c r="AL40" s="9">
        <f t="shared" si="3"/>
        <v>3.9480000000000001E-2</v>
      </c>
      <c r="AM40" s="9">
        <f t="shared" si="4"/>
        <v>7.2000000000000005E-4</v>
      </c>
      <c r="AN40" s="9">
        <f t="shared" si="5"/>
        <v>2.0000000000000002E-5</v>
      </c>
      <c r="AO40" s="9">
        <f t="shared" si="6"/>
        <v>4.7999999999999996E-3</v>
      </c>
      <c r="AP40" s="1">
        <f t="shared" si="21"/>
        <v>0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0</v>
      </c>
      <c r="AU40" s="1">
        <f t="shared" si="7"/>
        <v>0</v>
      </c>
      <c r="AV40" s="9">
        <f t="shared" si="23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0"/>
        <v>36</v>
      </c>
      <c r="BK40" s="7">
        <f t="shared" si="30"/>
        <v>27</v>
      </c>
      <c r="BL40" s="1">
        <f t="shared" si="12"/>
        <v>64268.991441481274</v>
      </c>
      <c r="BM40" s="74">
        <f>+EvolOf!H29</f>
        <v>13716</v>
      </c>
      <c r="BN40" s="1">
        <f t="shared" si="13"/>
        <v>64059</v>
      </c>
      <c r="BO40" s="1">
        <f t="shared" si="24"/>
        <v>209.9914414812738</v>
      </c>
      <c r="BP40" s="36">
        <f t="shared" si="25"/>
        <v>3.2780942799806034E-3</v>
      </c>
      <c r="BQ40" s="1">
        <f t="shared" si="14"/>
        <v>44096.405495383238</v>
      </c>
      <c r="BR40" s="1">
        <f t="shared" si="15"/>
        <v>64268.991441481274</v>
      </c>
      <c r="BS40" s="1">
        <f t="shared" si="16"/>
        <v>63086.518699892607</v>
      </c>
      <c r="CD40" s="1"/>
      <c r="CE40" s="1"/>
      <c r="CF40" s="1"/>
      <c r="CG40" s="1"/>
    </row>
    <row r="41" spans="1:85" x14ac:dyDescent="0.3">
      <c r="B41" s="1">
        <f t="shared" si="0"/>
        <v>2265</v>
      </c>
      <c r="C41" s="1">
        <v>28</v>
      </c>
      <c r="D41" s="1">
        <v>47733</v>
      </c>
      <c r="E41" s="1">
        <v>2218</v>
      </c>
      <c r="F41" s="1">
        <v>0</v>
      </c>
      <c r="G41" s="1">
        <v>46</v>
      </c>
      <c r="H41" s="1">
        <v>0</v>
      </c>
      <c r="I41" s="1">
        <v>1</v>
      </c>
      <c r="J41" s="1">
        <v>56.35</v>
      </c>
      <c r="K41" s="1">
        <v>1.43</v>
      </c>
      <c r="L41" s="1">
        <v>15.5</v>
      </c>
      <c r="M41" s="1">
        <v>2.2400000000000002</v>
      </c>
      <c r="N41" s="1">
        <v>528</v>
      </c>
      <c r="O41" s="1">
        <v>1727</v>
      </c>
      <c r="P41" s="1">
        <v>1691</v>
      </c>
      <c r="Q41" s="1">
        <v>35</v>
      </c>
      <c r="R41" s="1">
        <v>0</v>
      </c>
      <c r="S41" s="1">
        <v>946</v>
      </c>
      <c r="T41" s="1">
        <v>91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47733</v>
      </c>
      <c r="AB41" s="1">
        <f t="shared" si="17"/>
        <v>2218</v>
      </c>
      <c r="AC41" s="1">
        <f t="shared" si="18"/>
        <v>46</v>
      </c>
      <c r="AD41" s="1">
        <f t="shared" si="19"/>
        <v>1</v>
      </c>
      <c r="AE41" s="1">
        <f t="shared" si="26"/>
        <v>244</v>
      </c>
      <c r="AF41" s="1">
        <f t="shared" si="20"/>
        <v>10</v>
      </c>
      <c r="AG41" s="1">
        <f t="shared" si="20"/>
        <v>0</v>
      </c>
      <c r="AH41" s="1">
        <f t="shared" si="20"/>
        <v>0</v>
      </c>
      <c r="AI41" s="1">
        <f t="shared" si="27"/>
        <v>254</v>
      </c>
      <c r="AJ41" s="9">
        <f t="shared" si="1"/>
        <v>4.4150110375275938E-4</v>
      </c>
      <c r="AK41" s="9">
        <f t="shared" si="2"/>
        <v>4.53E-2</v>
      </c>
      <c r="AL41" s="9">
        <f t="shared" si="3"/>
        <v>4.4359999999999997E-2</v>
      </c>
      <c r="AM41" s="9">
        <f t="shared" si="4"/>
        <v>9.2000000000000003E-4</v>
      </c>
      <c r="AN41" s="9">
        <f t="shared" si="5"/>
        <v>2.0000000000000002E-5</v>
      </c>
      <c r="AO41" s="9">
        <f t="shared" si="6"/>
        <v>5.0800000000000003E-3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0</v>
      </c>
      <c r="AV41" s="9">
        <f t="shared" si="23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37</v>
      </c>
      <c r="BK41" s="7">
        <f t="shared" si="30"/>
        <v>28</v>
      </c>
      <c r="BL41" s="1">
        <f t="shared" si="12"/>
        <v>72386.507018873745</v>
      </c>
      <c r="BM41" s="74">
        <f>+EvolOf!H30</f>
        <v>17147</v>
      </c>
      <c r="BN41" s="1">
        <f t="shared" si="13"/>
        <v>72248</v>
      </c>
      <c r="BO41" s="1">
        <f t="shared" si="24"/>
        <v>138.50701887374453</v>
      </c>
      <c r="BP41" s="36">
        <f t="shared" si="25"/>
        <v>1.9171052329993721E-3</v>
      </c>
      <c r="BQ41" s="1">
        <f t="shared" si="14"/>
        <v>19184.194277291823</v>
      </c>
      <c r="BR41" s="1">
        <f t="shared" si="15"/>
        <v>72386.507018873745</v>
      </c>
      <c r="BS41" s="1">
        <f t="shared" si="16"/>
        <v>70884.447049828668</v>
      </c>
      <c r="CD41" s="1"/>
      <c r="CE41" s="1"/>
      <c r="CF41" s="1"/>
      <c r="CG41" s="1"/>
    </row>
    <row r="42" spans="1:85" x14ac:dyDescent="0.3">
      <c r="B42" s="1">
        <f t="shared" si="0"/>
        <v>2542</v>
      </c>
      <c r="C42" s="1">
        <v>29</v>
      </c>
      <c r="D42" s="1">
        <v>47456</v>
      </c>
      <c r="E42" s="1">
        <v>2483</v>
      </c>
      <c r="F42" s="1">
        <v>0</v>
      </c>
      <c r="G42" s="1">
        <v>57</v>
      </c>
      <c r="H42" s="1">
        <v>0</v>
      </c>
      <c r="I42" s="1">
        <v>2</v>
      </c>
      <c r="J42" s="1">
        <v>56.35</v>
      </c>
      <c r="K42" s="1">
        <v>1.44</v>
      </c>
      <c r="L42" s="1">
        <v>15.8</v>
      </c>
      <c r="M42" s="1">
        <v>2.15</v>
      </c>
      <c r="N42" s="1">
        <v>610</v>
      </c>
      <c r="O42" s="1">
        <v>1922</v>
      </c>
      <c r="P42" s="1">
        <v>1877</v>
      </c>
      <c r="Q42" s="1">
        <v>43</v>
      </c>
      <c r="R42" s="1">
        <v>1</v>
      </c>
      <c r="S42" s="1">
        <v>1103</v>
      </c>
      <c r="T42" s="1">
        <v>108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47456</v>
      </c>
      <c r="AB42" s="1">
        <f t="shared" si="17"/>
        <v>2483</v>
      </c>
      <c r="AC42" s="1">
        <f t="shared" si="18"/>
        <v>57</v>
      </c>
      <c r="AD42" s="1">
        <f t="shared" si="19"/>
        <v>2</v>
      </c>
      <c r="AE42" s="1">
        <f t="shared" si="26"/>
        <v>265</v>
      </c>
      <c r="AF42" s="1">
        <f t="shared" si="20"/>
        <v>11</v>
      </c>
      <c r="AG42" s="1">
        <f t="shared" si="20"/>
        <v>0</v>
      </c>
      <c r="AH42" s="1">
        <f t="shared" si="20"/>
        <v>1</v>
      </c>
      <c r="AI42" s="1">
        <f t="shared" si="27"/>
        <v>277</v>
      </c>
      <c r="AJ42" s="9">
        <f t="shared" si="1"/>
        <v>7.8678206136900079E-4</v>
      </c>
      <c r="AK42" s="9">
        <f t="shared" si="2"/>
        <v>5.0840000000000003E-2</v>
      </c>
      <c r="AL42" s="9">
        <f t="shared" si="3"/>
        <v>4.9660000000000003E-2</v>
      </c>
      <c r="AM42" s="9">
        <f t="shared" si="4"/>
        <v>1.14E-3</v>
      </c>
      <c r="AN42" s="9">
        <f t="shared" si="5"/>
        <v>4.0000000000000003E-5</v>
      </c>
      <c r="AO42" s="9">
        <f t="shared" si="6"/>
        <v>5.5399999999999998E-3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0</v>
      </c>
      <c r="AV42" s="9">
        <f t="shared" si="23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38</v>
      </c>
      <c r="BK42" s="7">
        <f t="shared" si="30"/>
        <v>29</v>
      </c>
      <c r="BL42" s="1">
        <f t="shared" si="12"/>
        <v>81239.073219415906</v>
      </c>
      <c r="BM42" s="74">
        <f>+EvolOf!H31</f>
        <v>19980</v>
      </c>
      <c r="BN42" s="1">
        <f t="shared" si="13"/>
        <v>78797</v>
      </c>
      <c r="BO42" s="1">
        <f t="shared" si="24"/>
        <v>2442.0732194159064</v>
      </c>
      <c r="BP42" s="36">
        <f t="shared" si="25"/>
        <v>3.0991956792973063E-2</v>
      </c>
      <c r="BQ42" s="1">
        <f t="shared" si="14"/>
        <v>5963721.6089883698</v>
      </c>
      <c r="BR42" s="1">
        <f t="shared" si="15"/>
        <v>81239.073219415906</v>
      </c>
      <c r="BS42" s="1">
        <f t="shared" si="16"/>
        <v>79353.50857742317</v>
      </c>
      <c r="CD42" s="1"/>
      <c r="CE42" s="1"/>
      <c r="CF42" s="1"/>
      <c r="CG42" s="1"/>
    </row>
    <row r="43" spans="1:85" x14ac:dyDescent="0.3">
      <c r="B43" s="1">
        <f t="shared" si="0"/>
        <v>2843</v>
      </c>
      <c r="C43" s="1">
        <v>30</v>
      </c>
      <c r="D43" s="1">
        <v>47155</v>
      </c>
      <c r="E43" s="1">
        <v>2769</v>
      </c>
      <c r="F43" s="1">
        <v>0</v>
      </c>
      <c r="G43" s="1">
        <v>71</v>
      </c>
      <c r="H43" s="1">
        <v>0</v>
      </c>
      <c r="I43" s="1">
        <v>3</v>
      </c>
      <c r="J43" s="1">
        <v>56.35</v>
      </c>
      <c r="K43" s="1">
        <v>1.45</v>
      </c>
      <c r="L43" s="1">
        <v>16.100000000000001</v>
      </c>
      <c r="M43" s="1">
        <v>2.15</v>
      </c>
      <c r="N43" s="1">
        <v>698</v>
      </c>
      <c r="O43" s="1">
        <v>2135</v>
      </c>
      <c r="P43" s="1">
        <v>2078</v>
      </c>
      <c r="Q43" s="1">
        <v>55</v>
      </c>
      <c r="R43" s="1">
        <v>1</v>
      </c>
      <c r="S43" s="1">
        <v>1271</v>
      </c>
      <c r="T43" s="1">
        <v>125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47155</v>
      </c>
      <c r="AB43" s="1">
        <f t="shared" si="17"/>
        <v>2769</v>
      </c>
      <c r="AC43" s="1">
        <f t="shared" si="18"/>
        <v>71</v>
      </c>
      <c r="AD43" s="1">
        <f t="shared" si="19"/>
        <v>3</v>
      </c>
      <c r="AE43" s="1">
        <f t="shared" si="26"/>
        <v>286</v>
      </c>
      <c r="AF43" s="1">
        <f t="shared" si="20"/>
        <v>14</v>
      </c>
      <c r="AG43" s="1">
        <f t="shared" si="20"/>
        <v>0</v>
      </c>
      <c r="AH43" s="1">
        <f t="shared" si="20"/>
        <v>1</v>
      </c>
      <c r="AI43" s="1">
        <f t="shared" si="27"/>
        <v>301</v>
      </c>
      <c r="AJ43" s="9">
        <f t="shared" si="1"/>
        <v>1.0552233556102709E-3</v>
      </c>
      <c r="AK43" s="9">
        <f t="shared" si="2"/>
        <v>5.6860000000000001E-2</v>
      </c>
      <c r="AL43" s="9">
        <f t="shared" si="3"/>
        <v>5.5379999999999999E-2</v>
      </c>
      <c r="AM43" s="9">
        <f t="shared" si="4"/>
        <v>1.42E-3</v>
      </c>
      <c r="AN43" s="9">
        <f t="shared" si="5"/>
        <v>6.0000000000000002E-5</v>
      </c>
      <c r="AO43" s="9">
        <f t="shared" si="6"/>
        <v>6.0200000000000002E-3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0</v>
      </c>
      <c r="AV43" s="9">
        <f t="shared" si="23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39</v>
      </c>
      <c r="BK43" s="7">
        <f t="shared" si="30"/>
        <v>30</v>
      </c>
      <c r="BL43" s="1">
        <f t="shared" si="12"/>
        <v>90858.648765853432</v>
      </c>
      <c r="BM43" s="74">
        <f>+EvolOf!H32</f>
        <v>24926</v>
      </c>
      <c r="BN43" s="1">
        <f t="shared" si="13"/>
        <v>85195</v>
      </c>
      <c r="BO43" s="1">
        <f t="shared" si="24"/>
        <v>5663.6487658534315</v>
      </c>
      <c r="BP43" s="36">
        <f t="shared" si="25"/>
        <v>6.6478652102276214E-2</v>
      </c>
      <c r="BQ43" s="1">
        <f t="shared" si="14"/>
        <v>32076917.342953097</v>
      </c>
      <c r="BR43" s="1">
        <f t="shared" si="15"/>
        <v>90858.648765853432</v>
      </c>
      <c r="BS43" s="1">
        <f t="shared" si="16"/>
        <v>88493.703282676099</v>
      </c>
      <c r="CD43" s="1"/>
      <c r="CE43" s="1"/>
      <c r="CF43" s="1"/>
      <c r="CG43" s="1"/>
    </row>
    <row r="44" spans="1:85" x14ac:dyDescent="0.3">
      <c r="B44" s="1">
        <f t="shared" si="0"/>
        <v>3012</v>
      </c>
      <c r="C44" s="1">
        <v>31</v>
      </c>
      <c r="D44" s="1">
        <v>46985</v>
      </c>
      <c r="E44" s="1">
        <v>2922</v>
      </c>
      <c r="F44" s="1">
        <v>0</v>
      </c>
      <c r="G44" s="1">
        <v>87</v>
      </c>
      <c r="H44" s="1">
        <v>0</v>
      </c>
      <c r="I44" s="1">
        <v>3</v>
      </c>
      <c r="J44" s="1">
        <v>55.8</v>
      </c>
      <c r="K44" s="1">
        <v>1.42</v>
      </c>
      <c r="L44" s="1">
        <v>16.5</v>
      </c>
      <c r="M44" s="1">
        <v>2.09</v>
      </c>
      <c r="N44" s="1">
        <v>772</v>
      </c>
      <c r="O44" s="1">
        <v>2231</v>
      </c>
      <c r="P44" s="1">
        <v>2174</v>
      </c>
      <c r="Q44" s="1">
        <v>55</v>
      </c>
      <c r="R44" s="1">
        <v>1</v>
      </c>
      <c r="S44" s="1">
        <v>1453</v>
      </c>
      <c r="T44" s="1">
        <v>145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f t="shared" si="17"/>
        <v>46985</v>
      </c>
      <c r="AB44" s="1">
        <f t="shared" si="17"/>
        <v>2922</v>
      </c>
      <c r="AC44" s="1">
        <f t="shared" si="18"/>
        <v>87</v>
      </c>
      <c r="AD44" s="1">
        <f t="shared" si="19"/>
        <v>3</v>
      </c>
      <c r="AE44" s="1">
        <f t="shared" si="26"/>
        <v>153</v>
      </c>
      <c r="AF44" s="1">
        <f t="shared" si="20"/>
        <v>16</v>
      </c>
      <c r="AG44" s="1">
        <f t="shared" si="20"/>
        <v>0</v>
      </c>
      <c r="AH44" s="1">
        <f t="shared" si="20"/>
        <v>0</v>
      </c>
      <c r="AI44" s="1">
        <f t="shared" si="27"/>
        <v>169</v>
      </c>
      <c r="AJ44" s="9">
        <f t="shared" si="1"/>
        <v>9.9601593625498006E-4</v>
      </c>
      <c r="AK44" s="9">
        <f t="shared" si="2"/>
        <v>6.0240000000000002E-2</v>
      </c>
      <c r="AL44" s="9">
        <f t="shared" si="3"/>
        <v>5.8439999999999999E-2</v>
      </c>
      <c r="AM44" s="9">
        <f t="shared" si="4"/>
        <v>1.74E-3</v>
      </c>
      <c r="AN44" s="9">
        <f t="shared" si="5"/>
        <v>6.0000000000000002E-5</v>
      </c>
      <c r="AO44" s="9">
        <f t="shared" si="6"/>
        <v>3.3800000000000002E-3</v>
      </c>
      <c r="AP44" s="1">
        <f t="shared" si="21"/>
        <v>0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0</v>
      </c>
      <c r="AU44" s="1">
        <f t="shared" si="7"/>
        <v>0</v>
      </c>
      <c r="AV44" s="9">
        <f t="shared" si="23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0"/>
        <v>40</v>
      </c>
      <c r="BK44" s="7">
        <f t="shared" si="30"/>
        <v>31</v>
      </c>
      <c r="BL44" s="1">
        <f t="shared" si="12"/>
        <v>96259.672909866538</v>
      </c>
      <c r="BM44" s="74">
        <f>+EvolOf!H33</f>
        <v>28572</v>
      </c>
      <c r="BN44" s="1">
        <f t="shared" si="13"/>
        <v>94417</v>
      </c>
      <c r="BO44" s="1">
        <f t="shared" si="24"/>
        <v>1842.6729098665382</v>
      </c>
      <c r="BP44" s="36">
        <f t="shared" si="25"/>
        <v>1.9516325554365554E-2</v>
      </c>
      <c r="BQ44" s="1">
        <f t="shared" si="14"/>
        <v>3395443.4527560156</v>
      </c>
      <c r="BR44" s="1">
        <f t="shared" si="15"/>
        <v>96259.672909866538</v>
      </c>
      <c r="BS44" s="1">
        <f t="shared" si="16"/>
        <v>93383.387862758973</v>
      </c>
      <c r="CD44" s="1"/>
      <c r="CE44" s="1"/>
      <c r="CF44" s="1"/>
      <c r="CG44" s="1"/>
    </row>
    <row r="45" spans="1:85" x14ac:dyDescent="0.3">
      <c r="B45" s="1">
        <f t="shared" si="0"/>
        <v>3192</v>
      </c>
      <c r="C45" s="1">
        <v>32</v>
      </c>
      <c r="D45" s="1">
        <v>46806</v>
      </c>
      <c r="E45" s="1">
        <v>3079</v>
      </c>
      <c r="F45" s="1">
        <v>0</v>
      </c>
      <c r="G45" s="1">
        <v>109</v>
      </c>
      <c r="H45" s="1">
        <v>0</v>
      </c>
      <c r="I45" s="1">
        <v>4</v>
      </c>
      <c r="J45" s="1">
        <v>55.29</v>
      </c>
      <c r="K45" s="1">
        <v>1.41</v>
      </c>
      <c r="L45" s="1">
        <v>17.3</v>
      </c>
      <c r="M45" s="1">
        <v>2.08</v>
      </c>
      <c r="N45" s="1">
        <v>849</v>
      </c>
      <c r="O45" s="1">
        <v>2333</v>
      </c>
      <c r="P45" s="1">
        <v>2276</v>
      </c>
      <c r="Q45" s="1">
        <v>55</v>
      </c>
      <c r="R45" s="1">
        <v>1</v>
      </c>
      <c r="S45" s="1">
        <v>1658</v>
      </c>
      <c r="T45" s="1">
        <v>166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f t="shared" si="17"/>
        <v>46806</v>
      </c>
      <c r="AB45" s="1">
        <f t="shared" si="17"/>
        <v>3079</v>
      </c>
      <c r="AC45" s="1">
        <f t="shared" si="18"/>
        <v>109</v>
      </c>
      <c r="AD45" s="1">
        <f t="shared" si="19"/>
        <v>4</v>
      </c>
      <c r="AE45" s="1">
        <f t="shared" si="26"/>
        <v>157</v>
      </c>
      <c r="AF45" s="1">
        <f t="shared" si="20"/>
        <v>22</v>
      </c>
      <c r="AG45" s="1">
        <f t="shared" si="20"/>
        <v>0</v>
      </c>
      <c r="AH45" s="1">
        <f t="shared" si="20"/>
        <v>1</v>
      </c>
      <c r="AI45" s="1">
        <f t="shared" si="27"/>
        <v>180</v>
      </c>
      <c r="AJ45" s="9">
        <f t="shared" si="1"/>
        <v>1.2531328320802004E-3</v>
      </c>
      <c r="AK45" s="9">
        <f t="shared" si="2"/>
        <v>6.3839999999999994E-2</v>
      </c>
      <c r="AL45" s="9">
        <f t="shared" si="3"/>
        <v>6.1580000000000003E-2</v>
      </c>
      <c r="AM45" s="9">
        <f t="shared" si="4"/>
        <v>2.1800000000000001E-3</v>
      </c>
      <c r="AN45" s="9">
        <f t="shared" si="5"/>
        <v>8.0000000000000007E-5</v>
      </c>
      <c r="AO45" s="9">
        <f t="shared" si="6"/>
        <v>3.5999999999999999E-3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0</v>
      </c>
      <c r="AV45" s="9">
        <f t="shared" si="23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0"/>
        <v>41</v>
      </c>
      <c r="BK45" s="7">
        <f t="shared" si="30"/>
        <v>32</v>
      </c>
      <c r="BL45" s="1">
        <f t="shared" si="12"/>
        <v>102012.24300408167</v>
      </c>
      <c r="BM45" s="74">
        <f>+EvolOf!H34</f>
        <v>33089</v>
      </c>
      <c r="BN45" s="1">
        <f t="shared" si="13"/>
        <v>102136</v>
      </c>
      <c r="BO45" s="1">
        <f t="shared" si="24"/>
        <v>-123.75699591833109</v>
      </c>
      <c r="BP45" s="36">
        <f t="shared" si="25"/>
        <v>-1.2116882971560106E-3</v>
      </c>
      <c r="BQ45" s="1">
        <f t="shared" si="14"/>
        <v>15315.794038729817</v>
      </c>
      <c r="BR45" s="1">
        <f t="shared" si="15"/>
        <v>102012.24300408167</v>
      </c>
      <c r="BS45" s="1">
        <f t="shared" si="16"/>
        <v>98400.907333824391</v>
      </c>
      <c r="CD45" s="1"/>
      <c r="CE45" s="1"/>
      <c r="CF45" s="1"/>
      <c r="CG45" s="1"/>
    </row>
    <row r="46" spans="1:85" x14ac:dyDescent="0.3">
      <c r="B46" s="1">
        <f t="shared" si="0"/>
        <v>3387</v>
      </c>
      <c r="C46" s="1">
        <v>33</v>
      </c>
      <c r="D46" s="1">
        <v>46610</v>
      </c>
      <c r="E46" s="1">
        <v>3252</v>
      </c>
      <c r="F46" s="1">
        <v>0</v>
      </c>
      <c r="G46" s="1">
        <v>130</v>
      </c>
      <c r="H46" s="1">
        <v>0</v>
      </c>
      <c r="I46" s="1">
        <v>5</v>
      </c>
      <c r="J46" s="1">
        <v>54.81</v>
      </c>
      <c r="K46" s="1">
        <v>1.4</v>
      </c>
      <c r="L46" s="1">
        <v>17.399999999999999</v>
      </c>
      <c r="M46" s="1">
        <v>2.1</v>
      </c>
      <c r="N46" s="1">
        <v>934</v>
      </c>
      <c r="O46" s="1">
        <v>2445</v>
      </c>
      <c r="P46" s="1">
        <v>2388</v>
      </c>
      <c r="Q46" s="1">
        <v>55</v>
      </c>
      <c r="R46" s="1">
        <v>1</v>
      </c>
      <c r="S46" s="1">
        <v>1876</v>
      </c>
      <c r="T46" s="1">
        <v>189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f t="shared" si="17"/>
        <v>46610</v>
      </c>
      <c r="AB46" s="1">
        <f t="shared" si="17"/>
        <v>3252</v>
      </c>
      <c r="AC46" s="1">
        <f t="shared" si="18"/>
        <v>130</v>
      </c>
      <c r="AD46" s="1">
        <f t="shared" si="19"/>
        <v>5</v>
      </c>
      <c r="AE46" s="1">
        <f t="shared" si="26"/>
        <v>173</v>
      </c>
      <c r="AF46" s="1">
        <f t="shared" si="20"/>
        <v>21</v>
      </c>
      <c r="AG46" s="1">
        <f t="shared" si="20"/>
        <v>0</v>
      </c>
      <c r="AH46" s="1">
        <f t="shared" si="20"/>
        <v>1</v>
      </c>
      <c r="AI46" s="1">
        <f t="shared" si="27"/>
        <v>195</v>
      </c>
      <c r="AJ46" s="9">
        <f t="shared" si="1"/>
        <v>1.4762326542663124E-3</v>
      </c>
      <c r="AK46" s="9">
        <f t="shared" si="2"/>
        <v>6.7739999999999995E-2</v>
      </c>
      <c r="AL46" s="9">
        <f t="shared" si="3"/>
        <v>6.5040000000000001E-2</v>
      </c>
      <c r="AM46" s="9">
        <f t="shared" si="4"/>
        <v>2.5999999999999999E-3</v>
      </c>
      <c r="AN46" s="9">
        <f t="shared" si="5"/>
        <v>1E-4</v>
      </c>
      <c r="AO46" s="9">
        <f t="shared" si="6"/>
        <v>3.8999999999999998E-3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0</v>
      </c>
      <c r="AV46" s="9">
        <f t="shared" si="23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0"/>
        <v>42</v>
      </c>
      <c r="BK46" s="7">
        <f t="shared" si="30"/>
        <v>33</v>
      </c>
      <c r="BL46" s="1">
        <f t="shared" si="12"/>
        <v>108244.1939394814</v>
      </c>
      <c r="BM46" s="74">
        <f>+EvolOf!H35</f>
        <v>39673</v>
      </c>
      <c r="BN46" s="1">
        <f t="shared" si="13"/>
        <v>110238</v>
      </c>
      <c r="BO46" s="1">
        <f t="shared" si="24"/>
        <v>-1993.8060605186038</v>
      </c>
      <c r="BP46" s="36">
        <f t="shared" si="25"/>
        <v>-1.8086377297470979E-2</v>
      </c>
      <c r="BQ46" s="1">
        <f t="shared" si="14"/>
        <v>3975262.6069607143</v>
      </c>
      <c r="BR46" s="1">
        <f t="shared" si="15"/>
        <v>108244.1939394814</v>
      </c>
      <c r="BS46" s="1">
        <f t="shared" si="16"/>
        <v>103929.76636882004</v>
      </c>
      <c r="CD46" s="1"/>
      <c r="CE46" s="1"/>
      <c r="CF46" s="1"/>
      <c r="CG46" s="1"/>
    </row>
    <row r="47" spans="1:85" x14ac:dyDescent="0.3">
      <c r="A47" s="4"/>
      <c r="B47" s="1">
        <f t="shared" si="0"/>
        <v>3586</v>
      </c>
      <c r="C47" s="1">
        <v>34</v>
      </c>
      <c r="D47" s="1">
        <v>46413</v>
      </c>
      <c r="E47" s="1">
        <v>3422</v>
      </c>
      <c r="F47" s="1">
        <v>0</v>
      </c>
      <c r="G47" s="1">
        <v>157</v>
      </c>
      <c r="H47" s="1">
        <v>0</v>
      </c>
      <c r="I47" s="1">
        <v>7</v>
      </c>
      <c r="J47" s="1">
        <v>54.35</v>
      </c>
      <c r="K47" s="1">
        <v>1.39</v>
      </c>
      <c r="L47" s="1">
        <v>17.600000000000001</v>
      </c>
      <c r="M47" s="1">
        <v>2.0499999999999998</v>
      </c>
      <c r="N47" s="1">
        <v>1016</v>
      </c>
      <c r="O47" s="1">
        <v>2560</v>
      </c>
      <c r="P47" s="1">
        <v>2503</v>
      </c>
      <c r="Q47" s="1">
        <v>55</v>
      </c>
      <c r="R47" s="1">
        <v>1</v>
      </c>
      <c r="S47" s="1">
        <v>2102</v>
      </c>
      <c r="T47" s="1">
        <v>213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f t="shared" si="17"/>
        <v>46413</v>
      </c>
      <c r="AB47" s="1">
        <f t="shared" si="17"/>
        <v>3422</v>
      </c>
      <c r="AC47" s="1">
        <f t="shared" si="18"/>
        <v>157</v>
      </c>
      <c r="AD47" s="1">
        <f t="shared" si="19"/>
        <v>7</v>
      </c>
      <c r="AE47" s="1">
        <f t="shared" si="26"/>
        <v>170</v>
      </c>
      <c r="AF47" s="1">
        <f t="shared" si="20"/>
        <v>27</v>
      </c>
      <c r="AG47" s="1">
        <f t="shared" si="20"/>
        <v>0</v>
      </c>
      <c r="AH47" s="1">
        <f t="shared" si="20"/>
        <v>2</v>
      </c>
      <c r="AI47" s="1">
        <f t="shared" si="27"/>
        <v>199</v>
      </c>
      <c r="AJ47" s="9">
        <f t="shared" si="1"/>
        <v>1.9520356943669827E-3</v>
      </c>
      <c r="AK47" s="9">
        <f t="shared" si="2"/>
        <v>7.1720000000000006E-2</v>
      </c>
      <c r="AL47" s="9">
        <f t="shared" si="3"/>
        <v>6.8440000000000001E-2</v>
      </c>
      <c r="AM47" s="9">
        <f t="shared" si="4"/>
        <v>3.14E-3</v>
      </c>
      <c r="AN47" s="9">
        <f t="shared" si="5"/>
        <v>1.3999999999999999E-4</v>
      </c>
      <c r="AO47" s="9">
        <f t="shared" si="6"/>
        <v>3.98E-3</v>
      </c>
      <c r="AP47" s="1">
        <f t="shared" si="21"/>
        <v>0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0</v>
      </c>
      <c r="AU47" s="1">
        <f t="shared" si="7"/>
        <v>0</v>
      </c>
      <c r="AV47" s="9">
        <f t="shared" si="23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0"/>
        <v>43</v>
      </c>
      <c r="BK47" s="7">
        <f t="shared" si="30"/>
        <v>34</v>
      </c>
      <c r="BL47" s="1">
        <f t="shared" si="12"/>
        <v>114603.97976586368</v>
      </c>
      <c r="BM47" s="74">
        <f>+EvolOf!H36</f>
        <v>47610</v>
      </c>
      <c r="BN47" s="1">
        <f t="shared" si="13"/>
        <v>117710</v>
      </c>
      <c r="BO47" s="1">
        <f t="shared" si="24"/>
        <v>-3106.0202341363183</v>
      </c>
      <c r="BP47" s="36">
        <f t="shared" si="25"/>
        <v>-2.6387054915778752E-2</v>
      </c>
      <c r="BQ47" s="1">
        <f t="shared" si="14"/>
        <v>9647361.6948642302</v>
      </c>
      <c r="BR47" s="1">
        <f t="shared" si="15"/>
        <v>114603.97976586368</v>
      </c>
      <c r="BS47" s="1">
        <f t="shared" si="16"/>
        <v>109362.74923557878</v>
      </c>
    </row>
    <row r="48" spans="1:85" x14ac:dyDescent="0.3">
      <c r="B48" s="1">
        <f t="shared" si="0"/>
        <v>3781</v>
      </c>
      <c r="C48" s="1">
        <v>35</v>
      </c>
      <c r="D48" s="1">
        <v>46217</v>
      </c>
      <c r="E48" s="1">
        <v>3584</v>
      </c>
      <c r="F48" s="1">
        <v>0</v>
      </c>
      <c r="G48" s="1">
        <v>189</v>
      </c>
      <c r="H48" s="1">
        <v>0</v>
      </c>
      <c r="I48" s="1">
        <v>8</v>
      </c>
      <c r="J48" s="1">
        <v>53.93</v>
      </c>
      <c r="K48" s="1">
        <v>1.39</v>
      </c>
      <c r="L48" s="1">
        <v>17.8</v>
      </c>
      <c r="M48" s="1">
        <v>2.0499999999999998</v>
      </c>
      <c r="N48" s="1">
        <v>1096</v>
      </c>
      <c r="O48" s="1">
        <v>2675</v>
      </c>
      <c r="P48" s="1">
        <v>2618</v>
      </c>
      <c r="Q48" s="1">
        <v>55</v>
      </c>
      <c r="R48" s="1">
        <v>1</v>
      </c>
      <c r="S48" s="1">
        <v>2346</v>
      </c>
      <c r="T48" s="1">
        <v>236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f t="shared" si="17"/>
        <v>46217</v>
      </c>
      <c r="AB48" s="1">
        <f t="shared" si="17"/>
        <v>3584</v>
      </c>
      <c r="AC48" s="1">
        <f t="shared" si="18"/>
        <v>189</v>
      </c>
      <c r="AD48" s="1">
        <f t="shared" si="19"/>
        <v>8</v>
      </c>
      <c r="AE48" s="1">
        <f t="shared" si="26"/>
        <v>162</v>
      </c>
      <c r="AF48" s="1">
        <f t="shared" si="20"/>
        <v>32</v>
      </c>
      <c r="AG48" s="1">
        <f t="shared" si="20"/>
        <v>0</v>
      </c>
      <c r="AH48" s="1">
        <f t="shared" si="20"/>
        <v>1</v>
      </c>
      <c r="AI48" s="1">
        <f t="shared" si="27"/>
        <v>195</v>
      </c>
      <c r="AJ48" s="9">
        <f t="shared" si="1"/>
        <v>2.1158423697434543E-3</v>
      </c>
      <c r="AK48" s="9">
        <f t="shared" si="2"/>
        <v>7.5620000000000007E-2</v>
      </c>
      <c r="AL48" s="9">
        <f t="shared" si="3"/>
        <v>7.1679999999999994E-2</v>
      </c>
      <c r="AM48" s="9">
        <f t="shared" si="4"/>
        <v>3.7799999999999999E-3</v>
      </c>
      <c r="AN48" s="9">
        <f t="shared" si="5"/>
        <v>1.6000000000000001E-4</v>
      </c>
      <c r="AO48" s="9">
        <f t="shared" si="6"/>
        <v>3.8999999999999998E-3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0</v>
      </c>
      <c r="AV48" s="9">
        <f t="shared" si="23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44</v>
      </c>
      <c r="BK48" s="7">
        <f t="shared" si="31"/>
        <v>35</v>
      </c>
      <c r="BL48" s="1">
        <f t="shared" si="12"/>
        <v>120835.93070126339</v>
      </c>
      <c r="BM48" s="74">
        <f>+EvolOf!H37</f>
        <v>56188</v>
      </c>
      <c r="BN48" s="1">
        <f t="shared" si="13"/>
        <v>124736</v>
      </c>
      <c r="BO48" s="1">
        <f t="shared" si="24"/>
        <v>-3900.0692987366056</v>
      </c>
      <c r="BP48" s="36">
        <f t="shared" si="25"/>
        <v>-3.1266589426762192E-2</v>
      </c>
      <c r="BQ48" s="1">
        <f t="shared" si="14"/>
        <v>15210540.534947839</v>
      </c>
      <c r="BR48" s="1">
        <f t="shared" si="15"/>
        <v>120835.93070126339</v>
      </c>
      <c r="BS48" s="1">
        <f t="shared" si="16"/>
        <v>114540.0623203724</v>
      </c>
    </row>
    <row r="49" spans="2:71" x14ac:dyDescent="0.3">
      <c r="B49" s="1">
        <f t="shared" si="0"/>
        <v>3978</v>
      </c>
      <c r="C49" s="1">
        <v>36</v>
      </c>
      <c r="D49" s="1">
        <v>46020</v>
      </c>
      <c r="E49" s="1">
        <v>3745</v>
      </c>
      <c r="F49" s="1">
        <v>0</v>
      </c>
      <c r="G49" s="1">
        <v>223</v>
      </c>
      <c r="H49" s="1">
        <v>0</v>
      </c>
      <c r="I49" s="1">
        <v>10</v>
      </c>
      <c r="J49" s="1">
        <v>53.52</v>
      </c>
      <c r="K49" s="1">
        <v>1.39</v>
      </c>
      <c r="L49" s="1">
        <v>18.100000000000001</v>
      </c>
      <c r="M49" s="1">
        <v>2.02</v>
      </c>
      <c r="N49" s="1">
        <v>1175</v>
      </c>
      <c r="O49" s="1">
        <v>2793</v>
      </c>
      <c r="P49" s="1">
        <v>2736</v>
      </c>
      <c r="Q49" s="1">
        <v>55</v>
      </c>
      <c r="R49" s="1">
        <v>1</v>
      </c>
      <c r="S49" s="1">
        <v>2611</v>
      </c>
      <c r="T49" s="1">
        <v>261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17"/>
        <v>46020</v>
      </c>
      <c r="AB49" s="1">
        <f t="shared" si="17"/>
        <v>3745</v>
      </c>
      <c r="AC49" s="1">
        <f t="shared" si="18"/>
        <v>223</v>
      </c>
      <c r="AD49" s="1">
        <f t="shared" si="19"/>
        <v>10</v>
      </c>
      <c r="AE49" s="1">
        <f t="shared" si="26"/>
        <v>161</v>
      </c>
      <c r="AF49" s="1">
        <f t="shared" si="20"/>
        <v>34</v>
      </c>
      <c r="AG49" s="1">
        <f t="shared" si="20"/>
        <v>0</v>
      </c>
      <c r="AH49" s="1">
        <f t="shared" si="20"/>
        <v>2</v>
      </c>
      <c r="AI49" s="1">
        <f t="shared" si="27"/>
        <v>197</v>
      </c>
      <c r="AJ49" s="9">
        <f t="shared" si="1"/>
        <v>2.5138260432378081E-3</v>
      </c>
      <c r="AK49" s="9">
        <f t="shared" si="2"/>
        <v>7.9560000000000006E-2</v>
      </c>
      <c r="AL49" s="9">
        <f t="shared" si="3"/>
        <v>7.4899999999999994E-2</v>
      </c>
      <c r="AM49" s="9">
        <f t="shared" si="4"/>
        <v>4.4600000000000004E-3</v>
      </c>
      <c r="AN49" s="9">
        <f t="shared" si="5"/>
        <v>2.0000000000000001E-4</v>
      </c>
      <c r="AO49" s="9">
        <f t="shared" si="6"/>
        <v>3.9399999999999999E-3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0</v>
      </c>
      <c r="AV49" s="9">
        <f t="shared" si="23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1"/>
        <v>45</v>
      </c>
      <c r="BK49" s="7">
        <f t="shared" si="31"/>
        <v>36</v>
      </c>
      <c r="BL49" s="1">
        <f t="shared" si="12"/>
        <v>127131.79908215441</v>
      </c>
      <c r="BM49" s="74">
        <f>+EvolOf!H38</f>
        <v>64059</v>
      </c>
      <c r="BN49" s="1">
        <f t="shared" si="13"/>
        <v>130759</v>
      </c>
      <c r="BO49" s="1">
        <f t="shared" si="24"/>
        <v>-3627.2009178455919</v>
      </c>
      <c r="BP49" s="36">
        <f t="shared" si="25"/>
        <v>-2.7739588998429099E-2</v>
      </c>
      <c r="BQ49" s="1">
        <f t="shared" si="14"/>
        <v>13156586.498419905</v>
      </c>
      <c r="BR49" s="1">
        <f t="shared" si="15"/>
        <v>127131.79908215441</v>
      </c>
      <c r="BS49" s="1">
        <f t="shared" si="16"/>
        <v>119685.41668242037</v>
      </c>
    </row>
    <row r="50" spans="2:71" x14ac:dyDescent="0.3">
      <c r="B50" s="1">
        <f t="shared" si="0"/>
        <v>4169</v>
      </c>
      <c r="C50" s="1">
        <v>37</v>
      </c>
      <c r="D50" s="1">
        <v>45830</v>
      </c>
      <c r="E50" s="1">
        <v>3894</v>
      </c>
      <c r="F50" s="1">
        <v>0</v>
      </c>
      <c r="G50" s="1">
        <v>263</v>
      </c>
      <c r="H50" s="1">
        <v>0</v>
      </c>
      <c r="I50" s="1">
        <v>12</v>
      </c>
      <c r="J50" s="1">
        <v>53.14</v>
      </c>
      <c r="K50" s="1">
        <v>1.38</v>
      </c>
      <c r="L50" s="1">
        <v>18.3</v>
      </c>
      <c r="M50" s="1">
        <v>1.99</v>
      </c>
      <c r="N50" s="1">
        <v>1254</v>
      </c>
      <c r="O50" s="1">
        <v>2905</v>
      </c>
      <c r="P50" s="1">
        <v>2848</v>
      </c>
      <c r="Q50" s="1">
        <v>55</v>
      </c>
      <c r="R50" s="1">
        <v>1</v>
      </c>
      <c r="S50" s="1">
        <v>2739</v>
      </c>
      <c r="T50" s="1">
        <v>274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f t="shared" si="17"/>
        <v>45830</v>
      </c>
      <c r="AB50" s="1">
        <f t="shared" si="17"/>
        <v>3894</v>
      </c>
      <c r="AC50" s="1">
        <f t="shared" si="18"/>
        <v>263</v>
      </c>
      <c r="AD50" s="1">
        <f t="shared" si="19"/>
        <v>12</v>
      </c>
      <c r="AE50" s="1">
        <f t="shared" si="26"/>
        <v>149</v>
      </c>
      <c r="AF50" s="1">
        <f t="shared" si="20"/>
        <v>40</v>
      </c>
      <c r="AG50" s="1">
        <f t="shared" si="20"/>
        <v>0</v>
      </c>
      <c r="AH50" s="1">
        <f t="shared" si="20"/>
        <v>2</v>
      </c>
      <c r="AI50" s="1">
        <f t="shared" si="27"/>
        <v>191</v>
      </c>
      <c r="AJ50" s="9">
        <f t="shared" si="1"/>
        <v>2.8783881026625091E-3</v>
      </c>
      <c r="AK50" s="9">
        <f t="shared" si="2"/>
        <v>8.3379999999999996E-2</v>
      </c>
      <c r="AL50" s="9">
        <f t="shared" si="3"/>
        <v>7.7880000000000005E-2</v>
      </c>
      <c r="AM50" s="9">
        <f t="shared" si="4"/>
        <v>5.2599999999999999E-3</v>
      </c>
      <c r="AN50" s="9">
        <f t="shared" si="5"/>
        <v>2.4000000000000001E-4</v>
      </c>
      <c r="AO50" s="9">
        <f t="shared" si="6"/>
        <v>3.82E-3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0</v>
      </c>
      <c r="AV50" s="9">
        <f t="shared" si="23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1"/>
        <v>46</v>
      </c>
      <c r="BK50" s="7">
        <f t="shared" si="31"/>
        <v>37</v>
      </c>
      <c r="BL50" s="1">
        <f t="shared" si="12"/>
        <v>133235.91512657158</v>
      </c>
      <c r="BM50" s="74">
        <f>+EvolOf!H39</f>
        <v>72248</v>
      </c>
      <c r="BN50" s="1">
        <f t="shared" si="13"/>
        <v>135032</v>
      </c>
      <c r="BO50" s="1">
        <f t="shared" si="24"/>
        <v>-1796.0848734284227</v>
      </c>
      <c r="BP50" s="36">
        <f t="shared" si="25"/>
        <v>-1.3301179523582674E-2</v>
      </c>
      <c r="BQ50" s="1">
        <f t="shared" si="14"/>
        <v>3225920.872558393</v>
      </c>
      <c r="BR50" s="1">
        <f t="shared" si="15"/>
        <v>133235.91512657158</v>
      </c>
      <c r="BS50" s="1">
        <f t="shared" si="16"/>
        <v>124447.26637152067</v>
      </c>
    </row>
    <row r="51" spans="2:71" x14ac:dyDescent="0.3">
      <c r="B51" s="1">
        <f t="shared" si="0"/>
        <v>4358</v>
      </c>
      <c r="C51" s="1">
        <v>38</v>
      </c>
      <c r="D51" s="1">
        <v>45640</v>
      </c>
      <c r="E51" s="1">
        <v>4036</v>
      </c>
      <c r="F51" s="1">
        <v>0</v>
      </c>
      <c r="G51" s="1">
        <v>308</v>
      </c>
      <c r="H51" s="1">
        <v>0</v>
      </c>
      <c r="I51" s="1">
        <v>14</v>
      </c>
      <c r="J51" s="1">
        <v>52.78</v>
      </c>
      <c r="K51" s="1">
        <v>1.38</v>
      </c>
      <c r="L51" s="1">
        <v>18.7</v>
      </c>
      <c r="M51" s="1">
        <v>1.95</v>
      </c>
      <c r="N51" s="1">
        <v>1334</v>
      </c>
      <c r="O51" s="1">
        <v>3014</v>
      </c>
      <c r="P51" s="1">
        <v>2956</v>
      </c>
      <c r="Q51" s="1">
        <v>56</v>
      </c>
      <c r="R51" s="1">
        <v>1</v>
      </c>
      <c r="S51" s="1">
        <v>2870</v>
      </c>
      <c r="T51" s="1">
        <v>286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f t="shared" si="17"/>
        <v>45640</v>
      </c>
      <c r="AB51" s="1">
        <f t="shared" si="17"/>
        <v>4036</v>
      </c>
      <c r="AC51" s="1">
        <f t="shared" si="18"/>
        <v>308</v>
      </c>
      <c r="AD51" s="1">
        <f t="shared" si="19"/>
        <v>14</v>
      </c>
      <c r="AE51" s="1">
        <f t="shared" si="26"/>
        <v>142</v>
      </c>
      <c r="AF51" s="1">
        <f t="shared" si="20"/>
        <v>45</v>
      </c>
      <c r="AG51" s="1">
        <f t="shared" si="20"/>
        <v>0</v>
      </c>
      <c r="AH51" s="1">
        <f t="shared" si="20"/>
        <v>2</v>
      </c>
      <c r="AI51" s="1">
        <f t="shared" si="27"/>
        <v>189</v>
      </c>
      <c r="AJ51" s="9">
        <f t="shared" si="1"/>
        <v>3.2124827902707664E-3</v>
      </c>
      <c r="AK51" s="9">
        <f t="shared" si="2"/>
        <v>8.7160000000000001E-2</v>
      </c>
      <c r="AL51" s="9">
        <f t="shared" si="3"/>
        <v>8.072E-2</v>
      </c>
      <c r="AM51" s="9">
        <f t="shared" si="4"/>
        <v>6.1599999999999997E-3</v>
      </c>
      <c r="AN51" s="9">
        <f t="shared" si="5"/>
        <v>2.7999999999999998E-4</v>
      </c>
      <c r="AO51" s="9">
        <f t="shared" si="6"/>
        <v>3.7799999999999999E-3</v>
      </c>
      <c r="AP51" s="1">
        <f t="shared" si="21"/>
        <v>0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0</v>
      </c>
      <c r="AU51" s="1">
        <f t="shared" si="7"/>
        <v>0</v>
      </c>
      <c r="AV51" s="9">
        <f t="shared" si="23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1"/>
        <v>47</v>
      </c>
      <c r="BK51" s="7">
        <f t="shared" si="31"/>
        <v>38</v>
      </c>
      <c r="BL51" s="1">
        <f t="shared" si="12"/>
        <v>139276.11372549747</v>
      </c>
      <c r="BM51" s="74">
        <f>+EvolOf!H40</f>
        <v>78797</v>
      </c>
      <c r="BN51" s="1">
        <f t="shared" si="13"/>
        <v>140510</v>
      </c>
      <c r="BO51" s="1">
        <f t="shared" si="24"/>
        <v>-1233.8862745025253</v>
      </c>
      <c r="BP51" s="36">
        <f t="shared" si="25"/>
        <v>-8.7814836986871425E-3</v>
      </c>
      <c r="BQ51" s="1">
        <f t="shared" si="14"/>
        <v>1522475.3384057214</v>
      </c>
      <c r="BR51" s="1">
        <f t="shared" si="15"/>
        <v>139276.11372549747</v>
      </c>
      <c r="BS51" s="1">
        <f t="shared" si="16"/>
        <v>128985.40500140151</v>
      </c>
    </row>
    <row r="52" spans="2:71" x14ac:dyDescent="0.3">
      <c r="B52" s="1">
        <f t="shared" si="0"/>
        <v>4551</v>
      </c>
      <c r="C52" s="1">
        <v>39</v>
      </c>
      <c r="D52" s="1">
        <v>45447</v>
      </c>
      <c r="E52" s="1">
        <v>4172</v>
      </c>
      <c r="F52" s="1">
        <v>0</v>
      </c>
      <c r="G52" s="1">
        <v>363</v>
      </c>
      <c r="H52" s="1">
        <v>0</v>
      </c>
      <c r="I52" s="1">
        <v>16</v>
      </c>
      <c r="J52" s="1">
        <v>52.44</v>
      </c>
      <c r="K52" s="1">
        <v>1.38</v>
      </c>
      <c r="L52" s="1">
        <v>19</v>
      </c>
      <c r="M52" s="1">
        <v>1.92</v>
      </c>
      <c r="N52" s="1">
        <v>1417</v>
      </c>
      <c r="O52" s="1">
        <v>3124</v>
      </c>
      <c r="P52" s="1">
        <v>3066</v>
      </c>
      <c r="Q52" s="1">
        <v>56</v>
      </c>
      <c r="R52" s="1">
        <v>1</v>
      </c>
      <c r="S52" s="1">
        <v>3009</v>
      </c>
      <c r="T52" s="1">
        <v>300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f t="shared" si="17"/>
        <v>45447</v>
      </c>
      <c r="AB52" s="1">
        <f t="shared" si="17"/>
        <v>4172</v>
      </c>
      <c r="AC52" s="1">
        <f t="shared" si="18"/>
        <v>363</v>
      </c>
      <c r="AD52" s="1">
        <f t="shared" si="19"/>
        <v>16</v>
      </c>
      <c r="AE52" s="1">
        <f t="shared" si="26"/>
        <v>136</v>
      </c>
      <c r="AF52" s="1">
        <f t="shared" si="20"/>
        <v>55</v>
      </c>
      <c r="AG52" s="1">
        <f t="shared" si="20"/>
        <v>0</v>
      </c>
      <c r="AH52" s="1">
        <f t="shared" si="20"/>
        <v>2</v>
      </c>
      <c r="AI52" s="1">
        <f t="shared" si="27"/>
        <v>193</v>
      </c>
      <c r="AJ52" s="9">
        <f t="shared" si="1"/>
        <v>3.5157108327840037E-3</v>
      </c>
      <c r="AK52" s="9">
        <f t="shared" si="2"/>
        <v>9.1020000000000004E-2</v>
      </c>
      <c r="AL52" s="9">
        <f t="shared" si="3"/>
        <v>8.344E-2</v>
      </c>
      <c r="AM52" s="9">
        <f t="shared" si="4"/>
        <v>7.26E-3</v>
      </c>
      <c r="AN52" s="9">
        <f t="shared" si="5"/>
        <v>3.2000000000000003E-4</v>
      </c>
      <c r="AO52" s="9">
        <f t="shared" si="6"/>
        <v>3.8600000000000001E-3</v>
      </c>
      <c r="AP52" s="1">
        <f t="shared" si="21"/>
        <v>0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0</v>
      </c>
      <c r="AU52" s="1">
        <f t="shared" si="7"/>
        <v>0</v>
      </c>
      <c r="AV52" s="9">
        <f t="shared" si="23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1"/>
        <v>48</v>
      </c>
      <c r="BK52" s="7">
        <f t="shared" si="31"/>
        <v>39</v>
      </c>
      <c r="BL52" s="1">
        <f t="shared" si="12"/>
        <v>145444.14721540592</v>
      </c>
      <c r="BM52" s="74">
        <f>+EvolOf!H41</f>
        <v>85195</v>
      </c>
      <c r="BN52" s="1">
        <f t="shared" si="13"/>
        <v>146690</v>
      </c>
      <c r="BO52" s="1">
        <f t="shared" si="24"/>
        <v>-1245.8527845940844</v>
      </c>
      <c r="BP52" s="36">
        <f t="shared" si="25"/>
        <v>-8.4930996291096017E-3</v>
      </c>
      <c r="BQ52" s="1">
        <f t="shared" si="14"/>
        <v>1552149.1608808341</v>
      </c>
      <c r="BR52" s="1">
        <f t="shared" si="15"/>
        <v>145444.14721540592</v>
      </c>
      <c r="BS52" s="1">
        <f t="shared" si="16"/>
        <v>133331.7912948085</v>
      </c>
    </row>
    <row r="53" spans="2:71" x14ac:dyDescent="0.3">
      <c r="B53" s="1">
        <f t="shared" si="0"/>
        <v>4739</v>
      </c>
      <c r="C53" s="1">
        <v>40</v>
      </c>
      <c r="D53" s="1">
        <v>45259</v>
      </c>
      <c r="E53" s="1">
        <v>4296</v>
      </c>
      <c r="F53" s="1">
        <v>0</v>
      </c>
      <c r="G53" s="1">
        <v>424</v>
      </c>
      <c r="H53" s="1">
        <v>0</v>
      </c>
      <c r="I53" s="1">
        <v>19</v>
      </c>
      <c r="J53" s="1">
        <v>52.11</v>
      </c>
      <c r="K53" s="1">
        <v>1.38</v>
      </c>
      <c r="L53" s="1">
        <v>19.3</v>
      </c>
      <c r="M53" s="1">
        <v>1.86</v>
      </c>
      <c r="N53" s="1">
        <v>1501</v>
      </c>
      <c r="O53" s="1">
        <v>3229</v>
      </c>
      <c r="P53" s="1">
        <v>3170</v>
      </c>
      <c r="Q53" s="1">
        <v>57</v>
      </c>
      <c r="R53" s="1">
        <v>1</v>
      </c>
      <c r="S53" s="1">
        <v>3142</v>
      </c>
      <c r="T53" s="1">
        <v>313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f t="shared" si="17"/>
        <v>45259</v>
      </c>
      <c r="AB53" s="1">
        <f t="shared" si="17"/>
        <v>4296</v>
      </c>
      <c r="AC53" s="1">
        <f t="shared" si="18"/>
        <v>424</v>
      </c>
      <c r="AD53" s="1">
        <f t="shared" si="19"/>
        <v>19</v>
      </c>
      <c r="AE53" s="1">
        <f t="shared" si="26"/>
        <v>124</v>
      </c>
      <c r="AF53" s="1">
        <f t="shared" si="20"/>
        <v>61</v>
      </c>
      <c r="AG53" s="1">
        <f t="shared" si="20"/>
        <v>0</v>
      </c>
      <c r="AH53" s="1">
        <f t="shared" si="20"/>
        <v>3</v>
      </c>
      <c r="AI53" s="1">
        <f t="shared" si="27"/>
        <v>188</v>
      </c>
      <c r="AJ53" s="9">
        <f t="shared" si="1"/>
        <v>4.0092846592108041E-3</v>
      </c>
      <c r="AK53" s="9">
        <f t="shared" si="2"/>
        <v>9.4780000000000003E-2</v>
      </c>
      <c r="AL53" s="9">
        <f t="shared" si="3"/>
        <v>8.5919999999999996E-2</v>
      </c>
      <c r="AM53" s="9">
        <f t="shared" si="4"/>
        <v>8.4799999999999997E-3</v>
      </c>
      <c r="AN53" s="9">
        <f t="shared" si="5"/>
        <v>3.8000000000000002E-4</v>
      </c>
      <c r="AO53" s="9">
        <f t="shared" si="6"/>
        <v>3.7599999999999999E-3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0</v>
      </c>
      <c r="AV53" s="9">
        <f t="shared" si="23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1"/>
        <v>49</v>
      </c>
      <c r="BK53" s="7">
        <f t="shared" si="31"/>
        <v>40</v>
      </c>
      <c r="BL53" s="1">
        <f t="shared" si="12"/>
        <v>151452.38709158616</v>
      </c>
      <c r="BM53" s="74">
        <f>+EvolOf!H42</f>
        <v>94417</v>
      </c>
      <c r="BN53" s="1">
        <f t="shared" si="13"/>
        <v>152446</v>
      </c>
      <c r="BO53" s="1">
        <f t="shared" si="24"/>
        <v>-993.61290841383743</v>
      </c>
      <c r="BP53" s="36">
        <f t="shared" si="25"/>
        <v>-6.5178024245557964E-3</v>
      </c>
      <c r="BQ53" s="1">
        <f t="shared" si="14"/>
        <v>987266.61176660494</v>
      </c>
      <c r="BR53" s="1">
        <f t="shared" si="15"/>
        <v>151452.38709158616</v>
      </c>
      <c r="BS53" s="1">
        <f t="shared" si="16"/>
        <v>137294.67291526782</v>
      </c>
    </row>
    <row r="54" spans="2:71" x14ac:dyDescent="0.3">
      <c r="B54" s="1">
        <f t="shared" si="0"/>
        <v>4919</v>
      </c>
      <c r="C54" s="1">
        <v>41</v>
      </c>
      <c r="D54" s="1">
        <v>45078</v>
      </c>
      <c r="E54" s="1">
        <v>4402</v>
      </c>
      <c r="F54" s="1">
        <v>0</v>
      </c>
      <c r="G54" s="1">
        <v>495</v>
      </c>
      <c r="H54" s="1">
        <v>0</v>
      </c>
      <c r="I54" s="1">
        <v>22</v>
      </c>
      <c r="J54" s="1">
        <v>51.8</v>
      </c>
      <c r="K54" s="1">
        <v>1.38</v>
      </c>
      <c r="L54" s="1">
        <v>19.7</v>
      </c>
      <c r="M54" s="1">
        <v>1.84</v>
      </c>
      <c r="N54" s="1">
        <v>1584</v>
      </c>
      <c r="O54" s="1">
        <v>3327</v>
      </c>
      <c r="P54" s="1">
        <v>3266</v>
      </c>
      <c r="Q54" s="1">
        <v>59</v>
      </c>
      <c r="R54" s="1">
        <v>1</v>
      </c>
      <c r="S54" s="1">
        <v>3264</v>
      </c>
      <c r="T54" s="1">
        <v>327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f t="shared" si="17"/>
        <v>45078</v>
      </c>
      <c r="AB54" s="1">
        <f t="shared" si="17"/>
        <v>4402</v>
      </c>
      <c r="AC54" s="1">
        <f t="shared" si="18"/>
        <v>495</v>
      </c>
      <c r="AD54" s="1">
        <f t="shared" si="19"/>
        <v>22</v>
      </c>
      <c r="AE54" s="1">
        <f t="shared" si="26"/>
        <v>106</v>
      </c>
      <c r="AF54" s="1">
        <f t="shared" si="20"/>
        <v>71</v>
      </c>
      <c r="AG54" s="1">
        <f t="shared" si="20"/>
        <v>0</v>
      </c>
      <c r="AH54" s="1">
        <f t="shared" si="20"/>
        <v>3</v>
      </c>
      <c r="AI54" s="1">
        <f t="shared" si="27"/>
        <v>180</v>
      </c>
      <c r="AJ54" s="9">
        <f t="shared" si="1"/>
        <v>4.4724537507623502E-3</v>
      </c>
      <c r="AK54" s="9">
        <f t="shared" si="2"/>
        <v>9.8379999999999995E-2</v>
      </c>
      <c r="AL54" s="9">
        <f t="shared" si="3"/>
        <v>8.8039999999999993E-2</v>
      </c>
      <c r="AM54" s="9">
        <f t="shared" si="4"/>
        <v>9.9000000000000008E-3</v>
      </c>
      <c r="AN54" s="9">
        <f t="shared" si="5"/>
        <v>4.4000000000000002E-4</v>
      </c>
      <c r="AO54" s="9">
        <f t="shared" si="6"/>
        <v>3.5999999999999999E-3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0</v>
      </c>
      <c r="AV54" s="9">
        <f t="shared" si="23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1"/>
        <v>50</v>
      </c>
      <c r="BK54" s="7">
        <f t="shared" si="31"/>
        <v>41</v>
      </c>
      <c r="BL54" s="1">
        <f t="shared" si="12"/>
        <v>157204.95718580129</v>
      </c>
      <c r="BM54" s="74">
        <f>+EvolOf!H43</f>
        <v>102136</v>
      </c>
      <c r="BN54" s="1">
        <f t="shared" si="13"/>
        <v>157022</v>
      </c>
      <c r="BO54" s="1">
        <f t="shared" si="24"/>
        <v>182.95718580129324</v>
      </c>
      <c r="BP54" s="36">
        <f t="shared" si="25"/>
        <v>1.1651691215326387E-3</v>
      </c>
      <c r="BQ54" s="1">
        <f t="shared" si="14"/>
        <v>33473.331836328936</v>
      </c>
      <c r="BR54" s="1">
        <f t="shared" si="15"/>
        <v>157204.95718580129</v>
      </c>
      <c r="BS54" s="1">
        <f t="shared" si="16"/>
        <v>140682.2975263056</v>
      </c>
    </row>
    <row r="55" spans="2:71" x14ac:dyDescent="0.3">
      <c r="B55" s="1">
        <f t="shared" si="0"/>
        <v>5099</v>
      </c>
      <c r="C55" s="1">
        <v>42</v>
      </c>
      <c r="D55" s="1">
        <v>44899</v>
      </c>
      <c r="E55" s="1">
        <v>4499</v>
      </c>
      <c r="F55" s="1">
        <v>0</v>
      </c>
      <c r="G55" s="1">
        <v>574</v>
      </c>
      <c r="H55" s="1">
        <v>0</v>
      </c>
      <c r="I55" s="1">
        <v>26</v>
      </c>
      <c r="J55" s="1">
        <v>51.51</v>
      </c>
      <c r="K55" s="1">
        <v>1.38</v>
      </c>
      <c r="L55" s="1">
        <v>19.899999999999999</v>
      </c>
      <c r="M55" s="1">
        <v>1.78</v>
      </c>
      <c r="N55" s="1">
        <v>1668</v>
      </c>
      <c r="O55" s="1">
        <v>3422</v>
      </c>
      <c r="P55" s="1">
        <v>3359</v>
      </c>
      <c r="Q55" s="1">
        <v>61</v>
      </c>
      <c r="R55" s="1">
        <v>1</v>
      </c>
      <c r="S55" s="1">
        <v>3378</v>
      </c>
      <c r="T55" s="1">
        <v>338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f t="shared" si="17"/>
        <v>44899</v>
      </c>
      <c r="AB55" s="1">
        <f t="shared" si="17"/>
        <v>4499</v>
      </c>
      <c r="AC55" s="1">
        <f t="shared" si="18"/>
        <v>574</v>
      </c>
      <c r="AD55" s="1">
        <f t="shared" si="19"/>
        <v>26</v>
      </c>
      <c r="AE55" s="1">
        <f t="shared" si="26"/>
        <v>97</v>
      </c>
      <c r="AF55" s="1">
        <f t="shared" si="20"/>
        <v>79</v>
      </c>
      <c r="AG55" s="1">
        <f t="shared" si="20"/>
        <v>0</v>
      </c>
      <c r="AH55" s="1">
        <f t="shared" si="20"/>
        <v>4</v>
      </c>
      <c r="AI55" s="1">
        <f t="shared" si="27"/>
        <v>180</v>
      </c>
      <c r="AJ55" s="9">
        <f t="shared" si="1"/>
        <v>5.0990390272602475E-3</v>
      </c>
      <c r="AK55" s="9">
        <f t="shared" si="2"/>
        <v>0.10198</v>
      </c>
      <c r="AL55" s="9">
        <f t="shared" si="3"/>
        <v>8.9980000000000004E-2</v>
      </c>
      <c r="AM55" s="9">
        <f t="shared" si="4"/>
        <v>1.1480000000000001E-2</v>
      </c>
      <c r="AN55" s="9">
        <f t="shared" si="5"/>
        <v>5.1999999999999995E-4</v>
      </c>
      <c r="AO55" s="9">
        <f t="shared" si="6"/>
        <v>3.5999999999999999E-3</v>
      </c>
      <c r="AP55" s="1">
        <f t="shared" si="21"/>
        <v>0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0</v>
      </c>
      <c r="AU55" s="1">
        <f t="shared" si="7"/>
        <v>0</v>
      </c>
      <c r="AV55" s="9">
        <f t="shared" si="23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1"/>
        <v>51</v>
      </c>
      <c r="BK55" s="7">
        <f t="shared" si="31"/>
        <v>42</v>
      </c>
      <c r="BL55" s="1">
        <f t="shared" si="12"/>
        <v>162957.52728001642</v>
      </c>
      <c r="BM55" s="74">
        <f>+EvolOf!H44</f>
        <v>110238</v>
      </c>
      <c r="BN55" s="1">
        <f t="shared" si="13"/>
        <v>161852</v>
      </c>
      <c r="BO55" s="1">
        <f t="shared" si="24"/>
        <v>1105.5272800164239</v>
      </c>
      <c r="BP55" s="36">
        <f t="shared" si="25"/>
        <v>6.8304826632752391E-3</v>
      </c>
      <c r="BQ55" s="1">
        <f t="shared" si="14"/>
        <v>1222190.5668605126</v>
      </c>
      <c r="BR55" s="1">
        <f t="shared" si="15"/>
        <v>162957.52728001642</v>
      </c>
      <c r="BS55" s="1">
        <f t="shared" si="16"/>
        <v>143782.29363263265</v>
      </c>
    </row>
    <row r="56" spans="2:71" x14ac:dyDescent="0.3">
      <c r="B56" s="1">
        <f t="shared" si="0"/>
        <v>5263</v>
      </c>
      <c r="C56" s="1">
        <v>43</v>
      </c>
      <c r="D56" s="1">
        <v>44736</v>
      </c>
      <c r="E56" s="1">
        <v>4577</v>
      </c>
      <c r="F56" s="1">
        <v>0</v>
      </c>
      <c r="G56" s="1">
        <v>656</v>
      </c>
      <c r="H56" s="1">
        <v>0</v>
      </c>
      <c r="I56" s="1">
        <v>30</v>
      </c>
      <c r="J56" s="1">
        <v>51.23</v>
      </c>
      <c r="K56" s="1">
        <v>1.38</v>
      </c>
      <c r="L56" s="1">
        <v>20.100000000000001</v>
      </c>
      <c r="M56" s="1">
        <v>1.77</v>
      </c>
      <c r="N56" s="1">
        <v>1753</v>
      </c>
      <c r="O56" s="1">
        <v>3500</v>
      </c>
      <c r="P56" s="1">
        <v>3433</v>
      </c>
      <c r="Q56" s="1">
        <v>65</v>
      </c>
      <c r="R56" s="1">
        <v>1</v>
      </c>
      <c r="S56" s="1">
        <v>3483</v>
      </c>
      <c r="T56" s="1">
        <v>349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f t="shared" si="17"/>
        <v>44736</v>
      </c>
      <c r="AB56" s="1">
        <f t="shared" si="17"/>
        <v>4577</v>
      </c>
      <c r="AC56" s="1">
        <f t="shared" si="18"/>
        <v>656</v>
      </c>
      <c r="AD56" s="1">
        <f t="shared" si="19"/>
        <v>30</v>
      </c>
      <c r="AE56" s="1">
        <f t="shared" si="26"/>
        <v>78</v>
      </c>
      <c r="AF56" s="1">
        <f t="shared" si="20"/>
        <v>82</v>
      </c>
      <c r="AG56" s="1">
        <f t="shared" si="20"/>
        <v>0</v>
      </c>
      <c r="AH56" s="1">
        <f t="shared" si="20"/>
        <v>4</v>
      </c>
      <c r="AI56" s="1">
        <f t="shared" si="27"/>
        <v>164</v>
      </c>
      <c r="AJ56" s="9">
        <f t="shared" si="1"/>
        <v>5.7001710051301537E-3</v>
      </c>
      <c r="AK56" s="9">
        <f t="shared" si="2"/>
        <v>0.10526000000000001</v>
      </c>
      <c r="AL56" s="9">
        <f t="shared" si="3"/>
        <v>9.1539999999999996E-2</v>
      </c>
      <c r="AM56" s="9">
        <f t="shared" si="4"/>
        <v>1.312E-2</v>
      </c>
      <c r="AN56" s="9">
        <f t="shared" si="5"/>
        <v>5.9999999999999995E-4</v>
      </c>
      <c r="AO56" s="9">
        <f t="shared" si="6"/>
        <v>3.2799999999999999E-3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0</v>
      </c>
      <c r="AV56" s="9">
        <f t="shared" si="23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1"/>
        <v>52</v>
      </c>
      <c r="BK56" s="7">
        <f t="shared" si="31"/>
        <v>43</v>
      </c>
      <c r="BL56" s="1">
        <f t="shared" si="12"/>
        <v>168198.75781030132</v>
      </c>
      <c r="BM56" s="74">
        <f>+EvolOf!H45</f>
        <v>117710</v>
      </c>
      <c r="BN56" s="1">
        <f t="shared" si="13"/>
        <v>166019</v>
      </c>
      <c r="BO56" s="1">
        <f t="shared" si="24"/>
        <v>2179.757810301322</v>
      </c>
      <c r="BP56" s="36">
        <f t="shared" si="25"/>
        <v>1.3129568364472322E-2</v>
      </c>
      <c r="BQ56" s="1">
        <f t="shared" si="14"/>
        <v>4751344.1115696141</v>
      </c>
      <c r="BR56" s="1">
        <f t="shared" si="15"/>
        <v>168198.75781030132</v>
      </c>
      <c r="BS56" s="1">
        <f t="shared" si="16"/>
        <v>146275.07400679254</v>
      </c>
    </row>
    <row r="57" spans="2:71" x14ac:dyDescent="0.3">
      <c r="B57" s="1">
        <f t="shared" si="0"/>
        <v>5423</v>
      </c>
      <c r="C57" s="1">
        <v>44</v>
      </c>
      <c r="D57" s="1">
        <v>44575</v>
      </c>
      <c r="E57" s="1">
        <v>4644</v>
      </c>
      <c r="F57" s="1">
        <v>0</v>
      </c>
      <c r="G57" s="1">
        <v>744</v>
      </c>
      <c r="H57" s="1">
        <v>0</v>
      </c>
      <c r="I57" s="1">
        <v>35</v>
      </c>
      <c r="J57" s="1">
        <v>50.96</v>
      </c>
      <c r="K57" s="1">
        <v>1.38</v>
      </c>
      <c r="L57" s="1">
        <v>20.3</v>
      </c>
      <c r="M57" s="1">
        <v>1.75</v>
      </c>
      <c r="N57" s="1">
        <v>1838</v>
      </c>
      <c r="O57" s="1">
        <v>3575</v>
      </c>
      <c r="P57" s="1">
        <v>3505</v>
      </c>
      <c r="Q57" s="1">
        <v>68</v>
      </c>
      <c r="R57" s="1">
        <v>1</v>
      </c>
      <c r="S57" s="1">
        <v>3579</v>
      </c>
      <c r="T57" s="1">
        <v>359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f t="shared" si="17"/>
        <v>44575</v>
      </c>
      <c r="AB57" s="1">
        <f t="shared" si="17"/>
        <v>4644</v>
      </c>
      <c r="AC57" s="1">
        <f t="shared" si="18"/>
        <v>744</v>
      </c>
      <c r="AD57" s="1">
        <f t="shared" si="19"/>
        <v>35</v>
      </c>
      <c r="AE57" s="1">
        <f t="shared" si="26"/>
        <v>67</v>
      </c>
      <c r="AF57" s="1">
        <f t="shared" si="20"/>
        <v>88</v>
      </c>
      <c r="AG57" s="1">
        <f t="shared" si="20"/>
        <v>0</v>
      </c>
      <c r="AH57" s="1">
        <f t="shared" si="20"/>
        <v>5</v>
      </c>
      <c r="AI57" s="1">
        <f t="shared" si="27"/>
        <v>160</v>
      </c>
      <c r="AJ57" s="9">
        <f t="shared" si="1"/>
        <v>6.4539922552092933E-3</v>
      </c>
      <c r="AK57" s="9">
        <f t="shared" si="2"/>
        <v>0.10846</v>
      </c>
      <c r="AL57" s="9">
        <f t="shared" si="3"/>
        <v>9.2880000000000004E-2</v>
      </c>
      <c r="AM57" s="9">
        <f t="shared" si="4"/>
        <v>1.4880000000000001E-2</v>
      </c>
      <c r="AN57" s="9">
        <f t="shared" si="5"/>
        <v>6.9999999999999999E-4</v>
      </c>
      <c r="AO57" s="9">
        <f t="shared" si="6"/>
        <v>3.2000000000000002E-3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0</v>
      </c>
      <c r="AV57" s="9">
        <f t="shared" si="23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1"/>
        <v>53</v>
      </c>
      <c r="BK57" s="7">
        <f t="shared" si="31"/>
        <v>44</v>
      </c>
      <c r="BL57" s="1">
        <f t="shared" si="12"/>
        <v>173312.15344960365</v>
      </c>
      <c r="BM57" s="74">
        <f>+EvolOf!H46</f>
        <v>124736</v>
      </c>
      <c r="BN57" s="1">
        <f t="shared" si="13"/>
        <v>169496</v>
      </c>
      <c r="BO57" s="1">
        <f t="shared" si="24"/>
        <v>3816.1534496036475</v>
      </c>
      <c r="BP57" s="36">
        <f t="shared" si="25"/>
        <v>2.2514710964292028E-2</v>
      </c>
      <c r="BQ57" s="1">
        <f t="shared" si="14"/>
        <v>14563027.150921818</v>
      </c>
      <c r="BR57" s="1">
        <f t="shared" si="15"/>
        <v>173312.15344960365</v>
      </c>
      <c r="BS57" s="1">
        <f t="shared" si="16"/>
        <v>148416.30843075039</v>
      </c>
    </row>
    <row r="58" spans="2:71" x14ac:dyDescent="0.3">
      <c r="B58" s="1">
        <f t="shared" si="0"/>
        <v>5579</v>
      </c>
      <c r="C58" s="1">
        <v>45</v>
      </c>
      <c r="D58" s="1">
        <v>44420</v>
      </c>
      <c r="E58" s="1">
        <v>4701</v>
      </c>
      <c r="F58" s="1">
        <v>0</v>
      </c>
      <c r="G58" s="1">
        <v>838</v>
      </c>
      <c r="H58" s="1">
        <v>0</v>
      </c>
      <c r="I58" s="1">
        <v>40</v>
      </c>
      <c r="J58" s="1">
        <v>50.71</v>
      </c>
      <c r="K58" s="1">
        <v>1.38</v>
      </c>
      <c r="L58" s="1">
        <v>20.5</v>
      </c>
      <c r="M58" s="1">
        <v>1.75</v>
      </c>
      <c r="N58" s="1">
        <v>1922</v>
      </c>
      <c r="O58" s="1">
        <v>3646</v>
      </c>
      <c r="P58" s="1">
        <v>3571</v>
      </c>
      <c r="Q58" s="1">
        <v>73</v>
      </c>
      <c r="R58" s="1">
        <v>1</v>
      </c>
      <c r="S58" s="1">
        <v>3673</v>
      </c>
      <c r="T58" s="1">
        <v>368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f t="shared" si="17"/>
        <v>44420</v>
      </c>
      <c r="AB58" s="1">
        <f t="shared" si="17"/>
        <v>4701</v>
      </c>
      <c r="AC58" s="1">
        <f t="shared" si="18"/>
        <v>838</v>
      </c>
      <c r="AD58" s="1">
        <f t="shared" si="19"/>
        <v>40</v>
      </c>
      <c r="AE58" s="1">
        <f t="shared" si="26"/>
        <v>57</v>
      </c>
      <c r="AF58" s="1">
        <f t="shared" si="20"/>
        <v>94</v>
      </c>
      <c r="AG58" s="1">
        <f t="shared" si="20"/>
        <v>0</v>
      </c>
      <c r="AH58" s="1">
        <f t="shared" si="20"/>
        <v>5</v>
      </c>
      <c r="AI58" s="1">
        <f t="shared" si="27"/>
        <v>156</v>
      </c>
      <c r="AJ58" s="9">
        <f t="shared" si="1"/>
        <v>7.1697436816633804E-3</v>
      </c>
      <c r="AK58" s="9">
        <f t="shared" si="2"/>
        <v>0.11158</v>
      </c>
      <c r="AL58" s="9">
        <f t="shared" si="3"/>
        <v>9.4020000000000006E-2</v>
      </c>
      <c r="AM58" s="9">
        <f t="shared" si="4"/>
        <v>1.6760000000000001E-2</v>
      </c>
      <c r="AN58" s="9">
        <f t="shared" si="5"/>
        <v>8.0000000000000004E-4</v>
      </c>
      <c r="AO58" s="9">
        <f t="shared" si="6"/>
        <v>3.1199999999999999E-3</v>
      </c>
      <c r="AP58" s="1">
        <f t="shared" si="21"/>
        <v>0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0</v>
      </c>
      <c r="AU58" s="1">
        <f t="shared" si="7"/>
        <v>0</v>
      </c>
      <c r="AV58" s="9">
        <f t="shared" si="23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1"/>
        <v>54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178297.71419792343</v>
      </c>
      <c r="BS58" s="1">
        <f t="shared" si="16"/>
        <v>150237.95562725185</v>
      </c>
    </row>
    <row r="59" spans="2:71" x14ac:dyDescent="0.3">
      <c r="B59" s="1">
        <f t="shared" si="0"/>
        <v>5726</v>
      </c>
      <c r="C59" s="1">
        <v>46</v>
      </c>
      <c r="D59" s="1">
        <v>44271</v>
      </c>
      <c r="E59" s="1">
        <v>4739</v>
      </c>
      <c r="F59" s="1">
        <v>0</v>
      </c>
      <c r="G59" s="1">
        <v>941</v>
      </c>
      <c r="H59" s="1">
        <v>0</v>
      </c>
      <c r="I59" s="1">
        <v>46</v>
      </c>
      <c r="J59" s="1">
        <v>50.47</v>
      </c>
      <c r="K59" s="1">
        <v>1.38</v>
      </c>
      <c r="L59" s="1">
        <v>20.7</v>
      </c>
      <c r="M59" s="1">
        <v>1.75</v>
      </c>
      <c r="N59" s="1">
        <v>2007</v>
      </c>
      <c r="O59" s="1">
        <v>3710</v>
      </c>
      <c r="P59" s="1">
        <v>3629</v>
      </c>
      <c r="Q59" s="1">
        <v>79</v>
      </c>
      <c r="R59" s="1">
        <v>2</v>
      </c>
      <c r="S59" s="1">
        <v>3752</v>
      </c>
      <c r="T59" s="1">
        <v>376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17"/>
        <v>44271</v>
      </c>
      <c r="AB59" s="1">
        <f t="shared" si="17"/>
        <v>4739</v>
      </c>
      <c r="AC59" s="1">
        <f t="shared" si="18"/>
        <v>941</v>
      </c>
      <c r="AD59" s="1">
        <f t="shared" si="19"/>
        <v>46</v>
      </c>
      <c r="AE59" s="1">
        <f t="shared" si="26"/>
        <v>38</v>
      </c>
      <c r="AF59" s="1">
        <f t="shared" si="20"/>
        <v>103</v>
      </c>
      <c r="AG59" s="1">
        <f t="shared" si="20"/>
        <v>0</v>
      </c>
      <c r="AH59" s="1">
        <f t="shared" si="20"/>
        <v>6</v>
      </c>
      <c r="AI59" s="1">
        <f t="shared" si="27"/>
        <v>147</v>
      </c>
      <c r="AJ59" s="9">
        <f t="shared" si="1"/>
        <v>8.0335312609151246E-3</v>
      </c>
      <c r="AK59" s="9">
        <f t="shared" si="2"/>
        <v>0.11452</v>
      </c>
      <c r="AL59" s="9">
        <f t="shared" si="3"/>
        <v>9.4780000000000003E-2</v>
      </c>
      <c r="AM59" s="9">
        <f t="shared" si="4"/>
        <v>1.882E-2</v>
      </c>
      <c r="AN59" s="9">
        <f t="shared" si="5"/>
        <v>9.2000000000000003E-4</v>
      </c>
      <c r="AO59" s="9">
        <f t="shared" si="6"/>
        <v>2.9399999999999999E-3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0</v>
      </c>
      <c r="AV59" s="9">
        <f t="shared" si="23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1"/>
        <v>55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182995.64644153247</v>
      </c>
      <c r="BS59" s="1">
        <f t="shared" si="16"/>
        <v>151452.38709158616</v>
      </c>
    </row>
    <row r="60" spans="2:71" x14ac:dyDescent="0.3">
      <c r="B60" s="1">
        <f t="shared" si="0"/>
        <v>5879</v>
      </c>
      <c r="C60" s="1">
        <v>47</v>
      </c>
      <c r="D60" s="1">
        <v>44120</v>
      </c>
      <c r="E60" s="1">
        <v>4767</v>
      </c>
      <c r="F60" s="1">
        <v>0</v>
      </c>
      <c r="G60" s="1">
        <v>1059</v>
      </c>
      <c r="H60" s="1">
        <v>0</v>
      </c>
      <c r="I60" s="1">
        <v>53</v>
      </c>
      <c r="J60" s="1">
        <v>50.24</v>
      </c>
      <c r="K60" s="1">
        <v>1.39</v>
      </c>
      <c r="L60" s="1">
        <v>20.9</v>
      </c>
      <c r="M60" s="1">
        <v>1.73</v>
      </c>
      <c r="N60" s="1">
        <v>2090</v>
      </c>
      <c r="O60" s="1">
        <v>3779</v>
      </c>
      <c r="P60" s="1">
        <v>3689</v>
      </c>
      <c r="Q60" s="1">
        <v>88</v>
      </c>
      <c r="R60" s="1">
        <v>2</v>
      </c>
      <c r="S60" s="1">
        <v>3809</v>
      </c>
      <c r="T60" s="1">
        <v>381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17"/>
        <v>44120</v>
      </c>
      <c r="AB60" s="1">
        <f t="shared" si="17"/>
        <v>4767</v>
      </c>
      <c r="AC60" s="1">
        <f t="shared" si="18"/>
        <v>1059</v>
      </c>
      <c r="AD60" s="1">
        <f t="shared" si="19"/>
        <v>53</v>
      </c>
      <c r="AE60" s="1">
        <f t="shared" si="26"/>
        <v>28</v>
      </c>
      <c r="AF60" s="1">
        <f t="shared" si="20"/>
        <v>118</v>
      </c>
      <c r="AG60" s="1">
        <f t="shared" si="20"/>
        <v>0</v>
      </c>
      <c r="AH60" s="1">
        <f t="shared" si="20"/>
        <v>7</v>
      </c>
      <c r="AI60" s="1">
        <f t="shared" si="27"/>
        <v>153</v>
      </c>
      <c r="AJ60" s="9">
        <f t="shared" si="1"/>
        <v>9.015138629018541E-3</v>
      </c>
      <c r="AK60" s="9">
        <f t="shared" si="2"/>
        <v>0.11758</v>
      </c>
      <c r="AL60" s="9">
        <f t="shared" si="3"/>
        <v>9.5339999999999994E-2</v>
      </c>
      <c r="AM60" s="9">
        <f t="shared" si="4"/>
        <v>2.1180000000000001E-2</v>
      </c>
      <c r="AN60" s="9">
        <f t="shared" si="5"/>
        <v>1.06E-3</v>
      </c>
      <c r="AO60" s="9">
        <f t="shared" si="6"/>
        <v>3.0599999999999998E-3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0</v>
      </c>
      <c r="AV60" s="9">
        <f t="shared" si="23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1"/>
        <v>56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187885.33102161533</v>
      </c>
      <c r="BS60" s="1">
        <f t="shared" si="16"/>
        <v>152347.23132846405</v>
      </c>
    </row>
    <row r="61" spans="2:71" x14ac:dyDescent="0.3">
      <c r="B61" s="1">
        <f t="shared" si="0"/>
        <v>6033</v>
      </c>
      <c r="C61" s="1">
        <v>48</v>
      </c>
      <c r="D61" s="1">
        <v>43964</v>
      </c>
      <c r="E61" s="1">
        <v>4787</v>
      </c>
      <c r="F61" s="1">
        <v>0</v>
      </c>
      <c r="G61" s="1">
        <v>1187</v>
      </c>
      <c r="H61" s="1">
        <v>0</v>
      </c>
      <c r="I61" s="1">
        <v>59</v>
      </c>
      <c r="J61" s="1">
        <v>50.01</v>
      </c>
      <c r="K61" s="1">
        <v>1.39</v>
      </c>
      <c r="L61" s="1">
        <v>21.2</v>
      </c>
      <c r="M61" s="1">
        <v>1.7</v>
      </c>
      <c r="N61" s="1">
        <v>2175</v>
      </c>
      <c r="O61" s="1">
        <v>3849</v>
      </c>
      <c r="P61" s="1">
        <v>3747</v>
      </c>
      <c r="Q61" s="1">
        <v>99</v>
      </c>
      <c r="R61" s="1">
        <v>2</v>
      </c>
      <c r="S61" s="1">
        <v>3853</v>
      </c>
      <c r="T61" s="1">
        <v>387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f t="shared" si="17"/>
        <v>43964</v>
      </c>
      <c r="AB61" s="1">
        <f t="shared" si="17"/>
        <v>4787</v>
      </c>
      <c r="AC61" s="1">
        <f t="shared" si="18"/>
        <v>1187</v>
      </c>
      <c r="AD61" s="1">
        <f t="shared" si="19"/>
        <v>59</v>
      </c>
      <c r="AE61" s="1">
        <f t="shared" si="26"/>
        <v>20</v>
      </c>
      <c r="AF61" s="1">
        <f t="shared" si="20"/>
        <v>128</v>
      </c>
      <c r="AG61" s="1">
        <f t="shared" si="20"/>
        <v>0</v>
      </c>
      <c r="AH61" s="1">
        <f t="shared" si="20"/>
        <v>6</v>
      </c>
      <c r="AI61" s="1">
        <f t="shared" si="27"/>
        <v>154</v>
      </c>
      <c r="AJ61" s="9">
        <f t="shared" si="1"/>
        <v>9.7795458312613954E-3</v>
      </c>
      <c r="AK61" s="9">
        <f t="shared" si="2"/>
        <v>0.12066</v>
      </c>
      <c r="AL61" s="9">
        <f t="shared" si="3"/>
        <v>9.5740000000000006E-2</v>
      </c>
      <c r="AM61" s="9">
        <f t="shared" si="4"/>
        <v>2.3740000000000001E-2</v>
      </c>
      <c r="AN61" s="9">
        <f t="shared" si="5"/>
        <v>1.1800000000000001E-3</v>
      </c>
      <c r="AO61" s="9">
        <f t="shared" si="6"/>
        <v>3.0799999999999998E-3</v>
      </c>
      <c r="AP61" s="1">
        <f t="shared" si="21"/>
        <v>0</v>
      </c>
      <c r="AQ61" s="1">
        <f t="shared" si="21"/>
        <v>0</v>
      </c>
      <c r="AR61" s="1"/>
      <c r="AS61" s="1">
        <f t="shared" si="22"/>
        <v>0</v>
      </c>
      <c r="AT61" s="1">
        <f t="shared" si="28"/>
        <v>0</v>
      </c>
      <c r="AU61" s="1">
        <f t="shared" si="7"/>
        <v>0</v>
      </c>
      <c r="AV61" s="9">
        <f t="shared" si="23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1"/>
        <v>57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192806.97432444381</v>
      </c>
      <c r="BS61" s="1">
        <f t="shared" si="16"/>
        <v>152986.40578337686</v>
      </c>
    </row>
    <row r="62" spans="2:71" x14ac:dyDescent="0.3">
      <c r="B62" s="1">
        <f t="shared" si="0"/>
        <v>6180</v>
      </c>
      <c r="C62" s="1">
        <v>49</v>
      </c>
      <c r="D62" s="1">
        <v>43817</v>
      </c>
      <c r="E62" s="1">
        <v>4794</v>
      </c>
      <c r="F62" s="1">
        <v>0</v>
      </c>
      <c r="G62" s="1">
        <v>1320</v>
      </c>
      <c r="H62" s="1">
        <v>0</v>
      </c>
      <c r="I62" s="1">
        <v>66</v>
      </c>
      <c r="J62" s="1">
        <v>49.8</v>
      </c>
      <c r="K62" s="1">
        <v>1.39</v>
      </c>
      <c r="L62" s="1">
        <v>21.4</v>
      </c>
      <c r="M62" s="1">
        <v>1.68</v>
      </c>
      <c r="N62" s="1">
        <v>2258</v>
      </c>
      <c r="O62" s="1">
        <v>3913</v>
      </c>
      <c r="P62" s="1">
        <v>3799</v>
      </c>
      <c r="Q62" s="1">
        <v>111</v>
      </c>
      <c r="R62" s="1">
        <v>2</v>
      </c>
      <c r="S62" s="1">
        <v>3876</v>
      </c>
      <c r="T62" s="1">
        <v>390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f t="shared" si="17"/>
        <v>43817</v>
      </c>
      <c r="AB62" s="1">
        <f t="shared" si="17"/>
        <v>4794</v>
      </c>
      <c r="AC62" s="1">
        <f t="shared" si="18"/>
        <v>1320</v>
      </c>
      <c r="AD62" s="1">
        <f t="shared" si="19"/>
        <v>66</v>
      </c>
      <c r="AE62" s="1">
        <f t="shared" si="26"/>
        <v>7</v>
      </c>
      <c r="AF62" s="1">
        <f t="shared" si="20"/>
        <v>133</v>
      </c>
      <c r="AG62" s="1">
        <f t="shared" si="20"/>
        <v>0</v>
      </c>
      <c r="AH62" s="1">
        <f t="shared" si="20"/>
        <v>7</v>
      </c>
      <c r="AI62" s="1">
        <f t="shared" si="27"/>
        <v>147</v>
      </c>
      <c r="AJ62" s="9">
        <f t="shared" si="1"/>
        <v>1.0679611650485437E-2</v>
      </c>
      <c r="AK62" s="9">
        <f t="shared" si="2"/>
        <v>0.1236</v>
      </c>
      <c r="AL62" s="9">
        <f t="shared" si="3"/>
        <v>9.5880000000000007E-2</v>
      </c>
      <c r="AM62" s="9">
        <f t="shared" si="4"/>
        <v>2.64E-2</v>
      </c>
      <c r="AN62" s="9">
        <f t="shared" si="5"/>
        <v>1.32E-3</v>
      </c>
      <c r="AO62" s="9">
        <f t="shared" si="6"/>
        <v>2.9399999999999999E-3</v>
      </c>
      <c r="AP62" s="1">
        <f t="shared" si="21"/>
        <v>0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0</v>
      </c>
      <c r="AU62" s="1">
        <f t="shared" si="7"/>
        <v>0</v>
      </c>
      <c r="AV62" s="9">
        <f t="shared" si="23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1"/>
        <v>58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197504.90656805286</v>
      </c>
      <c r="BS62" s="1">
        <f t="shared" si="16"/>
        <v>153210.11684259633</v>
      </c>
    </row>
    <row r="63" spans="2:71" x14ac:dyDescent="0.3">
      <c r="B63" s="1">
        <f t="shared" si="0"/>
        <v>6319</v>
      </c>
      <c r="C63" s="1">
        <v>50</v>
      </c>
      <c r="D63" s="1">
        <v>43679</v>
      </c>
      <c r="E63" s="1">
        <v>4775</v>
      </c>
      <c r="F63" s="1">
        <v>0</v>
      </c>
      <c r="G63" s="1">
        <v>1470</v>
      </c>
      <c r="H63" s="1">
        <v>0</v>
      </c>
      <c r="I63" s="1">
        <v>74</v>
      </c>
      <c r="J63" s="1">
        <v>49.6</v>
      </c>
      <c r="K63" s="1">
        <v>1.39</v>
      </c>
      <c r="L63" s="1">
        <v>21.7</v>
      </c>
      <c r="M63" s="1">
        <v>1.65</v>
      </c>
      <c r="N63" s="1">
        <v>2338</v>
      </c>
      <c r="O63" s="1">
        <v>3972</v>
      </c>
      <c r="P63" s="1">
        <v>3841</v>
      </c>
      <c r="Q63" s="1">
        <v>127</v>
      </c>
      <c r="R63" s="1">
        <v>2</v>
      </c>
      <c r="S63" s="1">
        <v>3880</v>
      </c>
      <c r="T63" s="1">
        <v>390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17"/>
        <v>43679</v>
      </c>
      <c r="AB63" s="1">
        <f t="shared" si="17"/>
        <v>4775</v>
      </c>
      <c r="AC63" s="1">
        <f t="shared" si="18"/>
        <v>1470</v>
      </c>
      <c r="AD63" s="1">
        <f t="shared" si="19"/>
        <v>74</v>
      </c>
      <c r="AE63" s="1">
        <f t="shared" si="26"/>
        <v>-19</v>
      </c>
      <c r="AF63" s="1">
        <f t="shared" si="20"/>
        <v>150</v>
      </c>
      <c r="AG63" s="1">
        <f t="shared" si="20"/>
        <v>0</v>
      </c>
      <c r="AH63" s="1">
        <f t="shared" si="20"/>
        <v>8</v>
      </c>
      <c r="AI63" s="1">
        <f t="shared" si="27"/>
        <v>139</v>
      </c>
      <c r="AJ63" s="9">
        <f t="shared" si="1"/>
        <v>1.1710713720525399E-2</v>
      </c>
      <c r="AK63" s="9">
        <f t="shared" si="2"/>
        <v>0.12637999999999999</v>
      </c>
      <c r="AL63" s="9">
        <f t="shared" si="3"/>
        <v>9.5500000000000002E-2</v>
      </c>
      <c r="AM63" s="9">
        <f t="shared" si="4"/>
        <v>2.9399999999999999E-2</v>
      </c>
      <c r="AN63" s="9">
        <f t="shared" si="5"/>
        <v>1.48E-3</v>
      </c>
      <c r="AO63" s="9">
        <f t="shared" si="6"/>
        <v>2.7799999999999999E-3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0</v>
      </c>
      <c r="AV63" s="9">
        <f t="shared" si="23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1"/>
        <v>59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201947.16902969676</v>
      </c>
      <c r="BS63" s="1">
        <f t="shared" si="16"/>
        <v>152602.90111042917</v>
      </c>
    </row>
    <row r="64" spans="2:71" x14ac:dyDescent="0.3">
      <c r="B64" s="1">
        <f t="shared" si="0"/>
        <v>6450</v>
      </c>
      <c r="C64" s="1">
        <v>51</v>
      </c>
      <c r="D64" s="1">
        <v>43548</v>
      </c>
      <c r="E64" s="1">
        <v>4741</v>
      </c>
      <c r="F64" s="1">
        <v>0</v>
      </c>
      <c r="G64" s="1">
        <v>1627</v>
      </c>
      <c r="H64" s="1">
        <v>0</v>
      </c>
      <c r="I64" s="1">
        <v>82</v>
      </c>
      <c r="J64" s="1">
        <v>49.4</v>
      </c>
      <c r="K64" s="1">
        <v>1.39</v>
      </c>
      <c r="L64" s="1">
        <v>21.9</v>
      </c>
      <c r="M64" s="1">
        <v>1.62</v>
      </c>
      <c r="N64" s="1">
        <v>2415</v>
      </c>
      <c r="O64" s="1">
        <v>4026</v>
      </c>
      <c r="P64" s="1">
        <v>3875</v>
      </c>
      <c r="Q64" s="1">
        <v>147</v>
      </c>
      <c r="R64" s="1">
        <v>3</v>
      </c>
      <c r="S64" s="1">
        <v>3870</v>
      </c>
      <c r="T64" s="1">
        <v>388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f t="shared" si="17"/>
        <v>43548</v>
      </c>
      <c r="AB64" s="1">
        <f t="shared" si="17"/>
        <v>4741</v>
      </c>
      <c r="AC64" s="1">
        <f t="shared" si="18"/>
        <v>1627</v>
      </c>
      <c r="AD64" s="1">
        <f t="shared" si="19"/>
        <v>82</v>
      </c>
      <c r="AE64" s="1">
        <f t="shared" si="26"/>
        <v>-34</v>
      </c>
      <c r="AF64" s="1">
        <f t="shared" si="20"/>
        <v>157</v>
      </c>
      <c r="AG64" s="1">
        <f t="shared" si="20"/>
        <v>0</v>
      </c>
      <c r="AH64" s="1">
        <f t="shared" si="20"/>
        <v>8</v>
      </c>
      <c r="AI64" s="1">
        <f t="shared" si="27"/>
        <v>131</v>
      </c>
      <c r="AJ64" s="9">
        <f t="shared" si="1"/>
        <v>1.2713178294573644E-2</v>
      </c>
      <c r="AK64" s="9">
        <f t="shared" si="2"/>
        <v>0.129</v>
      </c>
      <c r="AL64" s="9">
        <f t="shared" si="3"/>
        <v>9.4820000000000002E-2</v>
      </c>
      <c r="AM64" s="9">
        <f t="shared" si="4"/>
        <v>3.2539999999999999E-2</v>
      </c>
      <c r="AN64" s="9">
        <f t="shared" si="5"/>
        <v>1.64E-3</v>
      </c>
      <c r="AO64" s="9">
        <f t="shared" si="6"/>
        <v>2.6199999999999999E-3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0</v>
      </c>
      <c r="AV64" s="9">
        <f t="shared" si="23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60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206133.76170937554</v>
      </c>
      <c r="BS64" s="1">
        <f t="shared" si="16"/>
        <v>151516.30453707743</v>
      </c>
    </row>
    <row r="65" spans="2:71" x14ac:dyDescent="0.3">
      <c r="B65" s="1">
        <f t="shared" si="0"/>
        <v>6574</v>
      </c>
      <c r="C65" s="1">
        <v>52</v>
      </c>
      <c r="D65" s="1">
        <v>43424</v>
      </c>
      <c r="E65" s="1">
        <v>4686</v>
      </c>
      <c r="F65" s="1">
        <v>0</v>
      </c>
      <c r="G65" s="1">
        <v>1797</v>
      </c>
      <c r="H65" s="1">
        <v>0</v>
      </c>
      <c r="I65" s="1">
        <v>91</v>
      </c>
      <c r="J65" s="1">
        <v>49.22</v>
      </c>
      <c r="K65" s="1">
        <v>1.39</v>
      </c>
      <c r="L65" s="1">
        <v>22.2</v>
      </c>
      <c r="M65" s="1">
        <v>1.59</v>
      </c>
      <c r="N65" s="1">
        <v>2492</v>
      </c>
      <c r="O65" s="1">
        <v>4072</v>
      </c>
      <c r="P65" s="1">
        <v>3898</v>
      </c>
      <c r="Q65" s="1">
        <v>170</v>
      </c>
      <c r="R65" s="1">
        <v>3</v>
      </c>
      <c r="S65" s="1">
        <v>3839</v>
      </c>
      <c r="T65" s="1">
        <v>385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f t="shared" si="17"/>
        <v>43424</v>
      </c>
      <c r="AB65" s="1">
        <f t="shared" si="17"/>
        <v>4686</v>
      </c>
      <c r="AC65" s="1">
        <f t="shared" si="18"/>
        <v>1797</v>
      </c>
      <c r="AD65" s="1">
        <f t="shared" si="19"/>
        <v>91</v>
      </c>
      <c r="AE65" s="1">
        <f t="shared" si="26"/>
        <v>-55</v>
      </c>
      <c r="AF65" s="1">
        <f t="shared" si="20"/>
        <v>170</v>
      </c>
      <c r="AG65" s="1">
        <f t="shared" si="20"/>
        <v>0</v>
      </c>
      <c r="AH65" s="1">
        <f t="shared" si="20"/>
        <v>9</v>
      </c>
      <c r="AI65" s="1">
        <f t="shared" si="27"/>
        <v>124</v>
      </c>
      <c r="AJ65" s="9">
        <f t="shared" si="1"/>
        <v>1.3842409491937937E-2</v>
      </c>
      <c r="AK65" s="9">
        <f t="shared" si="2"/>
        <v>0.13148000000000001</v>
      </c>
      <c r="AL65" s="9">
        <f t="shared" si="3"/>
        <v>9.3719999999999998E-2</v>
      </c>
      <c r="AM65" s="9">
        <f t="shared" si="4"/>
        <v>3.594E-2</v>
      </c>
      <c r="AN65" s="9">
        <f t="shared" si="5"/>
        <v>1.82E-3</v>
      </c>
      <c r="AO65" s="9">
        <f t="shared" si="6"/>
        <v>2.48E-3</v>
      </c>
      <c r="AP65" s="1">
        <f t="shared" si="21"/>
        <v>0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0</v>
      </c>
      <c r="AU65" s="1">
        <f t="shared" si="7"/>
        <v>0</v>
      </c>
      <c r="AV65" s="9">
        <f t="shared" si="23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32"/>
        <v>61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210096.64332983486</v>
      </c>
      <c r="BS65" s="1">
        <f t="shared" si="16"/>
        <v>149758.57478606724</v>
      </c>
    </row>
    <row r="66" spans="2:71" x14ac:dyDescent="0.3">
      <c r="B66" s="1">
        <f t="shared" si="0"/>
        <v>6693</v>
      </c>
      <c r="C66" s="1">
        <v>53</v>
      </c>
      <c r="D66" s="1">
        <v>43305</v>
      </c>
      <c r="E66" s="1">
        <v>4621</v>
      </c>
      <c r="F66" s="1">
        <v>0</v>
      </c>
      <c r="G66" s="1">
        <v>1972</v>
      </c>
      <c r="H66" s="1">
        <v>0</v>
      </c>
      <c r="I66" s="1">
        <v>100</v>
      </c>
      <c r="J66" s="1">
        <v>49.04</v>
      </c>
      <c r="K66" s="1">
        <v>1.39</v>
      </c>
      <c r="L66" s="1">
        <v>22.4</v>
      </c>
      <c r="M66" s="1">
        <v>1.57</v>
      </c>
      <c r="N66" s="1">
        <v>2569</v>
      </c>
      <c r="O66" s="1">
        <v>4114</v>
      </c>
      <c r="P66" s="1">
        <v>3913</v>
      </c>
      <c r="Q66" s="1">
        <v>196</v>
      </c>
      <c r="R66" s="1">
        <v>4</v>
      </c>
      <c r="S66" s="1">
        <v>3806</v>
      </c>
      <c r="T66" s="1">
        <v>384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f t="shared" si="17"/>
        <v>43305</v>
      </c>
      <c r="AB66" s="1">
        <f t="shared" si="17"/>
        <v>4621</v>
      </c>
      <c r="AC66" s="1">
        <f t="shared" si="18"/>
        <v>1972</v>
      </c>
      <c r="AD66" s="1">
        <f t="shared" si="19"/>
        <v>100</v>
      </c>
      <c r="AE66" s="1">
        <f t="shared" si="26"/>
        <v>-65</v>
      </c>
      <c r="AF66" s="1">
        <f t="shared" si="20"/>
        <v>175</v>
      </c>
      <c r="AG66" s="1">
        <f t="shared" si="20"/>
        <v>0</v>
      </c>
      <c r="AH66" s="1">
        <f t="shared" si="20"/>
        <v>9</v>
      </c>
      <c r="AI66" s="1">
        <f t="shared" si="27"/>
        <v>119</v>
      </c>
      <c r="AJ66" s="9">
        <f t="shared" si="1"/>
        <v>1.4940983116689078E-2</v>
      </c>
      <c r="AK66" s="9">
        <f t="shared" si="2"/>
        <v>0.13386000000000001</v>
      </c>
      <c r="AL66" s="9">
        <f t="shared" si="3"/>
        <v>9.2420000000000002E-2</v>
      </c>
      <c r="AM66" s="9">
        <f t="shared" si="4"/>
        <v>3.9440000000000003E-2</v>
      </c>
      <c r="AN66" s="9">
        <f t="shared" si="5"/>
        <v>2E-3</v>
      </c>
      <c r="AO66" s="9">
        <f t="shared" si="6"/>
        <v>2.3800000000000002E-3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0</v>
      </c>
      <c r="AV66" s="9">
        <f t="shared" si="23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32"/>
        <v>62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213899.73133656598</v>
      </c>
      <c r="BS66" s="1">
        <f t="shared" si="16"/>
        <v>147681.25780760069</v>
      </c>
    </row>
    <row r="67" spans="2:71" x14ac:dyDescent="0.3">
      <c r="B67" s="1">
        <f t="shared" si="0"/>
        <v>6804</v>
      </c>
      <c r="C67" s="1">
        <v>54</v>
      </c>
      <c r="D67" s="1">
        <v>43194</v>
      </c>
      <c r="E67" s="1">
        <v>4533</v>
      </c>
      <c r="F67" s="1">
        <v>0</v>
      </c>
      <c r="G67" s="1">
        <v>2162</v>
      </c>
      <c r="H67" s="1">
        <v>0</v>
      </c>
      <c r="I67" s="1">
        <v>109</v>
      </c>
      <c r="J67" s="1">
        <v>48.86</v>
      </c>
      <c r="K67" s="1">
        <v>1.39</v>
      </c>
      <c r="L67" s="1">
        <v>22.7</v>
      </c>
      <c r="M67" s="1">
        <v>1.54</v>
      </c>
      <c r="N67" s="1">
        <v>2643</v>
      </c>
      <c r="O67" s="1">
        <v>4151</v>
      </c>
      <c r="P67" s="1">
        <v>3918</v>
      </c>
      <c r="Q67" s="1">
        <v>227</v>
      </c>
      <c r="R67" s="1">
        <v>5</v>
      </c>
      <c r="S67" s="1">
        <v>3763</v>
      </c>
      <c r="T67" s="1">
        <v>376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f t="shared" si="17"/>
        <v>43194</v>
      </c>
      <c r="AB67" s="1">
        <f t="shared" si="17"/>
        <v>4533</v>
      </c>
      <c r="AC67" s="1">
        <f t="shared" si="18"/>
        <v>2162</v>
      </c>
      <c r="AD67" s="1">
        <f t="shared" si="19"/>
        <v>109</v>
      </c>
      <c r="AE67" s="1">
        <f t="shared" si="26"/>
        <v>-88</v>
      </c>
      <c r="AF67" s="1">
        <f t="shared" si="20"/>
        <v>190</v>
      </c>
      <c r="AG67" s="1">
        <f t="shared" si="20"/>
        <v>0</v>
      </c>
      <c r="AH67" s="1">
        <f t="shared" si="20"/>
        <v>9</v>
      </c>
      <c r="AI67" s="1">
        <f t="shared" si="27"/>
        <v>111</v>
      </c>
      <c r="AJ67" s="9">
        <f t="shared" si="1"/>
        <v>1.6019988242210466E-2</v>
      </c>
      <c r="AK67" s="9">
        <f t="shared" si="2"/>
        <v>0.13608000000000001</v>
      </c>
      <c r="AL67" s="9">
        <f t="shared" si="3"/>
        <v>9.0660000000000004E-2</v>
      </c>
      <c r="AM67" s="9">
        <f t="shared" si="4"/>
        <v>4.3240000000000001E-2</v>
      </c>
      <c r="AN67" s="9">
        <f t="shared" si="5"/>
        <v>2.1800000000000001E-3</v>
      </c>
      <c r="AO67" s="9">
        <f t="shared" si="6"/>
        <v>2.2200000000000002E-3</v>
      </c>
      <c r="AP67" s="1">
        <f t="shared" si="21"/>
        <v>0</v>
      </c>
      <c r="AQ67" s="1">
        <f t="shared" si="21"/>
        <v>0</v>
      </c>
      <c r="AR67" s="1"/>
      <c r="AS67" s="1">
        <f t="shared" si="22"/>
        <v>0</v>
      </c>
      <c r="AT67" s="1">
        <f t="shared" si="28"/>
        <v>0</v>
      </c>
      <c r="AU67" s="1">
        <f t="shared" si="7"/>
        <v>0</v>
      </c>
      <c r="AV67" s="9">
        <f t="shared" si="23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32"/>
        <v>63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217447.14956133196</v>
      </c>
      <c r="BS67" s="1">
        <f t="shared" si="16"/>
        <v>144868.89020598438</v>
      </c>
    </row>
    <row r="68" spans="2:71" x14ac:dyDescent="0.3">
      <c r="B68" s="1">
        <f t="shared" si="0"/>
        <v>6910</v>
      </c>
      <c r="C68" s="1">
        <v>55</v>
      </c>
      <c r="D68" s="1">
        <v>43088</v>
      </c>
      <c r="E68" s="1">
        <v>4433</v>
      </c>
      <c r="F68" s="1">
        <v>0</v>
      </c>
      <c r="G68" s="1">
        <v>2359</v>
      </c>
      <c r="H68" s="1">
        <v>0</v>
      </c>
      <c r="I68" s="1">
        <v>118</v>
      </c>
      <c r="J68" s="1">
        <v>48.7</v>
      </c>
      <c r="K68" s="1">
        <v>1.39</v>
      </c>
      <c r="L68" s="1">
        <v>22.9</v>
      </c>
      <c r="M68" s="1">
        <v>1.52</v>
      </c>
      <c r="N68" s="1">
        <v>2714</v>
      </c>
      <c r="O68" s="1">
        <v>4186</v>
      </c>
      <c r="P68" s="1">
        <v>3916</v>
      </c>
      <c r="Q68" s="1">
        <v>264</v>
      </c>
      <c r="R68" s="1">
        <v>5</v>
      </c>
      <c r="S68" s="1">
        <v>3704</v>
      </c>
      <c r="T68" s="1">
        <v>372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f t="shared" si="17"/>
        <v>43088</v>
      </c>
      <c r="AB68" s="1">
        <f t="shared" si="17"/>
        <v>4433</v>
      </c>
      <c r="AC68" s="1">
        <f t="shared" si="18"/>
        <v>2359</v>
      </c>
      <c r="AD68" s="1">
        <f t="shared" si="19"/>
        <v>118</v>
      </c>
      <c r="AE68" s="1">
        <f t="shared" si="26"/>
        <v>-100</v>
      </c>
      <c r="AF68" s="1">
        <f t="shared" si="20"/>
        <v>197</v>
      </c>
      <c r="AG68" s="1">
        <f t="shared" si="20"/>
        <v>0</v>
      </c>
      <c r="AH68" s="1">
        <f t="shared" si="20"/>
        <v>9</v>
      </c>
      <c r="AI68" s="1">
        <f t="shared" si="27"/>
        <v>106</v>
      </c>
      <c r="AJ68" s="9">
        <f t="shared" si="1"/>
        <v>1.7076700434153401E-2</v>
      </c>
      <c r="AK68" s="9">
        <f t="shared" si="2"/>
        <v>0.13819999999999999</v>
      </c>
      <c r="AL68" s="9">
        <f t="shared" si="3"/>
        <v>8.8660000000000003E-2</v>
      </c>
      <c r="AM68" s="9">
        <f t="shared" si="4"/>
        <v>4.718E-2</v>
      </c>
      <c r="AN68" s="9">
        <f t="shared" si="5"/>
        <v>2.3600000000000001E-3</v>
      </c>
      <c r="AO68" s="9">
        <f t="shared" si="6"/>
        <v>2.1199999999999999E-3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0</v>
      </c>
      <c r="AV68" s="9">
        <f t="shared" si="23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32"/>
        <v>64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220834.77417236977</v>
      </c>
      <c r="BS68" s="1">
        <f t="shared" si="16"/>
        <v>141673.01793142044</v>
      </c>
    </row>
    <row r="69" spans="2:71" x14ac:dyDescent="0.3">
      <c r="B69" s="1">
        <f t="shared" si="0"/>
        <v>6976</v>
      </c>
      <c r="C69" s="1">
        <v>56</v>
      </c>
      <c r="D69" s="1">
        <v>43022</v>
      </c>
      <c r="E69" s="1">
        <v>4287</v>
      </c>
      <c r="F69" s="1">
        <v>0</v>
      </c>
      <c r="G69" s="1">
        <v>2562</v>
      </c>
      <c r="H69" s="1">
        <v>0</v>
      </c>
      <c r="I69" s="1">
        <v>127</v>
      </c>
      <c r="J69" s="1">
        <v>48.35</v>
      </c>
      <c r="K69" s="1">
        <v>1.38</v>
      </c>
      <c r="L69" s="1">
        <v>23.2</v>
      </c>
      <c r="M69" s="1">
        <v>1.49</v>
      </c>
      <c r="N69" s="1">
        <v>2768</v>
      </c>
      <c r="O69" s="1">
        <v>4199</v>
      </c>
      <c r="P69" s="1">
        <v>3929</v>
      </c>
      <c r="Q69" s="1">
        <v>264</v>
      </c>
      <c r="R69" s="1">
        <v>5</v>
      </c>
      <c r="S69" s="1">
        <v>3630</v>
      </c>
      <c r="T69" s="1">
        <v>363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f t="shared" si="17"/>
        <v>43022</v>
      </c>
      <c r="AB69" s="1">
        <f t="shared" si="17"/>
        <v>4287</v>
      </c>
      <c r="AC69" s="1">
        <f t="shared" si="18"/>
        <v>2562</v>
      </c>
      <c r="AD69" s="1">
        <f t="shared" si="19"/>
        <v>127</v>
      </c>
      <c r="AE69" s="1">
        <f t="shared" si="26"/>
        <v>-146</v>
      </c>
      <c r="AF69" s="1">
        <f t="shared" si="20"/>
        <v>203</v>
      </c>
      <c r="AG69" s="1">
        <f t="shared" si="20"/>
        <v>0</v>
      </c>
      <c r="AH69" s="1">
        <f t="shared" si="20"/>
        <v>9</v>
      </c>
      <c r="AI69" s="1">
        <f t="shared" si="27"/>
        <v>66</v>
      </c>
      <c r="AJ69" s="9">
        <f t="shared" si="1"/>
        <v>1.8205275229357797E-2</v>
      </c>
      <c r="AK69" s="9">
        <f t="shared" si="2"/>
        <v>0.13952000000000001</v>
      </c>
      <c r="AL69" s="9">
        <f t="shared" si="3"/>
        <v>8.5739999999999997E-2</v>
      </c>
      <c r="AM69" s="9">
        <f t="shared" si="4"/>
        <v>5.1240000000000001E-2</v>
      </c>
      <c r="AN69" s="9">
        <f t="shared" si="5"/>
        <v>2.5400000000000002E-3</v>
      </c>
      <c r="AO69" s="9">
        <f t="shared" si="6"/>
        <v>1.32E-3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0</v>
      </c>
      <c r="AV69" s="9">
        <f t="shared" si="23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32"/>
        <v>65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222944.04987358197</v>
      </c>
      <c r="BS69" s="1">
        <f t="shared" si="16"/>
        <v>137007.04441055705</v>
      </c>
    </row>
    <row r="70" spans="2:71" x14ac:dyDescent="0.3">
      <c r="B70" s="1">
        <f t="shared" si="0"/>
        <v>7040</v>
      </c>
      <c r="C70" s="1">
        <v>57</v>
      </c>
      <c r="D70" s="1">
        <v>42958</v>
      </c>
      <c r="E70" s="1">
        <v>4134</v>
      </c>
      <c r="F70" s="1">
        <v>0</v>
      </c>
      <c r="G70" s="1">
        <v>2770</v>
      </c>
      <c r="H70" s="1">
        <v>0</v>
      </c>
      <c r="I70" s="1">
        <v>136</v>
      </c>
      <c r="J70" s="1">
        <v>48.01</v>
      </c>
      <c r="K70" s="1">
        <v>1.37</v>
      </c>
      <c r="L70" s="1">
        <v>23.4</v>
      </c>
      <c r="M70" s="1">
        <v>1.47</v>
      </c>
      <c r="N70" s="1">
        <v>2820</v>
      </c>
      <c r="O70" s="1">
        <v>4210</v>
      </c>
      <c r="P70" s="1">
        <v>3940</v>
      </c>
      <c r="Q70" s="1">
        <v>264</v>
      </c>
      <c r="R70" s="1">
        <v>5</v>
      </c>
      <c r="S70" s="1">
        <v>3544</v>
      </c>
      <c r="T70" s="1">
        <v>354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f t="shared" si="17"/>
        <v>42958</v>
      </c>
      <c r="AB70" s="1">
        <f t="shared" si="17"/>
        <v>4134</v>
      </c>
      <c r="AC70" s="1">
        <f t="shared" si="18"/>
        <v>2770</v>
      </c>
      <c r="AD70" s="1">
        <f t="shared" si="19"/>
        <v>136</v>
      </c>
      <c r="AE70" s="1">
        <f t="shared" si="26"/>
        <v>-153</v>
      </c>
      <c r="AF70" s="1">
        <f t="shared" si="20"/>
        <v>208</v>
      </c>
      <c r="AG70" s="1">
        <f t="shared" si="20"/>
        <v>0</v>
      </c>
      <c r="AH70" s="1">
        <f t="shared" si="20"/>
        <v>9</v>
      </c>
      <c r="AI70" s="1">
        <f t="shared" si="27"/>
        <v>64</v>
      </c>
      <c r="AJ70" s="9">
        <f t="shared" si="1"/>
        <v>1.9318181818181818E-2</v>
      </c>
      <c r="AK70" s="9">
        <f t="shared" si="2"/>
        <v>0.14080000000000001</v>
      </c>
      <c r="AL70" s="9">
        <f t="shared" si="3"/>
        <v>8.2680000000000003E-2</v>
      </c>
      <c r="AM70" s="9">
        <f t="shared" si="4"/>
        <v>5.5399999999999998E-2</v>
      </c>
      <c r="AN70" s="9">
        <f t="shared" si="5"/>
        <v>2.7200000000000002E-3</v>
      </c>
      <c r="AO70" s="9">
        <f t="shared" si="6"/>
        <v>1.2800000000000001E-3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0</v>
      </c>
      <c r="AV70" s="9">
        <f t="shared" si="23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32"/>
        <v>66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224989.40812930293</v>
      </c>
      <c r="BS70" s="1">
        <f t="shared" si="16"/>
        <v>132117.35983047419</v>
      </c>
    </row>
    <row r="71" spans="2:71" x14ac:dyDescent="0.3">
      <c r="B71" s="1">
        <f t="shared" si="0"/>
        <v>7099</v>
      </c>
      <c r="C71" s="1">
        <v>58</v>
      </c>
      <c r="D71" s="1">
        <v>42899</v>
      </c>
      <c r="E71" s="1">
        <v>3974</v>
      </c>
      <c r="F71" s="1">
        <v>0</v>
      </c>
      <c r="G71" s="1">
        <v>2980</v>
      </c>
      <c r="H71" s="1">
        <v>0</v>
      </c>
      <c r="I71" s="1">
        <v>145</v>
      </c>
      <c r="J71" s="1">
        <v>47.68</v>
      </c>
      <c r="K71" s="1">
        <v>1.36</v>
      </c>
      <c r="L71" s="1">
        <v>23.6</v>
      </c>
      <c r="M71" s="1">
        <v>1.44</v>
      </c>
      <c r="N71" s="1">
        <v>2867</v>
      </c>
      <c r="O71" s="1">
        <v>4223</v>
      </c>
      <c r="P71" s="1">
        <v>3953</v>
      </c>
      <c r="Q71" s="1">
        <v>264</v>
      </c>
      <c r="R71" s="1">
        <v>5</v>
      </c>
      <c r="S71" s="1">
        <v>3450</v>
      </c>
      <c r="T71" s="1">
        <v>345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f t="shared" si="17"/>
        <v>42899</v>
      </c>
      <c r="AB71" s="1">
        <f t="shared" si="17"/>
        <v>3974</v>
      </c>
      <c r="AC71" s="1">
        <f t="shared" si="18"/>
        <v>2980</v>
      </c>
      <c r="AD71" s="1">
        <f t="shared" si="19"/>
        <v>145</v>
      </c>
      <c r="AE71" s="1">
        <f t="shared" si="26"/>
        <v>-160</v>
      </c>
      <c r="AF71" s="1">
        <f t="shared" si="20"/>
        <v>210</v>
      </c>
      <c r="AG71" s="1">
        <f t="shared" si="20"/>
        <v>0</v>
      </c>
      <c r="AH71" s="1">
        <f t="shared" si="20"/>
        <v>9</v>
      </c>
      <c r="AI71" s="1">
        <f t="shared" si="27"/>
        <v>59</v>
      </c>
      <c r="AJ71" s="9">
        <f t="shared" si="1"/>
        <v>2.0425412029863362E-2</v>
      </c>
      <c r="AK71" s="9">
        <f t="shared" si="2"/>
        <v>0.14198</v>
      </c>
      <c r="AL71" s="9">
        <f t="shared" si="3"/>
        <v>7.9479999999999995E-2</v>
      </c>
      <c r="AM71" s="9">
        <f t="shared" si="4"/>
        <v>5.96E-2</v>
      </c>
      <c r="AN71" s="9">
        <f t="shared" si="5"/>
        <v>2.8999999999999998E-3</v>
      </c>
      <c r="AO71" s="9">
        <f t="shared" si="6"/>
        <v>1.1800000000000001E-3</v>
      </c>
      <c r="AP71" s="1">
        <f t="shared" si="21"/>
        <v>0</v>
      </c>
      <c r="AQ71" s="1">
        <f t="shared" si="21"/>
        <v>0</v>
      </c>
      <c r="AR71" s="1"/>
      <c r="AS71" s="1">
        <f t="shared" si="22"/>
        <v>0</v>
      </c>
      <c r="AT71" s="1">
        <f t="shared" si="28"/>
        <v>0</v>
      </c>
      <c r="AU71" s="1">
        <f t="shared" si="7"/>
        <v>0</v>
      </c>
      <c r="AV71" s="9">
        <f t="shared" si="23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32"/>
        <v>67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226874.97277129567</v>
      </c>
      <c r="BS71" s="1">
        <f t="shared" si="16"/>
        <v>127003.96419117185</v>
      </c>
    </row>
    <row r="72" spans="2:71" x14ac:dyDescent="0.3">
      <c r="B72" s="1">
        <f t="shared" si="0"/>
        <v>7160</v>
      </c>
      <c r="C72" s="1">
        <v>59</v>
      </c>
      <c r="D72" s="1">
        <v>42838</v>
      </c>
      <c r="E72" s="1">
        <v>3813</v>
      </c>
      <c r="F72" s="1">
        <v>0</v>
      </c>
      <c r="G72" s="1">
        <v>3192</v>
      </c>
      <c r="H72" s="1">
        <v>0</v>
      </c>
      <c r="I72" s="1">
        <v>155</v>
      </c>
      <c r="J72" s="1">
        <v>47.37</v>
      </c>
      <c r="K72" s="1">
        <v>1.35</v>
      </c>
      <c r="L72" s="1">
        <v>23.8</v>
      </c>
      <c r="M72" s="1">
        <v>1.4</v>
      </c>
      <c r="N72" s="1">
        <v>2917</v>
      </c>
      <c r="O72" s="1">
        <v>4234</v>
      </c>
      <c r="P72" s="1">
        <v>3964</v>
      </c>
      <c r="Q72" s="1">
        <v>264</v>
      </c>
      <c r="R72" s="1">
        <v>5</v>
      </c>
      <c r="S72" s="1">
        <v>3346</v>
      </c>
      <c r="T72" s="1">
        <v>336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f t="shared" si="17"/>
        <v>42838</v>
      </c>
      <c r="AB72" s="1">
        <f t="shared" si="17"/>
        <v>3813</v>
      </c>
      <c r="AC72" s="1">
        <f t="shared" si="18"/>
        <v>3192</v>
      </c>
      <c r="AD72" s="1">
        <f t="shared" si="19"/>
        <v>155</v>
      </c>
      <c r="AE72" s="1">
        <f t="shared" si="26"/>
        <v>-161</v>
      </c>
      <c r="AF72" s="1">
        <f t="shared" si="20"/>
        <v>212</v>
      </c>
      <c r="AG72" s="1">
        <f t="shared" si="20"/>
        <v>0</v>
      </c>
      <c r="AH72" s="1">
        <f t="shared" si="20"/>
        <v>10</v>
      </c>
      <c r="AI72" s="1">
        <f t="shared" si="27"/>
        <v>61</v>
      </c>
      <c r="AJ72" s="9">
        <f t="shared" si="1"/>
        <v>2.1648044692737432E-2</v>
      </c>
      <c r="AK72" s="9">
        <f t="shared" si="2"/>
        <v>0.14319999999999999</v>
      </c>
      <c r="AL72" s="9">
        <f t="shared" si="3"/>
        <v>7.6259999999999994E-2</v>
      </c>
      <c r="AM72" s="9">
        <f t="shared" si="4"/>
        <v>6.3839999999999994E-2</v>
      </c>
      <c r="AN72" s="9">
        <f t="shared" si="5"/>
        <v>3.0999999999999999E-3</v>
      </c>
      <c r="AO72" s="9">
        <f t="shared" si="6"/>
        <v>1.2199999999999999E-3</v>
      </c>
      <c r="AP72" s="1">
        <f t="shared" si="21"/>
        <v>0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0</v>
      </c>
      <c r="AU72" s="1">
        <f t="shared" si="7"/>
        <v>0</v>
      </c>
      <c r="AV72" s="9">
        <f t="shared" si="23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32"/>
        <v>68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228824.45485877967</v>
      </c>
      <c r="BS72" s="1">
        <f t="shared" si="16"/>
        <v>121858.60982912387</v>
      </c>
    </row>
    <row r="73" spans="2:71" x14ac:dyDescent="0.3">
      <c r="B73" s="1">
        <f t="shared" si="0"/>
        <v>7217</v>
      </c>
      <c r="C73" s="1">
        <v>60</v>
      </c>
      <c r="D73" s="1">
        <v>42781</v>
      </c>
      <c r="E73" s="1">
        <v>3647</v>
      </c>
      <c r="F73" s="1">
        <v>0</v>
      </c>
      <c r="G73" s="1">
        <v>3405</v>
      </c>
      <c r="H73" s="1">
        <v>0</v>
      </c>
      <c r="I73" s="1">
        <v>165</v>
      </c>
      <c r="J73" s="1">
        <v>47.06</v>
      </c>
      <c r="K73" s="1">
        <v>1.34</v>
      </c>
      <c r="L73" s="1">
        <v>24</v>
      </c>
      <c r="M73" s="1">
        <v>1.37</v>
      </c>
      <c r="N73" s="1">
        <v>2963</v>
      </c>
      <c r="O73" s="1">
        <v>4245</v>
      </c>
      <c r="P73" s="1">
        <v>3975</v>
      </c>
      <c r="Q73" s="1">
        <v>264</v>
      </c>
      <c r="R73" s="1">
        <v>5</v>
      </c>
      <c r="S73" s="1">
        <v>3234</v>
      </c>
      <c r="T73" s="1">
        <v>326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f t="shared" si="17"/>
        <v>42781</v>
      </c>
      <c r="AB73" s="1">
        <f t="shared" si="17"/>
        <v>3647</v>
      </c>
      <c r="AC73" s="1">
        <f t="shared" si="18"/>
        <v>3405</v>
      </c>
      <c r="AD73" s="1">
        <f t="shared" si="19"/>
        <v>165</v>
      </c>
      <c r="AE73" s="1">
        <f t="shared" si="26"/>
        <v>-166</v>
      </c>
      <c r="AF73" s="1">
        <f t="shared" si="20"/>
        <v>213</v>
      </c>
      <c r="AG73" s="1">
        <f t="shared" si="20"/>
        <v>0</v>
      </c>
      <c r="AH73" s="1">
        <f t="shared" si="20"/>
        <v>10</v>
      </c>
      <c r="AI73" s="1">
        <f t="shared" si="27"/>
        <v>57</v>
      </c>
      <c r="AJ73" s="9">
        <f t="shared" si="1"/>
        <v>2.2862685326312873E-2</v>
      </c>
      <c r="AK73" s="9">
        <f t="shared" si="2"/>
        <v>0.14434</v>
      </c>
      <c r="AL73" s="9">
        <f t="shared" si="3"/>
        <v>7.2940000000000005E-2</v>
      </c>
      <c r="AM73" s="9">
        <f t="shared" si="4"/>
        <v>6.8099999999999994E-2</v>
      </c>
      <c r="AN73" s="9">
        <f t="shared" si="5"/>
        <v>3.3E-3</v>
      </c>
      <c r="AO73" s="9">
        <f t="shared" si="6"/>
        <v>1.14E-3</v>
      </c>
      <c r="AP73" s="1">
        <f t="shared" si="21"/>
        <v>0</v>
      </c>
      <c r="AQ73" s="1">
        <f t="shared" si="21"/>
        <v>0</v>
      </c>
      <c r="AR73" s="1"/>
      <c r="AS73" s="1">
        <f t="shared" si="22"/>
        <v>0</v>
      </c>
      <c r="AT73" s="1">
        <f t="shared" si="28"/>
        <v>0</v>
      </c>
      <c r="AU73" s="1">
        <f t="shared" si="7"/>
        <v>0</v>
      </c>
      <c r="AV73" s="9">
        <f t="shared" si="23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32"/>
        <v>69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230646.10205528114</v>
      </c>
      <c r="BS73" s="1">
        <f t="shared" si="16"/>
        <v>116553.46185334769</v>
      </c>
    </row>
    <row r="74" spans="2:71" x14ac:dyDescent="0.3">
      <c r="B74" s="1">
        <f t="shared" si="0"/>
        <v>7268</v>
      </c>
      <c r="C74" s="1">
        <v>61</v>
      </c>
      <c r="D74" s="1">
        <v>42730</v>
      </c>
      <c r="E74" s="1">
        <v>3476</v>
      </c>
      <c r="F74" s="1">
        <v>0</v>
      </c>
      <c r="G74" s="1">
        <v>3617</v>
      </c>
      <c r="H74" s="1">
        <v>0</v>
      </c>
      <c r="I74" s="1">
        <v>175</v>
      </c>
      <c r="J74" s="1">
        <v>46.77</v>
      </c>
      <c r="K74" s="1">
        <v>1.34</v>
      </c>
      <c r="L74" s="1">
        <v>24.2</v>
      </c>
      <c r="M74" s="1">
        <v>1.35</v>
      </c>
      <c r="N74" s="1">
        <v>3001</v>
      </c>
      <c r="O74" s="1">
        <v>4258</v>
      </c>
      <c r="P74" s="1">
        <v>3987</v>
      </c>
      <c r="Q74" s="1">
        <v>264</v>
      </c>
      <c r="R74" s="1">
        <v>5</v>
      </c>
      <c r="S74" s="1">
        <v>3118</v>
      </c>
      <c r="T74" s="1">
        <v>314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f t="shared" si="17"/>
        <v>42730</v>
      </c>
      <c r="AB74" s="1">
        <f t="shared" si="17"/>
        <v>3476</v>
      </c>
      <c r="AC74" s="1">
        <f t="shared" si="18"/>
        <v>3617</v>
      </c>
      <c r="AD74" s="1">
        <f t="shared" si="19"/>
        <v>175</v>
      </c>
      <c r="AE74" s="1">
        <f t="shared" si="26"/>
        <v>-171</v>
      </c>
      <c r="AF74" s="1">
        <f t="shared" si="20"/>
        <v>212</v>
      </c>
      <c r="AG74" s="1">
        <f t="shared" si="20"/>
        <v>0</v>
      </c>
      <c r="AH74" s="1">
        <f t="shared" si="20"/>
        <v>10</v>
      </c>
      <c r="AI74" s="1">
        <f t="shared" si="27"/>
        <v>51</v>
      </c>
      <c r="AJ74" s="9">
        <f t="shared" si="1"/>
        <v>2.4078150798018713E-2</v>
      </c>
      <c r="AK74" s="9">
        <f t="shared" si="2"/>
        <v>0.14535999999999999</v>
      </c>
      <c r="AL74" s="9">
        <f t="shared" si="3"/>
        <v>6.9519999999999998E-2</v>
      </c>
      <c r="AM74" s="9">
        <f t="shared" si="4"/>
        <v>7.2340000000000002E-2</v>
      </c>
      <c r="AN74" s="9">
        <f t="shared" si="5"/>
        <v>3.5000000000000001E-3</v>
      </c>
      <c r="AO74" s="9">
        <f t="shared" si="6"/>
        <v>1.0200000000000001E-3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0</v>
      </c>
      <c r="AV74" s="9">
        <f t="shared" si="23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32"/>
        <v>70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232275.99691530876</v>
      </c>
      <c r="BS74" s="1">
        <f t="shared" si="16"/>
        <v>111088.52026384331</v>
      </c>
    </row>
    <row r="75" spans="2:71" x14ac:dyDescent="0.3">
      <c r="B75" s="1">
        <f t="shared" si="0"/>
        <v>7315</v>
      </c>
      <c r="C75" s="1">
        <v>62</v>
      </c>
      <c r="D75" s="1">
        <v>42682</v>
      </c>
      <c r="E75" s="1">
        <v>3345</v>
      </c>
      <c r="F75" s="1">
        <v>0</v>
      </c>
      <c r="G75" s="1">
        <v>3787</v>
      </c>
      <c r="H75" s="1">
        <v>0</v>
      </c>
      <c r="I75" s="1">
        <v>183</v>
      </c>
      <c r="J75" s="1">
        <v>46.49</v>
      </c>
      <c r="K75" s="1">
        <v>1.33</v>
      </c>
      <c r="L75" s="1">
        <v>24.2</v>
      </c>
      <c r="M75" s="1">
        <v>1.33</v>
      </c>
      <c r="N75" s="1">
        <v>3038</v>
      </c>
      <c r="O75" s="1">
        <v>4269</v>
      </c>
      <c r="P75" s="1">
        <v>3998</v>
      </c>
      <c r="Q75" s="1">
        <v>264</v>
      </c>
      <c r="R75" s="1">
        <v>5</v>
      </c>
      <c r="S75" s="1">
        <v>3006</v>
      </c>
      <c r="T75" s="1">
        <v>302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f t="shared" si="17"/>
        <v>42682</v>
      </c>
      <c r="AB75" s="1">
        <f t="shared" si="17"/>
        <v>3345</v>
      </c>
      <c r="AC75" s="1">
        <f t="shared" si="18"/>
        <v>3787</v>
      </c>
      <c r="AD75" s="1">
        <f t="shared" si="19"/>
        <v>183</v>
      </c>
      <c r="AE75" s="1">
        <f t="shared" si="26"/>
        <v>-131</v>
      </c>
      <c r="AF75" s="1">
        <f t="shared" si="20"/>
        <v>170</v>
      </c>
      <c r="AG75" s="1">
        <f t="shared" si="20"/>
        <v>0</v>
      </c>
      <c r="AH75" s="1">
        <f t="shared" si="20"/>
        <v>8</v>
      </c>
      <c r="AI75" s="1">
        <f t="shared" si="27"/>
        <v>47</v>
      </c>
      <c r="AJ75" s="9">
        <f t="shared" si="1"/>
        <v>2.5017088174982913E-2</v>
      </c>
      <c r="AK75" s="9">
        <f t="shared" si="2"/>
        <v>0.14630000000000001</v>
      </c>
      <c r="AL75" s="9">
        <f t="shared" si="3"/>
        <v>6.6900000000000001E-2</v>
      </c>
      <c r="AM75" s="9">
        <f t="shared" si="4"/>
        <v>7.5740000000000002E-2</v>
      </c>
      <c r="AN75" s="9">
        <f t="shared" si="5"/>
        <v>3.6600000000000001E-3</v>
      </c>
      <c r="AO75" s="9">
        <f t="shared" si="6"/>
        <v>9.3999999999999997E-4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0</v>
      </c>
      <c r="AV75" s="9">
        <f t="shared" si="23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32"/>
        <v>71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233778.05688435381</v>
      </c>
      <c r="BS75" s="1">
        <f t="shared" si="16"/>
        <v>106901.92758416453</v>
      </c>
    </row>
    <row r="76" spans="2:71" x14ac:dyDescent="0.3">
      <c r="B76" s="1">
        <f t="shared" si="0"/>
        <v>7363</v>
      </c>
      <c r="C76" s="1">
        <v>63</v>
      </c>
      <c r="D76" s="1">
        <v>42635</v>
      </c>
      <c r="E76" s="1">
        <v>3214</v>
      </c>
      <c r="F76" s="1">
        <v>0</v>
      </c>
      <c r="G76" s="1">
        <v>3958</v>
      </c>
      <c r="H76" s="1">
        <v>0</v>
      </c>
      <c r="I76" s="1">
        <v>191</v>
      </c>
      <c r="J76" s="1">
        <v>46.21</v>
      </c>
      <c r="K76" s="1">
        <v>1.32</v>
      </c>
      <c r="L76" s="1">
        <v>24.3</v>
      </c>
      <c r="M76" s="1">
        <v>1.32</v>
      </c>
      <c r="N76" s="1">
        <v>3074</v>
      </c>
      <c r="O76" s="1">
        <v>4280</v>
      </c>
      <c r="P76" s="1">
        <v>4010</v>
      </c>
      <c r="Q76" s="1">
        <v>264</v>
      </c>
      <c r="R76" s="1">
        <v>5</v>
      </c>
      <c r="S76" s="1">
        <v>2891</v>
      </c>
      <c r="T76" s="1">
        <v>290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f t="shared" si="17"/>
        <v>42635</v>
      </c>
      <c r="AB76" s="1">
        <f t="shared" si="17"/>
        <v>3214</v>
      </c>
      <c r="AC76" s="1">
        <f t="shared" si="18"/>
        <v>3958</v>
      </c>
      <c r="AD76" s="1">
        <f t="shared" si="19"/>
        <v>191</v>
      </c>
      <c r="AE76" s="1">
        <f t="shared" si="26"/>
        <v>-131</v>
      </c>
      <c r="AF76" s="1">
        <f t="shared" si="20"/>
        <v>171</v>
      </c>
      <c r="AG76" s="1">
        <f t="shared" si="20"/>
        <v>0</v>
      </c>
      <c r="AH76" s="1">
        <f t="shared" si="20"/>
        <v>8</v>
      </c>
      <c r="AI76" s="1">
        <f t="shared" si="27"/>
        <v>48</v>
      </c>
      <c r="AJ76" s="9">
        <f t="shared" si="1"/>
        <v>2.5940513377699308E-2</v>
      </c>
      <c r="AK76" s="9">
        <f t="shared" si="2"/>
        <v>0.14726</v>
      </c>
      <c r="AL76" s="9">
        <f t="shared" si="3"/>
        <v>6.4280000000000004E-2</v>
      </c>
      <c r="AM76" s="9">
        <f t="shared" si="4"/>
        <v>7.9159999999999994E-2</v>
      </c>
      <c r="AN76" s="9">
        <f t="shared" si="5"/>
        <v>3.82E-3</v>
      </c>
      <c r="AO76" s="9">
        <f t="shared" si="6"/>
        <v>9.6000000000000002E-4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0</v>
      </c>
      <c r="AV76" s="9">
        <f t="shared" si="23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32"/>
        <v>72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235312.0755761445</v>
      </c>
      <c r="BS76" s="1">
        <f t="shared" si="16"/>
        <v>102715.33490448573</v>
      </c>
    </row>
    <row r="77" spans="2:71" x14ac:dyDescent="0.3">
      <c r="B77" s="1">
        <f t="shared" si="0"/>
        <v>7408</v>
      </c>
      <c r="C77" s="1">
        <v>64</v>
      </c>
      <c r="D77" s="1">
        <v>42590</v>
      </c>
      <c r="E77" s="1">
        <v>3077</v>
      </c>
      <c r="F77" s="1">
        <v>0</v>
      </c>
      <c r="G77" s="1">
        <v>4131</v>
      </c>
      <c r="H77" s="1">
        <v>0</v>
      </c>
      <c r="I77" s="1">
        <v>200</v>
      </c>
      <c r="J77" s="1">
        <v>45.95</v>
      </c>
      <c r="K77" s="1">
        <v>1.32</v>
      </c>
      <c r="L77" s="1">
        <v>24.4</v>
      </c>
      <c r="M77" s="1">
        <v>1.31</v>
      </c>
      <c r="N77" s="1">
        <v>3107</v>
      </c>
      <c r="O77" s="1">
        <v>4291</v>
      </c>
      <c r="P77" s="1">
        <v>4021</v>
      </c>
      <c r="Q77" s="1">
        <v>264</v>
      </c>
      <c r="R77" s="1">
        <v>5</v>
      </c>
      <c r="S77" s="1">
        <v>2768</v>
      </c>
      <c r="T77" s="1">
        <v>277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f t="shared" si="17"/>
        <v>42590</v>
      </c>
      <c r="AB77" s="1">
        <f t="shared" si="17"/>
        <v>3077</v>
      </c>
      <c r="AC77" s="1">
        <f t="shared" si="18"/>
        <v>4131</v>
      </c>
      <c r="AD77" s="1">
        <f t="shared" si="19"/>
        <v>200</v>
      </c>
      <c r="AE77" s="1">
        <f t="shared" si="26"/>
        <v>-137</v>
      </c>
      <c r="AF77" s="1">
        <f t="shared" si="20"/>
        <v>173</v>
      </c>
      <c r="AG77" s="1">
        <f t="shared" si="20"/>
        <v>0</v>
      </c>
      <c r="AH77" s="1">
        <f t="shared" si="20"/>
        <v>9</v>
      </c>
      <c r="AI77" s="1">
        <f t="shared" si="27"/>
        <v>45</v>
      </c>
      <c r="AJ77" s="9">
        <f t="shared" si="1"/>
        <v>2.6997840172786176E-2</v>
      </c>
      <c r="AK77" s="9">
        <f t="shared" si="2"/>
        <v>0.14815999999999999</v>
      </c>
      <c r="AL77" s="9">
        <f t="shared" si="3"/>
        <v>6.1539999999999997E-2</v>
      </c>
      <c r="AM77" s="9">
        <f t="shared" si="4"/>
        <v>8.2619999999999999E-2</v>
      </c>
      <c r="AN77" s="9">
        <f t="shared" si="5"/>
        <v>4.0000000000000001E-3</v>
      </c>
      <c r="AO77" s="9">
        <f t="shared" si="6"/>
        <v>8.9999999999999998E-4</v>
      </c>
      <c r="AP77" s="1">
        <f t="shared" si="21"/>
        <v>0</v>
      </c>
      <c r="AQ77" s="1">
        <f t="shared" si="21"/>
        <v>0</v>
      </c>
      <c r="AR77" s="1"/>
      <c r="AS77" s="1">
        <f t="shared" si="22"/>
        <v>0</v>
      </c>
      <c r="AT77" s="1">
        <f t="shared" si="28"/>
        <v>0</v>
      </c>
      <c r="AU77" s="1">
        <f t="shared" si="7"/>
        <v>0</v>
      </c>
      <c r="AV77" s="9">
        <f t="shared" si="23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32"/>
        <v>73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236750.21809969831</v>
      </c>
      <c r="BS77" s="1">
        <f t="shared" si="16"/>
        <v>98336.989888333104</v>
      </c>
    </row>
    <row r="78" spans="2:71" x14ac:dyDescent="0.3">
      <c r="B78" s="1">
        <f t="shared" ref="B78:B141" si="33">IF(C78="",NA(),E78+G78+H78+I78)</f>
        <v>7448</v>
      </c>
      <c r="C78" s="1">
        <v>65</v>
      </c>
      <c r="D78" s="1">
        <v>42550</v>
      </c>
      <c r="E78" s="1">
        <v>2937</v>
      </c>
      <c r="F78" s="1">
        <v>0</v>
      </c>
      <c r="G78" s="1">
        <v>4303</v>
      </c>
      <c r="H78" s="1">
        <v>0</v>
      </c>
      <c r="I78" s="1">
        <v>208</v>
      </c>
      <c r="J78" s="1">
        <v>45.7</v>
      </c>
      <c r="K78" s="1">
        <v>1.31</v>
      </c>
      <c r="L78" s="1">
        <v>24.5</v>
      </c>
      <c r="M78" s="1">
        <v>1.29</v>
      </c>
      <c r="N78" s="1">
        <v>3138</v>
      </c>
      <c r="O78" s="1">
        <v>4300</v>
      </c>
      <c r="P78" s="1">
        <v>4029</v>
      </c>
      <c r="Q78" s="1">
        <v>264</v>
      </c>
      <c r="R78" s="1">
        <v>5</v>
      </c>
      <c r="S78" s="1">
        <v>2650</v>
      </c>
      <c r="T78" s="1">
        <v>266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f t="shared" si="17"/>
        <v>42550</v>
      </c>
      <c r="AB78" s="1">
        <f t="shared" si="17"/>
        <v>2937</v>
      </c>
      <c r="AC78" s="1">
        <f t="shared" si="18"/>
        <v>4303</v>
      </c>
      <c r="AD78" s="1">
        <f t="shared" si="19"/>
        <v>208</v>
      </c>
      <c r="AE78" s="1">
        <f t="shared" si="26"/>
        <v>-140</v>
      </c>
      <c r="AF78" s="1">
        <f t="shared" si="20"/>
        <v>172</v>
      </c>
      <c r="AG78" s="1">
        <f t="shared" si="20"/>
        <v>0</v>
      </c>
      <c r="AH78" s="1">
        <f t="shared" si="20"/>
        <v>8</v>
      </c>
      <c r="AI78" s="1">
        <f t="shared" si="27"/>
        <v>40</v>
      </c>
      <c r="AJ78" s="9">
        <f t="shared" ref="AJ78:AJ141" si="34">IF(OR(ISNA(B78),B78=0),NA(),I78/B78)</f>
        <v>2.7926960257787327E-2</v>
      </c>
      <c r="AK78" s="9">
        <f t="shared" ref="AK78:AK141" si="35">IF(OR(ISNA(B78),B78=0),NA(),B78/$AK$11)</f>
        <v>0.14896000000000001</v>
      </c>
      <c r="AL78" s="9">
        <f t="shared" ref="AL78:AL141" si="36">IF(OR(ISNA(B78),B78=0),NA(),E78/$AK$11)</f>
        <v>5.8740000000000001E-2</v>
      </c>
      <c r="AM78" s="9">
        <f t="shared" ref="AM78:AM141" si="37">IF(OR(ISNA(B78),B78=0),NA(),G78/$AK$11)</f>
        <v>8.6059999999999998E-2</v>
      </c>
      <c r="AN78" s="9">
        <f t="shared" ref="AN78:AN141" si="38">IF(OR(ISNA(B78),B78=0),NA(),I78/$AK$11)</f>
        <v>4.1599999999999996E-3</v>
      </c>
      <c r="AO78" s="9">
        <f t="shared" ref="AO78:AO141" si="39">+IF(OR(ISNA(B78),B78=0),NA(),AI78/$AK$11)</f>
        <v>8.0000000000000004E-4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0</v>
      </c>
      <c r="AV78" s="9">
        <f t="shared" si="23"/>
        <v>0</v>
      </c>
      <c r="AW78" s="9">
        <f t="shared" ref="AW78:AW141" si="41">IF(OR(ISNA(B78),B78=0),NA(),V78/$AK$11)</f>
        <v>0</v>
      </c>
      <c r="AX78" s="9">
        <f t="shared" ref="AX78:AX141" si="42">IF(OR(ISNA(B78),B78=0),NA(),W78/$AK$11)</f>
        <v>0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74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238028.56700952389</v>
      </c>
      <c r="BS78" s="1">
        <f t="shared" ref="BS78:BS88" si="49">+$BU$14*E78</f>
        <v>93862.768703943555</v>
      </c>
    </row>
    <row r="79" spans="2:71" x14ac:dyDescent="0.3">
      <c r="B79" s="1">
        <f t="shared" si="33"/>
        <v>7486</v>
      </c>
      <c r="C79" s="1">
        <v>66</v>
      </c>
      <c r="D79" s="1">
        <v>42512</v>
      </c>
      <c r="E79" s="1">
        <v>2796</v>
      </c>
      <c r="F79" s="1">
        <v>0</v>
      </c>
      <c r="G79" s="1">
        <v>4474</v>
      </c>
      <c r="H79" s="1">
        <v>0</v>
      </c>
      <c r="I79" s="1">
        <v>216</v>
      </c>
      <c r="J79" s="1">
        <v>45.45</v>
      </c>
      <c r="K79" s="1">
        <v>1.31</v>
      </c>
      <c r="L79" s="1">
        <v>24.6</v>
      </c>
      <c r="M79" s="1">
        <v>1.28</v>
      </c>
      <c r="N79" s="1">
        <v>3170</v>
      </c>
      <c r="O79" s="1">
        <v>4307</v>
      </c>
      <c r="P79" s="1">
        <v>4036</v>
      </c>
      <c r="Q79" s="1">
        <v>264</v>
      </c>
      <c r="R79" s="1">
        <v>5</v>
      </c>
      <c r="S79" s="1">
        <v>2528</v>
      </c>
      <c r="T79" s="1">
        <v>254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f t="shared" ref="AA79:AB142" si="50">+D79+U79</f>
        <v>42512</v>
      </c>
      <c r="AB79" s="1">
        <f t="shared" si="50"/>
        <v>2796</v>
      </c>
      <c r="AC79" s="1">
        <f t="shared" ref="AC79:AC142" si="51">+G79+W79</f>
        <v>4474</v>
      </c>
      <c r="AD79" s="1">
        <f t="shared" ref="AD79:AD142" si="52">+I79+X79</f>
        <v>216</v>
      </c>
      <c r="AE79" s="1">
        <f t="shared" si="26"/>
        <v>-141</v>
      </c>
      <c r="AF79" s="1">
        <f t="shared" ref="AF79:AH142" si="53">IF($C79="","",G79-G78)</f>
        <v>171</v>
      </c>
      <c r="AG79" s="1">
        <f t="shared" si="53"/>
        <v>0</v>
      </c>
      <c r="AH79" s="1">
        <f t="shared" si="53"/>
        <v>8</v>
      </c>
      <c r="AI79" s="1">
        <f t="shared" si="27"/>
        <v>38</v>
      </c>
      <c r="AJ79" s="9">
        <f t="shared" si="34"/>
        <v>2.8853860539674057E-2</v>
      </c>
      <c r="AK79" s="9">
        <f t="shared" si="35"/>
        <v>0.14971999999999999</v>
      </c>
      <c r="AL79" s="9">
        <f t="shared" si="36"/>
        <v>5.5919999999999997E-2</v>
      </c>
      <c r="AM79" s="9">
        <f t="shared" si="37"/>
        <v>8.9480000000000004E-2</v>
      </c>
      <c r="AN79" s="9">
        <f t="shared" si="38"/>
        <v>4.3200000000000001E-3</v>
      </c>
      <c r="AO79" s="9">
        <f t="shared" si="39"/>
        <v>7.6000000000000004E-4</v>
      </c>
      <c r="AP79" s="1">
        <f t="shared" ref="AP79:AQ142" si="54">IF($C79="","",V79-V78)</f>
        <v>0</v>
      </c>
      <c r="AQ79" s="1">
        <f t="shared" si="54"/>
        <v>0</v>
      </c>
      <c r="AR79" s="1"/>
      <c r="AS79" s="1">
        <f t="shared" ref="AS79:AS142" si="55">IF($C79="","",X79-X78)</f>
        <v>0</v>
      </c>
      <c r="AT79" s="1">
        <f t="shared" si="28"/>
        <v>0</v>
      </c>
      <c r="AU79" s="1">
        <f t="shared" si="40"/>
        <v>0</v>
      </c>
      <c r="AV79" s="9">
        <f t="shared" ref="AV79:AV142" si="56">IF(OR(ISNA(B79),B79=0),NA(),AU79/$AK$11)</f>
        <v>0</v>
      </c>
      <c r="AW79" s="9">
        <f t="shared" si="41"/>
        <v>0</v>
      </c>
      <c r="AX79" s="9">
        <f t="shared" si="42"/>
        <v>0</v>
      </c>
      <c r="AY79" s="9">
        <f t="shared" si="43"/>
        <v>0</v>
      </c>
      <c r="AZ79" s="9">
        <f t="shared" si="44"/>
        <v>0</v>
      </c>
      <c r="BJ79" s="7">
        <f t="shared" si="32"/>
        <v>75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239242.9984738582</v>
      </c>
      <c r="BS79" s="1">
        <f t="shared" si="49"/>
        <v>89356.58879680837</v>
      </c>
    </row>
    <row r="80" spans="2:71" x14ac:dyDescent="0.3">
      <c r="B80" s="1">
        <f t="shared" si="33"/>
        <v>7518</v>
      </c>
      <c r="C80" s="1">
        <v>67</v>
      </c>
      <c r="D80" s="1">
        <v>42480</v>
      </c>
      <c r="E80" s="1">
        <v>2659</v>
      </c>
      <c r="F80" s="1">
        <v>0</v>
      </c>
      <c r="G80" s="1">
        <v>4636</v>
      </c>
      <c r="H80" s="1">
        <v>0</v>
      </c>
      <c r="I80" s="1">
        <v>223</v>
      </c>
      <c r="J80" s="1">
        <v>45.21</v>
      </c>
      <c r="K80" s="1">
        <v>1.3</v>
      </c>
      <c r="L80" s="1">
        <v>24.6</v>
      </c>
      <c r="M80" s="1">
        <v>1.26</v>
      </c>
      <c r="N80" s="1">
        <v>3196</v>
      </c>
      <c r="O80" s="1">
        <v>4312</v>
      </c>
      <c r="P80" s="1">
        <v>4042</v>
      </c>
      <c r="Q80" s="1">
        <v>265</v>
      </c>
      <c r="R80" s="1">
        <v>5</v>
      </c>
      <c r="S80" s="1">
        <v>2409</v>
      </c>
      <c r="T80" s="1">
        <v>241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f t="shared" si="50"/>
        <v>42480</v>
      </c>
      <c r="AB80" s="1">
        <f t="shared" si="50"/>
        <v>2659</v>
      </c>
      <c r="AC80" s="1">
        <f t="shared" si="51"/>
        <v>4636</v>
      </c>
      <c r="AD80" s="1">
        <f t="shared" si="52"/>
        <v>223</v>
      </c>
      <c r="AE80" s="1">
        <f t="shared" ref="AE80:AE143" si="59">IF($C80="","",E80-E79)</f>
        <v>-137</v>
      </c>
      <c r="AF80" s="1">
        <f t="shared" si="53"/>
        <v>162</v>
      </c>
      <c r="AG80" s="1">
        <f t="shared" si="53"/>
        <v>0</v>
      </c>
      <c r="AH80" s="1">
        <f t="shared" si="53"/>
        <v>7</v>
      </c>
      <c r="AI80" s="1">
        <f t="shared" ref="AI80:AI143" si="60">IF(OR($C80="",ISNA($C80)),NA(),AE80+AF80+AG80+AH80)</f>
        <v>32</v>
      </c>
      <c r="AJ80" s="9">
        <f t="shared" si="34"/>
        <v>2.9662144187283853E-2</v>
      </c>
      <c r="AK80" s="9">
        <f t="shared" si="35"/>
        <v>0.15035999999999999</v>
      </c>
      <c r="AL80" s="9">
        <f t="shared" si="36"/>
        <v>5.3179999999999998E-2</v>
      </c>
      <c r="AM80" s="9">
        <f t="shared" si="37"/>
        <v>9.2719999999999997E-2</v>
      </c>
      <c r="AN80" s="9">
        <f t="shared" si="38"/>
        <v>4.4600000000000004E-3</v>
      </c>
      <c r="AO80" s="9">
        <f t="shared" si="39"/>
        <v>6.4000000000000005E-4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0</v>
      </c>
      <c r="AV80" s="9">
        <f t="shared" si="56"/>
        <v>0</v>
      </c>
      <c r="AW80" s="9">
        <f t="shared" si="41"/>
        <v>0</v>
      </c>
      <c r="AX80" s="9">
        <f t="shared" si="42"/>
        <v>0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76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240265.67760171866</v>
      </c>
      <c r="BS80" s="1">
        <f t="shared" si="49"/>
        <v>84978.243780655743</v>
      </c>
    </row>
    <row r="81" spans="1:85" x14ac:dyDescent="0.3">
      <c r="B81" s="1">
        <f t="shared" si="33"/>
        <v>7550</v>
      </c>
      <c r="C81" s="1">
        <v>68</v>
      </c>
      <c r="D81" s="1">
        <v>42448</v>
      </c>
      <c r="E81" s="1">
        <v>2519</v>
      </c>
      <c r="F81" s="1">
        <v>0</v>
      </c>
      <c r="G81" s="1">
        <v>4799</v>
      </c>
      <c r="H81" s="1">
        <v>0</v>
      </c>
      <c r="I81" s="1">
        <v>232</v>
      </c>
      <c r="J81" s="1">
        <v>44.98</v>
      </c>
      <c r="K81" s="1">
        <v>1.3</v>
      </c>
      <c r="L81" s="1">
        <v>24.7</v>
      </c>
      <c r="M81" s="1">
        <v>1.25</v>
      </c>
      <c r="N81" s="1">
        <v>3223</v>
      </c>
      <c r="O81" s="1">
        <v>4318</v>
      </c>
      <c r="P81" s="1">
        <v>4047</v>
      </c>
      <c r="Q81" s="1">
        <v>265</v>
      </c>
      <c r="R81" s="1">
        <v>5</v>
      </c>
      <c r="S81" s="1">
        <v>2285</v>
      </c>
      <c r="T81" s="1">
        <v>230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f t="shared" si="50"/>
        <v>42448</v>
      </c>
      <c r="AB81" s="1">
        <f t="shared" si="50"/>
        <v>2519</v>
      </c>
      <c r="AC81" s="1">
        <f t="shared" si="51"/>
        <v>4799</v>
      </c>
      <c r="AD81" s="1">
        <f t="shared" si="52"/>
        <v>232</v>
      </c>
      <c r="AE81" s="1">
        <f t="shared" si="59"/>
        <v>-140</v>
      </c>
      <c r="AF81" s="1">
        <f t="shared" si="53"/>
        <v>163</v>
      </c>
      <c r="AG81" s="1">
        <f t="shared" si="53"/>
        <v>0</v>
      </c>
      <c r="AH81" s="1">
        <f t="shared" si="53"/>
        <v>9</v>
      </c>
      <c r="AI81" s="1">
        <f t="shared" si="60"/>
        <v>32</v>
      </c>
      <c r="AJ81" s="9">
        <f t="shared" si="34"/>
        <v>3.0728476821192053E-2</v>
      </c>
      <c r="AK81" s="9">
        <f t="shared" si="35"/>
        <v>0.151</v>
      </c>
      <c r="AL81" s="9">
        <f t="shared" si="36"/>
        <v>5.0380000000000001E-2</v>
      </c>
      <c r="AM81" s="9">
        <f t="shared" si="37"/>
        <v>9.5979999999999996E-2</v>
      </c>
      <c r="AN81" s="9">
        <f t="shared" si="38"/>
        <v>4.64E-3</v>
      </c>
      <c r="AO81" s="9">
        <f t="shared" si="39"/>
        <v>6.4000000000000005E-4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0</v>
      </c>
      <c r="AV81" s="9">
        <f t="shared" si="56"/>
        <v>0</v>
      </c>
      <c r="AW81" s="9">
        <f t="shared" si="41"/>
        <v>0</v>
      </c>
      <c r="AX81" s="9">
        <f t="shared" si="42"/>
        <v>0</v>
      </c>
      <c r="AY81" s="9">
        <f t="shared" si="43"/>
        <v>0</v>
      </c>
      <c r="AZ81" s="9">
        <f t="shared" si="44"/>
        <v>0</v>
      </c>
      <c r="BJ81" s="7">
        <f t="shared" si="62"/>
        <v>77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241288.35672957913</v>
      </c>
      <c r="BS81" s="1">
        <f t="shared" si="49"/>
        <v>80504.022596266208</v>
      </c>
    </row>
    <row r="82" spans="1:85" x14ac:dyDescent="0.3">
      <c r="B82" s="1">
        <f t="shared" si="33"/>
        <v>7581</v>
      </c>
      <c r="C82" s="1">
        <v>69</v>
      </c>
      <c r="D82" s="1">
        <v>42418</v>
      </c>
      <c r="E82" s="1">
        <v>2382</v>
      </c>
      <c r="F82" s="1">
        <v>0</v>
      </c>
      <c r="G82" s="1">
        <v>4960</v>
      </c>
      <c r="H82" s="1">
        <v>0</v>
      </c>
      <c r="I82" s="1">
        <v>239</v>
      </c>
      <c r="J82" s="1">
        <v>44.76</v>
      </c>
      <c r="K82" s="1">
        <v>1.29</v>
      </c>
      <c r="L82" s="1">
        <v>24.8</v>
      </c>
      <c r="M82" s="1">
        <v>1.23</v>
      </c>
      <c r="N82" s="1">
        <v>3248</v>
      </c>
      <c r="O82" s="1">
        <v>4323</v>
      </c>
      <c r="P82" s="1">
        <v>4051</v>
      </c>
      <c r="Q82" s="1">
        <v>265</v>
      </c>
      <c r="R82" s="1">
        <v>5</v>
      </c>
      <c r="S82" s="1">
        <v>2165</v>
      </c>
      <c r="T82" s="1">
        <v>219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f t="shared" si="50"/>
        <v>42418</v>
      </c>
      <c r="AB82" s="1">
        <f t="shared" si="50"/>
        <v>2382</v>
      </c>
      <c r="AC82" s="1">
        <f t="shared" si="51"/>
        <v>4960</v>
      </c>
      <c r="AD82" s="1">
        <f t="shared" si="52"/>
        <v>239</v>
      </c>
      <c r="AE82" s="1">
        <f t="shared" si="59"/>
        <v>-137</v>
      </c>
      <c r="AF82" s="1">
        <f t="shared" si="53"/>
        <v>161</v>
      </c>
      <c r="AG82" s="1">
        <f t="shared" si="53"/>
        <v>0</v>
      </c>
      <c r="AH82" s="1">
        <f t="shared" si="53"/>
        <v>7</v>
      </c>
      <c r="AI82" s="1">
        <f t="shared" si="60"/>
        <v>31</v>
      </c>
      <c r="AJ82" s="9">
        <f t="shared" si="34"/>
        <v>3.1526183880754517E-2</v>
      </c>
      <c r="AK82" s="9">
        <f t="shared" si="35"/>
        <v>0.15162</v>
      </c>
      <c r="AL82" s="9">
        <f t="shared" si="36"/>
        <v>4.7640000000000002E-2</v>
      </c>
      <c r="AM82" s="9">
        <f t="shared" si="37"/>
        <v>9.9199999999999997E-2</v>
      </c>
      <c r="AN82" s="9">
        <f t="shared" si="38"/>
        <v>4.7800000000000004E-3</v>
      </c>
      <c r="AO82" s="9">
        <f t="shared" si="39"/>
        <v>6.2E-4</v>
      </c>
      <c r="AP82" s="1">
        <f t="shared" si="54"/>
        <v>0</v>
      </c>
      <c r="AQ82" s="1">
        <f t="shared" si="54"/>
        <v>0</v>
      </c>
      <c r="AR82" s="1"/>
      <c r="AS82" s="1">
        <f t="shared" si="55"/>
        <v>0</v>
      </c>
      <c r="AT82" s="1">
        <f t="shared" si="61"/>
        <v>0</v>
      </c>
      <c r="AU82" s="1">
        <f t="shared" si="40"/>
        <v>0</v>
      </c>
      <c r="AV82" s="9">
        <f t="shared" si="56"/>
        <v>0</v>
      </c>
      <c r="AW82" s="9">
        <f t="shared" si="41"/>
        <v>0</v>
      </c>
      <c r="AX82" s="9">
        <f t="shared" si="42"/>
        <v>0</v>
      </c>
      <c r="AY82" s="9">
        <f t="shared" si="43"/>
        <v>0</v>
      </c>
      <c r="AZ82" s="9">
        <f t="shared" si="44"/>
        <v>0</v>
      </c>
      <c r="BJ82" s="7">
        <f t="shared" si="62"/>
        <v>78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242279.07713469394</v>
      </c>
      <c r="BS82" s="1">
        <f t="shared" si="49"/>
        <v>76125.677580113566</v>
      </c>
    </row>
    <row r="83" spans="1:85" x14ac:dyDescent="0.3">
      <c r="B83" s="1">
        <f t="shared" si="33"/>
        <v>7610</v>
      </c>
      <c r="C83" s="1">
        <v>70</v>
      </c>
      <c r="D83" s="1">
        <v>42387</v>
      </c>
      <c r="E83" s="1">
        <v>2246</v>
      </c>
      <c r="F83" s="1">
        <v>0</v>
      </c>
      <c r="G83" s="1">
        <v>5118</v>
      </c>
      <c r="H83" s="1">
        <v>0</v>
      </c>
      <c r="I83" s="1">
        <v>246</v>
      </c>
      <c r="J83" s="1">
        <v>44.54</v>
      </c>
      <c r="K83" s="1">
        <v>1.29</v>
      </c>
      <c r="L83" s="1">
        <v>24.8</v>
      </c>
      <c r="M83" s="1">
        <v>1.22</v>
      </c>
      <c r="N83" s="1">
        <v>3274</v>
      </c>
      <c r="O83" s="1">
        <v>4328</v>
      </c>
      <c r="P83" s="1">
        <v>4056</v>
      </c>
      <c r="Q83" s="1">
        <v>266</v>
      </c>
      <c r="R83" s="1">
        <v>5</v>
      </c>
      <c r="S83" s="1">
        <v>2043</v>
      </c>
      <c r="T83" s="1">
        <v>207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f t="shared" si="50"/>
        <v>42387</v>
      </c>
      <c r="AB83" s="1">
        <f t="shared" si="50"/>
        <v>2246</v>
      </c>
      <c r="AC83" s="1">
        <f t="shared" si="51"/>
        <v>5118</v>
      </c>
      <c r="AD83" s="1">
        <f t="shared" si="52"/>
        <v>246</v>
      </c>
      <c r="AE83" s="1">
        <f t="shared" si="59"/>
        <v>-136</v>
      </c>
      <c r="AF83" s="1">
        <f t="shared" si="53"/>
        <v>158</v>
      </c>
      <c r="AG83" s="1">
        <f t="shared" si="53"/>
        <v>0</v>
      </c>
      <c r="AH83" s="1">
        <f t="shared" si="53"/>
        <v>7</v>
      </c>
      <c r="AI83" s="1">
        <f t="shared" si="60"/>
        <v>29</v>
      </c>
      <c r="AJ83" s="9">
        <f t="shared" si="34"/>
        <v>3.2325886990801578E-2</v>
      </c>
      <c r="AK83" s="9">
        <f t="shared" si="35"/>
        <v>0.1522</v>
      </c>
      <c r="AL83" s="9">
        <f t="shared" si="36"/>
        <v>4.4920000000000002E-2</v>
      </c>
      <c r="AM83" s="9">
        <f t="shared" si="37"/>
        <v>0.10236000000000001</v>
      </c>
      <c r="AN83" s="9">
        <f t="shared" si="38"/>
        <v>4.9199999999999999E-3</v>
      </c>
      <c r="AO83" s="9">
        <f t="shared" si="39"/>
        <v>5.8E-4</v>
      </c>
      <c r="AP83" s="1">
        <f t="shared" si="54"/>
        <v>0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0</v>
      </c>
      <c r="AU83" s="1">
        <f t="shared" si="40"/>
        <v>0</v>
      </c>
      <c r="AV83" s="9">
        <f t="shared" si="56"/>
        <v>0</v>
      </c>
      <c r="AW83" s="9">
        <f t="shared" si="41"/>
        <v>0</v>
      </c>
      <c r="AX83" s="9">
        <f t="shared" si="42"/>
        <v>0</v>
      </c>
      <c r="AY83" s="9">
        <f t="shared" si="43"/>
        <v>0</v>
      </c>
      <c r="AZ83" s="9">
        <f t="shared" si="44"/>
        <v>0</v>
      </c>
      <c r="BJ83" s="7">
        <f t="shared" si="62"/>
        <v>79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243205.88009431752</v>
      </c>
      <c r="BS83" s="1">
        <f t="shared" si="49"/>
        <v>71779.29128670659</v>
      </c>
    </row>
    <row r="84" spans="1:85" x14ac:dyDescent="0.3">
      <c r="B84" s="1">
        <f t="shared" si="33"/>
        <v>7766</v>
      </c>
      <c r="C84" s="1">
        <v>71</v>
      </c>
      <c r="D84" s="1">
        <v>42232</v>
      </c>
      <c r="E84" s="1">
        <v>2239</v>
      </c>
      <c r="F84" s="1">
        <v>0</v>
      </c>
      <c r="G84" s="1">
        <v>5274</v>
      </c>
      <c r="H84" s="1">
        <v>0</v>
      </c>
      <c r="I84" s="1">
        <v>253</v>
      </c>
      <c r="J84" s="1">
        <v>44.69</v>
      </c>
      <c r="K84" s="1">
        <v>1.3</v>
      </c>
      <c r="L84" s="1">
        <v>24.9</v>
      </c>
      <c r="M84" s="1">
        <v>1.21</v>
      </c>
      <c r="N84" s="1">
        <v>3313</v>
      </c>
      <c r="O84" s="1">
        <v>4443</v>
      </c>
      <c r="P84" s="1">
        <v>4171</v>
      </c>
      <c r="Q84" s="1">
        <v>266</v>
      </c>
      <c r="R84" s="1">
        <v>5</v>
      </c>
      <c r="S84" s="1">
        <v>1921</v>
      </c>
      <c r="T84" s="1">
        <v>196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f t="shared" si="50"/>
        <v>42232</v>
      </c>
      <c r="AB84" s="1">
        <f t="shared" si="50"/>
        <v>2239</v>
      </c>
      <c r="AC84" s="1">
        <f t="shared" si="51"/>
        <v>5274</v>
      </c>
      <c r="AD84" s="1">
        <f t="shared" si="52"/>
        <v>253</v>
      </c>
      <c r="AE84" s="1">
        <f t="shared" si="59"/>
        <v>-7</v>
      </c>
      <c r="AF84" s="1">
        <f t="shared" si="53"/>
        <v>156</v>
      </c>
      <c r="AG84" s="1">
        <f t="shared" si="53"/>
        <v>0</v>
      </c>
      <c r="AH84" s="1">
        <f t="shared" si="53"/>
        <v>7</v>
      </c>
      <c r="AI84" s="1">
        <f t="shared" si="60"/>
        <v>156</v>
      </c>
      <c r="AJ84" s="9">
        <f t="shared" si="34"/>
        <v>3.2577903682719546E-2</v>
      </c>
      <c r="AK84" s="9">
        <f t="shared" si="35"/>
        <v>0.15532000000000001</v>
      </c>
      <c r="AL84" s="9">
        <f t="shared" si="36"/>
        <v>4.478E-2</v>
      </c>
      <c r="AM84" s="9">
        <f t="shared" si="37"/>
        <v>0.10548</v>
      </c>
      <c r="AN84" s="9">
        <f t="shared" si="38"/>
        <v>5.0600000000000003E-3</v>
      </c>
      <c r="AO84" s="9">
        <f t="shared" si="39"/>
        <v>3.1199999999999999E-3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0</v>
      </c>
      <c r="AV84" s="9">
        <f t="shared" si="56"/>
        <v>0</v>
      </c>
      <c r="AW84" s="9">
        <f t="shared" si="41"/>
        <v>0</v>
      </c>
      <c r="AX84" s="9">
        <f t="shared" si="42"/>
        <v>0</v>
      </c>
      <c r="AY84" s="9">
        <f t="shared" si="43"/>
        <v>0</v>
      </c>
      <c r="AZ84" s="9">
        <f t="shared" si="44"/>
        <v>0</v>
      </c>
      <c r="BJ84" s="7">
        <f t="shared" si="62"/>
        <v>80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248191.4408426373</v>
      </c>
      <c r="BS84" s="1">
        <f t="shared" si="49"/>
        <v>71555.580227487109</v>
      </c>
    </row>
    <row r="85" spans="1:85" x14ac:dyDescent="0.3">
      <c r="B85" s="1">
        <f t="shared" si="33"/>
        <v>7882</v>
      </c>
      <c r="C85" s="1">
        <v>72</v>
      </c>
      <c r="D85" s="1">
        <v>42115</v>
      </c>
      <c r="E85" s="1">
        <v>2201</v>
      </c>
      <c r="F85" s="1">
        <v>0</v>
      </c>
      <c r="G85" s="1">
        <v>5421</v>
      </c>
      <c r="H85" s="1">
        <v>0</v>
      </c>
      <c r="I85" s="1">
        <v>260</v>
      </c>
      <c r="J85" s="1">
        <v>44.84</v>
      </c>
      <c r="K85" s="1">
        <v>1.31</v>
      </c>
      <c r="L85" s="1">
        <v>24.9</v>
      </c>
      <c r="M85" s="1">
        <v>1.2</v>
      </c>
      <c r="N85" s="1">
        <v>3348</v>
      </c>
      <c r="O85" s="1">
        <v>4525</v>
      </c>
      <c r="P85" s="1">
        <v>4254</v>
      </c>
      <c r="Q85" s="1">
        <v>266</v>
      </c>
      <c r="R85" s="1">
        <v>5</v>
      </c>
      <c r="S85" s="1">
        <v>1804</v>
      </c>
      <c r="T85" s="1">
        <v>183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f t="shared" si="50"/>
        <v>42115</v>
      </c>
      <c r="AB85" s="1">
        <f t="shared" si="50"/>
        <v>2201</v>
      </c>
      <c r="AC85" s="1">
        <f t="shared" si="51"/>
        <v>5421</v>
      </c>
      <c r="AD85" s="1">
        <f t="shared" si="52"/>
        <v>260</v>
      </c>
      <c r="AE85" s="1">
        <f t="shared" si="59"/>
        <v>-38</v>
      </c>
      <c r="AF85" s="1">
        <f t="shared" si="53"/>
        <v>147</v>
      </c>
      <c r="AG85" s="1">
        <f t="shared" si="53"/>
        <v>0</v>
      </c>
      <c r="AH85" s="1">
        <f t="shared" si="53"/>
        <v>7</v>
      </c>
      <c r="AI85" s="1">
        <f t="shared" si="60"/>
        <v>116</v>
      </c>
      <c r="AJ85" s="9">
        <f t="shared" si="34"/>
        <v>3.2986551636640445E-2</v>
      </c>
      <c r="AK85" s="9">
        <f t="shared" si="35"/>
        <v>0.15764</v>
      </c>
      <c r="AL85" s="9">
        <f t="shared" si="36"/>
        <v>4.4019999999999997E-2</v>
      </c>
      <c r="AM85" s="9">
        <f t="shared" si="37"/>
        <v>0.10842</v>
      </c>
      <c r="AN85" s="9">
        <f t="shared" si="38"/>
        <v>5.1999999999999998E-3</v>
      </c>
      <c r="AO85" s="9">
        <f t="shared" si="39"/>
        <v>2.32E-3</v>
      </c>
      <c r="AP85" s="1">
        <f t="shared" si="54"/>
        <v>0</v>
      </c>
      <c r="AQ85" s="1">
        <f t="shared" si="54"/>
        <v>0</v>
      </c>
      <c r="AR85" s="1"/>
      <c r="AS85" s="1">
        <f t="shared" si="55"/>
        <v>0</v>
      </c>
      <c r="AT85" s="1">
        <f t="shared" si="61"/>
        <v>0</v>
      </c>
      <c r="AU85" s="1">
        <f t="shared" si="40"/>
        <v>0</v>
      </c>
      <c r="AV85" s="9">
        <f t="shared" si="56"/>
        <v>0</v>
      </c>
      <c r="AW85" s="9">
        <f t="shared" si="41"/>
        <v>0</v>
      </c>
      <c r="AX85" s="9">
        <f t="shared" si="42"/>
        <v>0</v>
      </c>
      <c r="AY85" s="9">
        <f t="shared" si="43"/>
        <v>0</v>
      </c>
      <c r="AZ85" s="9">
        <f t="shared" si="44"/>
        <v>0</v>
      </c>
      <c r="BJ85" s="7">
        <f t="shared" si="62"/>
        <v>81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251898.65268113147</v>
      </c>
      <c r="BS85" s="1">
        <f t="shared" si="49"/>
        <v>70341.1487631528</v>
      </c>
    </row>
    <row r="86" spans="1:85" x14ac:dyDescent="0.3">
      <c r="B86" s="1">
        <f t="shared" si="33"/>
        <v>7990</v>
      </c>
      <c r="C86" s="1">
        <v>73</v>
      </c>
      <c r="D86" s="1">
        <v>42008</v>
      </c>
      <c r="E86" s="1">
        <v>2166</v>
      </c>
      <c r="F86" s="1">
        <v>0</v>
      </c>
      <c r="G86" s="1">
        <v>5557</v>
      </c>
      <c r="H86" s="1">
        <v>0</v>
      </c>
      <c r="I86" s="1">
        <v>267</v>
      </c>
      <c r="J86" s="1">
        <v>44.99</v>
      </c>
      <c r="K86" s="1">
        <v>1.31</v>
      </c>
      <c r="L86" s="1">
        <v>25</v>
      </c>
      <c r="M86" s="1">
        <v>1.19</v>
      </c>
      <c r="N86" s="1">
        <v>3385</v>
      </c>
      <c r="O86" s="1">
        <v>4596</v>
      </c>
      <c r="P86" s="1">
        <v>4324</v>
      </c>
      <c r="Q86" s="1">
        <v>266</v>
      </c>
      <c r="R86" s="1">
        <v>5</v>
      </c>
      <c r="S86" s="1">
        <v>1694</v>
      </c>
      <c r="T86" s="1">
        <v>171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f t="shared" si="50"/>
        <v>42008</v>
      </c>
      <c r="AB86" s="1">
        <f t="shared" si="50"/>
        <v>2166</v>
      </c>
      <c r="AC86" s="1">
        <f t="shared" si="51"/>
        <v>5557</v>
      </c>
      <c r="AD86" s="1">
        <f t="shared" si="52"/>
        <v>267</v>
      </c>
      <c r="AE86" s="1">
        <f t="shared" si="59"/>
        <v>-35</v>
      </c>
      <c r="AF86" s="1">
        <f t="shared" si="53"/>
        <v>136</v>
      </c>
      <c r="AG86" s="1">
        <f t="shared" si="53"/>
        <v>0</v>
      </c>
      <c r="AH86" s="1">
        <f t="shared" si="53"/>
        <v>7</v>
      </c>
      <c r="AI86" s="1">
        <f t="shared" si="60"/>
        <v>108</v>
      </c>
      <c r="AJ86" s="9">
        <f t="shared" si="34"/>
        <v>3.3416770963704628E-2</v>
      </c>
      <c r="AK86" s="9">
        <f t="shared" si="35"/>
        <v>0.1598</v>
      </c>
      <c r="AL86" s="9">
        <f t="shared" si="36"/>
        <v>4.3319999999999997E-2</v>
      </c>
      <c r="AM86" s="9">
        <f t="shared" si="37"/>
        <v>0.11114</v>
      </c>
      <c r="AN86" s="9">
        <f t="shared" si="38"/>
        <v>5.3400000000000001E-3</v>
      </c>
      <c r="AO86" s="9">
        <f t="shared" si="39"/>
        <v>2.16E-3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0</v>
      </c>
      <c r="AV86" s="9">
        <f t="shared" si="56"/>
        <v>0</v>
      </c>
      <c r="AW86" s="9">
        <f t="shared" si="41"/>
        <v>0</v>
      </c>
      <c r="AX86" s="9">
        <f t="shared" si="42"/>
        <v>0</v>
      </c>
      <c r="AY86" s="9">
        <f t="shared" si="43"/>
        <v>0</v>
      </c>
      <c r="AZ86" s="9">
        <f t="shared" si="44"/>
        <v>0</v>
      </c>
      <c r="BJ86" s="7">
        <f t="shared" si="62"/>
        <v>82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255350.19473766055</v>
      </c>
      <c r="BS86" s="1">
        <f t="shared" si="49"/>
        <v>69222.593467055412</v>
      </c>
    </row>
    <row r="87" spans="1:85" s="1" customFormat="1" x14ac:dyDescent="0.3">
      <c r="A87" s="7"/>
      <c r="B87" s="1">
        <f t="shared" si="33"/>
        <v>8231</v>
      </c>
      <c r="C87" s="1">
        <v>74</v>
      </c>
      <c r="D87" s="1">
        <v>41766</v>
      </c>
      <c r="E87" s="1">
        <v>2273</v>
      </c>
      <c r="F87" s="1">
        <v>0</v>
      </c>
      <c r="G87" s="1">
        <v>5684</v>
      </c>
      <c r="H87" s="1">
        <v>0</v>
      </c>
      <c r="I87" s="1">
        <v>274</v>
      </c>
      <c r="J87" s="1">
        <v>45.13</v>
      </c>
      <c r="K87" s="1">
        <v>1.32</v>
      </c>
      <c r="L87" s="1">
        <v>25.1</v>
      </c>
      <c r="M87" s="1">
        <v>1.19</v>
      </c>
      <c r="N87" s="1">
        <v>3425</v>
      </c>
      <c r="O87" s="1">
        <v>4797</v>
      </c>
      <c r="P87" s="1">
        <v>4525</v>
      </c>
      <c r="Q87" s="1">
        <v>266</v>
      </c>
      <c r="R87" s="1">
        <v>5</v>
      </c>
      <c r="S87" s="1">
        <v>1592</v>
      </c>
      <c r="T87" s="1">
        <v>161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f t="shared" si="50"/>
        <v>41766</v>
      </c>
      <c r="AB87" s="1">
        <f t="shared" si="50"/>
        <v>2273</v>
      </c>
      <c r="AC87" s="1">
        <f t="shared" si="51"/>
        <v>5684</v>
      </c>
      <c r="AD87" s="1">
        <f t="shared" si="52"/>
        <v>274</v>
      </c>
      <c r="AE87" s="1">
        <f t="shared" si="59"/>
        <v>107</v>
      </c>
      <c r="AF87" s="1">
        <f t="shared" si="53"/>
        <v>127</v>
      </c>
      <c r="AG87" s="1">
        <f t="shared" si="53"/>
        <v>0</v>
      </c>
      <c r="AH87" s="1">
        <f t="shared" si="53"/>
        <v>7</v>
      </c>
      <c r="AI87" s="1">
        <f t="shared" si="60"/>
        <v>241</v>
      </c>
      <c r="AJ87" s="9">
        <f t="shared" si="34"/>
        <v>3.3288786295711338E-2</v>
      </c>
      <c r="AK87" s="9">
        <f t="shared" si="35"/>
        <v>0.16461999999999999</v>
      </c>
      <c r="AL87" s="9">
        <f t="shared" si="36"/>
        <v>4.546E-2</v>
      </c>
      <c r="AM87" s="9">
        <f t="shared" si="37"/>
        <v>0.11368</v>
      </c>
      <c r="AN87" s="9">
        <f t="shared" si="38"/>
        <v>5.4799999999999996E-3</v>
      </c>
      <c r="AO87" s="9">
        <f t="shared" si="39"/>
        <v>4.8199999999999996E-3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0</v>
      </c>
      <c r="AV87" s="9">
        <f t="shared" si="56"/>
        <v>0</v>
      </c>
      <c r="AW87" s="9">
        <f t="shared" si="41"/>
        <v>0</v>
      </c>
      <c r="AX87" s="9">
        <f t="shared" si="42"/>
        <v>0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83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263052.24691935972</v>
      </c>
      <c r="BS87" s="1">
        <f t="shared" si="49"/>
        <v>72642.176800838861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8481</v>
      </c>
      <c r="C88" s="1">
        <v>75</v>
      </c>
      <c r="D88" s="1">
        <v>41518</v>
      </c>
      <c r="E88" s="1">
        <v>2390</v>
      </c>
      <c r="F88" s="1">
        <v>0</v>
      </c>
      <c r="G88" s="1">
        <v>5810</v>
      </c>
      <c r="H88" s="1">
        <v>0</v>
      </c>
      <c r="I88" s="1">
        <v>281</v>
      </c>
      <c r="J88" s="1">
        <v>45.27</v>
      </c>
      <c r="K88" s="1">
        <v>1.32</v>
      </c>
      <c r="L88" s="1">
        <v>25.1</v>
      </c>
      <c r="M88" s="1">
        <v>1.18</v>
      </c>
      <c r="N88" s="1">
        <v>3467</v>
      </c>
      <c r="O88" s="1">
        <v>5004</v>
      </c>
      <c r="P88" s="1">
        <v>4732</v>
      </c>
      <c r="Q88" s="1">
        <v>266</v>
      </c>
      <c r="R88" s="1">
        <v>5</v>
      </c>
      <c r="S88" s="1">
        <v>1490</v>
      </c>
      <c r="T88" s="1">
        <v>149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f t="shared" si="50"/>
        <v>41518</v>
      </c>
      <c r="AB88" s="1">
        <f t="shared" si="50"/>
        <v>2390</v>
      </c>
      <c r="AC88" s="1">
        <f t="shared" si="51"/>
        <v>5810</v>
      </c>
      <c r="AD88" s="1">
        <f t="shared" si="52"/>
        <v>281</v>
      </c>
      <c r="AE88" s="1">
        <f t="shared" si="59"/>
        <v>117</v>
      </c>
      <c r="AF88" s="1">
        <f t="shared" si="53"/>
        <v>126</v>
      </c>
      <c r="AG88" s="1">
        <f t="shared" si="53"/>
        <v>0</v>
      </c>
      <c r="AH88" s="1">
        <f t="shared" si="53"/>
        <v>7</v>
      </c>
      <c r="AI88" s="1">
        <f t="shared" si="60"/>
        <v>250</v>
      </c>
      <c r="AJ88" s="9">
        <f t="shared" si="34"/>
        <v>3.3132885272963097E-2</v>
      </c>
      <c r="AK88" s="9">
        <f t="shared" si="35"/>
        <v>0.16961999999999999</v>
      </c>
      <c r="AL88" s="9">
        <f t="shared" si="36"/>
        <v>4.7800000000000002E-2</v>
      </c>
      <c r="AM88" s="9">
        <f t="shared" si="37"/>
        <v>0.1162</v>
      </c>
      <c r="AN88" s="9">
        <f t="shared" si="38"/>
        <v>5.62E-3</v>
      </c>
      <c r="AO88" s="9">
        <f t="shared" si="39"/>
        <v>5.0000000000000001E-3</v>
      </c>
      <c r="AP88" s="1">
        <f t="shared" si="54"/>
        <v>0</v>
      </c>
      <c r="AQ88" s="1">
        <f t="shared" si="54"/>
        <v>0</v>
      </c>
      <c r="AS88" s="1">
        <f t="shared" si="55"/>
        <v>0</v>
      </c>
      <c r="AT88" s="1">
        <f t="shared" si="61"/>
        <v>0</v>
      </c>
      <c r="AU88" s="1">
        <f t="shared" si="40"/>
        <v>0</v>
      </c>
      <c r="AV88" s="9">
        <f t="shared" si="56"/>
        <v>0</v>
      </c>
      <c r="AW88" s="9">
        <f t="shared" si="41"/>
        <v>0</v>
      </c>
      <c r="AX88" s="9">
        <f t="shared" si="42"/>
        <v>0</v>
      </c>
      <c r="AY88" s="9">
        <f t="shared" si="43"/>
        <v>0</v>
      </c>
      <c r="AZ88" s="9">
        <f t="shared" si="4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84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271041.9276057696</v>
      </c>
      <c r="BS88" s="1">
        <f t="shared" si="49"/>
        <v>76381.347362078697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8758</v>
      </c>
      <c r="C89" s="1">
        <v>76</v>
      </c>
      <c r="D89" s="1">
        <v>41240</v>
      </c>
      <c r="E89" s="1">
        <v>2539</v>
      </c>
      <c r="F89" s="1">
        <v>0</v>
      </c>
      <c r="G89" s="1">
        <v>5932</v>
      </c>
      <c r="H89" s="1">
        <v>0</v>
      </c>
      <c r="I89" s="1">
        <v>287</v>
      </c>
      <c r="J89" s="1">
        <v>45.41</v>
      </c>
      <c r="K89" s="1">
        <v>1.32</v>
      </c>
      <c r="L89" s="1">
        <v>25.2</v>
      </c>
      <c r="M89" s="1">
        <v>1.18</v>
      </c>
      <c r="N89" s="1">
        <v>3511</v>
      </c>
      <c r="O89" s="1">
        <v>5238</v>
      </c>
      <c r="P89" s="1">
        <v>4966</v>
      </c>
      <c r="Q89" s="1">
        <v>266</v>
      </c>
      <c r="R89" s="1">
        <v>5</v>
      </c>
      <c r="S89" s="1">
        <v>1392</v>
      </c>
      <c r="T89" s="1">
        <v>140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f t="shared" si="50"/>
        <v>41240</v>
      </c>
      <c r="AB89" s="1">
        <f t="shared" si="50"/>
        <v>2539</v>
      </c>
      <c r="AC89" s="1">
        <f t="shared" si="51"/>
        <v>5932</v>
      </c>
      <c r="AD89" s="1">
        <f t="shared" si="52"/>
        <v>287</v>
      </c>
      <c r="AE89" s="1">
        <f t="shared" si="59"/>
        <v>149</v>
      </c>
      <c r="AF89" s="1">
        <f t="shared" si="53"/>
        <v>122</v>
      </c>
      <c r="AG89" s="1">
        <f t="shared" si="53"/>
        <v>0</v>
      </c>
      <c r="AH89" s="1">
        <f t="shared" si="53"/>
        <v>6</v>
      </c>
      <c r="AI89" s="1">
        <f t="shared" si="60"/>
        <v>277</v>
      </c>
      <c r="AJ89" s="9">
        <f t="shared" si="34"/>
        <v>3.2770038821648778E-2</v>
      </c>
      <c r="AK89" s="9">
        <f t="shared" si="35"/>
        <v>0.17516000000000001</v>
      </c>
      <c r="AL89" s="9">
        <f t="shared" si="36"/>
        <v>5.0779999999999999E-2</v>
      </c>
      <c r="AM89" s="9">
        <f t="shared" si="37"/>
        <v>0.11864</v>
      </c>
      <c r="AN89" s="9">
        <f t="shared" si="38"/>
        <v>5.7400000000000003E-3</v>
      </c>
      <c r="AO89" s="9">
        <f t="shared" si="39"/>
        <v>5.5399999999999998E-3</v>
      </c>
      <c r="AP89" s="1">
        <f t="shared" si="54"/>
        <v>0</v>
      </c>
      <c r="AQ89" s="1">
        <f t="shared" si="54"/>
        <v>0</v>
      </c>
      <c r="AS89" s="1">
        <f t="shared" si="55"/>
        <v>0</v>
      </c>
      <c r="AT89" s="1">
        <f t="shared" si="61"/>
        <v>0</v>
      </c>
      <c r="AU89" s="1">
        <f t="shared" si="40"/>
        <v>0</v>
      </c>
      <c r="AV89" s="9">
        <f t="shared" si="56"/>
        <v>0</v>
      </c>
      <c r="AW89" s="9">
        <f t="shared" si="41"/>
        <v>0</v>
      </c>
      <c r="AX89" s="9">
        <f t="shared" si="42"/>
        <v>0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85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9163</v>
      </c>
      <c r="C90" s="1">
        <v>77</v>
      </c>
      <c r="D90" s="1">
        <v>40835</v>
      </c>
      <c r="E90" s="1">
        <v>2824</v>
      </c>
      <c r="F90" s="1">
        <v>0</v>
      </c>
      <c r="G90" s="1">
        <v>6046</v>
      </c>
      <c r="H90" s="1">
        <v>0</v>
      </c>
      <c r="I90" s="1">
        <v>293</v>
      </c>
      <c r="J90" s="1">
        <v>45.54</v>
      </c>
      <c r="K90" s="1">
        <v>1.33</v>
      </c>
      <c r="L90" s="1">
        <v>25.2</v>
      </c>
      <c r="M90" s="1">
        <v>1.17</v>
      </c>
      <c r="N90" s="1">
        <v>3570</v>
      </c>
      <c r="O90" s="1">
        <v>5583</v>
      </c>
      <c r="P90" s="1">
        <v>5311</v>
      </c>
      <c r="Q90" s="1">
        <v>266</v>
      </c>
      <c r="R90" s="1">
        <v>5</v>
      </c>
      <c r="S90" s="1">
        <v>1427</v>
      </c>
      <c r="T90" s="1">
        <v>143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f t="shared" si="50"/>
        <v>40835</v>
      </c>
      <c r="AB90" s="1">
        <f t="shared" si="50"/>
        <v>2824</v>
      </c>
      <c r="AC90" s="1">
        <f t="shared" si="51"/>
        <v>6046</v>
      </c>
      <c r="AD90" s="1">
        <f t="shared" si="52"/>
        <v>293</v>
      </c>
      <c r="AE90" s="1">
        <f t="shared" si="59"/>
        <v>285</v>
      </c>
      <c r="AF90" s="1">
        <f t="shared" si="53"/>
        <v>114</v>
      </c>
      <c r="AG90" s="1">
        <f t="shared" si="53"/>
        <v>0</v>
      </c>
      <c r="AH90" s="1">
        <f t="shared" si="53"/>
        <v>6</v>
      </c>
      <c r="AI90" s="1">
        <f t="shared" si="60"/>
        <v>405</v>
      </c>
      <c r="AJ90" s="9">
        <f t="shared" si="34"/>
        <v>3.1976426934410128E-2</v>
      </c>
      <c r="AK90" s="9">
        <f t="shared" si="35"/>
        <v>0.18326000000000001</v>
      </c>
      <c r="AL90" s="9">
        <f t="shared" si="36"/>
        <v>5.6480000000000002E-2</v>
      </c>
      <c r="AM90" s="9">
        <f t="shared" si="37"/>
        <v>0.12092</v>
      </c>
      <c r="AN90" s="9">
        <f t="shared" si="38"/>
        <v>5.8599999999999998E-3</v>
      </c>
      <c r="AO90" s="9">
        <f t="shared" si="39"/>
        <v>8.0999999999999996E-3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0</v>
      </c>
      <c r="AV90" s="9">
        <f t="shared" si="56"/>
        <v>0</v>
      </c>
      <c r="AW90" s="9">
        <f t="shared" si="41"/>
        <v>0</v>
      </c>
      <c r="AX90" s="9">
        <f t="shared" si="42"/>
        <v>0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86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9620</v>
      </c>
      <c r="C91" s="1">
        <v>78</v>
      </c>
      <c r="D91" s="1">
        <v>40378</v>
      </c>
      <c r="E91" s="1">
        <v>3161</v>
      </c>
      <c r="F91" s="1">
        <v>0</v>
      </c>
      <c r="G91" s="1">
        <v>6160</v>
      </c>
      <c r="H91" s="1">
        <v>0</v>
      </c>
      <c r="I91" s="1">
        <v>299</v>
      </c>
      <c r="J91" s="1">
        <v>45.66</v>
      </c>
      <c r="K91" s="1">
        <v>1.32</v>
      </c>
      <c r="L91" s="1">
        <v>25.3</v>
      </c>
      <c r="M91" s="1">
        <v>1.17</v>
      </c>
      <c r="N91" s="1">
        <v>3637</v>
      </c>
      <c r="O91" s="1">
        <v>5973</v>
      </c>
      <c r="P91" s="1">
        <v>5701</v>
      </c>
      <c r="Q91" s="1">
        <v>267</v>
      </c>
      <c r="R91" s="1">
        <v>5</v>
      </c>
      <c r="S91" s="1">
        <v>1425</v>
      </c>
      <c r="T91" s="1">
        <v>142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f t="shared" si="50"/>
        <v>40378</v>
      </c>
      <c r="AB91" s="1">
        <f t="shared" si="50"/>
        <v>3161</v>
      </c>
      <c r="AC91" s="1">
        <f t="shared" si="51"/>
        <v>6160</v>
      </c>
      <c r="AD91" s="1">
        <f t="shared" si="52"/>
        <v>299</v>
      </c>
      <c r="AE91" s="1">
        <f t="shared" si="59"/>
        <v>337</v>
      </c>
      <c r="AF91" s="1">
        <f t="shared" si="53"/>
        <v>114</v>
      </c>
      <c r="AG91" s="1">
        <f t="shared" si="53"/>
        <v>0</v>
      </c>
      <c r="AH91" s="1">
        <f t="shared" si="53"/>
        <v>6</v>
      </c>
      <c r="AI91" s="1">
        <f t="shared" si="60"/>
        <v>457</v>
      </c>
      <c r="AJ91" s="9">
        <f t="shared" si="34"/>
        <v>3.1081081081081083E-2</v>
      </c>
      <c r="AK91" s="9">
        <f t="shared" si="35"/>
        <v>0.19239999999999999</v>
      </c>
      <c r="AL91" s="9">
        <f t="shared" si="36"/>
        <v>6.3219999999999998E-2</v>
      </c>
      <c r="AM91" s="9">
        <f t="shared" si="37"/>
        <v>0.1232</v>
      </c>
      <c r="AN91" s="9">
        <f t="shared" si="38"/>
        <v>5.9800000000000001E-3</v>
      </c>
      <c r="AO91" s="9">
        <f t="shared" si="39"/>
        <v>9.1400000000000006E-3</v>
      </c>
      <c r="AP91" s="1">
        <f t="shared" si="54"/>
        <v>0</v>
      </c>
      <c r="AQ91" s="1">
        <f t="shared" si="54"/>
        <v>0</v>
      </c>
      <c r="AS91" s="1">
        <f t="shared" si="55"/>
        <v>0</v>
      </c>
      <c r="AT91" s="1">
        <f t="shared" si="61"/>
        <v>0</v>
      </c>
      <c r="AU91" s="1">
        <f t="shared" si="40"/>
        <v>0</v>
      </c>
      <c r="AV91" s="9">
        <f t="shared" si="56"/>
        <v>0</v>
      </c>
      <c r="AW91" s="9">
        <f t="shared" si="41"/>
        <v>0</v>
      </c>
      <c r="AX91" s="9">
        <f t="shared" si="42"/>
        <v>0</v>
      </c>
      <c r="AY91" s="9">
        <f t="shared" si="43"/>
        <v>0</v>
      </c>
      <c r="AZ91" s="9">
        <f t="shared" si="4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87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10094</v>
      </c>
      <c r="C92" s="1">
        <v>79</v>
      </c>
      <c r="D92" s="1">
        <v>39904</v>
      </c>
      <c r="E92" s="1">
        <v>3521</v>
      </c>
      <c r="F92" s="1">
        <v>0</v>
      </c>
      <c r="G92" s="1">
        <v>6268</v>
      </c>
      <c r="H92" s="1">
        <v>0</v>
      </c>
      <c r="I92" s="1">
        <v>305</v>
      </c>
      <c r="J92" s="1">
        <v>45.79</v>
      </c>
      <c r="K92" s="1">
        <v>1.32</v>
      </c>
      <c r="L92" s="1">
        <v>25.3</v>
      </c>
      <c r="M92" s="1">
        <v>1.1599999999999999</v>
      </c>
      <c r="N92" s="1">
        <v>3717</v>
      </c>
      <c r="O92" s="1">
        <v>6367</v>
      </c>
      <c r="P92" s="1">
        <v>6094</v>
      </c>
      <c r="Q92" s="1">
        <v>267</v>
      </c>
      <c r="R92" s="1">
        <v>5</v>
      </c>
      <c r="S92" s="1">
        <v>1418</v>
      </c>
      <c r="T92" s="1">
        <v>142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f t="shared" si="50"/>
        <v>39904</v>
      </c>
      <c r="AB92" s="1">
        <f t="shared" si="50"/>
        <v>3521</v>
      </c>
      <c r="AC92" s="1">
        <f t="shared" si="51"/>
        <v>6268</v>
      </c>
      <c r="AD92" s="1">
        <f t="shared" si="52"/>
        <v>305</v>
      </c>
      <c r="AE92" s="1">
        <f t="shared" si="59"/>
        <v>360</v>
      </c>
      <c r="AF92" s="1">
        <f t="shared" si="53"/>
        <v>108</v>
      </c>
      <c r="AG92" s="1">
        <f t="shared" si="53"/>
        <v>0</v>
      </c>
      <c r="AH92" s="1">
        <f t="shared" si="53"/>
        <v>6</v>
      </c>
      <c r="AI92" s="1">
        <f t="shared" si="60"/>
        <v>474</v>
      </c>
      <c r="AJ92" s="9">
        <f t="shared" si="34"/>
        <v>3.0215969883098871E-2</v>
      </c>
      <c r="AK92" s="9">
        <f t="shared" si="35"/>
        <v>0.20188</v>
      </c>
      <c r="AL92" s="9">
        <f t="shared" si="36"/>
        <v>7.0419999999999996E-2</v>
      </c>
      <c r="AM92" s="9">
        <f t="shared" si="37"/>
        <v>0.12536</v>
      </c>
      <c r="AN92" s="9">
        <f t="shared" si="38"/>
        <v>6.1000000000000004E-3</v>
      </c>
      <c r="AO92" s="9">
        <f t="shared" si="39"/>
        <v>9.4800000000000006E-3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0</v>
      </c>
      <c r="AV92" s="9">
        <f t="shared" si="56"/>
        <v>0</v>
      </c>
      <c r="AW92" s="9">
        <f t="shared" si="41"/>
        <v>0</v>
      </c>
      <c r="AX92" s="9">
        <f t="shared" si="42"/>
        <v>0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88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10557</v>
      </c>
      <c r="C93" s="1">
        <v>80</v>
      </c>
      <c r="D93" s="1">
        <v>39441</v>
      </c>
      <c r="E93" s="1">
        <v>3875</v>
      </c>
      <c r="F93" s="1">
        <v>0</v>
      </c>
      <c r="G93" s="1">
        <v>6372</v>
      </c>
      <c r="H93" s="1">
        <v>0</v>
      </c>
      <c r="I93" s="1">
        <v>310</v>
      </c>
      <c r="J93" s="1">
        <v>45.91</v>
      </c>
      <c r="K93" s="1">
        <v>1.32</v>
      </c>
      <c r="L93" s="1">
        <v>25.4</v>
      </c>
      <c r="M93" s="1">
        <v>1.1499999999999999</v>
      </c>
      <c r="N93" s="1">
        <v>3812</v>
      </c>
      <c r="O93" s="1">
        <v>6735</v>
      </c>
      <c r="P93" s="1">
        <v>6460</v>
      </c>
      <c r="Q93" s="1">
        <v>268</v>
      </c>
      <c r="R93" s="1">
        <v>5</v>
      </c>
      <c r="S93" s="1">
        <v>1550</v>
      </c>
      <c r="T93" s="1">
        <v>155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f t="shared" si="50"/>
        <v>39441</v>
      </c>
      <c r="AB93" s="1">
        <f t="shared" si="50"/>
        <v>3875</v>
      </c>
      <c r="AC93" s="1">
        <f t="shared" si="51"/>
        <v>6372</v>
      </c>
      <c r="AD93" s="1">
        <f t="shared" si="52"/>
        <v>310</v>
      </c>
      <c r="AE93" s="1">
        <f t="shared" si="59"/>
        <v>354</v>
      </c>
      <c r="AF93" s="1">
        <f t="shared" si="53"/>
        <v>104</v>
      </c>
      <c r="AG93" s="1">
        <f t="shared" si="53"/>
        <v>0</v>
      </c>
      <c r="AH93" s="1">
        <f t="shared" si="53"/>
        <v>5</v>
      </c>
      <c r="AI93" s="1">
        <f t="shared" si="60"/>
        <v>463</v>
      </c>
      <c r="AJ93" s="9">
        <f t="shared" si="34"/>
        <v>2.9364402765937294E-2</v>
      </c>
      <c r="AK93" s="9">
        <f t="shared" si="35"/>
        <v>0.21113999999999999</v>
      </c>
      <c r="AL93" s="9">
        <f t="shared" si="36"/>
        <v>7.7499999999999999E-2</v>
      </c>
      <c r="AM93" s="9">
        <f t="shared" si="37"/>
        <v>0.12744</v>
      </c>
      <c r="AN93" s="9">
        <f t="shared" si="38"/>
        <v>6.1999999999999998E-3</v>
      </c>
      <c r="AO93" s="9">
        <f t="shared" si="39"/>
        <v>9.2599999999999991E-3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0</v>
      </c>
      <c r="AV93" s="9">
        <f t="shared" si="56"/>
        <v>0</v>
      </c>
      <c r="AW93" s="9">
        <f t="shared" si="41"/>
        <v>0</v>
      </c>
      <c r="AX93" s="9">
        <f t="shared" si="42"/>
        <v>0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89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10957</v>
      </c>
      <c r="C94" s="1">
        <v>81</v>
      </c>
      <c r="D94" s="1">
        <v>39040</v>
      </c>
      <c r="E94" s="1">
        <v>4173</v>
      </c>
      <c r="F94" s="1">
        <v>0</v>
      </c>
      <c r="G94" s="1">
        <v>6468</v>
      </c>
      <c r="H94" s="1">
        <v>0</v>
      </c>
      <c r="I94" s="1">
        <v>316</v>
      </c>
      <c r="J94" s="1">
        <v>46.03</v>
      </c>
      <c r="K94" s="1">
        <v>1.33</v>
      </c>
      <c r="L94" s="1">
        <v>25.4</v>
      </c>
      <c r="M94" s="1">
        <v>1.1499999999999999</v>
      </c>
      <c r="N94" s="1">
        <v>3927</v>
      </c>
      <c r="O94" s="1">
        <v>7022</v>
      </c>
      <c r="P94" s="1">
        <v>6745</v>
      </c>
      <c r="Q94" s="1">
        <v>270</v>
      </c>
      <c r="R94" s="1">
        <v>5</v>
      </c>
      <c r="S94" s="1">
        <v>1697</v>
      </c>
      <c r="T94" s="1">
        <v>170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f t="shared" si="50"/>
        <v>39040</v>
      </c>
      <c r="AB94" s="1">
        <f t="shared" si="50"/>
        <v>4173</v>
      </c>
      <c r="AC94" s="1">
        <f t="shared" si="51"/>
        <v>6468</v>
      </c>
      <c r="AD94" s="1">
        <f t="shared" si="52"/>
        <v>316</v>
      </c>
      <c r="AE94" s="1">
        <f t="shared" si="59"/>
        <v>298</v>
      </c>
      <c r="AF94" s="1">
        <f t="shared" si="53"/>
        <v>96</v>
      </c>
      <c r="AG94" s="1">
        <f t="shared" si="53"/>
        <v>0</v>
      </c>
      <c r="AH94" s="1">
        <f t="shared" si="53"/>
        <v>6</v>
      </c>
      <c r="AI94" s="1">
        <f t="shared" si="60"/>
        <v>400</v>
      </c>
      <c r="AJ94" s="9">
        <f t="shared" si="34"/>
        <v>2.8840010951902893E-2</v>
      </c>
      <c r="AK94" s="9">
        <f t="shared" si="35"/>
        <v>0.21914</v>
      </c>
      <c r="AL94" s="9">
        <f t="shared" si="36"/>
        <v>8.3460000000000006E-2</v>
      </c>
      <c r="AM94" s="9">
        <f t="shared" si="37"/>
        <v>0.12936</v>
      </c>
      <c r="AN94" s="9">
        <f t="shared" si="38"/>
        <v>6.3200000000000001E-3</v>
      </c>
      <c r="AO94" s="9">
        <f t="shared" si="39"/>
        <v>8.0000000000000002E-3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0</v>
      </c>
      <c r="AV94" s="9">
        <f t="shared" si="56"/>
        <v>0</v>
      </c>
      <c r="AW94" s="9">
        <f t="shared" si="41"/>
        <v>0</v>
      </c>
      <c r="AX94" s="9">
        <f t="shared" si="42"/>
        <v>0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90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11296</v>
      </c>
      <c r="C95" s="1">
        <v>82</v>
      </c>
      <c r="D95" s="1">
        <v>38702</v>
      </c>
      <c r="E95" s="1">
        <v>4416</v>
      </c>
      <c r="F95" s="1">
        <v>0</v>
      </c>
      <c r="G95" s="1">
        <v>6558</v>
      </c>
      <c r="H95" s="1">
        <v>0</v>
      </c>
      <c r="I95" s="1">
        <v>322</v>
      </c>
      <c r="J95" s="1">
        <v>46.15</v>
      </c>
      <c r="K95" s="1">
        <v>1.33</v>
      </c>
      <c r="L95" s="1">
        <v>25.4</v>
      </c>
      <c r="M95" s="1">
        <v>1.1399999999999999</v>
      </c>
      <c r="N95" s="1">
        <v>4055</v>
      </c>
      <c r="O95" s="1">
        <v>7231</v>
      </c>
      <c r="P95" s="1">
        <v>6953</v>
      </c>
      <c r="Q95" s="1">
        <v>272</v>
      </c>
      <c r="R95" s="1">
        <v>5</v>
      </c>
      <c r="S95" s="1">
        <v>1879</v>
      </c>
      <c r="T95" s="1">
        <v>187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f t="shared" si="50"/>
        <v>38702</v>
      </c>
      <c r="AB95" s="1">
        <f t="shared" si="50"/>
        <v>4416</v>
      </c>
      <c r="AC95" s="1">
        <f t="shared" si="51"/>
        <v>6558</v>
      </c>
      <c r="AD95" s="1">
        <f t="shared" si="52"/>
        <v>322</v>
      </c>
      <c r="AE95" s="1">
        <f t="shared" si="59"/>
        <v>243</v>
      </c>
      <c r="AF95" s="1">
        <f t="shared" si="53"/>
        <v>90</v>
      </c>
      <c r="AG95" s="1">
        <f t="shared" si="53"/>
        <v>0</v>
      </c>
      <c r="AH95" s="1">
        <f t="shared" si="53"/>
        <v>6</v>
      </c>
      <c r="AI95" s="1">
        <f t="shared" si="60"/>
        <v>339</v>
      </c>
      <c r="AJ95" s="9">
        <f t="shared" si="34"/>
        <v>2.8505665722379604E-2</v>
      </c>
      <c r="AK95" s="9">
        <f t="shared" si="35"/>
        <v>0.22592000000000001</v>
      </c>
      <c r="AL95" s="9">
        <f t="shared" si="36"/>
        <v>8.8319999999999996E-2</v>
      </c>
      <c r="AM95" s="9">
        <f t="shared" si="37"/>
        <v>0.13116</v>
      </c>
      <c r="AN95" s="9">
        <f t="shared" si="38"/>
        <v>6.4400000000000004E-3</v>
      </c>
      <c r="AO95" s="9">
        <f t="shared" si="39"/>
        <v>6.7799999999999996E-3</v>
      </c>
      <c r="AP95" s="1">
        <f t="shared" si="54"/>
        <v>0</v>
      </c>
      <c r="AQ95" s="1">
        <f t="shared" si="54"/>
        <v>0</v>
      </c>
      <c r="AS95" s="1">
        <f t="shared" si="55"/>
        <v>0</v>
      </c>
      <c r="AT95" s="1">
        <f t="shared" si="61"/>
        <v>0</v>
      </c>
      <c r="AU95" s="1">
        <f t="shared" si="40"/>
        <v>0</v>
      </c>
      <c r="AV95" s="9">
        <f t="shared" si="56"/>
        <v>0</v>
      </c>
      <c r="AW95" s="9">
        <f t="shared" si="41"/>
        <v>0</v>
      </c>
      <c r="AX95" s="9">
        <f t="shared" si="42"/>
        <v>0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91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11592</v>
      </c>
      <c r="C96" s="1">
        <v>83</v>
      </c>
      <c r="D96" s="1">
        <v>38406</v>
      </c>
      <c r="E96" s="1">
        <v>4627</v>
      </c>
      <c r="F96" s="1">
        <v>0</v>
      </c>
      <c r="G96" s="1">
        <v>6638</v>
      </c>
      <c r="H96" s="1">
        <v>0</v>
      </c>
      <c r="I96" s="1">
        <v>327</v>
      </c>
      <c r="J96" s="1">
        <v>46.26</v>
      </c>
      <c r="K96" s="1">
        <v>1.33</v>
      </c>
      <c r="L96" s="1">
        <v>25.5</v>
      </c>
      <c r="M96" s="1">
        <v>1.1399999999999999</v>
      </c>
      <c r="N96" s="1">
        <v>4199</v>
      </c>
      <c r="O96" s="1">
        <v>7384</v>
      </c>
      <c r="P96" s="1">
        <v>7102</v>
      </c>
      <c r="Q96" s="1">
        <v>275</v>
      </c>
      <c r="R96" s="1">
        <v>6</v>
      </c>
      <c r="S96" s="1">
        <v>2199</v>
      </c>
      <c r="T96" s="1">
        <v>219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f t="shared" si="50"/>
        <v>38406</v>
      </c>
      <c r="AB96" s="1">
        <f t="shared" si="50"/>
        <v>4627</v>
      </c>
      <c r="AC96" s="1">
        <f t="shared" si="51"/>
        <v>6638</v>
      </c>
      <c r="AD96" s="1">
        <f t="shared" si="52"/>
        <v>327</v>
      </c>
      <c r="AE96" s="1">
        <f t="shared" si="59"/>
        <v>211</v>
      </c>
      <c r="AF96" s="1">
        <f t="shared" si="53"/>
        <v>80</v>
      </c>
      <c r="AG96" s="1">
        <f t="shared" si="53"/>
        <v>0</v>
      </c>
      <c r="AH96" s="1">
        <f t="shared" si="53"/>
        <v>5</v>
      </c>
      <c r="AI96" s="1">
        <f t="shared" si="60"/>
        <v>296</v>
      </c>
      <c r="AJ96" s="9">
        <f t="shared" si="34"/>
        <v>2.820910973084886E-2</v>
      </c>
      <c r="AK96" s="9">
        <f t="shared" si="35"/>
        <v>0.23183999999999999</v>
      </c>
      <c r="AL96" s="9">
        <f t="shared" si="36"/>
        <v>9.2539999999999997E-2</v>
      </c>
      <c r="AM96" s="9">
        <f t="shared" si="37"/>
        <v>0.13275999999999999</v>
      </c>
      <c r="AN96" s="9">
        <f t="shared" si="38"/>
        <v>6.5399999999999998E-3</v>
      </c>
      <c r="AO96" s="9">
        <f t="shared" si="39"/>
        <v>5.9199999999999999E-3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0</v>
      </c>
      <c r="AV96" s="9">
        <f t="shared" si="56"/>
        <v>0</v>
      </c>
      <c r="AW96" s="9">
        <f t="shared" si="41"/>
        <v>0</v>
      </c>
      <c r="AX96" s="9">
        <f t="shared" si="42"/>
        <v>0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92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11855</v>
      </c>
      <c r="C97" s="1">
        <v>84</v>
      </c>
      <c r="D97" s="1">
        <v>38143</v>
      </c>
      <c r="E97" s="1">
        <v>4803</v>
      </c>
      <c r="F97" s="1">
        <v>0</v>
      </c>
      <c r="G97" s="1">
        <v>6720</v>
      </c>
      <c r="H97" s="1">
        <v>0</v>
      </c>
      <c r="I97" s="1">
        <v>332</v>
      </c>
      <c r="J97" s="1">
        <v>46.37</v>
      </c>
      <c r="K97" s="1">
        <v>1.33</v>
      </c>
      <c r="L97" s="1">
        <v>25.5</v>
      </c>
      <c r="M97" s="1">
        <v>1.1399999999999999</v>
      </c>
      <c r="N97" s="1">
        <v>4344</v>
      </c>
      <c r="O97" s="1">
        <v>7502</v>
      </c>
      <c r="P97" s="1">
        <v>7214</v>
      </c>
      <c r="Q97" s="1">
        <v>281</v>
      </c>
      <c r="R97" s="1">
        <v>6</v>
      </c>
      <c r="S97" s="1">
        <v>2568</v>
      </c>
      <c r="T97" s="1">
        <v>251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f t="shared" si="50"/>
        <v>38143</v>
      </c>
      <c r="AB97" s="1">
        <f t="shared" si="50"/>
        <v>4803</v>
      </c>
      <c r="AC97" s="1">
        <f t="shared" si="51"/>
        <v>6720</v>
      </c>
      <c r="AD97" s="1">
        <f t="shared" si="52"/>
        <v>332</v>
      </c>
      <c r="AE97" s="1">
        <f t="shared" si="59"/>
        <v>176</v>
      </c>
      <c r="AF97" s="1">
        <f t="shared" si="53"/>
        <v>82</v>
      </c>
      <c r="AG97" s="1">
        <f t="shared" si="53"/>
        <v>0</v>
      </c>
      <c r="AH97" s="1">
        <f t="shared" si="53"/>
        <v>5</v>
      </c>
      <c r="AI97" s="1">
        <f t="shared" si="60"/>
        <v>263</v>
      </c>
      <c r="AJ97" s="9">
        <f t="shared" si="34"/>
        <v>2.8005061155630534E-2</v>
      </c>
      <c r="AK97" s="9">
        <f t="shared" si="35"/>
        <v>0.23710000000000001</v>
      </c>
      <c r="AL97" s="9">
        <f t="shared" si="36"/>
        <v>9.6060000000000006E-2</v>
      </c>
      <c r="AM97" s="9">
        <f t="shared" si="37"/>
        <v>0.13439999999999999</v>
      </c>
      <c r="AN97" s="9">
        <f t="shared" si="38"/>
        <v>6.6400000000000001E-3</v>
      </c>
      <c r="AO97" s="9">
        <f t="shared" si="39"/>
        <v>5.2599999999999999E-3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0</v>
      </c>
      <c r="AV97" s="9">
        <f t="shared" si="56"/>
        <v>0</v>
      </c>
      <c r="AW97" s="9">
        <f t="shared" si="41"/>
        <v>0</v>
      </c>
      <c r="AX97" s="9">
        <f t="shared" si="42"/>
        <v>0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93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12085</v>
      </c>
      <c r="C98" s="1">
        <v>85</v>
      </c>
      <c r="D98" s="1">
        <v>37912</v>
      </c>
      <c r="E98" s="1">
        <v>4949</v>
      </c>
      <c r="F98" s="1">
        <v>0</v>
      </c>
      <c r="G98" s="1">
        <v>6799</v>
      </c>
      <c r="H98" s="1">
        <v>0</v>
      </c>
      <c r="I98" s="1">
        <v>337</v>
      </c>
      <c r="J98" s="1">
        <v>46.48</v>
      </c>
      <c r="K98" s="1">
        <v>1.34</v>
      </c>
      <c r="L98" s="1">
        <v>25.5</v>
      </c>
      <c r="M98" s="1">
        <v>1.1399999999999999</v>
      </c>
      <c r="N98" s="1">
        <v>4481</v>
      </c>
      <c r="O98" s="1">
        <v>7595</v>
      </c>
      <c r="P98" s="1">
        <v>7299</v>
      </c>
      <c r="Q98" s="1">
        <v>289</v>
      </c>
      <c r="R98" s="1">
        <v>6</v>
      </c>
      <c r="S98" s="1">
        <v>2958</v>
      </c>
      <c r="T98" s="1">
        <v>291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f t="shared" si="50"/>
        <v>37912</v>
      </c>
      <c r="AB98" s="1">
        <f t="shared" si="50"/>
        <v>4949</v>
      </c>
      <c r="AC98" s="1">
        <f t="shared" si="51"/>
        <v>6799</v>
      </c>
      <c r="AD98" s="1">
        <f t="shared" si="52"/>
        <v>337</v>
      </c>
      <c r="AE98" s="1">
        <f t="shared" si="59"/>
        <v>146</v>
      </c>
      <c r="AF98" s="1">
        <f t="shared" si="53"/>
        <v>79</v>
      </c>
      <c r="AG98" s="1">
        <f t="shared" si="53"/>
        <v>0</v>
      </c>
      <c r="AH98" s="1">
        <f t="shared" si="53"/>
        <v>5</v>
      </c>
      <c r="AI98" s="1">
        <f t="shared" si="60"/>
        <v>230</v>
      </c>
      <c r="AJ98" s="9">
        <f t="shared" si="34"/>
        <v>2.7885808853951179E-2</v>
      </c>
      <c r="AK98" s="9">
        <f t="shared" si="35"/>
        <v>0.2417</v>
      </c>
      <c r="AL98" s="9">
        <f t="shared" si="36"/>
        <v>9.8979999999999999E-2</v>
      </c>
      <c r="AM98" s="9">
        <f t="shared" si="37"/>
        <v>0.13597999999999999</v>
      </c>
      <c r="AN98" s="9">
        <f t="shared" si="38"/>
        <v>6.7400000000000003E-3</v>
      </c>
      <c r="AO98" s="9">
        <f t="shared" si="39"/>
        <v>4.5999999999999999E-3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0</v>
      </c>
      <c r="AV98" s="9">
        <f t="shared" si="56"/>
        <v>0</v>
      </c>
      <c r="AW98" s="9">
        <f t="shared" si="41"/>
        <v>0</v>
      </c>
      <c r="AX98" s="9">
        <f t="shared" si="42"/>
        <v>0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94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12304</v>
      </c>
      <c r="C99" s="1">
        <v>86</v>
      </c>
      <c r="D99" s="1">
        <v>37694</v>
      </c>
      <c r="E99" s="1">
        <v>5086</v>
      </c>
      <c r="F99" s="1">
        <v>0</v>
      </c>
      <c r="G99" s="1">
        <v>6875</v>
      </c>
      <c r="H99" s="1">
        <v>0</v>
      </c>
      <c r="I99" s="1">
        <v>343</v>
      </c>
      <c r="J99" s="1">
        <v>46.59</v>
      </c>
      <c r="K99" s="1">
        <v>1.35</v>
      </c>
      <c r="L99" s="1">
        <v>25.5</v>
      </c>
      <c r="M99" s="1">
        <v>1.1399999999999999</v>
      </c>
      <c r="N99" s="1">
        <v>4616</v>
      </c>
      <c r="O99" s="1">
        <v>7679</v>
      </c>
      <c r="P99" s="1">
        <v>7373</v>
      </c>
      <c r="Q99" s="1">
        <v>298</v>
      </c>
      <c r="R99" s="1">
        <v>7</v>
      </c>
      <c r="S99" s="1">
        <v>3339</v>
      </c>
      <c r="T99" s="1">
        <v>329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f t="shared" si="50"/>
        <v>37694</v>
      </c>
      <c r="AB99" s="1">
        <f t="shared" si="50"/>
        <v>5086</v>
      </c>
      <c r="AC99" s="1">
        <f t="shared" si="51"/>
        <v>6875</v>
      </c>
      <c r="AD99" s="1">
        <f t="shared" si="52"/>
        <v>343</v>
      </c>
      <c r="AE99" s="1">
        <f t="shared" si="59"/>
        <v>137</v>
      </c>
      <c r="AF99" s="1">
        <f t="shared" si="53"/>
        <v>76</v>
      </c>
      <c r="AG99" s="1">
        <f t="shared" si="53"/>
        <v>0</v>
      </c>
      <c r="AH99" s="1">
        <f t="shared" si="53"/>
        <v>6</v>
      </c>
      <c r="AI99" s="1">
        <f t="shared" si="60"/>
        <v>219</v>
      </c>
      <c r="AJ99" s="9">
        <f t="shared" si="34"/>
        <v>2.787711313394018E-2</v>
      </c>
      <c r="AK99" s="9">
        <f t="shared" si="35"/>
        <v>0.24607999999999999</v>
      </c>
      <c r="AL99" s="9">
        <f t="shared" si="36"/>
        <v>0.10172</v>
      </c>
      <c r="AM99" s="9">
        <f t="shared" si="37"/>
        <v>0.13750000000000001</v>
      </c>
      <c r="AN99" s="9">
        <f t="shared" si="38"/>
        <v>6.8599999999999998E-3</v>
      </c>
      <c r="AO99" s="9">
        <f t="shared" si="39"/>
        <v>4.3800000000000002E-3</v>
      </c>
      <c r="AP99" s="1">
        <f t="shared" si="54"/>
        <v>0</v>
      </c>
      <c r="AQ99" s="1">
        <f t="shared" si="54"/>
        <v>0</v>
      </c>
      <c r="AS99" s="1">
        <f t="shared" si="55"/>
        <v>0</v>
      </c>
      <c r="AT99" s="1">
        <f t="shared" si="61"/>
        <v>0</v>
      </c>
      <c r="AU99" s="1">
        <f t="shared" si="40"/>
        <v>0</v>
      </c>
      <c r="AV99" s="9">
        <f t="shared" si="56"/>
        <v>0</v>
      </c>
      <c r="AW99" s="9">
        <f t="shared" si="41"/>
        <v>0</v>
      </c>
      <c r="AX99" s="9">
        <f t="shared" si="42"/>
        <v>0</v>
      </c>
      <c r="AY99" s="9">
        <f t="shared" si="43"/>
        <v>0</v>
      </c>
      <c r="AZ99" s="9">
        <f t="shared" si="4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95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12516</v>
      </c>
      <c r="C100" s="1">
        <v>87</v>
      </c>
      <c r="D100" s="1">
        <v>37481</v>
      </c>
      <c r="E100" s="1">
        <v>5231</v>
      </c>
      <c r="F100" s="1">
        <v>0</v>
      </c>
      <c r="G100" s="1">
        <v>6938</v>
      </c>
      <c r="H100" s="1">
        <v>0</v>
      </c>
      <c r="I100" s="1">
        <v>347</v>
      </c>
      <c r="J100" s="1">
        <v>46.69</v>
      </c>
      <c r="K100" s="1">
        <v>1.35</v>
      </c>
      <c r="L100" s="1">
        <v>25.5</v>
      </c>
      <c r="M100" s="1">
        <v>1.1399999999999999</v>
      </c>
      <c r="N100" s="1">
        <v>4743</v>
      </c>
      <c r="O100" s="1">
        <v>7764</v>
      </c>
      <c r="P100" s="1">
        <v>7445</v>
      </c>
      <c r="Q100" s="1">
        <v>311</v>
      </c>
      <c r="R100" s="1">
        <v>7</v>
      </c>
      <c r="S100" s="1">
        <v>3673</v>
      </c>
      <c r="T100" s="1">
        <v>364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f t="shared" si="50"/>
        <v>37481</v>
      </c>
      <c r="AB100" s="1">
        <f t="shared" si="50"/>
        <v>5231</v>
      </c>
      <c r="AC100" s="1">
        <f t="shared" si="51"/>
        <v>6938</v>
      </c>
      <c r="AD100" s="1">
        <f t="shared" si="52"/>
        <v>347</v>
      </c>
      <c r="AE100" s="1">
        <f t="shared" si="59"/>
        <v>145</v>
      </c>
      <c r="AF100" s="1">
        <f t="shared" si="53"/>
        <v>63</v>
      </c>
      <c r="AG100" s="1">
        <f t="shared" si="53"/>
        <v>0</v>
      </c>
      <c r="AH100" s="1">
        <f t="shared" si="53"/>
        <v>4</v>
      </c>
      <c r="AI100" s="1">
        <f t="shared" si="60"/>
        <v>212</v>
      </c>
      <c r="AJ100" s="9">
        <f t="shared" si="34"/>
        <v>2.7724512623841482E-2</v>
      </c>
      <c r="AK100" s="9">
        <f t="shared" si="35"/>
        <v>0.25031999999999999</v>
      </c>
      <c r="AL100" s="9">
        <f t="shared" si="36"/>
        <v>0.10462</v>
      </c>
      <c r="AM100" s="9">
        <f t="shared" si="37"/>
        <v>0.13875999999999999</v>
      </c>
      <c r="AN100" s="9">
        <f t="shared" si="38"/>
        <v>6.94E-3</v>
      </c>
      <c r="AO100" s="9">
        <f t="shared" si="39"/>
        <v>4.2399999999999998E-3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0</v>
      </c>
      <c r="AV100" s="9">
        <f t="shared" si="56"/>
        <v>0</v>
      </c>
      <c r="AW100" s="9">
        <f t="shared" si="41"/>
        <v>0</v>
      </c>
      <c r="AX100" s="9">
        <f t="shared" si="42"/>
        <v>0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96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12707</v>
      </c>
      <c r="C101" s="1">
        <v>88</v>
      </c>
      <c r="D101" s="1">
        <v>37291</v>
      </c>
      <c r="E101" s="1">
        <v>5349</v>
      </c>
      <c r="F101" s="1">
        <v>0</v>
      </c>
      <c r="G101" s="1">
        <v>7006</v>
      </c>
      <c r="H101" s="1">
        <v>0</v>
      </c>
      <c r="I101" s="1">
        <v>352</v>
      </c>
      <c r="J101" s="1">
        <v>46.79</v>
      </c>
      <c r="K101" s="1">
        <v>1.36</v>
      </c>
      <c r="L101" s="1">
        <v>25.5</v>
      </c>
      <c r="M101" s="1">
        <v>1.1299999999999999</v>
      </c>
      <c r="N101" s="1">
        <v>4856</v>
      </c>
      <c r="O101" s="1">
        <v>7842</v>
      </c>
      <c r="P101" s="1">
        <v>7504</v>
      </c>
      <c r="Q101" s="1">
        <v>329</v>
      </c>
      <c r="R101" s="1">
        <v>8</v>
      </c>
      <c r="S101" s="1">
        <v>3938</v>
      </c>
      <c r="T101" s="1">
        <v>392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f t="shared" si="50"/>
        <v>37291</v>
      </c>
      <c r="AB101" s="1">
        <f t="shared" si="50"/>
        <v>5349</v>
      </c>
      <c r="AC101" s="1">
        <f t="shared" si="51"/>
        <v>7006</v>
      </c>
      <c r="AD101" s="1">
        <f t="shared" si="52"/>
        <v>352</v>
      </c>
      <c r="AE101" s="1">
        <f t="shared" si="59"/>
        <v>118</v>
      </c>
      <c r="AF101" s="1">
        <f t="shared" si="53"/>
        <v>68</v>
      </c>
      <c r="AG101" s="1">
        <f t="shared" si="53"/>
        <v>0</v>
      </c>
      <c r="AH101" s="1">
        <f t="shared" si="53"/>
        <v>5</v>
      </c>
      <c r="AI101" s="1">
        <f t="shared" si="60"/>
        <v>191</v>
      </c>
      <c r="AJ101" s="9">
        <f t="shared" si="34"/>
        <v>2.7701267018178957E-2</v>
      </c>
      <c r="AK101" s="9">
        <f t="shared" si="35"/>
        <v>0.25413999999999998</v>
      </c>
      <c r="AL101" s="9">
        <f t="shared" si="36"/>
        <v>0.10698000000000001</v>
      </c>
      <c r="AM101" s="9">
        <f t="shared" si="37"/>
        <v>0.14011999999999999</v>
      </c>
      <c r="AN101" s="9">
        <f t="shared" si="38"/>
        <v>7.0400000000000003E-3</v>
      </c>
      <c r="AO101" s="9">
        <f t="shared" si="39"/>
        <v>3.82E-3</v>
      </c>
      <c r="AP101" s="1">
        <f t="shared" si="54"/>
        <v>0</v>
      </c>
      <c r="AQ101" s="1">
        <f t="shared" si="54"/>
        <v>0</v>
      </c>
      <c r="AS101" s="1">
        <f t="shared" si="55"/>
        <v>0</v>
      </c>
      <c r="AT101" s="1">
        <f t="shared" si="61"/>
        <v>0</v>
      </c>
      <c r="AU101" s="1">
        <f t="shared" si="40"/>
        <v>0</v>
      </c>
      <c r="AV101" s="9">
        <f t="shared" si="56"/>
        <v>0</v>
      </c>
      <c r="AW101" s="9">
        <f t="shared" si="41"/>
        <v>0</v>
      </c>
      <c r="AX101" s="9">
        <f t="shared" si="42"/>
        <v>0</v>
      </c>
      <c r="AY101" s="9">
        <f t="shared" si="43"/>
        <v>0</v>
      </c>
      <c r="AZ101" s="9">
        <f t="shared" si="4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97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12900</v>
      </c>
      <c r="C102" s="1">
        <v>89</v>
      </c>
      <c r="D102" s="1">
        <v>37098</v>
      </c>
      <c r="E102" s="1">
        <v>5467</v>
      </c>
      <c r="F102" s="1">
        <v>0</v>
      </c>
      <c r="G102" s="1">
        <v>7076</v>
      </c>
      <c r="H102" s="1">
        <v>0</v>
      </c>
      <c r="I102" s="1">
        <v>357</v>
      </c>
      <c r="J102" s="1">
        <v>46.89</v>
      </c>
      <c r="K102" s="1">
        <v>1.37</v>
      </c>
      <c r="L102" s="1">
        <v>25.4</v>
      </c>
      <c r="M102" s="1">
        <v>1.1399999999999999</v>
      </c>
      <c r="N102" s="1">
        <v>4971</v>
      </c>
      <c r="O102" s="1">
        <v>7919</v>
      </c>
      <c r="P102" s="1">
        <v>7559</v>
      </c>
      <c r="Q102" s="1">
        <v>351</v>
      </c>
      <c r="R102" s="1">
        <v>9</v>
      </c>
      <c r="S102" s="1">
        <v>4160</v>
      </c>
      <c r="T102" s="1">
        <v>415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f t="shared" si="50"/>
        <v>37098</v>
      </c>
      <c r="AB102" s="1">
        <f t="shared" si="50"/>
        <v>5467</v>
      </c>
      <c r="AC102" s="1">
        <f t="shared" si="51"/>
        <v>7076</v>
      </c>
      <c r="AD102" s="1">
        <f t="shared" si="52"/>
        <v>357</v>
      </c>
      <c r="AE102" s="1">
        <f t="shared" si="59"/>
        <v>118</v>
      </c>
      <c r="AF102" s="1">
        <f t="shared" si="53"/>
        <v>70</v>
      </c>
      <c r="AG102" s="1">
        <f t="shared" si="53"/>
        <v>0</v>
      </c>
      <c r="AH102" s="1">
        <f t="shared" si="53"/>
        <v>5</v>
      </c>
      <c r="AI102" s="1">
        <f t="shared" si="60"/>
        <v>193</v>
      </c>
      <c r="AJ102" s="9">
        <f t="shared" si="34"/>
        <v>2.7674418604651162E-2</v>
      </c>
      <c r="AK102" s="9">
        <f t="shared" si="35"/>
        <v>0.25800000000000001</v>
      </c>
      <c r="AL102" s="9">
        <f t="shared" si="36"/>
        <v>0.10934000000000001</v>
      </c>
      <c r="AM102" s="9">
        <f t="shared" si="37"/>
        <v>0.14152000000000001</v>
      </c>
      <c r="AN102" s="9">
        <f t="shared" si="38"/>
        <v>7.1399999999999996E-3</v>
      </c>
      <c r="AO102" s="9">
        <f t="shared" si="39"/>
        <v>3.8600000000000001E-3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0</v>
      </c>
      <c r="AV102" s="9">
        <f t="shared" si="56"/>
        <v>0</v>
      </c>
      <c r="AW102" s="9">
        <f t="shared" si="41"/>
        <v>0</v>
      </c>
      <c r="AX102" s="9">
        <f t="shared" si="42"/>
        <v>0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98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13090</v>
      </c>
      <c r="C103" s="1">
        <v>90</v>
      </c>
      <c r="D103" s="1">
        <v>36908</v>
      </c>
      <c r="E103" s="1">
        <v>5579</v>
      </c>
      <c r="F103" s="1">
        <v>0</v>
      </c>
      <c r="G103" s="1">
        <v>7150</v>
      </c>
      <c r="H103" s="1">
        <v>0</v>
      </c>
      <c r="I103" s="1">
        <v>361</v>
      </c>
      <c r="J103" s="1">
        <v>46.99</v>
      </c>
      <c r="K103" s="1">
        <v>1.37</v>
      </c>
      <c r="L103" s="1">
        <v>25.4</v>
      </c>
      <c r="M103" s="1">
        <v>1.1399999999999999</v>
      </c>
      <c r="N103" s="1">
        <v>5083</v>
      </c>
      <c r="O103" s="1">
        <v>7998</v>
      </c>
      <c r="P103" s="1">
        <v>7607</v>
      </c>
      <c r="Q103" s="1">
        <v>380</v>
      </c>
      <c r="R103" s="1">
        <v>9</v>
      </c>
      <c r="S103" s="1">
        <v>4344</v>
      </c>
      <c r="T103" s="1">
        <v>434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f t="shared" si="50"/>
        <v>36908</v>
      </c>
      <c r="AB103" s="1">
        <f t="shared" si="50"/>
        <v>5579</v>
      </c>
      <c r="AC103" s="1">
        <f t="shared" si="51"/>
        <v>7150</v>
      </c>
      <c r="AD103" s="1">
        <f t="shared" si="52"/>
        <v>361</v>
      </c>
      <c r="AE103" s="1">
        <f t="shared" si="59"/>
        <v>112</v>
      </c>
      <c r="AF103" s="1">
        <f t="shared" si="53"/>
        <v>74</v>
      </c>
      <c r="AG103" s="1">
        <f t="shared" si="53"/>
        <v>0</v>
      </c>
      <c r="AH103" s="1">
        <f t="shared" si="53"/>
        <v>4</v>
      </c>
      <c r="AI103" s="1">
        <f t="shared" si="60"/>
        <v>190</v>
      </c>
      <c r="AJ103" s="9">
        <f t="shared" si="34"/>
        <v>2.7578304048892284E-2</v>
      </c>
      <c r="AK103" s="9">
        <f t="shared" si="35"/>
        <v>0.26179999999999998</v>
      </c>
      <c r="AL103" s="9">
        <f t="shared" si="36"/>
        <v>0.11158</v>
      </c>
      <c r="AM103" s="9">
        <f t="shared" si="37"/>
        <v>0.14299999999999999</v>
      </c>
      <c r="AN103" s="9">
        <f t="shared" si="38"/>
        <v>7.2199999999999999E-3</v>
      </c>
      <c r="AO103" s="9">
        <f t="shared" si="39"/>
        <v>3.8E-3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0</v>
      </c>
      <c r="AV103" s="9">
        <f t="shared" si="56"/>
        <v>0</v>
      </c>
      <c r="AW103" s="9">
        <f t="shared" si="41"/>
        <v>0</v>
      </c>
      <c r="AX103" s="9">
        <f t="shared" si="42"/>
        <v>0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99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13268</v>
      </c>
      <c r="C104" s="1">
        <v>91</v>
      </c>
      <c r="D104" s="1">
        <v>36730</v>
      </c>
      <c r="E104" s="1">
        <v>5674</v>
      </c>
      <c r="F104" s="1">
        <v>0</v>
      </c>
      <c r="G104" s="1">
        <v>7229</v>
      </c>
      <c r="H104" s="1">
        <v>0</v>
      </c>
      <c r="I104" s="1">
        <v>365</v>
      </c>
      <c r="J104" s="1">
        <v>47.08</v>
      </c>
      <c r="K104" s="1">
        <v>1.38</v>
      </c>
      <c r="L104" s="1">
        <v>25.3</v>
      </c>
      <c r="M104" s="1">
        <v>1.1399999999999999</v>
      </c>
      <c r="N104" s="1">
        <v>5192</v>
      </c>
      <c r="O104" s="1">
        <v>8067</v>
      </c>
      <c r="P104" s="1">
        <v>7641</v>
      </c>
      <c r="Q104" s="1">
        <v>415</v>
      </c>
      <c r="R104" s="1">
        <v>10</v>
      </c>
      <c r="S104" s="1">
        <v>4493</v>
      </c>
      <c r="T104" s="1">
        <v>450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f t="shared" si="50"/>
        <v>36730</v>
      </c>
      <c r="AB104" s="1">
        <f t="shared" si="50"/>
        <v>5674</v>
      </c>
      <c r="AC104" s="1">
        <f t="shared" si="51"/>
        <v>7229</v>
      </c>
      <c r="AD104" s="1">
        <f t="shared" si="52"/>
        <v>365</v>
      </c>
      <c r="AE104" s="1">
        <f t="shared" si="59"/>
        <v>95</v>
      </c>
      <c r="AF104" s="1">
        <f t="shared" si="53"/>
        <v>79</v>
      </c>
      <c r="AG104" s="1">
        <f t="shared" si="53"/>
        <v>0</v>
      </c>
      <c r="AH104" s="1">
        <f t="shared" si="53"/>
        <v>4</v>
      </c>
      <c r="AI104" s="1">
        <f t="shared" si="60"/>
        <v>178</v>
      </c>
      <c r="AJ104" s="9">
        <f t="shared" si="34"/>
        <v>2.7509798010250226E-2</v>
      </c>
      <c r="AK104" s="9">
        <f t="shared" si="35"/>
        <v>0.26535999999999998</v>
      </c>
      <c r="AL104" s="9">
        <f t="shared" si="36"/>
        <v>0.11348</v>
      </c>
      <c r="AM104" s="9">
        <f t="shared" si="37"/>
        <v>0.14457999999999999</v>
      </c>
      <c r="AN104" s="9">
        <f t="shared" si="38"/>
        <v>7.3000000000000001E-3</v>
      </c>
      <c r="AO104" s="9">
        <f t="shared" si="39"/>
        <v>3.5599999999999998E-3</v>
      </c>
      <c r="AP104" s="1">
        <f t="shared" si="54"/>
        <v>0</v>
      </c>
      <c r="AQ104" s="1">
        <f t="shared" si="54"/>
        <v>0</v>
      </c>
      <c r="AS104" s="1">
        <f t="shared" si="55"/>
        <v>0</v>
      </c>
      <c r="AT104" s="1">
        <f t="shared" si="61"/>
        <v>0</v>
      </c>
      <c r="AU104" s="1">
        <f t="shared" si="40"/>
        <v>0</v>
      </c>
      <c r="AV104" s="9">
        <f t="shared" si="56"/>
        <v>0</v>
      </c>
      <c r="AW104" s="9">
        <f t="shared" si="41"/>
        <v>0</v>
      </c>
      <c r="AX104" s="9">
        <f t="shared" si="42"/>
        <v>0</v>
      </c>
      <c r="AY104" s="9">
        <f t="shared" si="43"/>
        <v>0</v>
      </c>
      <c r="AZ104" s="9">
        <f t="shared" si="4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100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13434</v>
      </c>
      <c r="C105" s="1">
        <v>92</v>
      </c>
      <c r="D105" s="1">
        <v>36564</v>
      </c>
      <c r="E105" s="1">
        <v>5752</v>
      </c>
      <c r="F105" s="1">
        <v>0</v>
      </c>
      <c r="G105" s="1">
        <v>7312</v>
      </c>
      <c r="H105" s="1">
        <v>0</v>
      </c>
      <c r="I105" s="1">
        <v>370</v>
      </c>
      <c r="J105" s="1">
        <v>47.18</v>
      </c>
      <c r="K105" s="1">
        <v>1.38</v>
      </c>
      <c r="L105" s="1">
        <v>25.3</v>
      </c>
      <c r="M105" s="1">
        <v>1.1399999999999999</v>
      </c>
      <c r="N105" s="1">
        <v>5297</v>
      </c>
      <c r="O105" s="1">
        <v>8127</v>
      </c>
      <c r="P105" s="1">
        <v>7659</v>
      </c>
      <c r="Q105" s="1">
        <v>456</v>
      </c>
      <c r="R105" s="1">
        <v>11</v>
      </c>
      <c r="S105" s="1">
        <v>4623</v>
      </c>
      <c r="T105" s="1">
        <v>462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f t="shared" si="50"/>
        <v>36564</v>
      </c>
      <c r="AB105" s="1">
        <f t="shared" si="50"/>
        <v>5752</v>
      </c>
      <c r="AC105" s="1">
        <f t="shared" si="51"/>
        <v>7312</v>
      </c>
      <c r="AD105" s="1">
        <f t="shared" si="52"/>
        <v>370</v>
      </c>
      <c r="AE105" s="1">
        <f t="shared" si="59"/>
        <v>78</v>
      </c>
      <c r="AF105" s="1">
        <f t="shared" si="53"/>
        <v>83</v>
      </c>
      <c r="AG105" s="1">
        <f t="shared" si="53"/>
        <v>0</v>
      </c>
      <c r="AH105" s="1">
        <f t="shared" si="53"/>
        <v>5</v>
      </c>
      <c r="AI105" s="1">
        <f t="shared" si="60"/>
        <v>166</v>
      </c>
      <c r="AJ105" s="9">
        <f t="shared" si="34"/>
        <v>2.7542057466130712E-2</v>
      </c>
      <c r="AK105" s="9">
        <f t="shared" si="35"/>
        <v>0.26867999999999997</v>
      </c>
      <c r="AL105" s="9">
        <f t="shared" si="36"/>
        <v>0.11504</v>
      </c>
      <c r="AM105" s="9">
        <f t="shared" si="37"/>
        <v>0.14624000000000001</v>
      </c>
      <c r="AN105" s="9">
        <f t="shared" si="38"/>
        <v>7.4000000000000003E-3</v>
      </c>
      <c r="AO105" s="9">
        <f t="shared" si="39"/>
        <v>3.32E-3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0</v>
      </c>
      <c r="AV105" s="9">
        <f t="shared" si="56"/>
        <v>0</v>
      </c>
      <c r="AW105" s="9">
        <f t="shared" si="41"/>
        <v>0</v>
      </c>
      <c r="AX105" s="9">
        <f t="shared" si="42"/>
        <v>0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101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13593</v>
      </c>
      <c r="C106" s="1">
        <v>93</v>
      </c>
      <c r="D106" s="1">
        <v>36404</v>
      </c>
      <c r="E106" s="1">
        <v>5816</v>
      </c>
      <c r="F106" s="1">
        <v>0</v>
      </c>
      <c r="G106" s="1">
        <v>7403</v>
      </c>
      <c r="H106" s="1">
        <v>0</v>
      </c>
      <c r="I106" s="1">
        <v>374</v>
      </c>
      <c r="J106" s="1">
        <v>47.27</v>
      </c>
      <c r="K106" s="1">
        <v>1.39</v>
      </c>
      <c r="L106" s="1">
        <v>25.2</v>
      </c>
      <c r="M106" s="1">
        <v>1.1399999999999999</v>
      </c>
      <c r="N106" s="1">
        <v>5405</v>
      </c>
      <c r="O106" s="1">
        <v>8179</v>
      </c>
      <c r="P106" s="1">
        <v>7661</v>
      </c>
      <c r="Q106" s="1">
        <v>504</v>
      </c>
      <c r="R106" s="1">
        <v>12</v>
      </c>
      <c r="S106" s="1">
        <v>4740</v>
      </c>
      <c r="T106" s="1">
        <v>475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f t="shared" si="50"/>
        <v>36404</v>
      </c>
      <c r="AB106" s="1">
        <f t="shared" si="50"/>
        <v>5816</v>
      </c>
      <c r="AC106" s="1">
        <f t="shared" si="51"/>
        <v>7403</v>
      </c>
      <c r="AD106" s="1">
        <f t="shared" si="52"/>
        <v>374</v>
      </c>
      <c r="AE106" s="1">
        <f t="shared" si="59"/>
        <v>64</v>
      </c>
      <c r="AF106" s="1">
        <f t="shared" si="53"/>
        <v>91</v>
      </c>
      <c r="AG106" s="1">
        <f t="shared" si="53"/>
        <v>0</v>
      </c>
      <c r="AH106" s="1">
        <f t="shared" si="53"/>
        <v>4</v>
      </c>
      <c r="AI106" s="1">
        <f t="shared" si="60"/>
        <v>159</v>
      </c>
      <c r="AJ106" s="9">
        <f t="shared" si="34"/>
        <v>2.751416170087545E-2</v>
      </c>
      <c r="AK106" s="9">
        <f t="shared" si="35"/>
        <v>0.27185999999999999</v>
      </c>
      <c r="AL106" s="9">
        <f t="shared" si="36"/>
        <v>0.11632000000000001</v>
      </c>
      <c r="AM106" s="9">
        <f t="shared" si="37"/>
        <v>0.14806</v>
      </c>
      <c r="AN106" s="9">
        <f t="shared" si="38"/>
        <v>7.4799999999999997E-3</v>
      </c>
      <c r="AO106" s="9">
        <f t="shared" si="39"/>
        <v>3.1800000000000001E-3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0</v>
      </c>
      <c r="AV106" s="9">
        <f t="shared" si="56"/>
        <v>0</v>
      </c>
      <c r="AW106" s="9">
        <f t="shared" si="41"/>
        <v>0</v>
      </c>
      <c r="AX106" s="9">
        <f t="shared" si="42"/>
        <v>0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102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13736</v>
      </c>
      <c r="C107" s="1">
        <v>94</v>
      </c>
      <c r="D107" s="1">
        <v>36261</v>
      </c>
      <c r="E107" s="1">
        <v>5858</v>
      </c>
      <c r="F107" s="1">
        <v>0</v>
      </c>
      <c r="G107" s="1">
        <v>7500</v>
      </c>
      <c r="H107" s="1">
        <v>0</v>
      </c>
      <c r="I107" s="1">
        <v>378</v>
      </c>
      <c r="J107" s="1">
        <v>47.36</v>
      </c>
      <c r="K107" s="1">
        <v>1.39</v>
      </c>
      <c r="L107" s="1">
        <v>25.1</v>
      </c>
      <c r="M107" s="1">
        <v>1.1399999999999999</v>
      </c>
      <c r="N107" s="1">
        <v>5509</v>
      </c>
      <c r="O107" s="1">
        <v>8218</v>
      </c>
      <c r="P107" s="1">
        <v>7645</v>
      </c>
      <c r="Q107" s="1">
        <v>559</v>
      </c>
      <c r="R107" s="1">
        <v>13</v>
      </c>
      <c r="S107" s="1">
        <v>4829</v>
      </c>
      <c r="T107" s="1">
        <v>485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f t="shared" si="50"/>
        <v>36261</v>
      </c>
      <c r="AB107" s="1">
        <f t="shared" si="50"/>
        <v>5858</v>
      </c>
      <c r="AC107" s="1">
        <f t="shared" si="51"/>
        <v>7500</v>
      </c>
      <c r="AD107" s="1">
        <f t="shared" si="52"/>
        <v>378</v>
      </c>
      <c r="AE107" s="1">
        <f t="shared" si="59"/>
        <v>42</v>
      </c>
      <c r="AF107" s="1">
        <f t="shared" si="53"/>
        <v>97</v>
      </c>
      <c r="AG107" s="1">
        <f t="shared" si="53"/>
        <v>0</v>
      </c>
      <c r="AH107" s="1">
        <f t="shared" si="53"/>
        <v>4</v>
      </c>
      <c r="AI107" s="1">
        <f t="shared" si="60"/>
        <v>143</v>
      </c>
      <c r="AJ107" s="9">
        <f t="shared" si="34"/>
        <v>2.7518928363424577E-2</v>
      </c>
      <c r="AK107" s="9">
        <f t="shared" si="35"/>
        <v>0.27472000000000002</v>
      </c>
      <c r="AL107" s="9">
        <f t="shared" si="36"/>
        <v>0.11716</v>
      </c>
      <c r="AM107" s="9">
        <f t="shared" si="37"/>
        <v>0.15</v>
      </c>
      <c r="AN107" s="9">
        <f t="shared" si="38"/>
        <v>7.5599999999999999E-3</v>
      </c>
      <c r="AO107" s="9">
        <f t="shared" si="39"/>
        <v>2.8600000000000001E-3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0</v>
      </c>
      <c r="AV107" s="9">
        <f t="shared" si="56"/>
        <v>0</v>
      </c>
      <c r="AW107" s="9">
        <f t="shared" si="41"/>
        <v>0</v>
      </c>
      <c r="AX107" s="9">
        <f t="shared" si="42"/>
        <v>0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103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13877</v>
      </c>
      <c r="C108" s="1">
        <v>95</v>
      </c>
      <c r="D108" s="1">
        <v>36121</v>
      </c>
      <c r="E108" s="1">
        <v>5882</v>
      </c>
      <c r="F108" s="1">
        <v>0</v>
      </c>
      <c r="G108" s="1">
        <v>7612</v>
      </c>
      <c r="H108" s="1">
        <v>0</v>
      </c>
      <c r="I108" s="1">
        <v>383</v>
      </c>
      <c r="J108" s="1">
        <v>47.45</v>
      </c>
      <c r="K108" s="1">
        <v>1.4</v>
      </c>
      <c r="L108" s="1">
        <v>25.1</v>
      </c>
      <c r="M108" s="1">
        <v>1.1399999999999999</v>
      </c>
      <c r="N108" s="1">
        <v>5613</v>
      </c>
      <c r="O108" s="1">
        <v>8255</v>
      </c>
      <c r="P108" s="1">
        <v>7613</v>
      </c>
      <c r="Q108" s="1">
        <v>626</v>
      </c>
      <c r="R108" s="1">
        <v>15</v>
      </c>
      <c r="S108" s="1">
        <v>4906</v>
      </c>
      <c r="T108" s="1">
        <v>493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f t="shared" si="50"/>
        <v>36121</v>
      </c>
      <c r="AB108" s="1">
        <f t="shared" si="50"/>
        <v>5882</v>
      </c>
      <c r="AC108" s="1">
        <f t="shared" si="51"/>
        <v>7612</v>
      </c>
      <c r="AD108" s="1">
        <f t="shared" si="52"/>
        <v>383</v>
      </c>
      <c r="AE108" s="1">
        <f t="shared" si="59"/>
        <v>24</v>
      </c>
      <c r="AF108" s="1">
        <f t="shared" si="53"/>
        <v>112</v>
      </c>
      <c r="AG108" s="1">
        <f t="shared" si="53"/>
        <v>0</v>
      </c>
      <c r="AH108" s="1">
        <f t="shared" si="53"/>
        <v>5</v>
      </c>
      <c r="AI108" s="1">
        <f t="shared" si="60"/>
        <v>141</v>
      </c>
      <c r="AJ108" s="9">
        <f t="shared" si="34"/>
        <v>2.7599625279239027E-2</v>
      </c>
      <c r="AK108" s="9">
        <f t="shared" si="35"/>
        <v>0.27754000000000001</v>
      </c>
      <c r="AL108" s="9">
        <f t="shared" si="36"/>
        <v>0.11763999999999999</v>
      </c>
      <c r="AM108" s="9">
        <f t="shared" si="37"/>
        <v>0.15223999999999999</v>
      </c>
      <c r="AN108" s="9">
        <f t="shared" si="38"/>
        <v>7.6600000000000001E-3</v>
      </c>
      <c r="AO108" s="9">
        <f t="shared" si="39"/>
        <v>2.82E-3</v>
      </c>
      <c r="AP108" s="1">
        <f t="shared" si="54"/>
        <v>0</v>
      </c>
      <c r="AQ108" s="1">
        <f t="shared" si="54"/>
        <v>0</v>
      </c>
      <c r="AS108" s="1">
        <f t="shared" si="55"/>
        <v>0</v>
      </c>
      <c r="AT108" s="1">
        <f t="shared" si="61"/>
        <v>0</v>
      </c>
      <c r="AU108" s="1">
        <f t="shared" si="40"/>
        <v>0</v>
      </c>
      <c r="AV108" s="9">
        <f t="shared" si="56"/>
        <v>0</v>
      </c>
      <c r="AW108" s="9">
        <f t="shared" si="41"/>
        <v>0</v>
      </c>
      <c r="AX108" s="9">
        <f t="shared" si="42"/>
        <v>0</v>
      </c>
      <c r="AY108" s="9">
        <f t="shared" si="43"/>
        <v>0</v>
      </c>
      <c r="AZ108" s="9">
        <f t="shared" si="4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104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14008</v>
      </c>
      <c r="C109" s="1">
        <v>96</v>
      </c>
      <c r="D109" s="1">
        <v>35990</v>
      </c>
      <c r="E109" s="1">
        <v>5886</v>
      </c>
      <c r="F109" s="1">
        <v>0</v>
      </c>
      <c r="G109" s="1">
        <v>7733</v>
      </c>
      <c r="H109" s="1">
        <v>0</v>
      </c>
      <c r="I109" s="1">
        <v>389</v>
      </c>
      <c r="J109" s="1">
        <v>47.53</v>
      </c>
      <c r="K109" s="1">
        <v>1.4</v>
      </c>
      <c r="L109" s="1">
        <v>25</v>
      </c>
      <c r="M109" s="1">
        <v>1.1399999999999999</v>
      </c>
      <c r="N109" s="1">
        <v>5716</v>
      </c>
      <c r="O109" s="1">
        <v>8283</v>
      </c>
      <c r="P109" s="1">
        <v>7561</v>
      </c>
      <c r="Q109" s="1">
        <v>704</v>
      </c>
      <c r="R109" s="1">
        <v>17</v>
      </c>
      <c r="S109" s="1">
        <v>4969</v>
      </c>
      <c r="T109" s="1">
        <v>499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f t="shared" si="50"/>
        <v>35990</v>
      </c>
      <c r="AB109" s="1">
        <f t="shared" si="50"/>
        <v>5886</v>
      </c>
      <c r="AC109" s="1">
        <f t="shared" si="51"/>
        <v>7733</v>
      </c>
      <c r="AD109" s="1">
        <f t="shared" si="52"/>
        <v>389</v>
      </c>
      <c r="AE109" s="1">
        <f t="shared" si="59"/>
        <v>4</v>
      </c>
      <c r="AF109" s="1">
        <f t="shared" si="53"/>
        <v>121</v>
      </c>
      <c r="AG109" s="1">
        <f t="shared" si="53"/>
        <v>0</v>
      </c>
      <c r="AH109" s="1">
        <f t="shared" si="53"/>
        <v>6</v>
      </c>
      <c r="AI109" s="1">
        <f t="shared" si="60"/>
        <v>131</v>
      </c>
      <c r="AJ109" s="9">
        <f t="shared" si="34"/>
        <v>2.7769845802398628E-2</v>
      </c>
      <c r="AK109" s="9">
        <f t="shared" si="35"/>
        <v>0.28016000000000002</v>
      </c>
      <c r="AL109" s="9">
        <f t="shared" si="36"/>
        <v>0.11772000000000001</v>
      </c>
      <c r="AM109" s="9">
        <f t="shared" si="37"/>
        <v>0.15465999999999999</v>
      </c>
      <c r="AN109" s="9">
        <f t="shared" si="38"/>
        <v>7.7799999999999996E-3</v>
      </c>
      <c r="AO109" s="9">
        <f t="shared" si="39"/>
        <v>2.6199999999999999E-3</v>
      </c>
      <c r="AP109" s="1">
        <f t="shared" si="54"/>
        <v>0</v>
      </c>
      <c r="AQ109" s="1">
        <f t="shared" si="54"/>
        <v>0</v>
      </c>
      <c r="AS109" s="1">
        <f t="shared" si="55"/>
        <v>0</v>
      </c>
      <c r="AT109" s="1">
        <f t="shared" si="61"/>
        <v>0</v>
      </c>
      <c r="AU109" s="1">
        <f t="shared" si="40"/>
        <v>0</v>
      </c>
      <c r="AV109" s="9">
        <f t="shared" si="56"/>
        <v>0</v>
      </c>
      <c r="AW109" s="9">
        <f t="shared" si="41"/>
        <v>0</v>
      </c>
      <c r="AX109" s="9">
        <f t="shared" si="42"/>
        <v>0</v>
      </c>
      <c r="AY109" s="9">
        <f t="shared" si="43"/>
        <v>0</v>
      </c>
      <c r="AZ109" s="9">
        <f t="shared" si="4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105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14125</v>
      </c>
      <c r="C110" s="1">
        <v>97</v>
      </c>
      <c r="D110" s="1">
        <v>35873</v>
      </c>
      <c r="E110" s="1">
        <v>5871</v>
      </c>
      <c r="F110" s="1">
        <v>0</v>
      </c>
      <c r="G110" s="1">
        <v>7860</v>
      </c>
      <c r="H110" s="1">
        <v>0</v>
      </c>
      <c r="I110" s="1">
        <v>394</v>
      </c>
      <c r="J110" s="1">
        <v>47.62</v>
      </c>
      <c r="K110" s="1">
        <v>1.41</v>
      </c>
      <c r="L110" s="1">
        <v>24.9</v>
      </c>
      <c r="M110" s="1">
        <v>1.1499999999999999</v>
      </c>
      <c r="N110" s="1">
        <v>5811</v>
      </c>
      <c r="O110" s="1">
        <v>8305</v>
      </c>
      <c r="P110" s="1">
        <v>7498</v>
      </c>
      <c r="Q110" s="1">
        <v>788</v>
      </c>
      <c r="R110" s="1">
        <v>18</v>
      </c>
      <c r="S110" s="1">
        <v>5015</v>
      </c>
      <c r="T110" s="1">
        <v>503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f t="shared" si="50"/>
        <v>35873</v>
      </c>
      <c r="AB110" s="1">
        <f t="shared" si="50"/>
        <v>5871</v>
      </c>
      <c r="AC110" s="1">
        <f t="shared" si="51"/>
        <v>7860</v>
      </c>
      <c r="AD110" s="1">
        <f t="shared" si="52"/>
        <v>394</v>
      </c>
      <c r="AE110" s="1">
        <f t="shared" si="59"/>
        <v>-15</v>
      </c>
      <c r="AF110" s="1">
        <f t="shared" si="53"/>
        <v>127</v>
      </c>
      <c r="AG110" s="1">
        <f t="shared" si="53"/>
        <v>0</v>
      </c>
      <c r="AH110" s="1">
        <f t="shared" si="53"/>
        <v>5</v>
      </c>
      <c r="AI110" s="1">
        <f t="shared" si="60"/>
        <v>117</v>
      </c>
      <c r="AJ110" s="9">
        <f t="shared" si="34"/>
        <v>2.7893805309734513E-2</v>
      </c>
      <c r="AK110" s="9">
        <f t="shared" si="35"/>
        <v>0.28249999999999997</v>
      </c>
      <c r="AL110" s="9">
        <f t="shared" si="36"/>
        <v>0.11742</v>
      </c>
      <c r="AM110" s="9">
        <f t="shared" si="37"/>
        <v>0.15720000000000001</v>
      </c>
      <c r="AN110" s="9">
        <f t="shared" si="38"/>
        <v>7.8799999999999999E-3</v>
      </c>
      <c r="AO110" s="9">
        <f t="shared" si="39"/>
        <v>2.3400000000000001E-3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0</v>
      </c>
      <c r="AV110" s="9">
        <f t="shared" si="56"/>
        <v>0</v>
      </c>
      <c r="AW110" s="9">
        <f t="shared" si="41"/>
        <v>0</v>
      </c>
      <c r="AX110" s="9">
        <f t="shared" si="42"/>
        <v>0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106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14238</v>
      </c>
      <c r="C111" s="1">
        <v>98</v>
      </c>
      <c r="D111" s="1">
        <v>35760</v>
      </c>
      <c r="E111" s="1">
        <v>5837</v>
      </c>
      <c r="F111" s="1">
        <v>0</v>
      </c>
      <c r="G111" s="1">
        <v>8001</v>
      </c>
      <c r="H111" s="1">
        <v>0</v>
      </c>
      <c r="I111" s="1">
        <v>400</v>
      </c>
      <c r="J111" s="1">
        <v>47.7</v>
      </c>
      <c r="K111" s="1">
        <v>1.41</v>
      </c>
      <c r="L111" s="1">
        <v>24.9</v>
      </c>
      <c r="M111" s="1">
        <v>1.1499999999999999</v>
      </c>
      <c r="N111" s="1">
        <v>5905</v>
      </c>
      <c r="O111" s="1">
        <v>8324</v>
      </c>
      <c r="P111" s="1">
        <v>7418</v>
      </c>
      <c r="Q111" s="1">
        <v>884</v>
      </c>
      <c r="R111" s="1">
        <v>20</v>
      </c>
      <c r="S111" s="1">
        <v>5033</v>
      </c>
      <c r="T111" s="1">
        <v>505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f t="shared" si="50"/>
        <v>35760</v>
      </c>
      <c r="AB111" s="1">
        <f t="shared" si="50"/>
        <v>5837</v>
      </c>
      <c r="AC111" s="1">
        <f t="shared" si="51"/>
        <v>8001</v>
      </c>
      <c r="AD111" s="1">
        <f t="shared" si="52"/>
        <v>400</v>
      </c>
      <c r="AE111" s="1">
        <f t="shared" si="59"/>
        <v>-34</v>
      </c>
      <c r="AF111" s="1">
        <f t="shared" si="53"/>
        <v>141</v>
      </c>
      <c r="AG111" s="1">
        <f t="shared" si="53"/>
        <v>0</v>
      </c>
      <c r="AH111" s="1">
        <f t="shared" si="53"/>
        <v>6</v>
      </c>
      <c r="AI111" s="1">
        <f t="shared" si="60"/>
        <v>113</v>
      </c>
      <c r="AJ111" s="9">
        <f t="shared" si="34"/>
        <v>2.8093833403567917E-2</v>
      </c>
      <c r="AK111" s="9">
        <f t="shared" si="35"/>
        <v>0.28476000000000001</v>
      </c>
      <c r="AL111" s="9">
        <f t="shared" si="36"/>
        <v>0.11674</v>
      </c>
      <c r="AM111" s="9">
        <f t="shared" si="37"/>
        <v>0.16002</v>
      </c>
      <c r="AN111" s="9">
        <f t="shared" si="38"/>
        <v>8.0000000000000002E-3</v>
      </c>
      <c r="AO111" s="9">
        <f t="shared" si="39"/>
        <v>2.2599999999999999E-3</v>
      </c>
      <c r="AP111" s="1">
        <f t="shared" si="54"/>
        <v>0</v>
      </c>
      <c r="AQ111" s="1">
        <f t="shared" si="54"/>
        <v>0</v>
      </c>
      <c r="AS111" s="1">
        <f t="shared" si="55"/>
        <v>0</v>
      </c>
      <c r="AT111" s="1">
        <f t="shared" si="61"/>
        <v>0</v>
      </c>
      <c r="AU111" s="1">
        <f t="shared" si="40"/>
        <v>0</v>
      </c>
      <c r="AV111" s="9">
        <f t="shared" si="56"/>
        <v>0</v>
      </c>
      <c r="AW111" s="9">
        <f t="shared" si="41"/>
        <v>0</v>
      </c>
      <c r="AX111" s="9">
        <f t="shared" si="42"/>
        <v>0</v>
      </c>
      <c r="AY111" s="9">
        <f t="shared" si="43"/>
        <v>0</v>
      </c>
      <c r="AZ111" s="9">
        <f t="shared" si="4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107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14349</v>
      </c>
      <c r="C112" s="1">
        <v>99</v>
      </c>
      <c r="D112" s="1">
        <v>35649</v>
      </c>
      <c r="E112" s="1">
        <v>5784</v>
      </c>
      <c r="F112" s="1">
        <v>0</v>
      </c>
      <c r="G112" s="1">
        <v>8159</v>
      </c>
      <c r="H112" s="1">
        <v>0</v>
      </c>
      <c r="I112" s="1">
        <v>406</v>
      </c>
      <c r="J112" s="1">
        <v>47.78</v>
      </c>
      <c r="K112" s="1">
        <v>1.42</v>
      </c>
      <c r="L112" s="1">
        <v>24.8</v>
      </c>
      <c r="M112" s="1">
        <v>1.1599999999999999</v>
      </c>
      <c r="N112" s="1">
        <v>5999</v>
      </c>
      <c r="O112" s="1">
        <v>8341</v>
      </c>
      <c r="P112" s="1">
        <v>7322</v>
      </c>
      <c r="Q112" s="1">
        <v>996</v>
      </c>
      <c r="R112" s="1">
        <v>22</v>
      </c>
      <c r="S112" s="1">
        <v>5029</v>
      </c>
      <c r="T112" s="1">
        <v>502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f t="shared" si="50"/>
        <v>35649</v>
      </c>
      <c r="AB112" s="1">
        <f t="shared" si="50"/>
        <v>5784</v>
      </c>
      <c r="AC112" s="1">
        <f t="shared" si="51"/>
        <v>8159</v>
      </c>
      <c r="AD112" s="1">
        <f t="shared" si="52"/>
        <v>406</v>
      </c>
      <c r="AE112" s="1">
        <f t="shared" si="59"/>
        <v>-53</v>
      </c>
      <c r="AF112" s="1">
        <f t="shared" si="53"/>
        <v>158</v>
      </c>
      <c r="AG112" s="1">
        <f t="shared" si="53"/>
        <v>0</v>
      </c>
      <c r="AH112" s="1">
        <f t="shared" si="53"/>
        <v>6</v>
      </c>
      <c r="AI112" s="1">
        <f t="shared" si="60"/>
        <v>111</v>
      </c>
      <c r="AJ112" s="9">
        <f t="shared" si="34"/>
        <v>2.8294654679768626E-2</v>
      </c>
      <c r="AK112" s="9">
        <f t="shared" si="35"/>
        <v>0.28698000000000001</v>
      </c>
      <c r="AL112" s="9">
        <f t="shared" si="36"/>
        <v>0.11568000000000001</v>
      </c>
      <c r="AM112" s="9">
        <f t="shared" si="37"/>
        <v>0.16317999999999999</v>
      </c>
      <c r="AN112" s="9">
        <f t="shared" si="38"/>
        <v>8.1200000000000005E-3</v>
      </c>
      <c r="AO112" s="9">
        <f t="shared" si="39"/>
        <v>2.2200000000000002E-3</v>
      </c>
      <c r="AP112" s="1">
        <f t="shared" si="54"/>
        <v>0</v>
      </c>
      <c r="AQ112" s="1">
        <f t="shared" si="54"/>
        <v>0</v>
      </c>
      <c r="AS112" s="1">
        <f t="shared" si="55"/>
        <v>0</v>
      </c>
      <c r="AT112" s="1">
        <f t="shared" si="61"/>
        <v>0</v>
      </c>
      <c r="AU112" s="1">
        <f t="shared" si="40"/>
        <v>0</v>
      </c>
      <c r="AV112" s="9">
        <f t="shared" si="56"/>
        <v>0</v>
      </c>
      <c r="AW112" s="9">
        <f t="shared" si="41"/>
        <v>0</v>
      </c>
      <c r="AX112" s="9">
        <f t="shared" si="42"/>
        <v>0</v>
      </c>
      <c r="AY112" s="9">
        <f t="shared" si="43"/>
        <v>0</v>
      </c>
      <c r="AZ112" s="9">
        <f t="shared" si="4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108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14451</v>
      </c>
      <c r="C113" s="1">
        <v>100</v>
      </c>
      <c r="D113" s="1">
        <v>35547</v>
      </c>
      <c r="E113" s="1">
        <v>5705</v>
      </c>
      <c r="F113" s="1">
        <v>0</v>
      </c>
      <c r="G113" s="1">
        <v>8334</v>
      </c>
      <c r="H113" s="1">
        <v>0</v>
      </c>
      <c r="I113" s="1">
        <v>412</v>
      </c>
      <c r="J113" s="1">
        <v>47.86</v>
      </c>
      <c r="K113" s="1">
        <v>1.42</v>
      </c>
      <c r="L113" s="1">
        <v>24.8</v>
      </c>
      <c r="M113" s="1">
        <v>1.1599999999999999</v>
      </c>
      <c r="N113" s="1">
        <v>6086</v>
      </c>
      <c r="O113" s="1">
        <v>8355</v>
      </c>
      <c r="P113" s="1">
        <v>7211</v>
      </c>
      <c r="Q113" s="1">
        <v>1119</v>
      </c>
      <c r="R113" s="1">
        <v>24</v>
      </c>
      <c r="S113" s="1">
        <v>4991</v>
      </c>
      <c r="T113" s="1">
        <v>499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f t="shared" si="50"/>
        <v>35547</v>
      </c>
      <c r="AB113" s="1">
        <f t="shared" si="50"/>
        <v>5705</v>
      </c>
      <c r="AC113" s="1">
        <f t="shared" si="51"/>
        <v>8334</v>
      </c>
      <c r="AD113" s="1">
        <f t="shared" si="52"/>
        <v>412</v>
      </c>
      <c r="AE113" s="1">
        <f t="shared" si="59"/>
        <v>-79</v>
      </c>
      <c r="AF113" s="1">
        <f t="shared" si="53"/>
        <v>175</v>
      </c>
      <c r="AG113" s="1">
        <f t="shared" si="53"/>
        <v>0</v>
      </c>
      <c r="AH113" s="1">
        <f t="shared" si="53"/>
        <v>6</v>
      </c>
      <c r="AI113" s="1">
        <f t="shared" si="60"/>
        <v>102</v>
      </c>
      <c r="AJ113" s="9">
        <f t="shared" si="34"/>
        <v>2.8510137706733097E-2</v>
      </c>
      <c r="AK113" s="9">
        <f t="shared" si="35"/>
        <v>0.28902</v>
      </c>
      <c r="AL113" s="9">
        <f t="shared" si="36"/>
        <v>0.11409999999999999</v>
      </c>
      <c r="AM113" s="9">
        <f t="shared" si="37"/>
        <v>0.16667999999999999</v>
      </c>
      <c r="AN113" s="9">
        <f t="shared" si="38"/>
        <v>8.2400000000000008E-3</v>
      </c>
      <c r="AO113" s="9">
        <f t="shared" si="39"/>
        <v>2.0400000000000001E-3</v>
      </c>
      <c r="AP113" s="1">
        <f t="shared" si="54"/>
        <v>0</v>
      </c>
      <c r="AQ113" s="1">
        <f t="shared" si="54"/>
        <v>0</v>
      </c>
      <c r="AS113" s="1">
        <f t="shared" si="55"/>
        <v>0</v>
      </c>
      <c r="AT113" s="1">
        <f t="shared" si="61"/>
        <v>0</v>
      </c>
      <c r="AU113" s="1">
        <f t="shared" si="40"/>
        <v>0</v>
      </c>
      <c r="AV113" s="9">
        <f t="shared" si="56"/>
        <v>0</v>
      </c>
      <c r="AW113" s="9">
        <f t="shared" si="41"/>
        <v>0</v>
      </c>
      <c r="AX113" s="9">
        <f t="shared" si="42"/>
        <v>0</v>
      </c>
      <c r="AY113" s="9">
        <f t="shared" si="43"/>
        <v>0</v>
      </c>
      <c r="AZ113" s="9">
        <f t="shared" si="4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109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14547</v>
      </c>
      <c r="C114" s="1">
        <v>101</v>
      </c>
      <c r="D114" s="1">
        <v>35451</v>
      </c>
      <c r="E114" s="1">
        <v>5611</v>
      </c>
      <c r="F114" s="1">
        <v>0</v>
      </c>
      <c r="G114" s="1">
        <v>8518</v>
      </c>
      <c r="H114" s="1">
        <v>0</v>
      </c>
      <c r="I114" s="1">
        <v>418</v>
      </c>
      <c r="J114" s="1">
        <v>47.93</v>
      </c>
      <c r="K114" s="1">
        <v>1.43</v>
      </c>
      <c r="L114" s="1">
        <v>24.7</v>
      </c>
      <c r="M114" s="1">
        <v>1.1599999999999999</v>
      </c>
      <c r="N114" s="1">
        <v>6171</v>
      </c>
      <c r="O114" s="1">
        <v>8367</v>
      </c>
      <c r="P114" s="1">
        <v>7091</v>
      </c>
      <c r="Q114" s="1">
        <v>1249</v>
      </c>
      <c r="R114" s="1">
        <v>26</v>
      </c>
      <c r="S114" s="1">
        <v>4940</v>
      </c>
      <c r="T114" s="1">
        <v>493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f t="shared" si="50"/>
        <v>35451</v>
      </c>
      <c r="AB114" s="1">
        <f t="shared" si="50"/>
        <v>5611</v>
      </c>
      <c r="AC114" s="1">
        <f t="shared" si="51"/>
        <v>8518</v>
      </c>
      <c r="AD114" s="1">
        <f t="shared" si="52"/>
        <v>418</v>
      </c>
      <c r="AE114" s="1">
        <f t="shared" si="59"/>
        <v>-94</v>
      </c>
      <c r="AF114" s="1">
        <f t="shared" si="53"/>
        <v>184</v>
      </c>
      <c r="AG114" s="1">
        <f t="shared" si="53"/>
        <v>0</v>
      </c>
      <c r="AH114" s="1">
        <f t="shared" si="53"/>
        <v>6</v>
      </c>
      <c r="AI114" s="1">
        <f t="shared" si="60"/>
        <v>96</v>
      </c>
      <c r="AJ114" s="9">
        <f t="shared" si="34"/>
        <v>2.8734446965009968E-2</v>
      </c>
      <c r="AK114" s="9">
        <f t="shared" si="35"/>
        <v>0.29093999999999998</v>
      </c>
      <c r="AL114" s="9">
        <f t="shared" si="36"/>
        <v>0.11222</v>
      </c>
      <c r="AM114" s="9">
        <f t="shared" si="37"/>
        <v>0.17036000000000001</v>
      </c>
      <c r="AN114" s="9">
        <f t="shared" si="38"/>
        <v>8.3599999999999994E-3</v>
      </c>
      <c r="AO114" s="9">
        <f t="shared" si="39"/>
        <v>1.92E-3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0</v>
      </c>
      <c r="AV114" s="9">
        <f t="shared" si="56"/>
        <v>0</v>
      </c>
      <c r="AW114" s="9">
        <f t="shared" si="41"/>
        <v>0</v>
      </c>
      <c r="AX114" s="9">
        <f t="shared" si="42"/>
        <v>0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110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14642</v>
      </c>
      <c r="C115" s="1">
        <v>102</v>
      </c>
      <c r="D115" s="1">
        <v>35355</v>
      </c>
      <c r="E115" s="1">
        <v>5467</v>
      </c>
      <c r="F115" s="1">
        <v>0</v>
      </c>
      <c r="G115" s="1">
        <v>8747</v>
      </c>
      <c r="H115" s="1">
        <v>0</v>
      </c>
      <c r="I115" s="1">
        <v>428</v>
      </c>
      <c r="J115" s="1">
        <v>48.01</v>
      </c>
      <c r="K115" s="1">
        <v>1.43</v>
      </c>
      <c r="L115" s="1">
        <v>24.7</v>
      </c>
      <c r="M115" s="1">
        <v>1.18</v>
      </c>
      <c r="N115" s="1">
        <v>6255</v>
      </c>
      <c r="O115" s="1">
        <v>8378</v>
      </c>
      <c r="P115" s="1">
        <v>6927</v>
      </c>
      <c r="Q115" s="1">
        <v>1419</v>
      </c>
      <c r="R115" s="1">
        <v>31</v>
      </c>
      <c r="S115" s="1">
        <v>4832</v>
      </c>
      <c r="T115" s="1">
        <v>483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f t="shared" si="50"/>
        <v>35355</v>
      </c>
      <c r="AB115" s="1">
        <f t="shared" si="50"/>
        <v>5467</v>
      </c>
      <c r="AC115" s="1">
        <f t="shared" si="51"/>
        <v>8747</v>
      </c>
      <c r="AD115" s="1">
        <f t="shared" si="52"/>
        <v>428</v>
      </c>
      <c r="AE115" s="1">
        <f t="shared" si="59"/>
        <v>-144</v>
      </c>
      <c r="AF115" s="1">
        <f t="shared" si="53"/>
        <v>229</v>
      </c>
      <c r="AG115" s="1">
        <f t="shared" si="53"/>
        <v>0</v>
      </c>
      <c r="AH115" s="1">
        <f t="shared" si="53"/>
        <v>10</v>
      </c>
      <c r="AI115" s="1">
        <f t="shared" si="60"/>
        <v>95</v>
      </c>
      <c r="AJ115" s="9">
        <f t="shared" si="34"/>
        <v>2.9230979374402406E-2</v>
      </c>
      <c r="AK115" s="9">
        <f t="shared" si="35"/>
        <v>0.29283999999999999</v>
      </c>
      <c r="AL115" s="9">
        <f t="shared" si="36"/>
        <v>0.10934000000000001</v>
      </c>
      <c r="AM115" s="9">
        <f t="shared" si="37"/>
        <v>0.17494000000000001</v>
      </c>
      <c r="AN115" s="9">
        <f t="shared" si="38"/>
        <v>8.5599999999999999E-3</v>
      </c>
      <c r="AO115" s="9">
        <f t="shared" si="39"/>
        <v>1.9E-3</v>
      </c>
      <c r="AP115" s="1">
        <f t="shared" si="54"/>
        <v>0</v>
      </c>
      <c r="AQ115" s="1">
        <f t="shared" si="54"/>
        <v>0</v>
      </c>
      <c r="AS115" s="1">
        <f t="shared" si="55"/>
        <v>0</v>
      </c>
      <c r="AT115" s="1">
        <f t="shared" si="61"/>
        <v>0</v>
      </c>
      <c r="AU115" s="1">
        <f t="shared" si="40"/>
        <v>0</v>
      </c>
      <c r="AV115" s="9">
        <f t="shared" si="56"/>
        <v>0</v>
      </c>
      <c r="AW115" s="9">
        <f t="shared" si="41"/>
        <v>0</v>
      </c>
      <c r="AX115" s="9">
        <f t="shared" si="42"/>
        <v>0</v>
      </c>
      <c r="AY115" s="9">
        <f t="shared" si="43"/>
        <v>0</v>
      </c>
      <c r="AZ115" s="9">
        <f t="shared" si="4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111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14729</v>
      </c>
      <c r="C116" s="1">
        <v>103</v>
      </c>
      <c r="D116" s="1">
        <v>35269</v>
      </c>
      <c r="E116" s="1">
        <v>5320</v>
      </c>
      <c r="F116" s="1">
        <v>0</v>
      </c>
      <c r="G116" s="1">
        <v>8972</v>
      </c>
      <c r="H116" s="1">
        <v>0</v>
      </c>
      <c r="I116" s="1">
        <v>437</v>
      </c>
      <c r="J116" s="1">
        <v>48.08</v>
      </c>
      <c r="K116" s="1">
        <v>1.44</v>
      </c>
      <c r="L116" s="1">
        <v>24.7</v>
      </c>
      <c r="M116" s="1">
        <v>1.18</v>
      </c>
      <c r="N116" s="1">
        <v>6332</v>
      </c>
      <c r="O116" s="1">
        <v>8387</v>
      </c>
      <c r="P116" s="1">
        <v>6767</v>
      </c>
      <c r="Q116" s="1">
        <v>1584</v>
      </c>
      <c r="R116" s="1">
        <v>35</v>
      </c>
      <c r="S116" s="1">
        <v>4716</v>
      </c>
      <c r="T116" s="1">
        <v>471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f t="shared" si="50"/>
        <v>35269</v>
      </c>
      <c r="AB116" s="1">
        <f t="shared" si="50"/>
        <v>5320</v>
      </c>
      <c r="AC116" s="1">
        <f t="shared" si="51"/>
        <v>8972</v>
      </c>
      <c r="AD116" s="1">
        <f t="shared" si="52"/>
        <v>437</v>
      </c>
      <c r="AE116" s="1">
        <f t="shared" si="59"/>
        <v>-147</v>
      </c>
      <c r="AF116" s="1">
        <f t="shared" si="53"/>
        <v>225</v>
      </c>
      <c r="AG116" s="1">
        <f t="shared" si="53"/>
        <v>0</v>
      </c>
      <c r="AH116" s="1">
        <f t="shared" si="53"/>
        <v>9</v>
      </c>
      <c r="AI116" s="1">
        <f t="shared" si="60"/>
        <v>87</v>
      </c>
      <c r="AJ116" s="9">
        <f t="shared" si="34"/>
        <v>2.9669359766447145E-2</v>
      </c>
      <c r="AK116" s="9">
        <f t="shared" si="35"/>
        <v>0.29458000000000001</v>
      </c>
      <c r="AL116" s="9">
        <f t="shared" si="36"/>
        <v>0.10639999999999999</v>
      </c>
      <c r="AM116" s="9">
        <f t="shared" si="37"/>
        <v>0.17943999999999999</v>
      </c>
      <c r="AN116" s="9">
        <f t="shared" si="38"/>
        <v>8.7399999999999995E-3</v>
      </c>
      <c r="AO116" s="9">
        <f t="shared" si="39"/>
        <v>1.74E-3</v>
      </c>
      <c r="AP116" s="1">
        <f t="shared" si="54"/>
        <v>0</v>
      </c>
      <c r="AQ116" s="1">
        <f t="shared" si="54"/>
        <v>0</v>
      </c>
      <c r="AS116" s="1">
        <f t="shared" si="55"/>
        <v>0</v>
      </c>
      <c r="AT116" s="1">
        <f t="shared" si="61"/>
        <v>0</v>
      </c>
      <c r="AU116" s="1">
        <f t="shared" si="40"/>
        <v>0</v>
      </c>
      <c r="AV116" s="9">
        <f t="shared" si="56"/>
        <v>0</v>
      </c>
      <c r="AW116" s="9">
        <f t="shared" si="41"/>
        <v>0</v>
      </c>
      <c r="AX116" s="9">
        <f t="shared" si="42"/>
        <v>0</v>
      </c>
      <c r="AY116" s="9">
        <f t="shared" si="43"/>
        <v>0</v>
      </c>
      <c r="AZ116" s="9">
        <f t="shared" si="4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112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14814</v>
      </c>
      <c r="C117" s="1">
        <v>104</v>
      </c>
      <c r="D117" s="1">
        <v>35184</v>
      </c>
      <c r="E117" s="1">
        <v>5169</v>
      </c>
      <c r="F117" s="1">
        <v>0</v>
      </c>
      <c r="G117" s="1">
        <v>9200</v>
      </c>
      <c r="H117" s="1">
        <v>0</v>
      </c>
      <c r="I117" s="1">
        <v>445</v>
      </c>
      <c r="J117" s="1">
        <v>48.16</v>
      </c>
      <c r="K117" s="1">
        <v>1.44</v>
      </c>
      <c r="L117" s="1">
        <v>24.7</v>
      </c>
      <c r="M117" s="1">
        <v>1.18</v>
      </c>
      <c r="N117" s="1">
        <v>6409</v>
      </c>
      <c r="O117" s="1">
        <v>8395</v>
      </c>
      <c r="P117" s="1">
        <v>6608</v>
      </c>
      <c r="Q117" s="1">
        <v>1748</v>
      </c>
      <c r="R117" s="1">
        <v>38</v>
      </c>
      <c r="S117" s="1">
        <v>4594</v>
      </c>
      <c r="T117" s="1">
        <v>460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f t="shared" si="50"/>
        <v>35184</v>
      </c>
      <c r="AB117" s="1">
        <f t="shared" si="50"/>
        <v>5169</v>
      </c>
      <c r="AC117" s="1">
        <f t="shared" si="51"/>
        <v>9200</v>
      </c>
      <c r="AD117" s="1">
        <f t="shared" si="52"/>
        <v>445</v>
      </c>
      <c r="AE117" s="1">
        <f t="shared" si="59"/>
        <v>-151</v>
      </c>
      <c r="AF117" s="1">
        <f t="shared" si="53"/>
        <v>228</v>
      </c>
      <c r="AG117" s="1">
        <f t="shared" si="53"/>
        <v>0</v>
      </c>
      <c r="AH117" s="1">
        <f t="shared" si="53"/>
        <v>8</v>
      </c>
      <c r="AI117" s="1">
        <f t="shared" si="60"/>
        <v>85</v>
      </c>
      <c r="AJ117" s="9">
        <f t="shared" si="34"/>
        <v>3.0039152153368436E-2</v>
      </c>
      <c r="AK117" s="9">
        <f t="shared" si="35"/>
        <v>0.29627999999999999</v>
      </c>
      <c r="AL117" s="9">
        <f t="shared" si="36"/>
        <v>0.10338</v>
      </c>
      <c r="AM117" s="9">
        <f t="shared" si="37"/>
        <v>0.184</v>
      </c>
      <c r="AN117" s="9">
        <f t="shared" si="38"/>
        <v>8.8999999999999999E-3</v>
      </c>
      <c r="AO117" s="9">
        <f t="shared" si="39"/>
        <v>1.6999999999999999E-3</v>
      </c>
      <c r="AP117" s="1">
        <f t="shared" si="54"/>
        <v>0</v>
      </c>
      <c r="AQ117" s="1">
        <f t="shared" si="54"/>
        <v>0</v>
      </c>
      <c r="AS117" s="1">
        <f t="shared" si="55"/>
        <v>0</v>
      </c>
      <c r="AT117" s="1">
        <f t="shared" si="61"/>
        <v>0</v>
      </c>
      <c r="AU117" s="1">
        <f t="shared" si="40"/>
        <v>0</v>
      </c>
      <c r="AV117" s="9">
        <f t="shared" si="56"/>
        <v>0</v>
      </c>
      <c r="AW117" s="9">
        <f t="shared" si="41"/>
        <v>0</v>
      </c>
      <c r="AX117" s="9">
        <f t="shared" si="42"/>
        <v>0</v>
      </c>
      <c r="AY117" s="9">
        <f t="shared" si="43"/>
        <v>0</v>
      </c>
      <c r="AZ117" s="9">
        <f t="shared" si="4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113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14890</v>
      </c>
      <c r="C118" s="1">
        <v>105</v>
      </c>
      <c r="D118" s="1">
        <v>35108</v>
      </c>
      <c r="E118" s="1">
        <v>4955</v>
      </c>
      <c r="F118" s="1">
        <v>0</v>
      </c>
      <c r="G118" s="1">
        <v>9479</v>
      </c>
      <c r="H118" s="1">
        <v>0</v>
      </c>
      <c r="I118" s="1">
        <v>456</v>
      </c>
      <c r="J118" s="1">
        <v>48.23</v>
      </c>
      <c r="K118" s="1">
        <v>1.44</v>
      </c>
      <c r="L118" s="1">
        <v>24.8</v>
      </c>
      <c r="M118" s="1">
        <v>1.19</v>
      </c>
      <c r="N118" s="1">
        <v>6480</v>
      </c>
      <c r="O118" s="1">
        <v>8401</v>
      </c>
      <c r="P118" s="1">
        <v>6399</v>
      </c>
      <c r="Q118" s="1">
        <v>1957</v>
      </c>
      <c r="R118" s="1">
        <v>43</v>
      </c>
      <c r="S118" s="1">
        <v>4414</v>
      </c>
      <c r="T118" s="1">
        <v>444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f t="shared" si="50"/>
        <v>35108</v>
      </c>
      <c r="AB118" s="1">
        <f t="shared" si="50"/>
        <v>4955</v>
      </c>
      <c r="AC118" s="1">
        <f t="shared" si="51"/>
        <v>9479</v>
      </c>
      <c r="AD118" s="1">
        <f t="shared" si="52"/>
        <v>456</v>
      </c>
      <c r="AE118" s="1">
        <f t="shared" si="59"/>
        <v>-214</v>
      </c>
      <c r="AF118" s="1">
        <f t="shared" si="53"/>
        <v>279</v>
      </c>
      <c r="AG118" s="1">
        <f t="shared" si="53"/>
        <v>0</v>
      </c>
      <c r="AH118" s="1">
        <f t="shared" si="53"/>
        <v>11</v>
      </c>
      <c r="AI118" s="1">
        <f t="shared" si="60"/>
        <v>76</v>
      </c>
      <c r="AJ118" s="9">
        <f t="shared" si="34"/>
        <v>3.0624580255204835E-2</v>
      </c>
      <c r="AK118" s="9">
        <f t="shared" si="35"/>
        <v>0.29780000000000001</v>
      </c>
      <c r="AL118" s="9">
        <f t="shared" si="36"/>
        <v>9.9099999999999994E-2</v>
      </c>
      <c r="AM118" s="9">
        <f t="shared" si="37"/>
        <v>0.18958</v>
      </c>
      <c r="AN118" s="9">
        <f t="shared" si="38"/>
        <v>9.1199999999999996E-3</v>
      </c>
      <c r="AO118" s="9">
        <f t="shared" si="39"/>
        <v>1.5200000000000001E-3</v>
      </c>
      <c r="AP118" s="1">
        <f t="shared" si="54"/>
        <v>0</v>
      </c>
      <c r="AQ118" s="1">
        <f t="shared" si="54"/>
        <v>0</v>
      </c>
      <c r="AS118" s="1">
        <f t="shared" si="55"/>
        <v>0</v>
      </c>
      <c r="AT118" s="1">
        <f t="shared" si="61"/>
        <v>0</v>
      </c>
      <c r="AU118" s="1">
        <f t="shared" si="40"/>
        <v>0</v>
      </c>
      <c r="AV118" s="9">
        <f t="shared" si="56"/>
        <v>0</v>
      </c>
      <c r="AW118" s="9">
        <f t="shared" si="41"/>
        <v>0</v>
      </c>
      <c r="AX118" s="9">
        <f t="shared" si="42"/>
        <v>0</v>
      </c>
      <c r="AY118" s="9">
        <f t="shared" si="43"/>
        <v>0</v>
      </c>
      <c r="AZ118" s="9">
        <f t="shared" si="4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114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14964</v>
      </c>
      <c r="C119" s="1">
        <v>106</v>
      </c>
      <c r="D119" s="1">
        <v>35034</v>
      </c>
      <c r="E119" s="1">
        <v>4738</v>
      </c>
      <c r="F119" s="1">
        <v>0</v>
      </c>
      <c r="G119" s="1">
        <v>9762</v>
      </c>
      <c r="H119" s="1">
        <v>0</v>
      </c>
      <c r="I119" s="1">
        <v>464</v>
      </c>
      <c r="J119" s="1">
        <v>48.3</v>
      </c>
      <c r="K119" s="1">
        <v>1.45</v>
      </c>
      <c r="L119" s="1">
        <v>24.8</v>
      </c>
      <c r="M119" s="1">
        <v>1.19</v>
      </c>
      <c r="N119" s="1">
        <v>6549</v>
      </c>
      <c r="O119" s="1">
        <v>8405</v>
      </c>
      <c r="P119" s="1">
        <v>6194</v>
      </c>
      <c r="Q119" s="1">
        <v>2164</v>
      </c>
      <c r="R119" s="1">
        <v>46</v>
      </c>
      <c r="S119" s="1">
        <v>4225</v>
      </c>
      <c r="T119" s="1">
        <v>424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50"/>
        <v>35034</v>
      </c>
      <c r="AB119" s="1">
        <f t="shared" si="50"/>
        <v>4738</v>
      </c>
      <c r="AC119" s="1">
        <f t="shared" si="51"/>
        <v>9762</v>
      </c>
      <c r="AD119" s="1">
        <f t="shared" si="52"/>
        <v>464</v>
      </c>
      <c r="AE119" s="1">
        <f t="shared" si="59"/>
        <v>-217</v>
      </c>
      <c r="AF119" s="1">
        <f t="shared" si="53"/>
        <v>283</v>
      </c>
      <c r="AG119" s="1">
        <f t="shared" si="53"/>
        <v>0</v>
      </c>
      <c r="AH119" s="1">
        <f t="shared" si="53"/>
        <v>8</v>
      </c>
      <c r="AI119" s="1">
        <f t="shared" si="60"/>
        <v>74</v>
      </c>
      <c r="AJ119" s="9">
        <f t="shared" si="34"/>
        <v>3.1007751937984496E-2</v>
      </c>
      <c r="AK119" s="9">
        <f t="shared" si="35"/>
        <v>0.29927999999999999</v>
      </c>
      <c r="AL119" s="9">
        <f t="shared" si="36"/>
        <v>9.4759999999999997E-2</v>
      </c>
      <c r="AM119" s="9">
        <f t="shared" si="37"/>
        <v>0.19524</v>
      </c>
      <c r="AN119" s="9">
        <f t="shared" si="38"/>
        <v>9.2800000000000001E-3</v>
      </c>
      <c r="AO119" s="9">
        <f t="shared" si="39"/>
        <v>1.48E-3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0</v>
      </c>
      <c r="AV119" s="9">
        <f t="shared" si="56"/>
        <v>0</v>
      </c>
      <c r="AW119" s="9">
        <f t="shared" si="41"/>
        <v>0</v>
      </c>
      <c r="AX119" s="9">
        <f t="shared" si="42"/>
        <v>0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115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15034</v>
      </c>
      <c r="C120" s="1">
        <v>107</v>
      </c>
      <c r="D120" s="1">
        <v>34964</v>
      </c>
      <c r="E120" s="1">
        <v>4510</v>
      </c>
      <c r="F120" s="1">
        <v>0</v>
      </c>
      <c r="G120" s="1">
        <v>10052</v>
      </c>
      <c r="H120" s="1">
        <v>0</v>
      </c>
      <c r="I120" s="1">
        <v>472</v>
      </c>
      <c r="J120" s="1">
        <v>48.36</v>
      </c>
      <c r="K120" s="1">
        <v>1.45</v>
      </c>
      <c r="L120" s="1">
        <v>24.9</v>
      </c>
      <c r="M120" s="1">
        <v>1.19</v>
      </c>
      <c r="N120" s="1">
        <v>6614</v>
      </c>
      <c r="O120" s="1">
        <v>8411</v>
      </c>
      <c r="P120" s="1">
        <v>5987</v>
      </c>
      <c r="Q120" s="1">
        <v>2376</v>
      </c>
      <c r="R120" s="1">
        <v>48</v>
      </c>
      <c r="S120" s="1">
        <v>4024</v>
      </c>
      <c r="T120" s="1">
        <v>404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f t="shared" si="50"/>
        <v>34964</v>
      </c>
      <c r="AB120" s="1">
        <f t="shared" si="50"/>
        <v>4510</v>
      </c>
      <c r="AC120" s="1">
        <f t="shared" si="51"/>
        <v>10052</v>
      </c>
      <c r="AD120" s="1">
        <f t="shared" si="52"/>
        <v>472</v>
      </c>
      <c r="AE120" s="1">
        <f t="shared" si="59"/>
        <v>-228</v>
      </c>
      <c r="AF120" s="1">
        <f t="shared" si="53"/>
        <v>290</v>
      </c>
      <c r="AG120" s="1">
        <f t="shared" si="53"/>
        <v>0</v>
      </c>
      <c r="AH120" s="1">
        <f t="shared" si="53"/>
        <v>8</v>
      </c>
      <c r="AI120" s="1">
        <f t="shared" si="60"/>
        <v>70</v>
      </c>
      <c r="AJ120" s="9">
        <f t="shared" si="34"/>
        <v>3.1395503525342559E-2</v>
      </c>
      <c r="AK120" s="9">
        <f t="shared" si="35"/>
        <v>0.30068</v>
      </c>
      <c r="AL120" s="9">
        <f t="shared" si="36"/>
        <v>9.0200000000000002E-2</v>
      </c>
      <c r="AM120" s="9">
        <f t="shared" si="37"/>
        <v>0.20104</v>
      </c>
      <c r="AN120" s="9">
        <f t="shared" si="38"/>
        <v>9.4400000000000005E-3</v>
      </c>
      <c r="AO120" s="9">
        <f t="shared" si="39"/>
        <v>1.4E-3</v>
      </c>
      <c r="AP120" s="1">
        <f t="shared" si="54"/>
        <v>0</v>
      </c>
      <c r="AQ120" s="1">
        <f t="shared" si="54"/>
        <v>0</v>
      </c>
      <c r="AS120" s="1">
        <f t="shared" si="55"/>
        <v>0</v>
      </c>
      <c r="AT120" s="1">
        <f t="shared" si="61"/>
        <v>0</v>
      </c>
      <c r="AU120" s="1">
        <f t="shared" si="40"/>
        <v>0</v>
      </c>
      <c r="AV120" s="9">
        <f t="shared" si="56"/>
        <v>0</v>
      </c>
      <c r="AW120" s="9">
        <f t="shared" si="41"/>
        <v>0</v>
      </c>
      <c r="AX120" s="9">
        <f t="shared" si="42"/>
        <v>0</v>
      </c>
      <c r="AY120" s="9">
        <f t="shared" si="43"/>
        <v>0</v>
      </c>
      <c r="AZ120" s="9">
        <f t="shared" si="4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116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15098</v>
      </c>
      <c r="C121" s="1">
        <v>108</v>
      </c>
      <c r="D121" s="1">
        <v>34900</v>
      </c>
      <c r="E121" s="1">
        <v>4236</v>
      </c>
      <c r="F121" s="1">
        <v>0</v>
      </c>
      <c r="G121" s="1">
        <v>10381</v>
      </c>
      <c r="H121" s="1">
        <v>0</v>
      </c>
      <c r="I121" s="1">
        <v>481</v>
      </c>
      <c r="J121" s="1">
        <v>48.43</v>
      </c>
      <c r="K121" s="1">
        <v>1.45</v>
      </c>
      <c r="L121" s="1">
        <v>25</v>
      </c>
      <c r="M121" s="1">
        <v>1.18</v>
      </c>
      <c r="N121" s="1">
        <v>6672</v>
      </c>
      <c r="O121" s="1">
        <v>8417</v>
      </c>
      <c r="P121" s="1">
        <v>5748</v>
      </c>
      <c r="Q121" s="1">
        <v>2617</v>
      </c>
      <c r="R121" s="1">
        <v>50</v>
      </c>
      <c r="S121" s="1">
        <v>3780</v>
      </c>
      <c r="T121" s="1">
        <v>377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f t="shared" si="50"/>
        <v>34900</v>
      </c>
      <c r="AB121" s="1">
        <f t="shared" si="50"/>
        <v>4236</v>
      </c>
      <c r="AC121" s="1">
        <f t="shared" si="51"/>
        <v>10381</v>
      </c>
      <c r="AD121" s="1">
        <f t="shared" si="52"/>
        <v>481</v>
      </c>
      <c r="AE121" s="1">
        <f t="shared" si="59"/>
        <v>-274</v>
      </c>
      <c r="AF121" s="1">
        <f t="shared" si="53"/>
        <v>329</v>
      </c>
      <c r="AG121" s="1">
        <f t="shared" si="53"/>
        <v>0</v>
      </c>
      <c r="AH121" s="1">
        <f t="shared" si="53"/>
        <v>9</v>
      </c>
      <c r="AI121" s="1">
        <f t="shared" si="60"/>
        <v>64</v>
      </c>
      <c r="AJ121" s="9">
        <f t="shared" si="34"/>
        <v>3.1858524307855345E-2</v>
      </c>
      <c r="AK121" s="9">
        <f t="shared" si="35"/>
        <v>0.30196000000000001</v>
      </c>
      <c r="AL121" s="9">
        <f t="shared" si="36"/>
        <v>8.4720000000000004E-2</v>
      </c>
      <c r="AM121" s="9">
        <f t="shared" si="37"/>
        <v>0.20762</v>
      </c>
      <c r="AN121" s="9">
        <f t="shared" si="38"/>
        <v>9.6200000000000001E-3</v>
      </c>
      <c r="AO121" s="9">
        <f t="shared" si="39"/>
        <v>1.2800000000000001E-3</v>
      </c>
      <c r="AP121" s="1">
        <f t="shared" si="54"/>
        <v>0</v>
      </c>
      <c r="AQ121" s="1">
        <f t="shared" si="54"/>
        <v>0</v>
      </c>
      <c r="AS121" s="1">
        <f t="shared" si="55"/>
        <v>0</v>
      </c>
      <c r="AT121" s="1">
        <f t="shared" si="61"/>
        <v>0</v>
      </c>
      <c r="AU121" s="1">
        <f t="shared" si="40"/>
        <v>0</v>
      </c>
      <c r="AV121" s="9">
        <f t="shared" si="56"/>
        <v>0</v>
      </c>
      <c r="AW121" s="9">
        <f t="shared" si="41"/>
        <v>0</v>
      </c>
      <c r="AX121" s="9">
        <f t="shared" si="42"/>
        <v>0</v>
      </c>
      <c r="AY121" s="9">
        <f t="shared" si="43"/>
        <v>0</v>
      </c>
      <c r="AZ121" s="9">
        <f t="shared" si="4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117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15160</v>
      </c>
      <c r="C122" s="1">
        <v>109</v>
      </c>
      <c r="D122" s="1">
        <v>34838</v>
      </c>
      <c r="E122" s="1">
        <v>3957</v>
      </c>
      <c r="F122" s="1">
        <v>0</v>
      </c>
      <c r="G122" s="1">
        <v>10712</v>
      </c>
      <c r="H122" s="1">
        <v>0</v>
      </c>
      <c r="I122" s="1">
        <v>491</v>
      </c>
      <c r="J122" s="1">
        <v>48.49</v>
      </c>
      <c r="K122" s="1">
        <v>1.45</v>
      </c>
      <c r="L122" s="1">
        <v>25.1</v>
      </c>
      <c r="M122" s="1">
        <v>1.17</v>
      </c>
      <c r="N122" s="1">
        <v>6729</v>
      </c>
      <c r="O122" s="1">
        <v>8422</v>
      </c>
      <c r="P122" s="1">
        <v>5513</v>
      </c>
      <c r="Q122" s="1">
        <v>2856</v>
      </c>
      <c r="R122" s="1">
        <v>52</v>
      </c>
      <c r="S122" s="1">
        <v>3526</v>
      </c>
      <c r="T122" s="1">
        <v>354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f t="shared" si="50"/>
        <v>34838</v>
      </c>
      <c r="AB122" s="1">
        <f t="shared" si="50"/>
        <v>3957</v>
      </c>
      <c r="AC122" s="1">
        <f t="shared" si="51"/>
        <v>10712</v>
      </c>
      <c r="AD122" s="1">
        <f t="shared" si="52"/>
        <v>491</v>
      </c>
      <c r="AE122" s="1">
        <f t="shared" si="59"/>
        <v>-279</v>
      </c>
      <c r="AF122" s="1">
        <f t="shared" si="53"/>
        <v>331</v>
      </c>
      <c r="AG122" s="1">
        <f t="shared" si="53"/>
        <v>0</v>
      </c>
      <c r="AH122" s="1">
        <f t="shared" si="53"/>
        <v>10</v>
      </c>
      <c r="AI122" s="1">
        <f t="shared" si="60"/>
        <v>62</v>
      </c>
      <c r="AJ122" s="9">
        <f t="shared" si="34"/>
        <v>3.2387862796833776E-2</v>
      </c>
      <c r="AK122" s="9">
        <f t="shared" si="35"/>
        <v>0.30320000000000003</v>
      </c>
      <c r="AL122" s="9">
        <f t="shared" si="36"/>
        <v>7.9140000000000002E-2</v>
      </c>
      <c r="AM122" s="9">
        <f t="shared" si="37"/>
        <v>0.21424000000000001</v>
      </c>
      <c r="AN122" s="9">
        <f t="shared" si="38"/>
        <v>9.8200000000000006E-3</v>
      </c>
      <c r="AO122" s="9">
        <f t="shared" si="39"/>
        <v>1.24E-3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0</v>
      </c>
      <c r="AV122" s="9">
        <f t="shared" si="56"/>
        <v>0</v>
      </c>
      <c r="AW122" s="9">
        <f t="shared" si="41"/>
        <v>0</v>
      </c>
      <c r="AX122" s="9">
        <f t="shared" si="42"/>
        <v>0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118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15217</v>
      </c>
      <c r="C123" s="1">
        <v>110</v>
      </c>
      <c r="D123" s="1">
        <v>34782</v>
      </c>
      <c r="E123" s="1">
        <v>3683</v>
      </c>
      <c r="F123" s="1">
        <v>0</v>
      </c>
      <c r="G123" s="1">
        <v>11033</v>
      </c>
      <c r="H123" s="1">
        <v>0</v>
      </c>
      <c r="I123" s="1">
        <v>501</v>
      </c>
      <c r="J123" s="1">
        <v>48.56</v>
      </c>
      <c r="K123" s="1">
        <v>1.46</v>
      </c>
      <c r="L123" s="1">
        <v>25.2</v>
      </c>
      <c r="M123" s="1">
        <v>1.1599999999999999</v>
      </c>
      <c r="N123" s="1">
        <v>6781</v>
      </c>
      <c r="O123" s="1">
        <v>8426</v>
      </c>
      <c r="P123" s="1">
        <v>5294</v>
      </c>
      <c r="Q123" s="1">
        <v>3078</v>
      </c>
      <c r="R123" s="1">
        <v>53</v>
      </c>
      <c r="S123" s="1">
        <v>3280</v>
      </c>
      <c r="T123" s="1">
        <v>330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f t="shared" si="50"/>
        <v>34782</v>
      </c>
      <c r="AB123" s="1">
        <f t="shared" si="50"/>
        <v>3683</v>
      </c>
      <c r="AC123" s="1">
        <f t="shared" si="51"/>
        <v>11033</v>
      </c>
      <c r="AD123" s="1">
        <f t="shared" si="52"/>
        <v>501</v>
      </c>
      <c r="AE123" s="1">
        <f t="shared" si="59"/>
        <v>-274</v>
      </c>
      <c r="AF123" s="1">
        <f t="shared" si="53"/>
        <v>321</v>
      </c>
      <c r="AG123" s="1">
        <f t="shared" si="53"/>
        <v>0</v>
      </c>
      <c r="AH123" s="1">
        <f t="shared" si="53"/>
        <v>10</v>
      </c>
      <c r="AI123" s="1">
        <f t="shared" si="60"/>
        <v>57</v>
      </c>
      <c r="AJ123" s="9">
        <f t="shared" si="34"/>
        <v>3.2923703752382204E-2</v>
      </c>
      <c r="AK123" s="9">
        <f t="shared" si="35"/>
        <v>0.30434</v>
      </c>
      <c r="AL123" s="9">
        <f t="shared" si="36"/>
        <v>7.3660000000000003E-2</v>
      </c>
      <c r="AM123" s="9">
        <f t="shared" si="37"/>
        <v>0.22066</v>
      </c>
      <c r="AN123" s="9">
        <f t="shared" si="38"/>
        <v>1.0019999999999999E-2</v>
      </c>
      <c r="AO123" s="9">
        <f t="shared" si="39"/>
        <v>1.14E-3</v>
      </c>
      <c r="AP123" s="1">
        <f t="shared" si="54"/>
        <v>0</v>
      </c>
      <c r="AQ123" s="1">
        <f t="shared" si="54"/>
        <v>0</v>
      </c>
      <c r="AS123" s="1">
        <f t="shared" si="55"/>
        <v>0</v>
      </c>
      <c r="AT123" s="1">
        <f t="shared" si="61"/>
        <v>0</v>
      </c>
      <c r="AU123" s="1">
        <f t="shared" si="40"/>
        <v>0</v>
      </c>
      <c r="AV123" s="9">
        <f t="shared" si="56"/>
        <v>0</v>
      </c>
      <c r="AW123" s="9">
        <f t="shared" si="41"/>
        <v>0</v>
      </c>
      <c r="AX123" s="9">
        <f t="shared" si="42"/>
        <v>0</v>
      </c>
      <c r="AY123" s="9">
        <f t="shared" si="43"/>
        <v>0</v>
      </c>
      <c r="AZ123" s="9">
        <f t="shared" si="4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119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15271</v>
      </c>
      <c r="C124" s="1">
        <v>111</v>
      </c>
      <c r="D124" s="1">
        <v>34728</v>
      </c>
      <c r="E124" s="1">
        <v>3427</v>
      </c>
      <c r="F124" s="1">
        <v>0</v>
      </c>
      <c r="G124" s="1">
        <v>11333</v>
      </c>
      <c r="H124" s="1">
        <v>0</v>
      </c>
      <c r="I124" s="1">
        <v>511</v>
      </c>
      <c r="J124" s="1">
        <v>48.62</v>
      </c>
      <c r="K124" s="1">
        <v>1.46</v>
      </c>
      <c r="L124" s="1">
        <v>25.3</v>
      </c>
      <c r="M124" s="1">
        <v>1.1499999999999999</v>
      </c>
      <c r="N124" s="1">
        <v>6830</v>
      </c>
      <c r="O124" s="1">
        <v>8431</v>
      </c>
      <c r="P124" s="1">
        <v>5101</v>
      </c>
      <c r="Q124" s="1">
        <v>3274</v>
      </c>
      <c r="R124" s="1">
        <v>55</v>
      </c>
      <c r="S124" s="1">
        <v>3046</v>
      </c>
      <c r="T124" s="1">
        <v>307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f t="shared" si="50"/>
        <v>34728</v>
      </c>
      <c r="AB124" s="1">
        <f t="shared" si="50"/>
        <v>3427</v>
      </c>
      <c r="AC124" s="1">
        <f t="shared" si="51"/>
        <v>11333</v>
      </c>
      <c r="AD124" s="1">
        <f t="shared" si="52"/>
        <v>511</v>
      </c>
      <c r="AE124" s="1">
        <f t="shared" si="59"/>
        <v>-256</v>
      </c>
      <c r="AF124" s="1">
        <f t="shared" si="53"/>
        <v>300</v>
      </c>
      <c r="AG124" s="1">
        <f t="shared" si="53"/>
        <v>0</v>
      </c>
      <c r="AH124" s="1">
        <f t="shared" si="53"/>
        <v>10</v>
      </c>
      <c r="AI124" s="1">
        <f t="shared" si="60"/>
        <v>54</v>
      </c>
      <c r="AJ124" s="9">
        <f t="shared" si="34"/>
        <v>3.3462117739506254E-2</v>
      </c>
      <c r="AK124" s="9">
        <f t="shared" si="35"/>
        <v>0.30542000000000002</v>
      </c>
      <c r="AL124" s="9">
        <f t="shared" si="36"/>
        <v>6.8540000000000004E-2</v>
      </c>
      <c r="AM124" s="9">
        <f t="shared" si="37"/>
        <v>0.22666</v>
      </c>
      <c r="AN124" s="9">
        <f t="shared" si="38"/>
        <v>1.022E-2</v>
      </c>
      <c r="AO124" s="9">
        <f t="shared" si="39"/>
        <v>1.08E-3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0</v>
      </c>
      <c r="AV124" s="9">
        <f t="shared" si="56"/>
        <v>0</v>
      </c>
      <c r="AW124" s="9">
        <f t="shared" si="41"/>
        <v>0</v>
      </c>
      <c r="AX124" s="9">
        <f t="shared" si="42"/>
        <v>0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120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15317</v>
      </c>
      <c r="C125" s="1">
        <v>112</v>
      </c>
      <c r="D125" s="1">
        <v>34680</v>
      </c>
      <c r="E125" s="1">
        <v>3194</v>
      </c>
      <c r="F125" s="1">
        <v>0</v>
      </c>
      <c r="G125" s="1">
        <v>11602</v>
      </c>
      <c r="H125" s="1">
        <v>0</v>
      </c>
      <c r="I125" s="1">
        <v>521</v>
      </c>
      <c r="J125" s="1">
        <v>48.68</v>
      </c>
      <c r="K125" s="1">
        <v>1.46</v>
      </c>
      <c r="L125" s="1">
        <v>25.3</v>
      </c>
      <c r="M125" s="1">
        <v>1.1399999999999999</v>
      </c>
      <c r="N125" s="1">
        <v>6873</v>
      </c>
      <c r="O125" s="1">
        <v>8436</v>
      </c>
      <c r="P125" s="1">
        <v>4945</v>
      </c>
      <c r="Q125" s="1">
        <v>3434</v>
      </c>
      <c r="R125" s="1">
        <v>56</v>
      </c>
      <c r="S125" s="1">
        <v>2841</v>
      </c>
      <c r="T125" s="1">
        <v>287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f t="shared" si="50"/>
        <v>34680</v>
      </c>
      <c r="AB125" s="1">
        <f t="shared" si="50"/>
        <v>3194</v>
      </c>
      <c r="AC125" s="1">
        <f t="shared" si="51"/>
        <v>11602</v>
      </c>
      <c r="AD125" s="1">
        <f t="shared" si="52"/>
        <v>521</v>
      </c>
      <c r="AE125" s="1">
        <f t="shared" si="59"/>
        <v>-233</v>
      </c>
      <c r="AF125" s="1">
        <f t="shared" si="53"/>
        <v>269</v>
      </c>
      <c r="AG125" s="1">
        <f t="shared" si="53"/>
        <v>0</v>
      </c>
      <c r="AH125" s="1">
        <f t="shared" si="53"/>
        <v>10</v>
      </c>
      <c r="AI125" s="1">
        <f t="shared" si="60"/>
        <v>46</v>
      </c>
      <c r="AJ125" s="9">
        <f t="shared" si="34"/>
        <v>3.4014493699810668E-2</v>
      </c>
      <c r="AK125" s="9">
        <f t="shared" si="35"/>
        <v>0.30634</v>
      </c>
      <c r="AL125" s="9">
        <f t="shared" si="36"/>
        <v>6.3880000000000006E-2</v>
      </c>
      <c r="AM125" s="9">
        <f t="shared" si="37"/>
        <v>0.23204</v>
      </c>
      <c r="AN125" s="9">
        <f t="shared" si="38"/>
        <v>1.042E-2</v>
      </c>
      <c r="AO125" s="9">
        <f t="shared" si="39"/>
        <v>9.2000000000000003E-4</v>
      </c>
      <c r="AP125" s="1">
        <f t="shared" si="54"/>
        <v>0</v>
      </c>
      <c r="AQ125" s="1">
        <f t="shared" si="54"/>
        <v>0</v>
      </c>
      <c r="AS125" s="1">
        <f t="shared" si="55"/>
        <v>0</v>
      </c>
      <c r="AT125" s="1">
        <f t="shared" si="61"/>
        <v>0</v>
      </c>
      <c r="AU125" s="1">
        <f t="shared" si="40"/>
        <v>0</v>
      </c>
      <c r="AV125" s="9">
        <f t="shared" si="56"/>
        <v>0</v>
      </c>
      <c r="AW125" s="9">
        <f t="shared" si="41"/>
        <v>0</v>
      </c>
      <c r="AX125" s="9">
        <f t="shared" si="42"/>
        <v>0</v>
      </c>
      <c r="AY125" s="9">
        <f t="shared" si="43"/>
        <v>0</v>
      </c>
      <c r="AZ125" s="9">
        <f t="shared" si="4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121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15364</v>
      </c>
      <c r="C126" s="1">
        <v>113</v>
      </c>
      <c r="D126" s="1">
        <v>34633</v>
      </c>
      <c r="E126" s="1">
        <v>3002</v>
      </c>
      <c r="F126" s="1">
        <v>0</v>
      </c>
      <c r="G126" s="1">
        <v>11830</v>
      </c>
      <c r="H126" s="1">
        <v>0</v>
      </c>
      <c r="I126" s="1">
        <v>532</v>
      </c>
      <c r="J126" s="1">
        <v>48.74</v>
      </c>
      <c r="K126" s="1">
        <v>1.46</v>
      </c>
      <c r="L126" s="1">
        <v>25.4</v>
      </c>
      <c r="M126" s="1">
        <v>1.1299999999999999</v>
      </c>
      <c r="N126" s="1">
        <v>6915</v>
      </c>
      <c r="O126" s="1">
        <v>8440</v>
      </c>
      <c r="P126" s="1">
        <v>4828</v>
      </c>
      <c r="Q126" s="1">
        <v>3554</v>
      </c>
      <c r="R126" s="1">
        <v>57</v>
      </c>
      <c r="S126" s="1">
        <v>2672</v>
      </c>
      <c r="T126" s="1">
        <v>269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f t="shared" si="50"/>
        <v>34633</v>
      </c>
      <c r="AB126" s="1">
        <f t="shared" si="50"/>
        <v>3002</v>
      </c>
      <c r="AC126" s="1">
        <f t="shared" si="51"/>
        <v>11830</v>
      </c>
      <c r="AD126" s="1">
        <f t="shared" si="52"/>
        <v>532</v>
      </c>
      <c r="AE126" s="1">
        <f t="shared" si="59"/>
        <v>-192</v>
      </c>
      <c r="AF126" s="1">
        <f t="shared" si="53"/>
        <v>228</v>
      </c>
      <c r="AG126" s="1">
        <f t="shared" si="53"/>
        <v>0</v>
      </c>
      <c r="AH126" s="1">
        <f t="shared" si="53"/>
        <v>11</v>
      </c>
      <c r="AI126" s="1">
        <f t="shared" si="60"/>
        <v>47</v>
      </c>
      <c r="AJ126" s="9">
        <f t="shared" si="34"/>
        <v>3.4626399375162716E-2</v>
      </c>
      <c r="AK126" s="9">
        <f t="shared" si="35"/>
        <v>0.30728</v>
      </c>
      <c r="AL126" s="9">
        <f t="shared" si="36"/>
        <v>6.0040000000000003E-2</v>
      </c>
      <c r="AM126" s="9">
        <f t="shared" si="37"/>
        <v>0.2366</v>
      </c>
      <c r="AN126" s="9">
        <f t="shared" si="38"/>
        <v>1.064E-2</v>
      </c>
      <c r="AO126" s="9">
        <f t="shared" si="39"/>
        <v>9.3999999999999997E-4</v>
      </c>
      <c r="AP126" s="1">
        <f t="shared" si="54"/>
        <v>0</v>
      </c>
      <c r="AQ126" s="1">
        <f t="shared" si="54"/>
        <v>0</v>
      </c>
      <c r="AS126" s="1">
        <f t="shared" si="55"/>
        <v>0</v>
      </c>
      <c r="AT126" s="1">
        <f t="shared" si="61"/>
        <v>0</v>
      </c>
      <c r="AU126" s="1">
        <f t="shared" si="40"/>
        <v>0</v>
      </c>
      <c r="AV126" s="9">
        <f t="shared" si="56"/>
        <v>0</v>
      </c>
      <c r="AW126" s="9">
        <f t="shared" si="41"/>
        <v>0</v>
      </c>
      <c r="AX126" s="9">
        <f t="shared" si="42"/>
        <v>0</v>
      </c>
      <c r="AY126" s="9">
        <f t="shared" si="43"/>
        <v>0</v>
      </c>
      <c r="AZ126" s="9">
        <f t="shared" si="4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122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15408</v>
      </c>
      <c r="C127" s="1">
        <v>114</v>
      </c>
      <c r="D127" s="1">
        <v>34590</v>
      </c>
      <c r="E127" s="1">
        <v>2822</v>
      </c>
      <c r="F127" s="1">
        <v>0</v>
      </c>
      <c r="G127" s="1">
        <v>12044</v>
      </c>
      <c r="H127" s="1">
        <v>0</v>
      </c>
      <c r="I127" s="1">
        <v>542</v>
      </c>
      <c r="J127" s="1">
        <v>48.79</v>
      </c>
      <c r="K127" s="1">
        <v>1.46</v>
      </c>
      <c r="L127" s="1">
        <v>25.4</v>
      </c>
      <c r="M127" s="1">
        <v>1.1299999999999999</v>
      </c>
      <c r="N127" s="1">
        <v>6954</v>
      </c>
      <c r="O127" s="1">
        <v>8444</v>
      </c>
      <c r="P127" s="1">
        <v>4735</v>
      </c>
      <c r="Q127" s="1">
        <v>3651</v>
      </c>
      <c r="R127" s="1">
        <v>58</v>
      </c>
      <c r="S127" s="1">
        <v>2513</v>
      </c>
      <c r="T127" s="1">
        <v>252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50"/>
        <v>34590</v>
      </c>
      <c r="AB127" s="1">
        <f t="shared" si="50"/>
        <v>2822</v>
      </c>
      <c r="AC127" s="1">
        <f t="shared" si="51"/>
        <v>12044</v>
      </c>
      <c r="AD127" s="1">
        <f t="shared" si="52"/>
        <v>542</v>
      </c>
      <c r="AE127" s="1">
        <f t="shared" si="59"/>
        <v>-180</v>
      </c>
      <c r="AF127" s="1">
        <f t="shared" si="53"/>
        <v>214</v>
      </c>
      <c r="AG127" s="1">
        <f t="shared" si="53"/>
        <v>0</v>
      </c>
      <c r="AH127" s="1">
        <f t="shared" si="53"/>
        <v>10</v>
      </c>
      <c r="AI127" s="1">
        <f t="shared" si="60"/>
        <v>44</v>
      </c>
      <c r="AJ127" s="9">
        <f t="shared" si="34"/>
        <v>3.5176531671858774E-2</v>
      </c>
      <c r="AK127" s="9">
        <f t="shared" si="35"/>
        <v>0.30815999999999999</v>
      </c>
      <c r="AL127" s="9">
        <f t="shared" si="36"/>
        <v>5.6439999999999997E-2</v>
      </c>
      <c r="AM127" s="9">
        <f t="shared" si="37"/>
        <v>0.24088000000000001</v>
      </c>
      <c r="AN127" s="9">
        <f t="shared" si="38"/>
        <v>1.0840000000000001E-2</v>
      </c>
      <c r="AO127" s="9">
        <f t="shared" si="39"/>
        <v>8.8000000000000003E-4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0</v>
      </c>
      <c r="AV127" s="9">
        <f t="shared" si="56"/>
        <v>0</v>
      </c>
      <c r="AW127" s="9">
        <f t="shared" si="41"/>
        <v>0</v>
      </c>
      <c r="AX127" s="9">
        <f t="shared" si="42"/>
        <v>0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123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15445</v>
      </c>
      <c r="C128" s="1">
        <v>115</v>
      </c>
      <c r="D128" s="1">
        <v>34552</v>
      </c>
      <c r="E128" s="1">
        <v>2655</v>
      </c>
      <c r="F128" s="1">
        <v>0</v>
      </c>
      <c r="G128" s="1">
        <v>12238</v>
      </c>
      <c r="H128" s="1">
        <v>0</v>
      </c>
      <c r="I128" s="1">
        <v>552</v>
      </c>
      <c r="J128" s="1">
        <v>48.85</v>
      </c>
      <c r="K128" s="1">
        <v>1.46</v>
      </c>
      <c r="L128" s="1">
        <v>25.5</v>
      </c>
      <c r="M128" s="1">
        <v>1.1200000000000001</v>
      </c>
      <c r="N128" s="1">
        <v>6989</v>
      </c>
      <c r="O128" s="1">
        <v>8448</v>
      </c>
      <c r="P128" s="1">
        <v>4659</v>
      </c>
      <c r="Q128" s="1">
        <v>3729</v>
      </c>
      <c r="R128" s="1">
        <v>58</v>
      </c>
      <c r="S128" s="1">
        <v>2370</v>
      </c>
      <c r="T128" s="1">
        <v>236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f t="shared" si="50"/>
        <v>34552</v>
      </c>
      <c r="AB128" s="1">
        <f t="shared" si="50"/>
        <v>2655</v>
      </c>
      <c r="AC128" s="1">
        <f t="shared" si="51"/>
        <v>12238</v>
      </c>
      <c r="AD128" s="1">
        <f t="shared" si="52"/>
        <v>552</v>
      </c>
      <c r="AE128" s="1">
        <f t="shared" si="59"/>
        <v>-167</v>
      </c>
      <c r="AF128" s="1">
        <f t="shared" si="53"/>
        <v>194</v>
      </c>
      <c r="AG128" s="1">
        <f t="shared" si="53"/>
        <v>0</v>
      </c>
      <c r="AH128" s="1">
        <f t="shared" si="53"/>
        <v>10</v>
      </c>
      <c r="AI128" s="1">
        <f t="shared" si="60"/>
        <v>37</v>
      </c>
      <c r="AJ128" s="9">
        <f t="shared" si="34"/>
        <v>3.5739721592748463E-2</v>
      </c>
      <c r="AK128" s="9">
        <f t="shared" si="35"/>
        <v>0.30890000000000001</v>
      </c>
      <c r="AL128" s="9">
        <f t="shared" si="36"/>
        <v>5.3100000000000001E-2</v>
      </c>
      <c r="AM128" s="9">
        <f t="shared" si="37"/>
        <v>0.24476000000000001</v>
      </c>
      <c r="AN128" s="9">
        <f t="shared" si="38"/>
        <v>1.1039999999999999E-2</v>
      </c>
      <c r="AO128" s="9">
        <f t="shared" si="39"/>
        <v>7.3999999999999999E-4</v>
      </c>
      <c r="AP128" s="1">
        <f t="shared" si="54"/>
        <v>0</v>
      </c>
      <c r="AQ128" s="1">
        <f t="shared" si="54"/>
        <v>0</v>
      </c>
      <c r="AS128" s="1">
        <f t="shared" si="55"/>
        <v>0</v>
      </c>
      <c r="AT128" s="1">
        <f t="shared" si="61"/>
        <v>0</v>
      </c>
      <c r="AU128" s="1">
        <f t="shared" si="40"/>
        <v>0</v>
      </c>
      <c r="AV128" s="9">
        <f t="shared" si="56"/>
        <v>0</v>
      </c>
      <c r="AW128" s="9">
        <f t="shared" si="41"/>
        <v>0</v>
      </c>
      <c r="AX128" s="9">
        <f t="shared" si="42"/>
        <v>0</v>
      </c>
      <c r="AY128" s="9">
        <f t="shared" si="43"/>
        <v>0</v>
      </c>
      <c r="AZ128" s="9">
        <f t="shared" si="4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124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15481</v>
      </c>
      <c r="C129" s="1">
        <v>116</v>
      </c>
      <c r="D129" s="1">
        <v>34517</v>
      </c>
      <c r="E129" s="1">
        <v>2504</v>
      </c>
      <c r="F129" s="1">
        <v>0</v>
      </c>
      <c r="G129" s="1">
        <v>12415</v>
      </c>
      <c r="H129" s="1">
        <v>0</v>
      </c>
      <c r="I129" s="1">
        <v>562</v>
      </c>
      <c r="J129" s="1">
        <v>48.9</v>
      </c>
      <c r="K129" s="1">
        <v>1.47</v>
      </c>
      <c r="L129" s="1">
        <v>25.5</v>
      </c>
      <c r="M129" s="1">
        <v>1.1100000000000001</v>
      </c>
      <c r="N129" s="1">
        <v>7020</v>
      </c>
      <c r="O129" s="1">
        <v>8451</v>
      </c>
      <c r="P129" s="1">
        <v>4596</v>
      </c>
      <c r="Q129" s="1">
        <v>3795</v>
      </c>
      <c r="R129" s="1">
        <v>59</v>
      </c>
      <c r="S129" s="1">
        <v>2239</v>
      </c>
      <c r="T129" s="1">
        <v>222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f t="shared" si="50"/>
        <v>34517</v>
      </c>
      <c r="AB129" s="1">
        <f t="shared" si="50"/>
        <v>2504</v>
      </c>
      <c r="AC129" s="1">
        <f t="shared" si="51"/>
        <v>12415</v>
      </c>
      <c r="AD129" s="1">
        <f t="shared" si="52"/>
        <v>562</v>
      </c>
      <c r="AE129" s="1">
        <f t="shared" si="59"/>
        <v>-151</v>
      </c>
      <c r="AF129" s="1">
        <f t="shared" si="53"/>
        <v>177</v>
      </c>
      <c r="AG129" s="1">
        <f t="shared" si="53"/>
        <v>0</v>
      </c>
      <c r="AH129" s="1">
        <f t="shared" si="53"/>
        <v>10</v>
      </c>
      <c r="AI129" s="1">
        <f t="shared" si="60"/>
        <v>36</v>
      </c>
      <c r="AJ129" s="9">
        <f t="shared" si="34"/>
        <v>3.6302564433822106E-2</v>
      </c>
      <c r="AK129" s="9">
        <f t="shared" si="35"/>
        <v>0.30962000000000001</v>
      </c>
      <c r="AL129" s="9">
        <f t="shared" si="36"/>
        <v>5.008E-2</v>
      </c>
      <c r="AM129" s="9">
        <f t="shared" si="37"/>
        <v>0.24829999999999999</v>
      </c>
      <c r="AN129" s="9">
        <f t="shared" si="38"/>
        <v>1.124E-2</v>
      </c>
      <c r="AO129" s="9">
        <f t="shared" si="39"/>
        <v>7.2000000000000005E-4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0</v>
      </c>
      <c r="AV129" s="9">
        <f t="shared" si="56"/>
        <v>0</v>
      </c>
      <c r="AW129" s="9">
        <f t="shared" si="41"/>
        <v>0</v>
      </c>
      <c r="AX129" s="9">
        <f t="shared" si="42"/>
        <v>0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125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15514</v>
      </c>
      <c r="C130" s="1">
        <v>117</v>
      </c>
      <c r="D130" s="1">
        <v>34484</v>
      </c>
      <c r="E130" s="1">
        <v>2362</v>
      </c>
      <c r="F130" s="1">
        <v>0</v>
      </c>
      <c r="G130" s="1">
        <v>12581</v>
      </c>
      <c r="H130" s="1">
        <v>0</v>
      </c>
      <c r="I130" s="1">
        <v>571</v>
      </c>
      <c r="J130" s="1">
        <v>48.96</v>
      </c>
      <c r="K130" s="1">
        <v>1.47</v>
      </c>
      <c r="L130" s="1">
        <v>25.5</v>
      </c>
      <c r="M130" s="1">
        <v>1.1100000000000001</v>
      </c>
      <c r="N130" s="1">
        <v>7050</v>
      </c>
      <c r="O130" s="1">
        <v>8455</v>
      </c>
      <c r="P130" s="1">
        <v>4537</v>
      </c>
      <c r="Q130" s="1">
        <v>3856</v>
      </c>
      <c r="R130" s="1">
        <v>60</v>
      </c>
      <c r="S130" s="1">
        <v>2118</v>
      </c>
      <c r="T130" s="1">
        <v>212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f t="shared" si="50"/>
        <v>34484</v>
      </c>
      <c r="AB130" s="1">
        <f t="shared" si="50"/>
        <v>2362</v>
      </c>
      <c r="AC130" s="1">
        <f t="shared" si="51"/>
        <v>12581</v>
      </c>
      <c r="AD130" s="1">
        <f t="shared" si="52"/>
        <v>571</v>
      </c>
      <c r="AE130" s="1">
        <f t="shared" si="59"/>
        <v>-142</v>
      </c>
      <c r="AF130" s="1">
        <f t="shared" si="53"/>
        <v>166</v>
      </c>
      <c r="AG130" s="1">
        <f t="shared" si="53"/>
        <v>0</v>
      </c>
      <c r="AH130" s="1">
        <f t="shared" si="53"/>
        <v>9</v>
      </c>
      <c r="AI130" s="1">
        <f t="shared" si="60"/>
        <v>33</v>
      </c>
      <c r="AJ130" s="9">
        <f t="shared" si="34"/>
        <v>3.6805466030681966E-2</v>
      </c>
      <c r="AK130" s="9">
        <f t="shared" si="35"/>
        <v>0.31028</v>
      </c>
      <c r="AL130" s="9">
        <f t="shared" si="36"/>
        <v>4.7239999999999997E-2</v>
      </c>
      <c r="AM130" s="9">
        <f t="shared" si="37"/>
        <v>0.25162000000000001</v>
      </c>
      <c r="AN130" s="9">
        <f t="shared" si="38"/>
        <v>1.142E-2</v>
      </c>
      <c r="AO130" s="9">
        <f t="shared" si="39"/>
        <v>6.6E-4</v>
      </c>
      <c r="AP130" s="1">
        <f t="shared" si="54"/>
        <v>0</v>
      </c>
      <c r="AQ130" s="1">
        <f t="shared" si="54"/>
        <v>0</v>
      </c>
      <c r="AS130" s="1">
        <f t="shared" si="55"/>
        <v>0</v>
      </c>
      <c r="AT130" s="1">
        <f t="shared" si="61"/>
        <v>0</v>
      </c>
      <c r="AU130" s="1">
        <f t="shared" si="40"/>
        <v>0</v>
      </c>
      <c r="AV130" s="9">
        <f t="shared" si="56"/>
        <v>0</v>
      </c>
      <c r="AW130" s="9">
        <f t="shared" si="41"/>
        <v>0</v>
      </c>
      <c r="AX130" s="9">
        <f t="shared" si="42"/>
        <v>0</v>
      </c>
      <c r="AY130" s="9">
        <f t="shared" si="43"/>
        <v>0</v>
      </c>
      <c r="AZ130" s="9">
        <f t="shared" si="4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126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15544</v>
      </c>
      <c r="C131" s="1">
        <v>118</v>
      </c>
      <c r="D131" s="1">
        <v>34454</v>
      </c>
      <c r="E131" s="1">
        <v>2225</v>
      </c>
      <c r="F131" s="1">
        <v>0</v>
      </c>
      <c r="G131" s="1">
        <v>12739</v>
      </c>
      <c r="H131" s="1">
        <v>0</v>
      </c>
      <c r="I131" s="1">
        <v>580</v>
      </c>
      <c r="J131" s="1">
        <v>49.01</v>
      </c>
      <c r="K131" s="1">
        <v>1.47</v>
      </c>
      <c r="L131" s="1">
        <v>25.5</v>
      </c>
      <c r="M131" s="1">
        <v>1.1000000000000001</v>
      </c>
      <c r="N131" s="1">
        <v>7078</v>
      </c>
      <c r="O131" s="1">
        <v>8457</v>
      </c>
      <c r="P131" s="1">
        <v>4482</v>
      </c>
      <c r="Q131" s="1">
        <v>3914</v>
      </c>
      <c r="R131" s="1">
        <v>60</v>
      </c>
      <c r="S131" s="1">
        <v>1999</v>
      </c>
      <c r="T131" s="1">
        <v>200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f t="shared" si="50"/>
        <v>34454</v>
      </c>
      <c r="AB131" s="1">
        <f t="shared" si="50"/>
        <v>2225</v>
      </c>
      <c r="AC131" s="1">
        <f t="shared" si="51"/>
        <v>12739</v>
      </c>
      <c r="AD131" s="1">
        <f t="shared" si="52"/>
        <v>580</v>
      </c>
      <c r="AE131" s="1">
        <f t="shared" si="59"/>
        <v>-137</v>
      </c>
      <c r="AF131" s="1">
        <f t="shared" si="53"/>
        <v>158</v>
      </c>
      <c r="AG131" s="1">
        <f t="shared" si="53"/>
        <v>0</v>
      </c>
      <c r="AH131" s="1">
        <f t="shared" si="53"/>
        <v>9</v>
      </c>
      <c r="AI131" s="1">
        <f t="shared" si="60"/>
        <v>30</v>
      </c>
      <c r="AJ131" s="9">
        <f t="shared" si="34"/>
        <v>3.7313432835820892E-2</v>
      </c>
      <c r="AK131" s="9">
        <f t="shared" si="35"/>
        <v>0.31087999999999999</v>
      </c>
      <c r="AL131" s="9">
        <f t="shared" si="36"/>
        <v>4.4499999999999998E-2</v>
      </c>
      <c r="AM131" s="9">
        <f t="shared" si="37"/>
        <v>0.25478000000000001</v>
      </c>
      <c r="AN131" s="9">
        <f t="shared" si="38"/>
        <v>1.1599999999999999E-2</v>
      </c>
      <c r="AO131" s="9">
        <f t="shared" si="39"/>
        <v>5.9999999999999995E-4</v>
      </c>
      <c r="AP131" s="1">
        <f t="shared" si="54"/>
        <v>0</v>
      </c>
      <c r="AQ131" s="1">
        <f t="shared" si="54"/>
        <v>0</v>
      </c>
      <c r="AS131" s="1">
        <f t="shared" si="55"/>
        <v>0</v>
      </c>
      <c r="AT131" s="1">
        <f t="shared" si="61"/>
        <v>0</v>
      </c>
      <c r="AU131" s="1">
        <f t="shared" si="40"/>
        <v>0</v>
      </c>
      <c r="AV131" s="9">
        <f t="shared" si="56"/>
        <v>0</v>
      </c>
      <c r="AW131" s="9">
        <f t="shared" si="41"/>
        <v>0</v>
      </c>
      <c r="AX131" s="9">
        <f t="shared" si="42"/>
        <v>0</v>
      </c>
      <c r="AY131" s="9">
        <f t="shared" si="43"/>
        <v>0</v>
      </c>
      <c r="AZ131" s="9">
        <f t="shared" si="4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127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15575</v>
      </c>
      <c r="C132" s="1">
        <v>119</v>
      </c>
      <c r="D132" s="1">
        <v>34423</v>
      </c>
      <c r="E132" s="1">
        <v>2098</v>
      </c>
      <c r="F132" s="1">
        <v>0</v>
      </c>
      <c r="G132" s="1">
        <v>12887</v>
      </c>
      <c r="H132" s="1">
        <v>0</v>
      </c>
      <c r="I132" s="1">
        <v>590</v>
      </c>
      <c r="J132" s="1">
        <v>49.07</v>
      </c>
      <c r="K132" s="1">
        <v>1.47</v>
      </c>
      <c r="L132" s="1">
        <v>25.6</v>
      </c>
      <c r="M132" s="1">
        <v>1.1000000000000001</v>
      </c>
      <c r="N132" s="1">
        <v>7106</v>
      </c>
      <c r="O132" s="1">
        <v>8459</v>
      </c>
      <c r="P132" s="1">
        <v>4430</v>
      </c>
      <c r="Q132" s="1">
        <v>3968</v>
      </c>
      <c r="R132" s="1">
        <v>60</v>
      </c>
      <c r="S132" s="1">
        <v>1888</v>
      </c>
      <c r="T132" s="1">
        <v>189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f t="shared" si="50"/>
        <v>34423</v>
      </c>
      <c r="AB132" s="1">
        <f t="shared" si="50"/>
        <v>2098</v>
      </c>
      <c r="AC132" s="1">
        <f t="shared" si="51"/>
        <v>12887</v>
      </c>
      <c r="AD132" s="1">
        <f t="shared" si="52"/>
        <v>590</v>
      </c>
      <c r="AE132" s="1">
        <f t="shared" si="59"/>
        <v>-127</v>
      </c>
      <c r="AF132" s="1">
        <f t="shared" si="53"/>
        <v>148</v>
      </c>
      <c r="AG132" s="1">
        <f t="shared" si="53"/>
        <v>0</v>
      </c>
      <c r="AH132" s="1">
        <f t="shared" si="53"/>
        <v>10</v>
      </c>
      <c r="AI132" s="1">
        <f t="shared" si="60"/>
        <v>31</v>
      </c>
      <c r="AJ132" s="9">
        <f t="shared" si="34"/>
        <v>3.7881219903691817E-2</v>
      </c>
      <c r="AK132" s="9">
        <f t="shared" si="35"/>
        <v>0.3115</v>
      </c>
      <c r="AL132" s="9">
        <f t="shared" si="36"/>
        <v>4.1959999999999997E-2</v>
      </c>
      <c r="AM132" s="9">
        <f t="shared" si="37"/>
        <v>0.25774000000000002</v>
      </c>
      <c r="AN132" s="9">
        <f t="shared" si="38"/>
        <v>1.18E-2</v>
      </c>
      <c r="AO132" s="9">
        <f t="shared" si="39"/>
        <v>6.2E-4</v>
      </c>
      <c r="AP132" s="1">
        <f t="shared" si="54"/>
        <v>0</v>
      </c>
      <c r="AQ132" s="1">
        <f t="shared" si="54"/>
        <v>0</v>
      </c>
      <c r="AS132" s="1">
        <f t="shared" si="55"/>
        <v>0</v>
      </c>
      <c r="AT132" s="1">
        <f t="shared" si="61"/>
        <v>0</v>
      </c>
      <c r="AU132" s="1">
        <f t="shared" si="40"/>
        <v>0</v>
      </c>
      <c r="AV132" s="9">
        <f t="shared" si="56"/>
        <v>0</v>
      </c>
      <c r="AW132" s="9">
        <f t="shared" si="41"/>
        <v>0</v>
      </c>
      <c r="AX132" s="9">
        <f t="shared" si="42"/>
        <v>0</v>
      </c>
      <c r="AY132" s="9">
        <f t="shared" si="43"/>
        <v>0</v>
      </c>
      <c r="AZ132" s="9">
        <f t="shared" si="4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128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15602</v>
      </c>
      <c r="C133" s="1">
        <v>120</v>
      </c>
      <c r="D133" s="1">
        <v>34396</v>
      </c>
      <c r="E133" s="1">
        <v>1974</v>
      </c>
      <c r="F133" s="1">
        <v>0</v>
      </c>
      <c r="G133" s="1">
        <v>13030</v>
      </c>
      <c r="H133" s="1">
        <v>0</v>
      </c>
      <c r="I133" s="1">
        <v>598</v>
      </c>
      <c r="J133" s="1">
        <v>49.12</v>
      </c>
      <c r="K133" s="1">
        <v>1.47</v>
      </c>
      <c r="L133" s="1">
        <v>25.6</v>
      </c>
      <c r="M133" s="1">
        <v>1.0900000000000001</v>
      </c>
      <c r="N133" s="1">
        <v>7131</v>
      </c>
      <c r="O133" s="1">
        <v>8462</v>
      </c>
      <c r="P133" s="1">
        <v>4385</v>
      </c>
      <c r="Q133" s="1">
        <v>4016</v>
      </c>
      <c r="R133" s="1">
        <v>61</v>
      </c>
      <c r="S133" s="1">
        <v>1780</v>
      </c>
      <c r="T133" s="1">
        <v>177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f t="shared" si="50"/>
        <v>34396</v>
      </c>
      <c r="AB133" s="1">
        <f t="shared" si="50"/>
        <v>1974</v>
      </c>
      <c r="AC133" s="1">
        <f t="shared" si="51"/>
        <v>13030</v>
      </c>
      <c r="AD133" s="1">
        <f t="shared" si="52"/>
        <v>598</v>
      </c>
      <c r="AE133" s="1">
        <f t="shared" si="59"/>
        <v>-124</v>
      </c>
      <c r="AF133" s="1">
        <f t="shared" si="53"/>
        <v>143</v>
      </c>
      <c r="AG133" s="1">
        <f t="shared" si="53"/>
        <v>0</v>
      </c>
      <c r="AH133" s="1">
        <f t="shared" si="53"/>
        <v>8</v>
      </c>
      <c r="AI133" s="1">
        <f t="shared" si="60"/>
        <v>27</v>
      </c>
      <c r="AJ133" s="9">
        <f t="shared" si="34"/>
        <v>3.8328419433405973E-2</v>
      </c>
      <c r="AK133" s="9">
        <f t="shared" si="35"/>
        <v>0.31203999999999998</v>
      </c>
      <c r="AL133" s="9">
        <f t="shared" si="36"/>
        <v>3.9480000000000001E-2</v>
      </c>
      <c r="AM133" s="9">
        <f t="shared" si="37"/>
        <v>0.2606</v>
      </c>
      <c r="AN133" s="9">
        <f t="shared" si="38"/>
        <v>1.196E-2</v>
      </c>
      <c r="AO133" s="9">
        <f t="shared" si="39"/>
        <v>5.4000000000000001E-4</v>
      </c>
      <c r="AP133" s="1">
        <f t="shared" si="54"/>
        <v>0</v>
      </c>
      <c r="AQ133" s="1">
        <f t="shared" si="54"/>
        <v>0</v>
      </c>
      <c r="AS133" s="1">
        <f t="shared" si="55"/>
        <v>0</v>
      </c>
      <c r="AT133" s="1">
        <f t="shared" si="61"/>
        <v>0</v>
      </c>
      <c r="AU133" s="1">
        <f t="shared" si="40"/>
        <v>0</v>
      </c>
      <c r="AV133" s="9">
        <f t="shared" si="56"/>
        <v>0</v>
      </c>
      <c r="AW133" s="9">
        <f t="shared" si="41"/>
        <v>0</v>
      </c>
      <c r="AX133" s="9">
        <f t="shared" si="42"/>
        <v>0</v>
      </c>
      <c r="AY133" s="9">
        <f t="shared" si="43"/>
        <v>0</v>
      </c>
      <c r="AZ133" s="9">
        <f t="shared" si="4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129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15630</v>
      </c>
      <c r="C134" s="1">
        <v>121</v>
      </c>
      <c r="D134" s="1">
        <v>34368</v>
      </c>
      <c r="E134" s="1">
        <v>1854</v>
      </c>
      <c r="F134" s="1">
        <v>0</v>
      </c>
      <c r="G134" s="1">
        <v>13170</v>
      </c>
      <c r="H134" s="1">
        <v>0</v>
      </c>
      <c r="I134" s="1">
        <v>606</v>
      </c>
      <c r="J134" s="1">
        <v>49.17</v>
      </c>
      <c r="K134" s="1">
        <v>1.47</v>
      </c>
      <c r="L134" s="1">
        <v>25.6</v>
      </c>
      <c r="M134" s="1">
        <v>1.0900000000000001</v>
      </c>
      <c r="N134" s="1">
        <v>7155</v>
      </c>
      <c r="O134" s="1">
        <v>8465</v>
      </c>
      <c r="P134" s="1">
        <v>4340</v>
      </c>
      <c r="Q134" s="1">
        <v>4063</v>
      </c>
      <c r="R134" s="1">
        <v>61</v>
      </c>
      <c r="S134" s="1">
        <v>1670</v>
      </c>
      <c r="T134" s="1">
        <v>165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f t="shared" si="50"/>
        <v>34368</v>
      </c>
      <c r="AB134" s="1">
        <f t="shared" si="50"/>
        <v>1854</v>
      </c>
      <c r="AC134" s="1">
        <f t="shared" si="51"/>
        <v>13170</v>
      </c>
      <c r="AD134" s="1">
        <f t="shared" si="52"/>
        <v>606</v>
      </c>
      <c r="AE134" s="1">
        <f t="shared" si="59"/>
        <v>-120</v>
      </c>
      <c r="AF134" s="1">
        <f t="shared" si="53"/>
        <v>140</v>
      </c>
      <c r="AG134" s="1">
        <f t="shared" si="53"/>
        <v>0</v>
      </c>
      <c r="AH134" s="1">
        <f t="shared" si="53"/>
        <v>8</v>
      </c>
      <c r="AI134" s="1">
        <f t="shared" si="60"/>
        <v>28</v>
      </c>
      <c r="AJ134" s="9">
        <f t="shared" si="34"/>
        <v>3.877159309021113E-2</v>
      </c>
      <c r="AK134" s="9">
        <f t="shared" si="35"/>
        <v>0.31259999999999999</v>
      </c>
      <c r="AL134" s="9">
        <f t="shared" si="36"/>
        <v>3.7080000000000002E-2</v>
      </c>
      <c r="AM134" s="9">
        <f t="shared" si="37"/>
        <v>0.26340000000000002</v>
      </c>
      <c r="AN134" s="9">
        <f t="shared" si="38"/>
        <v>1.2120000000000001E-2</v>
      </c>
      <c r="AO134" s="9">
        <f t="shared" si="39"/>
        <v>5.5999999999999995E-4</v>
      </c>
      <c r="AP134" s="1">
        <f t="shared" si="54"/>
        <v>0</v>
      </c>
      <c r="AQ134" s="1">
        <f t="shared" si="54"/>
        <v>0</v>
      </c>
      <c r="AS134" s="1">
        <f t="shared" si="55"/>
        <v>0</v>
      </c>
      <c r="AT134" s="1">
        <f t="shared" si="61"/>
        <v>0</v>
      </c>
      <c r="AU134" s="1">
        <f t="shared" si="40"/>
        <v>0</v>
      </c>
      <c r="AV134" s="9">
        <f t="shared" si="56"/>
        <v>0</v>
      </c>
      <c r="AW134" s="9">
        <f t="shared" si="41"/>
        <v>0</v>
      </c>
      <c r="AX134" s="9">
        <f t="shared" si="42"/>
        <v>0</v>
      </c>
      <c r="AY134" s="9">
        <f t="shared" si="43"/>
        <v>0</v>
      </c>
      <c r="AZ134" s="9">
        <f t="shared" si="44"/>
        <v>0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130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15654</v>
      </c>
      <c r="C135" s="1">
        <v>122</v>
      </c>
      <c r="D135" s="1">
        <v>34343</v>
      </c>
      <c r="E135" s="1">
        <v>1740</v>
      </c>
      <c r="F135" s="1">
        <v>0</v>
      </c>
      <c r="G135" s="1">
        <v>13301</v>
      </c>
      <c r="H135" s="1">
        <v>0</v>
      </c>
      <c r="I135" s="1">
        <v>613</v>
      </c>
      <c r="J135" s="1">
        <v>49.22</v>
      </c>
      <c r="K135" s="1">
        <v>1.47</v>
      </c>
      <c r="L135" s="1">
        <v>25.6</v>
      </c>
      <c r="M135" s="1">
        <v>1.08</v>
      </c>
      <c r="N135" s="1">
        <v>7178</v>
      </c>
      <c r="O135" s="1">
        <v>8467</v>
      </c>
      <c r="P135" s="1">
        <v>4303</v>
      </c>
      <c r="Q135" s="1">
        <v>4102</v>
      </c>
      <c r="R135" s="1">
        <v>62</v>
      </c>
      <c r="S135" s="1">
        <v>1566</v>
      </c>
      <c r="T135" s="1">
        <v>155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f t="shared" si="50"/>
        <v>34343</v>
      </c>
      <c r="AB135" s="1">
        <f t="shared" si="50"/>
        <v>1740</v>
      </c>
      <c r="AC135" s="1">
        <f t="shared" si="51"/>
        <v>13301</v>
      </c>
      <c r="AD135" s="1">
        <f t="shared" si="52"/>
        <v>613</v>
      </c>
      <c r="AE135" s="1">
        <f t="shared" si="59"/>
        <v>-114</v>
      </c>
      <c r="AF135" s="1">
        <f t="shared" si="53"/>
        <v>131</v>
      </c>
      <c r="AG135" s="1">
        <f t="shared" si="53"/>
        <v>0</v>
      </c>
      <c r="AH135" s="1">
        <f t="shared" si="53"/>
        <v>7</v>
      </c>
      <c r="AI135" s="1">
        <f t="shared" si="60"/>
        <v>24</v>
      </c>
      <c r="AJ135" s="9">
        <f t="shared" si="34"/>
        <v>3.9159320301520376E-2</v>
      </c>
      <c r="AK135" s="9">
        <f t="shared" si="35"/>
        <v>0.31308000000000002</v>
      </c>
      <c r="AL135" s="9">
        <f t="shared" si="36"/>
        <v>3.4799999999999998E-2</v>
      </c>
      <c r="AM135" s="9">
        <f t="shared" si="37"/>
        <v>0.26601999999999998</v>
      </c>
      <c r="AN135" s="9">
        <f t="shared" si="38"/>
        <v>1.226E-2</v>
      </c>
      <c r="AO135" s="9">
        <f t="shared" si="39"/>
        <v>4.8000000000000001E-4</v>
      </c>
      <c r="AP135" s="1">
        <f t="shared" si="54"/>
        <v>0</v>
      </c>
      <c r="AQ135" s="1">
        <f t="shared" si="54"/>
        <v>0</v>
      </c>
      <c r="AS135" s="1">
        <f t="shared" si="55"/>
        <v>0</v>
      </c>
      <c r="AT135" s="1">
        <f t="shared" si="61"/>
        <v>0</v>
      </c>
      <c r="AU135" s="1">
        <f t="shared" si="40"/>
        <v>0</v>
      </c>
      <c r="AV135" s="9">
        <f t="shared" si="56"/>
        <v>0</v>
      </c>
      <c r="AW135" s="9">
        <f t="shared" si="41"/>
        <v>0</v>
      </c>
      <c r="AX135" s="9">
        <f t="shared" si="42"/>
        <v>0</v>
      </c>
      <c r="AY135" s="9">
        <f t="shared" si="43"/>
        <v>0</v>
      </c>
      <c r="AZ135" s="9">
        <f t="shared" si="44"/>
        <v>0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131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15676</v>
      </c>
      <c r="C136" s="1">
        <v>123</v>
      </c>
      <c r="D136" s="1">
        <v>34321</v>
      </c>
      <c r="E136" s="1">
        <v>1635</v>
      </c>
      <c r="F136" s="1">
        <v>0</v>
      </c>
      <c r="G136" s="1">
        <v>13420</v>
      </c>
      <c r="H136" s="1">
        <v>0</v>
      </c>
      <c r="I136" s="1">
        <v>621</v>
      </c>
      <c r="J136" s="1">
        <v>49.27</v>
      </c>
      <c r="K136" s="1">
        <v>1.47</v>
      </c>
      <c r="L136" s="1">
        <v>25.6</v>
      </c>
      <c r="M136" s="1">
        <v>1.08</v>
      </c>
      <c r="N136" s="1">
        <v>7198</v>
      </c>
      <c r="O136" s="1">
        <v>8470</v>
      </c>
      <c r="P136" s="1">
        <v>4270</v>
      </c>
      <c r="Q136" s="1">
        <v>4137</v>
      </c>
      <c r="R136" s="1">
        <v>62</v>
      </c>
      <c r="S136" s="1">
        <v>1473</v>
      </c>
      <c r="T136" s="1">
        <v>145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f t="shared" si="50"/>
        <v>34321</v>
      </c>
      <c r="AB136" s="1">
        <f t="shared" si="50"/>
        <v>1635</v>
      </c>
      <c r="AC136" s="1">
        <f t="shared" si="51"/>
        <v>13420</v>
      </c>
      <c r="AD136" s="1">
        <f t="shared" si="52"/>
        <v>621</v>
      </c>
      <c r="AE136" s="1">
        <f t="shared" si="59"/>
        <v>-105</v>
      </c>
      <c r="AF136" s="1">
        <f t="shared" si="53"/>
        <v>119</v>
      </c>
      <c r="AG136" s="1">
        <f t="shared" si="53"/>
        <v>0</v>
      </c>
      <c r="AH136" s="1">
        <f t="shared" si="53"/>
        <v>8</v>
      </c>
      <c r="AI136" s="1">
        <f t="shared" si="60"/>
        <v>22</v>
      </c>
      <c r="AJ136" s="9">
        <f t="shared" si="34"/>
        <v>3.9614697626945652E-2</v>
      </c>
      <c r="AK136" s="9">
        <f t="shared" si="35"/>
        <v>0.31352000000000002</v>
      </c>
      <c r="AL136" s="9">
        <f t="shared" si="36"/>
        <v>3.27E-2</v>
      </c>
      <c r="AM136" s="9">
        <f t="shared" si="37"/>
        <v>0.26840000000000003</v>
      </c>
      <c r="AN136" s="9">
        <f t="shared" si="38"/>
        <v>1.242E-2</v>
      </c>
      <c r="AO136" s="9">
        <f t="shared" si="39"/>
        <v>4.4000000000000002E-4</v>
      </c>
      <c r="AP136" s="1">
        <f t="shared" si="54"/>
        <v>0</v>
      </c>
      <c r="AQ136" s="1">
        <f t="shared" si="54"/>
        <v>0</v>
      </c>
      <c r="AS136" s="1">
        <f t="shared" si="55"/>
        <v>0</v>
      </c>
      <c r="AT136" s="1">
        <f t="shared" si="61"/>
        <v>0</v>
      </c>
      <c r="AU136" s="1">
        <f t="shared" si="40"/>
        <v>0</v>
      </c>
      <c r="AV136" s="9">
        <f t="shared" si="56"/>
        <v>0</v>
      </c>
      <c r="AW136" s="9">
        <f t="shared" si="41"/>
        <v>0</v>
      </c>
      <c r="AX136" s="9">
        <f t="shared" si="42"/>
        <v>0</v>
      </c>
      <c r="AY136" s="9">
        <f t="shared" si="43"/>
        <v>0</v>
      </c>
      <c r="AZ136" s="9">
        <f t="shared" si="44"/>
        <v>0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132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15698</v>
      </c>
      <c r="C137" s="1">
        <v>124</v>
      </c>
      <c r="D137" s="1">
        <v>34300</v>
      </c>
      <c r="E137" s="1">
        <v>1532</v>
      </c>
      <c r="F137" s="1">
        <v>0</v>
      </c>
      <c r="G137" s="1">
        <v>13537</v>
      </c>
      <c r="H137" s="1">
        <v>0</v>
      </c>
      <c r="I137" s="1">
        <v>629</v>
      </c>
      <c r="J137" s="1">
        <v>49.32</v>
      </c>
      <c r="K137" s="1">
        <v>1.47</v>
      </c>
      <c r="L137" s="1">
        <v>25.7</v>
      </c>
      <c r="M137" s="1">
        <v>1.07</v>
      </c>
      <c r="N137" s="1">
        <v>7217</v>
      </c>
      <c r="O137" s="1">
        <v>8472</v>
      </c>
      <c r="P137" s="1">
        <v>4242</v>
      </c>
      <c r="Q137" s="1">
        <v>4167</v>
      </c>
      <c r="R137" s="1">
        <v>62</v>
      </c>
      <c r="S137" s="1">
        <v>1378</v>
      </c>
      <c r="T137" s="1">
        <v>137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f t="shared" si="50"/>
        <v>34300</v>
      </c>
      <c r="AB137" s="1">
        <f t="shared" si="50"/>
        <v>1532</v>
      </c>
      <c r="AC137" s="1">
        <f t="shared" si="51"/>
        <v>13537</v>
      </c>
      <c r="AD137" s="1">
        <f t="shared" si="52"/>
        <v>629</v>
      </c>
      <c r="AE137" s="1">
        <f t="shared" si="59"/>
        <v>-103</v>
      </c>
      <c r="AF137" s="1">
        <f t="shared" si="53"/>
        <v>117</v>
      </c>
      <c r="AG137" s="1">
        <f t="shared" si="53"/>
        <v>0</v>
      </c>
      <c r="AH137" s="1">
        <f t="shared" si="53"/>
        <v>8</v>
      </c>
      <c r="AI137" s="1">
        <f t="shared" si="60"/>
        <v>22</v>
      </c>
      <c r="AJ137" s="9">
        <f t="shared" si="34"/>
        <v>4.0068798573066632E-2</v>
      </c>
      <c r="AK137" s="9">
        <f t="shared" si="35"/>
        <v>0.31396000000000002</v>
      </c>
      <c r="AL137" s="9">
        <f t="shared" si="36"/>
        <v>3.0640000000000001E-2</v>
      </c>
      <c r="AM137" s="9">
        <f t="shared" si="37"/>
        <v>0.27073999999999998</v>
      </c>
      <c r="AN137" s="9">
        <f t="shared" si="38"/>
        <v>1.2579999999999999E-2</v>
      </c>
      <c r="AO137" s="9">
        <f t="shared" si="39"/>
        <v>4.4000000000000002E-4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0</v>
      </c>
      <c r="AV137" s="9">
        <f t="shared" si="56"/>
        <v>0</v>
      </c>
      <c r="AW137" s="9">
        <f t="shared" si="41"/>
        <v>0</v>
      </c>
      <c r="AX137" s="9">
        <f t="shared" si="42"/>
        <v>0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133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15717</v>
      </c>
      <c r="C138" s="1">
        <v>125</v>
      </c>
      <c r="D138" s="1">
        <v>34281</v>
      </c>
      <c r="E138" s="1">
        <v>1439</v>
      </c>
      <c r="F138" s="1">
        <v>0</v>
      </c>
      <c r="G138" s="1">
        <v>13642</v>
      </c>
      <c r="H138" s="1">
        <v>0</v>
      </c>
      <c r="I138" s="1">
        <v>636</v>
      </c>
      <c r="J138" s="1">
        <v>49.37</v>
      </c>
      <c r="K138" s="1">
        <v>1.47</v>
      </c>
      <c r="L138" s="1">
        <v>25.7</v>
      </c>
      <c r="M138" s="1">
        <v>1.07</v>
      </c>
      <c r="N138" s="1">
        <v>7233</v>
      </c>
      <c r="O138" s="1">
        <v>8474</v>
      </c>
      <c r="P138" s="1">
        <v>4219</v>
      </c>
      <c r="Q138" s="1">
        <v>4192</v>
      </c>
      <c r="R138" s="1">
        <v>62</v>
      </c>
      <c r="S138" s="1">
        <v>1297</v>
      </c>
      <c r="T138" s="1">
        <v>130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f t="shared" si="50"/>
        <v>34281</v>
      </c>
      <c r="AB138" s="1">
        <f t="shared" si="50"/>
        <v>1439</v>
      </c>
      <c r="AC138" s="1">
        <f t="shared" si="51"/>
        <v>13642</v>
      </c>
      <c r="AD138" s="1">
        <f t="shared" si="52"/>
        <v>636</v>
      </c>
      <c r="AE138" s="1">
        <f t="shared" si="59"/>
        <v>-93</v>
      </c>
      <c r="AF138" s="1">
        <f t="shared" si="53"/>
        <v>105</v>
      </c>
      <c r="AG138" s="1">
        <f t="shared" si="53"/>
        <v>0</v>
      </c>
      <c r="AH138" s="1">
        <f t="shared" si="53"/>
        <v>7</v>
      </c>
      <c r="AI138" s="1">
        <f t="shared" si="60"/>
        <v>19</v>
      </c>
      <c r="AJ138" s="9">
        <f t="shared" si="34"/>
        <v>4.0465737736209199E-2</v>
      </c>
      <c r="AK138" s="9">
        <f t="shared" si="35"/>
        <v>0.31434000000000001</v>
      </c>
      <c r="AL138" s="9">
        <f t="shared" si="36"/>
        <v>2.878E-2</v>
      </c>
      <c r="AM138" s="9">
        <f t="shared" si="37"/>
        <v>0.27284000000000003</v>
      </c>
      <c r="AN138" s="9">
        <f t="shared" si="38"/>
        <v>1.272E-2</v>
      </c>
      <c r="AO138" s="9">
        <f t="shared" si="39"/>
        <v>3.8000000000000002E-4</v>
      </c>
      <c r="AP138" s="1">
        <f t="shared" si="54"/>
        <v>0</v>
      </c>
      <c r="AQ138" s="1">
        <f t="shared" si="54"/>
        <v>0</v>
      </c>
      <c r="AS138" s="1">
        <f t="shared" si="55"/>
        <v>0</v>
      </c>
      <c r="AT138" s="1">
        <f t="shared" si="61"/>
        <v>0</v>
      </c>
      <c r="AU138" s="1">
        <f t="shared" si="40"/>
        <v>0</v>
      </c>
      <c r="AV138" s="9">
        <f t="shared" si="56"/>
        <v>0</v>
      </c>
      <c r="AW138" s="9">
        <f t="shared" si="41"/>
        <v>0</v>
      </c>
      <c r="AX138" s="9">
        <f t="shared" si="42"/>
        <v>0</v>
      </c>
      <c r="AY138" s="9">
        <f t="shared" si="43"/>
        <v>0</v>
      </c>
      <c r="AZ138" s="9">
        <f t="shared" si="44"/>
        <v>0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134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15738</v>
      </c>
      <c r="C139" s="1">
        <v>126</v>
      </c>
      <c r="D139" s="1">
        <v>34259</v>
      </c>
      <c r="E139" s="1">
        <v>1355</v>
      </c>
      <c r="F139" s="1">
        <v>0</v>
      </c>
      <c r="G139" s="1">
        <v>13741</v>
      </c>
      <c r="H139" s="1">
        <v>0</v>
      </c>
      <c r="I139" s="1">
        <v>642</v>
      </c>
      <c r="J139" s="1">
        <v>49.41</v>
      </c>
      <c r="K139" s="1">
        <v>1.47</v>
      </c>
      <c r="L139" s="1">
        <v>25.7</v>
      </c>
      <c r="M139" s="1">
        <v>1.06</v>
      </c>
      <c r="N139" s="1">
        <v>7252</v>
      </c>
      <c r="O139" s="1">
        <v>8477</v>
      </c>
      <c r="P139" s="1">
        <v>4204</v>
      </c>
      <c r="Q139" s="1">
        <v>4210</v>
      </c>
      <c r="R139" s="1">
        <v>62</v>
      </c>
      <c r="S139" s="1">
        <v>1219</v>
      </c>
      <c r="T139" s="1">
        <v>122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f t="shared" si="50"/>
        <v>34259</v>
      </c>
      <c r="AB139" s="1">
        <f t="shared" si="50"/>
        <v>1355</v>
      </c>
      <c r="AC139" s="1">
        <f t="shared" si="51"/>
        <v>13741</v>
      </c>
      <c r="AD139" s="1">
        <f t="shared" si="52"/>
        <v>642</v>
      </c>
      <c r="AE139" s="1">
        <f t="shared" si="59"/>
        <v>-84</v>
      </c>
      <c r="AF139" s="1">
        <f t="shared" si="53"/>
        <v>99</v>
      </c>
      <c r="AG139" s="1">
        <f t="shared" si="53"/>
        <v>0</v>
      </c>
      <c r="AH139" s="1">
        <f t="shared" si="53"/>
        <v>6</v>
      </c>
      <c r="AI139" s="1">
        <f t="shared" si="60"/>
        <v>21</v>
      </c>
      <c r="AJ139" s="9">
        <f t="shared" si="34"/>
        <v>4.0792985131528785E-2</v>
      </c>
      <c r="AK139" s="9">
        <f t="shared" si="35"/>
        <v>0.31475999999999998</v>
      </c>
      <c r="AL139" s="9">
        <f t="shared" si="36"/>
        <v>2.7099999999999999E-2</v>
      </c>
      <c r="AM139" s="9">
        <f t="shared" si="37"/>
        <v>0.27482000000000001</v>
      </c>
      <c r="AN139" s="9">
        <f t="shared" si="38"/>
        <v>1.2840000000000001E-2</v>
      </c>
      <c r="AO139" s="9">
        <f t="shared" si="39"/>
        <v>4.2000000000000002E-4</v>
      </c>
      <c r="AP139" s="1">
        <f t="shared" si="54"/>
        <v>0</v>
      </c>
      <c r="AQ139" s="1">
        <f t="shared" si="54"/>
        <v>0</v>
      </c>
      <c r="AS139" s="1">
        <f t="shared" si="55"/>
        <v>0</v>
      </c>
      <c r="AT139" s="1">
        <f t="shared" si="61"/>
        <v>0</v>
      </c>
      <c r="AU139" s="1">
        <f t="shared" si="40"/>
        <v>0</v>
      </c>
      <c r="AV139" s="9">
        <f t="shared" si="56"/>
        <v>0</v>
      </c>
      <c r="AW139" s="9">
        <f t="shared" si="41"/>
        <v>0</v>
      </c>
      <c r="AX139" s="9">
        <f t="shared" si="42"/>
        <v>0</v>
      </c>
      <c r="AY139" s="9">
        <f t="shared" si="43"/>
        <v>0</v>
      </c>
      <c r="AZ139" s="9">
        <f t="shared" si="44"/>
        <v>0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135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15756</v>
      </c>
      <c r="C140" s="1">
        <v>127</v>
      </c>
      <c r="D140" s="1">
        <v>34242</v>
      </c>
      <c r="E140" s="1">
        <v>1270</v>
      </c>
      <c r="F140" s="1">
        <v>0</v>
      </c>
      <c r="G140" s="1">
        <v>13837</v>
      </c>
      <c r="H140" s="1">
        <v>0</v>
      </c>
      <c r="I140" s="1">
        <v>649</v>
      </c>
      <c r="J140" s="1">
        <v>49.46</v>
      </c>
      <c r="K140" s="1">
        <v>1.47</v>
      </c>
      <c r="L140" s="1">
        <v>25.7</v>
      </c>
      <c r="M140" s="1">
        <v>1.06</v>
      </c>
      <c r="N140" s="1">
        <v>7267</v>
      </c>
      <c r="O140" s="1">
        <v>8480</v>
      </c>
      <c r="P140" s="1">
        <v>4188</v>
      </c>
      <c r="Q140" s="1">
        <v>4228</v>
      </c>
      <c r="R140" s="1">
        <v>62</v>
      </c>
      <c r="S140" s="1">
        <v>1144</v>
      </c>
      <c r="T140" s="1">
        <v>115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f t="shared" si="50"/>
        <v>34242</v>
      </c>
      <c r="AB140" s="1">
        <f t="shared" si="50"/>
        <v>1270</v>
      </c>
      <c r="AC140" s="1">
        <f t="shared" si="51"/>
        <v>13837</v>
      </c>
      <c r="AD140" s="1">
        <f t="shared" si="52"/>
        <v>649</v>
      </c>
      <c r="AE140" s="1">
        <f t="shared" si="59"/>
        <v>-85</v>
      </c>
      <c r="AF140" s="1">
        <f t="shared" si="53"/>
        <v>96</v>
      </c>
      <c r="AG140" s="1">
        <f t="shared" si="53"/>
        <v>0</v>
      </c>
      <c r="AH140" s="1">
        <f t="shared" si="53"/>
        <v>7</v>
      </c>
      <c r="AI140" s="1">
        <f t="shared" si="60"/>
        <v>18</v>
      </c>
      <c r="AJ140" s="9">
        <f t="shared" si="34"/>
        <v>4.1190657527291188E-2</v>
      </c>
      <c r="AK140" s="9">
        <f t="shared" si="35"/>
        <v>0.31512000000000001</v>
      </c>
      <c r="AL140" s="9">
        <f t="shared" si="36"/>
        <v>2.5399999999999999E-2</v>
      </c>
      <c r="AM140" s="9">
        <f t="shared" si="37"/>
        <v>0.27673999999999999</v>
      </c>
      <c r="AN140" s="9">
        <f t="shared" si="38"/>
        <v>1.298E-2</v>
      </c>
      <c r="AO140" s="9">
        <f t="shared" si="39"/>
        <v>3.6000000000000002E-4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0</v>
      </c>
      <c r="AV140" s="9">
        <f t="shared" si="56"/>
        <v>0</v>
      </c>
      <c r="AW140" s="9">
        <f t="shared" si="41"/>
        <v>0</v>
      </c>
      <c r="AX140" s="9">
        <f t="shared" si="42"/>
        <v>0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136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15774</v>
      </c>
      <c r="C141" s="1">
        <v>128</v>
      </c>
      <c r="D141" s="1">
        <v>34225</v>
      </c>
      <c r="E141" s="1">
        <v>1196</v>
      </c>
      <c r="F141" s="1">
        <v>0</v>
      </c>
      <c r="G141" s="1">
        <v>13924</v>
      </c>
      <c r="H141" s="1">
        <v>0</v>
      </c>
      <c r="I141" s="1">
        <v>654</v>
      </c>
      <c r="J141" s="1">
        <v>49.51</v>
      </c>
      <c r="K141" s="1">
        <v>1.47</v>
      </c>
      <c r="L141" s="1">
        <v>25.7</v>
      </c>
      <c r="M141" s="1">
        <v>1.05</v>
      </c>
      <c r="N141" s="1">
        <v>7281</v>
      </c>
      <c r="O141" s="1">
        <v>8482</v>
      </c>
      <c r="P141" s="1">
        <v>4177</v>
      </c>
      <c r="Q141" s="1">
        <v>4242</v>
      </c>
      <c r="R141" s="1">
        <v>62</v>
      </c>
      <c r="S141" s="1">
        <v>1077</v>
      </c>
      <c r="T141" s="1">
        <v>108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50"/>
        <v>34225</v>
      </c>
      <c r="AB141" s="1">
        <f t="shared" si="50"/>
        <v>1196</v>
      </c>
      <c r="AC141" s="1">
        <f t="shared" si="51"/>
        <v>13924</v>
      </c>
      <c r="AD141" s="1">
        <f t="shared" si="52"/>
        <v>654</v>
      </c>
      <c r="AE141" s="1">
        <f t="shared" si="59"/>
        <v>-74</v>
      </c>
      <c r="AF141" s="1">
        <f t="shared" si="53"/>
        <v>87</v>
      </c>
      <c r="AG141" s="1">
        <f t="shared" si="53"/>
        <v>0</v>
      </c>
      <c r="AH141" s="1">
        <f t="shared" si="53"/>
        <v>5</v>
      </c>
      <c r="AI141" s="1">
        <f t="shared" si="60"/>
        <v>18</v>
      </c>
      <c r="AJ141" s="9">
        <f t="shared" si="34"/>
        <v>4.1460631418790417E-2</v>
      </c>
      <c r="AK141" s="9">
        <f t="shared" si="35"/>
        <v>0.31547999999999998</v>
      </c>
      <c r="AL141" s="9">
        <f t="shared" si="36"/>
        <v>2.392E-2</v>
      </c>
      <c r="AM141" s="9">
        <f t="shared" si="37"/>
        <v>0.27848000000000001</v>
      </c>
      <c r="AN141" s="9">
        <f t="shared" si="38"/>
        <v>1.308E-2</v>
      </c>
      <c r="AO141" s="9">
        <f t="shared" si="39"/>
        <v>3.6000000000000002E-4</v>
      </c>
      <c r="AP141" s="1">
        <f t="shared" si="54"/>
        <v>0</v>
      </c>
      <c r="AQ141" s="1">
        <f t="shared" si="54"/>
        <v>0</v>
      </c>
      <c r="AS141" s="1">
        <f t="shared" si="55"/>
        <v>0</v>
      </c>
      <c r="AT141" s="1">
        <f t="shared" si="61"/>
        <v>0</v>
      </c>
      <c r="AU141" s="1">
        <f t="shared" si="40"/>
        <v>0</v>
      </c>
      <c r="AV141" s="9">
        <f t="shared" si="56"/>
        <v>0</v>
      </c>
      <c r="AW141" s="9">
        <f t="shared" si="41"/>
        <v>0</v>
      </c>
      <c r="AX141" s="9">
        <f t="shared" si="42"/>
        <v>0</v>
      </c>
      <c r="AY141" s="9">
        <f t="shared" si="43"/>
        <v>0</v>
      </c>
      <c r="AZ141" s="9">
        <f t="shared" si="44"/>
        <v>0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137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15788</v>
      </c>
      <c r="C142" s="1">
        <v>129</v>
      </c>
      <c r="D142" s="1">
        <v>34210</v>
      </c>
      <c r="E142" s="1">
        <v>1123</v>
      </c>
      <c r="F142" s="1">
        <v>0</v>
      </c>
      <c r="G142" s="1">
        <v>14005</v>
      </c>
      <c r="H142" s="1">
        <v>0</v>
      </c>
      <c r="I142" s="1">
        <v>660</v>
      </c>
      <c r="J142" s="1">
        <v>49.55</v>
      </c>
      <c r="K142" s="1">
        <v>1.47</v>
      </c>
      <c r="L142" s="1">
        <v>25.7</v>
      </c>
      <c r="M142" s="1">
        <v>1.05</v>
      </c>
      <c r="N142" s="1">
        <v>7294</v>
      </c>
      <c r="O142" s="1">
        <v>8485</v>
      </c>
      <c r="P142" s="1">
        <v>4168</v>
      </c>
      <c r="Q142" s="1">
        <v>4253</v>
      </c>
      <c r="R142" s="1">
        <v>63</v>
      </c>
      <c r="S142" s="1">
        <v>1012</v>
      </c>
      <c r="T142" s="1">
        <v>101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f t="shared" si="50"/>
        <v>34210</v>
      </c>
      <c r="AB142" s="1">
        <f t="shared" si="50"/>
        <v>1123</v>
      </c>
      <c r="AC142" s="1">
        <f t="shared" si="51"/>
        <v>14005</v>
      </c>
      <c r="AD142" s="1">
        <f t="shared" si="52"/>
        <v>660</v>
      </c>
      <c r="AE142" s="1">
        <f t="shared" si="59"/>
        <v>-73</v>
      </c>
      <c r="AF142" s="1">
        <f t="shared" si="53"/>
        <v>81</v>
      </c>
      <c r="AG142" s="1">
        <f t="shared" si="53"/>
        <v>0</v>
      </c>
      <c r="AH142" s="1">
        <f t="shared" si="53"/>
        <v>6</v>
      </c>
      <c r="AI142" s="1">
        <f t="shared" si="60"/>
        <v>14</v>
      </c>
      <c r="AJ142" s="9">
        <f t="shared" ref="AJ142:AJ205" si="67">IF(OR(ISNA(B142),B142=0),NA(),I142/B142)</f>
        <v>4.1803901697491763E-2</v>
      </c>
      <c r="AK142" s="9">
        <f t="shared" ref="AK142:AK205" si="68">IF(OR(ISNA(B142),B142=0),NA(),B142/$AK$11)</f>
        <v>0.31575999999999999</v>
      </c>
      <c r="AL142" s="9">
        <f t="shared" ref="AL142:AL205" si="69">IF(OR(ISNA(B142),B142=0),NA(),E142/$AK$11)</f>
        <v>2.2460000000000001E-2</v>
      </c>
      <c r="AM142" s="9">
        <f t="shared" ref="AM142:AM205" si="70">IF(OR(ISNA(B142),B142=0),NA(),G142/$AK$11)</f>
        <v>0.28010000000000002</v>
      </c>
      <c r="AN142" s="9">
        <f t="shared" ref="AN142:AN205" si="71">IF(OR(ISNA(B142),B142=0),NA(),I142/$AK$11)</f>
        <v>1.32E-2</v>
      </c>
      <c r="AO142" s="9">
        <f t="shared" ref="AO142:AO205" si="72">+IF(OR(ISNA(B142),B142=0),NA(),AI142/$AK$11)</f>
        <v>2.7999999999999998E-4</v>
      </c>
      <c r="AP142" s="1">
        <f t="shared" si="54"/>
        <v>0</v>
      </c>
      <c r="AQ142" s="1">
        <f t="shared" si="54"/>
        <v>0</v>
      </c>
      <c r="AS142" s="1">
        <f t="shared" si="55"/>
        <v>0</v>
      </c>
      <c r="AT142" s="1">
        <f t="shared" si="61"/>
        <v>0</v>
      </c>
      <c r="AU142" s="1">
        <f t="shared" ref="AU142:AU205" si="73">IF(C142="",NA(),V142+W142+X142)</f>
        <v>0</v>
      </c>
      <c r="AV142" s="9">
        <f t="shared" si="56"/>
        <v>0</v>
      </c>
      <c r="AW142" s="9">
        <f t="shared" ref="AW142:AW205" si="74">IF(OR(ISNA(B142),B142=0),NA(),V142/$AK$11)</f>
        <v>0</v>
      </c>
      <c r="AX142" s="9">
        <f t="shared" ref="AX142:AX205" si="75">IF(OR(ISNA(B142),B142=0),NA(),W142/$AK$11)</f>
        <v>0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0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138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15805</v>
      </c>
      <c r="C143" s="1">
        <v>130</v>
      </c>
      <c r="D143" s="1">
        <v>34192</v>
      </c>
      <c r="E143" s="1">
        <v>1054</v>
      </c>
      <c r="F143" s="1">
        <v>0</v>
      </c>
      <c r="G143" s="1">
        <v>14085</v>
      </c>
      <c r="H143" s="1">
        <v>0</v>
      </c>
      <c r="I143" s="1">
        <v>666</v>
      </c>
      <c r="J143" s="1">
        <v>49.6</v>
      </c>
      <c r="K143" s="1">
        <v>1.47</v>
      </c>
      <c r="L143" s="1">
        <v>25.7</v>
      </c>
      <c r="M143" s="1">
        <v>1.05</v>
      </c>
      <c r="N143" s="1">
        <v>7310</v>
      </c>
      <c r="O143" s="1">
        <v>8487</v>
      </c>
      <c r="P143" s="1">
        <v>4160</v>
      </c>
      <c r="Q143" s="1">
        <v>4264</v>
      </c>
      <c r="R143" s="1">
        <v>63</v>
      </c>
      <c r="S143" s="1">
        <v>947</v>
      </c>
      <c r="T143" s="1">
        <v>95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ref="AA143:AB206" si="78">+D143+U143</f>
        <v>34192</v>
      </c>
      <c r="AB143" s="1">
        <f t="shared" si="78"/>
        <v>1054</v>
      </c>
      <c r="AC143" s="1">
        <f t="shared" ref="AC143:AC206" si="79">+G143+W143</f>
        <v>14085</v>
      </c>
      <c r="AD143" s="1">
        <f t="shared" ref="AD143:AD206" si="80">+I143+X143</f>
        <v>666</v>
      </c>
      <c r="AE143" s="1">
        <f t="shared" si="59"/>
        <v>-69</v>
      </c>
      <c r="AF143" s="1">
        <f t="shared" ref="AF143:AH206" si="81">IF($C143="","",G143-G142)</f>
        <v>80</v>
      </c>
      <c r="AG143" s="1">
        <f t="shared" si="81"/>
        <v>0</v>
      </c>
      <c r="AH143" s="1">
        <f t="shared" si="81"/>
        <v>6</v>
      </c>
      <c r="AI143" s="1">
        <f t="shared" si="60"/>
        <v>17</v>
      </c>
      <c r="AJ143" s="9">
        <f t="shared" si="67"/>
        <v>4.2138563745650108E-2</v>
      </c>
      <c r="AK143" s="9">
        <f t="shared" si="68"/>
        <v>0.31609999999999999</v>
      </c>
      <c r="AL143" s="9">
        <f t="shared" si="69"/>
        <v>2.1080000000000002E-2</v>
      </c>
      <c r="AM143" s="9">
        <f t="shared" si="70"/>
        <v>0.28170000000000001</v>
      </c>
      <c r="AN143" s="9">
        <f t="shared" si="71"/>
        <v>1.332E-2</v>
      </c>
      <c r="AO143" s="9">
        <f t="shared" si="72"/>
        <v>3.4000000000000002E-4</v>
      </c>
      <c r="AP143" s="1">
        <f t="shared" ref="AP143:AQ206" si="82">IF($C143="","",V143-V142)</f>
        <v>0</v>
      </c>
      <c r="AQ143" s="1">
        <f t="shared" si="82"/>
        <v>0</v>
      </c>
      <c r="AS143" s="1">
        <f t="shared" ref="AS143:AS206" si="83">IF($C143="","",X143-X142)</f>
        <v>0</v>
      </c>
      <c r="AT143" s="1">
        <f t="shared" si="61"/>
        <v>0</v>
      </c>
      <c r="AU143" s="1">
        <f t="shared" si="73"/>
        <v>0</v>
      </c>
      <c r="AV143" s="9">
        <f t="shared" ref="AV143:AV206" si="84">IF(OR(ISNA(B143),B143=0),NA(),AU143/$AK$11)</f>
        <v>0</v>
      </c>
      <c r="AW143" s="9">
        <f t="shared" si="74"/>
        <v>0</v>
      </c>
      <c r="AX143" s="9">
        <f t="shared" si="75"/>
        <v>0</v>
      </c>
      <c r="AY143" s="9">
        <f t="shared" si="76"/>
        <v>0</v>
      </c>
      <c r="AZ143" s="9">
        <f t="shared" si="77"/>
        <v>0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139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15820</v>
      </c>
      <c r="C144" s="1">
        <v>131</v>
      </c>
      <c r="D144" s="1">
        <v>34178</v>
      </c>
      <c r="E144" s="1">
        <v>992</v>
      </c>
      <c r="F144" s="1">
        <v>0</v>
      </c>
      <c r="G144" s="1">
        <v>14157</v>
      </c>
      <c r="H144" s="1">
        <v>0</v>
      </c>
      <c r="I144" s="1">
        <v>671</v>
      </c>
      <c r="J144" s="1">
        <v>49.64</v>
      </c>
      <c r="K144" s="1">
        <v>1.47</v>
      </c>
      <c r="L144" s="1">
        <v>25.7</v>
      </c>
      <c r="M144" s="1">
        <v>1.04</v>
      </c>
      <c r="N144" s="1">
        <v>7322</v>
      </c>
      <c r="O144" s="1">
        <v>8488</v>
      </c>
      <c r="P144" s="1">
        <v>4152</v>
      </c>
      <c r="Q144" s="1">
        <v>4272</v>
      </c>
      <c r="R144" s="1">
        <v>63</v>
      </c>
      <c r="S144" s="1">
        <v>889</v>
      </c>
      <c r="T144" s="1">
        <v>89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f t="shared" si="78"/>
        <v>34178</v>
      </c>
      <c r="AB144" s="1">
        <f t="shared" si="78"/>
        <v>992</v>
      </c>
      <c r="AC144" s="1">
        <f t="shared" si="79"/>
        <v>14157</v>
      </c>
      <c r="AD144" s="1">
        <f t="shared" si="80"/>
        <v>671</v>
      </c>
      <c r="AE144" s="1">
        <f t="shared" ref="AE144:AE207" si="85">IF($C144="","",E144-E143)</f>
        <v>-62</v>
      </c>
      <c r="AF144" s="1">
        <f t="shared" si="81"/>
        <v>72</v>
      </c>
      <c r="AG144" s="1">
        <f t="shared" si="81"/>
        <v>0</v>
      </c>
      <c r="AH144" s="1">
        <f t="shared" si="81"/>
        <v>5</v>
      </c>
      <c r="AI144" s="1">
        <f t="shared" ref="AI144:AI207" si="86">IF(OR($C144="",ISNA($C144)),NA(),AE144+AF144+AG144+AH144)</f>
        <v>15</v>
      </c>
      <c r="AJ144" s="9">
        <f t="shared" si="67"/>
        <v>4.2414664981036659E-2</v>
      </c>
      <c r="AK144" s="9">
        <f t="shared" si="68"/>
        <v>0.31640000000000001</v>
      </c>
      <c r="AL144" s="9">
        <f t="shared" si="69"/>
        <v>1.984E-2</v>
      </c>
      <c r="AM144" s="9">
        <f t="shared" si="70"/>
        <v>0.28314</v>
      </c>
      <c r="AN144" s="9">
        <f t="shared" si="71"/>
        <v>1.342E-2</v>
      </c>
      <c r="AO144" s="9">
        <f t="shared" si="72"/>
        <v>2.9999999999999997E-4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0</v>
      </c>
      <c r="AV144" s="9">
        <f t="shared" si="84"/>
        <v>0</v>
      </c>
      <c r="AW144" s="9">
        <f t="shared" si="74"/>
        <v>0</v>
      </c>
      <c r="AX144" s="9">
        <f t="shared" si="75"/>
        <v>0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140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15833</v>
      </c>
      <c r="C145" s="1">
        <v>132</v>
      </c>
      <c r="D145" s="1">
        <v>34165</v>
      </c>
      <c r="E145" s="1">
        <v>930</v>
      </c>
      <c r="F145" s="1">
        <v>0</v>
      </c>
      <c r="G145" s="1">
        <v>14226</v>
      </c>
      <c r="H145" s="1">
        <v>0</v>
      </c>
      <c r="I145" s="1">
        <v>677</v>
      </c>
      <c r="J145" s="1">
        <v>49.69</v>
      </c>
      <c r="K145" s="1">
        <v>1.47</v>
      </c>
      <c r="L145" s="1">
        <v>25.7</v>
      </c>
      <c r="M145" s="1">
        <v>1.04</v>
      </c>
      <c r="N145" s="1">
        <v>7333</v>
      </c>
      <c r="O145" s="1">
        <v>8491</v>
      </c>
      <c r="P145" s="1">
        <v>4147</v>
      </c>
      <c r="Q145" s="1">
        <v>4280</v>
      </c>
      <c r="R145" s="1">
        <v>63</v>
      </c>
      <c r="S145" s="1">
        <v>835</v>
      </c>
      <c r="T145" s="1">
        <v>84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f t="shared" si="78"/>
        <v>34165</v>
      </c>
      <c r="AB145" s="1">
        <f t="shared" si="78"/>
        <v>930</v>
      </c>
      <c r="AC145" s="1">
        <f t="shared" si="79"/>
        <v>14226</v>
      </c>
      <c r="AD145" s="1">
        <f t="shared" si="80"/>
        <v>677</v>
      </c>
      <c r="AE145" s="1">
        <f t="shared" si="85"/>
        <v>-62</v>
      </c>
      <c r="AF145" s="1">
        <f t="shared" si="81"/>
        <v>69</v>
      </c>
      <c r="AG145" s="1">
        <f t="shared" si="81"/>
        <v>0</v>
      </c>
      <c r="AH145" s="1">
        <f t="shared" si="81"/>
        <v>6</v>
      </c>
      <c r="AI145" s="1">
        <f t="shared" si="86"/>
        <v>13</v>
      </c>
      <c r="AJ145" s="9">
        <f t="shared" si="67"/>
        <v>4.2758794921998355E-2</v>
      </c>
      <c r="AK145" s="9">
        <f t="shared" si="68"/>
        <v>0.31666</v>
      </c>
      <c r="AL145" s="9">
        <f t="shared" si="69"/>
        <v>1.8599999999999998E-2</v>
      </c>
      <c r="AM145" s="9">
        <f t="shared" si="70"/>
        <v>0.28452</v>
      </c>
      <c r="AN145" s="9">
        <f t="shared" si="71"/>
        <v>1.354E-2</v>
      </c>
      <c r="AO145" s="9">
        <f t="shared" si="72"/>
        <v>2.5999999999999998E-4</v>
      </c>
      <c r="AP145" s="1">
        <f t="shared" si="82"/>
        <v>0</v>
      </c>
      <c r="AQ145" s="1">
        <f t="shared" si="82"/>
        <v>0</v>
      </c>
      <c r="AS145" s="1">
        <f t="shared" si="83"/>
        <v>0</v>
      </c>
      <c r="AT145" s="1">
        <f t="shared" si="87"/>
        <v>0</v>
      </c>
      <c r="AU145" s="1">
        <f t="shared" si="73"/>
        <v>0</v>
      </c>
      <c r="AV145" s="9">
        <f t="shared" si="84"/>
        <v>0</v>
      </c>
      <c r="AW145" s="9">
        <f t="shared" si="74"/>
        <v>0</v>
      </c>
      <c r="AX145" s="9">
        <f t="shared" si="75"/>
        <v>0</v>
      </c>
      <c r="AY145" s="9">
        <f t="shared" si="76"/>
        <v>0</v>
      </c>
      <c r="AZ145" s="9">
        <f t="shared" si="77"/>
        <v>0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141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15846</v>
      </c>
      <c r="C146" s="1">
        <v>133</v>
      </c>
      <c r="D146" s="1">
        <v>34152</v>
      </c>
      <c r="E146" s="1">
        <v>874</v>
      </c>
      <c r="F146" s="1">
        <v>0</v>
      </c>
      <c r="G146" s="1">
        <v>14290</v>
      </c>
      <c r="H146" s="1">
        <v>0</v>
      </c>
      <c r="I146" s="1">
        <v>682</v>
      </c>
      <c r="J146" s="1">
        <v>49.73</v>
      </c>
      <c r="K146" s="1">
        <v>1.47</v>
      </c>
      <c r="L146" s="1">
        <v>25.8</v>
      </c>
      <c r="M146" s="1">
        <v>1.04</v>
      </c>
      <c r="N146" s="1">
        <v>7344</v>
      </c>
      <c r="O146" s="1">
        <v>8493</v>
      </c>
      <c r="P146" s="1">
        <v>4142</v>
      </c>
      <c r="Q146" s="1">
        <v>4287</v>
      </c>
      <c r="R146" s="1">
        <v>63</v>
      </c>
      <c r="S146" s="1">
        <v>784</v>
      </c>
      <c r="T146" s="1">
        <v>79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f t="shared" si="78"/>
        <v>34152</v>
      </c>
      <c r="AB146" s="1">
        <f t="shared" si="78"/>
        <v>874</v>
      </c>
      <c r="AC146" s="1">
        <f t="shared" si="79"/>
        <v>14290</v>
      </c>
      <c r="AD146" s="1">
        <f t="shared" si="80"/>
        <v>682</v>
      </c>
      <c r="AE146" s="1">
        <f t="shared" si="85"/>
        <v>-56</v>
      </c>
      <c r="AF146" s="1">
        <f t="shared" si="81"/>
        <v>64</v>
      </c>
      <c r="AG146" s="1">
        <f t="shared" si="81"/>
        <v>0</v>
      </c>
      <c r="AH146" s="1">
        <f t="shared" si="81"/>
        <v>5</v>
      </c>
      <c r="AI146" s="1">
        <f t="shared" si="86"/>
        <v>13</v>
      </c>
      <c r="AJ146" s="9">
        <f t="shared" si="67"/>
        <v>4.3039252808279693E-2</v>
      </c>
      <c r="AK146" s="9">
        <f t="shared" si="68"/>
        <v>0.31691999999999998</v>
      </c>
      <c r="AL146" s="9">
        <f t="shared" si="69"/>
        <v>1.7479999999999999E-2</v>
      </c>
      <c r="AM146" s="9">
        <f t="shared" si="70"/>
        <v>0.2858</v>
      </c>
      <c r="AN146" s="9">
        <f t="shared" si="71"/>
        <v>1.3639999999999999E-2</v>
      </c>
      <c r="AO146" s="9">
        <f t="shared" si="72"/>
        <v>2.5999999999999998E-4</v>
      </c>
      <c r="AP146" s="1">
        <f t="shared" si="82"/>
        <v>0</v>
      </c>
      <c r="AQ146" s="1">
        <f t="shared" si="82"/>
        <v>0</v>
      </c>
      <c r="AS146" s="1">
        <f t="shared" si="83"/>
        <v>0</v>
      </c>
      <c r="AT146" s="1">
        <f t="shared" si="87"/>
        <v>0</v>
      </c>
      <c r="AU146" s="1">
        <f t="shared" si="73"/>
        <v>0</v>
      </c>
      <c r="AV146" s="9">
        <f t="shared" si="84"/>
        <v>0</v>
      </c>
      <c r="AW146" s="9">
        <f t="shared" si="74"/>
        <v>0</v>
      </c>
      <c r="AX146" s="9">
        <f t="shared" si="75"/>
        <v>0</v>
      </c>
      <c r="AY146" s="9">
        <f t="shared" si="76"/>
        <v>0</v>
      </c>
      <c r="AZ146" s="9">
        <f t="shared" si="77"/>
        <v>0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142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15859</v>
      </c>
      <c r="C147" s="1">
        <v>134</v>
      </c>
      <c r="D147" s="1">
        <v>34139</v>
      </c>
      <c r="E147" s="1">
        <v>818</v>
      </c>
      <c r="F147" s="1">
        <v>0</v>
      </c>
      <c r="G147" s="1">
        <v>14354</v>
      </c>
      <c r="H147" s="1">
        <v>0</v>
      </c>
      <c r="I147" s="1">
        <v>687</v>
      </c>
      <c r="J147" s="1">
        <v>49.77</v>
      </c>
      <c r="K147" s="1">
        <v>1.47</v>
      </c>
      <c r="L147" s="1">
        <v>25.8</v>
      </c>
      <c r="M147" s="1">
        <v>1.03</v>
      </c>
      <c r="N147" s="1">
        <v>7354</v>
      </c>
      <c r="O147" s="1">
        <v>8495</v>
      </c>
      <c r="P147" s="1">
        <v>4137</v>
      </c>
      <c r="Q147" s="1">
        <v>4293</v>
      </c>
      <c r="R147" s="1">
        <v>63</v>
      </c>
      <c r="S147" s="1">
        <v>732</v>
      </c>
      <c r="T147" s="1">
        <v>74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f t="shared" si="78"/>
        <v>34139</v>
      </c>
      <c r="AB147" s="1">
        <f t="shared" si="78"/>
        <v>818</v>
      </c>
      <c r="AC147" s="1">
        <f t="shared" si="79"/>
        <v>14354</v>
      </c>
      <c r="AD147" s="1">
        <f t="shared" si="80"/>
        <v>687</v>
      </c>
      <c r="AE147" s="1">
        <f t="shared" si="85"/>
        <v>-56</v>
      </c>
      <c r="AF147" s="1">
        <f t="shared" si="81"/>
        <v>64</v>
      </c>
      <c r="AG147" s="1">
        <f t="shared" si="81"/>
        <v>0</v>
      </c>
      <c r="AH147" s="1">
        <f t="shared" si="81"/>
        <v>5</v>
      </c>
      <c r="AI147" s="1">
        <f t="shared" si="86"/>
        <v>13</v>
      </c>
      <c r="AJ147" s="9">
        <f t="shared" si="67"/>
        <v>4.3319250898543417E-2</v>
      </c>
      <c r="AK147" s="9">
        <f t="shared" si="68"/>
        <v>0.31718000000000002</v>
      </c>
      <c r="AL147" s="9">
        <f t="shared" si="69"/>
        <v>1.636E-2</v>
      </c>
      <c r="AM147" s="9">
        <f t="shared" si="70"/>
        <v>0.28708</v>
      </c>
      <c r="AN147" s="9">
        <f t="shared" si="71"/>
        <v>1.374E-2</v>
      </c>
      <c r="AO147" s="9">
        <f t="shared" si="72"/>
        <v>2.5999999999999998E-4</v>
      </c>
      <c r="AP147" s="1">
        <f t="shared" si="82"/>
        <v>0</v>
      </c>
      <c r="AQ147" s="1">
        <f t="shared" si="82"/>
        <v>0</v>
      </c>
      <c r="AS147" s="1">
        <f t="shared" si="83"/>
        <v>0</v>
      </c>
      <c r="AT147" s="1">
        <f t="shared" si="87"/>
        <v>0</v>
      </c>
      <c r="AU147" s="1">
        <f t="shared" si="73"/>
        <v>0</v>
      </c>
      <c r="AV147" s="9">
        <f t="shared" si="84"/>
        <v>0</v>
      </c>
      <c r="AW147" s="9">
        <f t="shared" si="74"/>
        <v>0</v>
      </c>
      <c r="AX147" s="9">
        <f t="shared" si="75"/>
        <v>0</v>
      </c>
      <c r="AY147" s="9">
        <f t="shared" si="76"/>
        <v>0</v>
      </c>
      <c r="AZ147" s="9">
        <f t="shared" si="77"/>
        <v>0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143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15870</v>
      </c>
      <c r="C148" s="1">
        <v>135</v>
      </c>
      <c r="D148" s="1">
        <v>34128</v>
      </c>
      <c r="E148" s="1">
        <v>761</v>
      </c>
      <c r="F148" s="1">
        <v>0</v>
      </c>
      <c r="G148" s="1">
        <v>14417</v>
      </c>
      <c r="H148" s="1">
        <v>0</v>
      </c>
      <c r="I148" s="1">
        <v>692</v>
      </c>
      <c r="J148" s="1">
        <v>49.82</v>
      </c>
      <c r="K148" s="1">
        <v>1.47</v>
      </c>
      <c r="L148" s="1">
        <v>25.8</v>
      </c>
      <c r="M148" s="1">
        <v>1.03</v>
      </c>
      <c r="N148" s="1">
        <v>7364</v>
      </c>
      <c r="O148" s="1">
        <v>8497</v>
      </c>
      <c r="P148" s="1">
        <v>4133</v>
      </c>
      <c r="Q148" s="1">
        <v>4299</v>
      </c>
      <c r="R148" s="1">
        <v>63</v>
      </c>
      <c r="S148" s="1">
        <v>680</v>
      </c>
      <c r="T148" s="1">
        <v>69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f t="shared" si="78"/>
        <v>34128</v>
      </c>
      <c r="AB148" s="1">
        <f t="shared" si="78"/>
        <v>761</v>
      </c>
      <c r="AC148" s="1">
        <f t="shared" si="79"/>
        <v>14417</v>
      </c>
      <c r="AD148" s="1">
        <f t="shared" si="80"/>
        <v>692</v>
      </c>
      <c r="AE148" s="1">
        <f t="shared" si="85"/>
        <v>-57</v>
      </c>
      <c r="AF148" s="1">
        <f t="shared" si="81"/>
        <v>63</v>
      </c>
      <c r="AG148" s="1">
        <f t="shared" si="81"/>
        <v>0</v>
      </c>
      <c r="AH148" s="1">
        <f t="shared" si="81"/>
        <v>5</v>
      </c>
      <c r="AI148" s="1">
        <f t="shared" si="86"/>
        <v>11</v>
      </c>
      <c r="AJ148" s="9">
        <f t="shared" si="67"/>
        <v>4.3604284814114679E-2</v>
      </c>
      <c r="AK148" s="9">
        <f t="shared" si="68"/>
        <v>0.31740000000000002</v>
      </c>
      <c r="AL148" s="9">
        <f t="shared" si="69"/>
        <v>1.5219999999999999E-2</v>
      </c>
      <c r="AM148" s="9">
        <f t="shared" si="70"/>
        <v>0.28833999999999999</v>
      </c>
      <c r="AN148" s="9">
        <f t="shared" si="71"/>
        <v>1.384E-2</v>
      </c>
      <c r="AO148" s="9">
        <f t="shared" si="72"/>
        <v>2.2000000000000001E-4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0</v>
      </c>
      <c r="AV148" s="9">
        <f t="shared" si="84"/>
        <v>0</v>
      </c>
      <c r="AW148" s="9">
        <f t="shared" si="74"/>
        <v>0</v>
      </c>
      <c r="AX148" s="9">
        <f t="shared" si="75"/>
        <v>0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144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15882</v>
      </c>
      <c r="C149" s="1">
        <v>136</v>
      </c>
      <c r="D149" s="1">
        <v>34117</v>
      </c>
      <c r="E149" s="1">
        <v>714</v>
      </c>
      <c r="F149" s="1">
        <v>0</v>
      </c>
      <c r="G149" s="1">
        <v>14472</v>
      </c>
      <c r="H149" s="1">
        <v>0</v>
      </c>
      <c r="I149" s="1">
        <v>696</v>
      </c>
      <c r="J149" s="1">
        <v>49.86</v>
      </c>
      <c r="K149" s="1">
        <v>1.47</v>
      </c>
      <c r="L149" s="1">
        <v>25.8</v>
      </c>
      <c r="M149" s="1">
        <v>1.03</v>
      </c>
      <c r="N149" s="1">
        <v>7373</v>
      </c>
      <c r="O149" s="1">
        <v>8499</v>
      </c>
      <c r="P149" s="1">
        <v>4131</v>
      </c>
      <c r="Q149" s="1">
        <v>4304</v>
      </c>
      <c r="R149" s="1">
        <v>63</v>
      </c>
      <c r="S149" s="1">
        <v>639</v>
      </c>
      <c r="T149" s="1">
        <v>66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f t="shared" si="78"/>
        <v>34117</v>
      </c>
      <c r="AB149" s="1">
        <f t="shared" si="78"/>
        <v>714</v>
      </c>
      <c r="AC149" s="1">
        <f t="shared" si="79"/>
        <v>14472</v>
      </c>
      <c r="AD149" s="1">
        <f t="shared" si="80"/>
        <v>696</v>
      </c>
      <c r="AE149" s="1">
        <f t="shared" si="85"/>
        <v>-47</v>
      </c>
      <c r="AF149" s="1">
        <f t="shared" si="81"/>
        <v>55</v>
      </c>
      <c r="AG149" s="1">
        <f t="shared" si="81"/>
        <v>0</v>
      </c>
      <c r="AH149" s="1">
        <f t="shared" si="81"/>
        <v>4</v>
      </c>
      <c r="AI149" s="1">
        <f t="shared" si="86"/>
        <v>12</v>
      </c>
      <c r="AJ149" s="9">
        <f t="shared" si="67"/>
        <v>4.38231960710238E-2</v>
      </c>
      <c r="AK149" s="9">
        <f t="shared" si="68"/>
        <v>0.31763999999999998</v>
      </c>
      <c r="AL149" s="9">
        <f t="shared" si="69"/>
        <v>1.4279999999999999E-2</v>
      </c>
      <c r="AM149" s="9">
        <f t="shared" si="70"/>
        <v>0.28943999999999998</v>
      </c>
      <c r="AN149" s="9">
        <f t="shared" si="71"/>
        <v>1.392E-2</v>
      </c>
      <c r="AO149" s="9">
        <f t="shared" si="72"/>
        <v>2.4000000000000001E-4</v>
      </c>
      <c r="AP149" s="1">
        <f t="shared" si="82"/>
        <v>0</v>
      </c>
      <c r="AQ149" s="1">
        <f t="shared" si="82"/>
        <v>0</v>
      </c>
      <c r="AS149" s="1">
        <f t="shared" si="83"/>
        <v>0</v>
      </c>
      <c r="AT149" s="1">
        <f t="shared" si="87"/>
        <v>0</v>
      </c>
      <c r="AU149" s="1">
        <f t="shared" si="73"/>
        <v>0</v>
      </c>
      <c r="AV149" s="9">
        <f t="shared" si="84"/>
        <v>0</v>
      </c>
      <c r="AW149" s="9">
        <f t="shared" si="74"/>
        <v>0</v>
      </c>
      <c r="AX149" s="9">
        <f t="shared" si="75"/>
        <v>0</v>
      </c>
      <c r="AY149" s="9">
        <f t="shared" si="76"/>
        <v>0</v>
      </c>
      <c r="AZ149" s="9">
        <f t="shared" si="77"/>
        <v>0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145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15891</v>
      </c>
      <c r="C150" s="1">
        <v>137</v>
      </c>
      <c r="D150" s="1">
        <v>34108</v>
      </c>
      <c r="E150" s="1">
        <v>668</v>
      </c>
      <c r="F150" s="1">
        <v>0</v>
      </c>
      <c r="G150" s="1">
        <v>14523</v>
      </c>
      <c r="H150" s="1">
        <v>0</v>
      </c>
      <c r="I150" s="1">
        <v>700</v>
      </c>
      <c r="J150" s="1">
        <v>49.9</v>
      </c>
      <c r="K150" s="1">
        <v>1.47</v>
      </c>
      <c r="L150" s="1">
        <v>25.8</v>
      </c>
      <c r="M150" s="1">
        <v>1.03</v>
      </c>
      <c r="N150" s="1">
        <v>7380</v>
      </c>
      <c r="O150" s="1">
        <v>8501</v>
      </c>
      <c r="P150" s="1">
        <v>4128</v>
      </c>
      <c r="Q150" s="1">
        <v>4309</v>
      </c>
      <c r="R150" s="1">
        <v>63</v>
      </c>
      <c r="S150" s="1">
        <v>597</v>
      </c>
      <c r="T150" s="1">
        <v>61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f t="shared" si="78"/>
        <v>34108</v>
      </c>
      <c r="AB150" s="1">
        <f t="shared" si="78"/>
        <v>668</v>
      </c>
      <c r="AC150" s="1">
        <f t="shared" si="79"/>
        <v>14523</v>
      </c>
      <c r="AD150" s="1">
        <f t="shared" si="80"/>
        <v>700</v>
      </c>
      <c r="AE150" s="1">
        <f t="shared" si="85"/>
        <v>-46</v>
      </c>
      <c r="AF150" s="1">
        <f t="shared" si="81"/>
        <v>51</v>
      </c>
      <c r="AG150" s="1">
        <f t="shared" si="81"/>
        <v>0</v>
      </c>
      <c r="AH150" s="1">
        <f t="shared" si="81"/>
        <v>4</v>
      </c>
      <c r="AI150" s="1">
        <f t="shared" si="86"/>
        <v>9</v>
      </c>
      <c r="AJ150" s="9">
        <f t="shared" si="67"/>
        <v>4.405009124661758E-2</v>
      </c>
      <c r="AK150" s="9">
        <f t="shared" si="68"/>
        <v>0.31781999999999999</v>
      </c>
      <c r="AL150" s="9">
        <f t="shared" si="69"/>
        <v>1.336E-2</v>
      </c>
      <c r="AM150" s="9">
        <f t="shared" si="70"/>
        <v>0.29046</v>
      </c>
      <c r="AN150" s="9">
        <f t="shared" si="71"/>
        <v>1.4E-2</v>
      </c>
      <c r="AO150" s="9">
        <f t="shared" si="72"/>
        <v>1.8000000000000001E-4</v>
      </c>
      <c r="AP150" s="1">
        <f t="shared" si="82"/>
        <v>0</v>
      </c>
      <c r="AQ150" s="1">
        <f t="shared" si="82"/>
        <v>0</v>
      </c>
      <c r="AS150" s="1">
        <f t="shared" si="83"/>
        <v>0</v>
      </c>
      <c r="AT150" s="1">
        <f t="shared" si="87"/>
        <v>0</v>
      </c>
      <c r="AU150" s="1">
        <f t="shared" si="73"/>
        <v>0</v>
      </c>
      <c r="AV150" s="9">
        <f t="shared" si="84"/>
        <v>0</v>
      </c>
      <c r="AW150" s="9">
        <f t="shared" si="74"/>
        <v>0</v>
      </c>
      <c r="AX150" s="9">
        <f t="shared" si="75"/>
        <v>0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146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15901</v>
      </c>
      <c r="C151" s="1">
        <v>138</v>
      </c>
      <c r="D151" s="1">
        <v>34098</v>
      </c>
      <c r="E151" s="1">
        <v>626</v>
      </c>
      <c r="F151" s="1">
        <v>0</v>
      </c>
      <c r="G151" s="1">
        <v>14572</v>
      </c>
      <c r="H151" s="1">
        <v>0</v>
      </c>
      <c r="I151" s="1">
        <v>703</v>
      </c>
      <c r="J151" s="1">
        <v>49.94</v>
      </c>
      <c r="K151" s="1">
        <v>1.47</v>
      </c>
      <c r="L151" s="1">
        <v>25.8</v>
      </c>
      <c r="M151" s="1">
        <v>1.03</v>
      </c>
      <c r="N151" s="1">
        <v>7389</v>
      </c>
      <c r="O151" s="1">
        <v>8502</v>
      </c>
      <c r="P151" s="1">
        <v>4125</v>
      </c>
      <c r="Q151" s="1">
        <v>4313</v>
      </c>
      <c r="R151" s="1">
        <v>63</v>
      </c>
      <c r="S151" s="1">
        <v>558</v>
      </c>
      <c r="T151" s="1">
        <v>57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f t="shared" si="78"/>
        <v>34098</v>
      </c>
      <c r="AB151" s="1">
        <f t="shared" si="78"/>
        <v>626</v>
      </c>
      <c r="AC151" s="1">
        <f t="shared" si="79"/>
        <v>14572</v>
      </c>
      <c r="AD151" s="1">
        <f t="shared" si="80"/>
        <v>703</v>
      </c>
      <c r="AE151" s="1">
        <f t="shared" si="85"/>
        <v>-42</v>
      </c>
      <c r="AF151" s="1">
        <f t="shared" si="81"/>
        <v>49</v>
      </c>
      <c r="AG151" s="1">
        <f t="shared" si="81"/>
        <v>0</v>
      </c>
      <c r="AH151" s="1">
        <f t="shared" si="81"/>
        <v>3</v>
      </c>
      <c r="AI151" s="1">
        <f t="shared" si="86"/>
        <v>10</v>
      </c>
      <c r="AJ151" s="9">
        <f t="shared" si="67"/>
        <v>4.4211055908433432E-2</v>
      </c>
      <c r="AK151" s="9">
        <f t="shared" si="68"/>
        <v>0.31802000000000002</v>
      </c>
      <c r="AL151" s="9">
        <f t="shared" si="69"/>
        <v>1.252E-2</v>
      </c>
      <c r="AM151" s="9">
        <f t="shared" si="70"/>
        <v>0.29143999999999998</v>
      </c>
      <c r="AN151" s="9">
        <f t="shared" si="71"/>
        <v>1.406E-2</v>
      </c>
      <c r="AO151" s="9">
        <f t="shared" si="72"/>
        <v>2.0000000000000001E-4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0</v>
      </c>
      <c r="AV151" s="9">
        <f t="shared" si="84"/>
        <v>0</v>
      </c>
      <c r="AW151" s="9">
        <f t="shared" si="74"/>
        <v>0</v>
      </c>
      <c r="AX151" s="9">
        <f t="shared" si="75"/>
        <v>0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147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15910</v>
      </c>
      <c r="C152" s="1">
        <v>139</v>
      </c>
      <c r="D152" s="1">
        <v>34088</v>
      </c>
      <c r="E152" s="1">
        <v>588</v>
      </c>
      <c r="F152" s="1">
        <v>0</v>
      </c>
      <c r="G152" s="1">
        <v>14616</v>
      </c>
      <c r="H152" s="1">
        <v>0</v>
      </c>
      <c r="I152" s="1">
        <v>706</v>
      </c>
      <c r="J152" s="1">
        <v>49.98</v>
      </c>
      <c r="K152" s="1">
        <v>1.47</v>
      </c>
      <c r="L152" s="1">
        <v>25.8</v>
      </c>
      <c r="M152" s="1">
        <v>1.03</v>
      </c>
      <c r="N152" s="1">
        <v>7396</v>
      </c>
      <c r="O152" s="1">
        <v>8504</v>
      </c>
      <c r="P152" s="1">
        <v>4123</v>
      </c>
      <c r="Q152" s="1">
        <v>4317</v>
      </c>
      <c r="R152" s="1">
        <v>63</v>
      </c>
      <c r="S152" s="1">
        <v>524</v>
      </c>
      <c r="T152" s="1">
        <v>54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f t="shared" si="78"/>
        <v>34088</v>
      </c>
      <c r="AB152" s="1">
        <f t="shared" si="78"/>
        <v>588</v>
      </c>
      <c r="AC152" s="1">
        <f t="shared" si="79"/>
        <v>14616</v>
      </c>
      <c r="AD152" s="1">
        <f t="shared" si="80"/>
        <v>706</v>
      </c>
      <c r="AE152" s="1">
        <f t="shared" si="85"/>
        <v>-38</v>
      </c>
      <c r="AF152" s="1">
        <f t="shared" si="81"/>
        <v>44</v>
      </c>
      <c r="AG152" s="1">
        <f t="shared" si="81"/>
        <v>0</v>
      </c>
      <c r="AH152" s="1">
        <f t="shared" si="81"/>
        <v>3</v>
      </c>
      <c r="AI152" s="1">
        <f t="shared" si="86"/>
        <v>9</v>
      </c>
      <c r="AJ152" s="9">
        <f t="shared" si="67"/>
        <v>4.4374607165304843E-2</v>
      </c>
      <c r="AK152" s="9">
        <f t="shared" si="68"/>
        <v>0.31819999999999998</v>
      </c>
      <c r="AL152" s="9">
        <f t="shared" si="69"/>
        <v>1.176E-2</v>
      </c>
      <c r="AM152" s="9">
        <f t="shared" si="70"/>
        <v>0.29232000000000002</v>
      </c>
      <c r="AN152" s="9">
        <f t="shared" si="71"/>
        <v>1.4120000000000001E-2</v>
      </c>
      <c r="AO152" s="9">
        <f t="shared" si="72"/>
        <v>1.8000000000000001E-4</v>
      </c>
      <c r="AP152" s="1">
        <f t="shared" si="82"/>
        <v>0</v>
      </c>
      <c r="AQ152" s="1">
        <f t="shared" si="82"/>
        <v>0</v>
      </c>
      <c r="AS152" s="1">
        <f t="shared" si="83"/>
        <v>0</v>
      </c>
      <c r="AT152" s="1">
        <f t="shared" si="87"/>
        <v>0</v>
      </c>
      <c r="AU152" s="1">
        <f t="shared" si="73"/>
        <v>0</v>
      </c>
      <c r="AV152" s="9">
        <f t="shared" si="84"/>
        <v>0</v>
      </c>
      <c r="AW152" s="9">
        <f t="shared" si="74"/>
        <v>0</v>
      </c>
      <c r="AX152" s="9">
        <f t="shared" si="75"/>
        <v>0</v>
      </c>
      <c r="AY152" s="9">
        <f t="shared" si="76"/>
        <v>0</v>
      </c>
      <c r="AZ152" s="9">
        <f t="shared" si="77"/>
        <v>0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148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15919</v>
      </c>
      <c r="C153" s="1">
        <v>140</v>
      </c>
      <c r="D153" s="1">
        <v>34079</v>
      </c>
      <c r="E153" s="1">
        <v>550</v>
      </c>
      <c r="F153" s="1">
        <v>0</v>
      </c>
      <c r="G153" s="1">
        <v>14659</v>
      </c>
      <c r="H153" s="1">
        <v>0</v>
      </c>
      <c r="I153" s="1">
        <v>710</v>
      </c>
      <c r="J153" s="1">
        <v>50.02</v>
      </c>
      <c r="K153" s="1">
        <v>1.47</v>
      </c>
      <c r="L153" s="1">
        <v>25.8</v>
      </c>
      <c r="M153" s="1">
        <v>1.02</v>
      </c>
      <c r="N153" s="1">
        <v>7403</v>
      </c>
      <c r="O153" s="1">
        <v>8506</v>
      </c>
      <c r="P153" s="1">
        <v>4121</v>
      </c>
      <c r="Q153" s="1">
        <v>4321</v>
      </c>
      <c r="R153" s="1">
        <v>63</v>
      </c>
      <c r="S153" s="1">
        <v>490</v>
      </c>
      <c r="T153" s="1">
        <v>50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f t="shared" si="78"/>
        <v>34079</v>
      </c>
      <c r="AB153" s="1">
        <f t="shared" si="78"/>
        <v>550</v>
      </c>
      <c r="AC153" s="1">
        <f t="shared" si="79"/>
        <v>14659</v>
      </c>
      <c r="AD153" s="1">
        <f t="shared" si="80"/>
        <v>710</v>
      </c>
      <c r="AE153" s="1">
        <f t="shared" si="85"/>
        <v>-38</v>
      </c>
      <c r="AF153" s="1">
        <f t="shared" si="81"/>
        <v>43</v>
      </c>
      <c r="AG153" s="1">
        <f t="shared" si="81"/>
        <v>0</v>
      </c>
      <c r="AH153" s="1">
        <f t="shared" si="81"/>
        <v>4</v>
      </c>
      <c r="AI153" s="1">
        <f t="shared" si="86"/>
        <v>9</v>
      </c>
      <c r="AJ153" s="9">
        <f t="shared" si="67"/>
        <v>4.460079150700421E-2</v>
      </c>
      <c r="AK153" s="9">
        <f t="shared" si="68"/>
        <v>0.31838</v>
      </c>
      <c r="AL153" s="9">
        <f t="shared" si="69"/>
        <v>1.0999999999999999E-2</v>
      </c>
      <c r="AM153" s="9">
        <f t="shared" si="70"/>
        <v>0.29318</v>
      </c>
      <c r="AN153" s="9">
        <f t="shared" si="71"/>
        <v>1.4200000000000001E-2</v>
      </c>
      <c r="AO153" s="9">
        <f t="shared" si="72"/>
        <v>1.8000000000000001E-4</v>
      </c>
      <c r="AP153" s="1">
        <f t="shared" si="82"/>
        <v>0</v>
      </c>
      <c r="AQ153" s="1">
        <f t="shared" si="82"/>
        <v>0</v>
      </c>
      <c r="AS153" s="1">
        <f t="shared" si="83"/>
        <v>0</v>
      </c>
      <c r="AT153" s="1">
        <f t="shared" si="87"/>
        <v>0</v>
      </c>
      <c r="AU153" s="1">
        <f t="shared" si="73"/>
        <v>0</v>
      </c>
      <c r="AV153" s="9">
        <f t="shared" si="84"/>
        <v>0</v>
      </c>
      <c r="AW153" s="9">
        <f t="shared" si="74"/>
        <v>0</v>
      </c>
      <c r="AX153" s="9">
        <f t="shared" si="75"/>
        <v>0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149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15928</v>
      </c>
      <c r="C154" s="1">
        <v>141</v>
      </c>
      <c r="D154" s="1">
        <v>34070</v>
      </c>
      <c r="E154" s="1">
        <v>517</v>
      </c>
      <c r="F154" s="1">
        <v>0</v>
      </c>
      <c r="G154" s="1">
        <v>14699</v>
      </c>
      <c r="H154" s="1">
        <v>0</v>
      </c>
      <c r="I154" s="1">
        <v>712</v>
      </c>
      <c r="J154" s="1">
        <v>50.06</v>
      </c>
      <c r="K154" s="1">
        <v>1.47</v>
      </c>
      <c r="L154" s="1">
        <v>25.8</v>
      </c>
      <c r="M154" s="1">
        <v>1.02</v>
      </c>
      <c r="N154" s="1">
        <v>7410</v>
      </c>
      <c r="O154" s="1">
        <v>8508</v>
      </c>
      <c r="P154" s="1">
        <v>4119</v>
      </c>
      <c r="Q154" s="1">
        <v>4325</v>
      </c>
      <c r="R154" s="1">
        <v>63</v>
      </c>
      <c r="S154" s="1">
        <v>459</v>
      </c>
      <c r="T154" s="1">
        <v>48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f t="shared" si="78"/>
        <v>34070</v>
      </c>
      <c r="AB154" s="1">
        <f t="shared" si="78"/>
        <v>517</v>
      </c>
      <c r="AC154" s="1">
        <f t="shared" si="79"/>
        <v>14699</v>
      </c>
      <c r="AD154" s="1">
        <f t="shared" si="80"/>
        <v>712</v>
      </c>
      <c r="AE154" s="1">
        <f t="shared" si="85"/>
        <v>-33</v>
      </c>
      <c r="AF154" s="1">
        <f t="shared" si="81"/>
        <v>40</v>
      </c>
      <c r="AG154" s="1">
        <f t="shared" si="81"/>
        <v>0</v>
      </c>
      <c r="AH154" s="1">
        <f t="shared" si="81"/>
        <v>2</v>
      </c>
      <c r="AI154" s="1">
        <f t="shared" si="86"/>
        <v>9</v>
      </c>
      <c r="AJ154" s="9">
        <f t="shared" si="67"/>
        <v>4.4701155198392767E-2</v>
      </c>
      <c r="AK154" s="9">
        <f t="shared" si="68"/>
        <v>0.31856000000000001</v>
      </c>
      <c r="AL154" s="9">
        <f t="shared" si="69"/>
        <v>1.034E-2</v>
      </c>
      <c r="AM154" s="9">
        <f t="shared" si="70"/>
        <v>0.29398000000000002</v>
      </c>
      <c r="AN154" s="9">
        <f t="shared" si="71"/>
        <v>1.4239999999999999E-2</v>
      </c>
      <c r="AO154" s="9">
        <f t="shared" si="72"/>
        <v>1.8000000000000001E-4</v>
      </c>
      <c r="AP154" s="1">
        <f t="shared" si="82"/>
        <v>0</v>
      </c>
      <c r="AQ154" s="1">
        <f t="shared" si="82"/>
        <v>0</v>
      </c>
      <c r="AS154" s="1">
        <f t="shared" si="83"/>
        <v>0</v>
      </c>
      <c r="AT154" s="1">
        <f t="shared" si="87"/>
        <v>0</v>
      </c>
      <c r="AU154" s="1">
        <f t="shared" si="73"/>
        <v>0</v>
      </c>
      <c r="AV154" s="9">
        <f t="shared" si="84"/>
        <v>0</v>
      </c>
      <c r="AW154" s="9">
        <f t="shared" si="74"/>
        <v>0</v>
      </c>
      <c r="AX154" s="9">
        <f t="shared" si="75"/>
        <v>0</v>
      </c>
      <c r="AY154" s="9">
        <f t="shared" si="76"/>
        <v>0</v>
      </c>
      <c r="AZ154" s="9">
        <f t="shared" si="77"/>
        <v>0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150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15936</v>
      </c>
      <c r="C155" s="1">
        <v>142</v>
      </c>
      <c r="D155" s="1">
        <v>34062</v>
      </c>
      <c r="E155" s="1">
        <v>486</v>
      </c>
      <c r="F155" s="1">
        <v>0</v>
      </c>
      <c r="G155" s="1">
        <v>14735</v>
      </c>
      <c r="H155" s="1">
        <v>0</v>
      </c>
      <c r="I155" s="1">
        <v>715</v>
      </c>
      <c r="J155" s="1">
        <v>50.1</v>
      </c>
      <c r="K155" s="1">
        <v>1.47</v>
      </c>
      <c r="L155" s="1">
        <v>25.8</v>
      </c>
      <c r="M155" s="1">
        <v>1.02</v>
      </c>
      <c r="N155" s="1">
        <v>7416</v>
      </c>
      <c r="O155" s="1">
        <v>8510</v>
      </c>
      <c r="P155" s="1">
        <v>4118</v>
      </c>
      <c r="Q155" s="1">
        <v>4328</v>
      </c>
      <c r="R155" s="1">
        <v>63</v>
      </c>
      <c r="S155" s="1">
        <v>432</v>
      </c>
      <c r="T155" s="1">
        <v>45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f t="shared" si="78"/>
        <v>34062</v>
      </c>
      <c r="AB155" s="1">
        <f t="shared" si="78"/>
        <v>486</v>
      </c>
      <c r="AC155" s="1">
        <f t="shared" si="79"/>
        <v>14735</v>
      </c>
      <c r="AD155" s="1">
        <f t="shared" si="80"/>
        <v>715</v>
      </c>
      <c r="AE155" s="1">
        <f t="shared" si="85"/>
        <v>-31</v>
      </c>
      <c r="AF155" s="1">
        <f t="shared" si="81"/>
        <v>36</v>
      </c>
      <c r="AG155" s="1">
        <f t="shared" si="81"/>
        <v>0</v>
      </c>
      <c r="AH155" s="1">
        <f t="shared" si="81"/>
        <v>3</v>
      </c>
      <c r="AI155" s="1">
        <f t="shared" si="86"/>
        <v>8</v>
      </c>
      <c r="AJ155" s="9">
        <f t="shared" si="67"/>
        <v>4.4866967871485947E-2</v>
      </c>
      <c r="AK155" s="9">
        <f t="shared" si="68"/>
        <v>0.31872</v>
      </c>
      <c r="AL155" s="9">
        <f t="shared" si="69"/>
        <v>9.7199999999999995E-3</v>
      </c>
      <c r="AM155" s="9">
        <f t="shared" si="70"/>
        <v>0.29470000000000002</v>
      </c>
      <c r="AN155" s="9">
        <f t="shared" si="71"/>
        <v>1.43E-2</v>
      </c>
      <c r="AO155" s="9">
        <f t="shared" si="72"/>
        <v>1.6000000000000001E-4</v>
      </c>
      <c r="AP155" s="1">
        <f t="shared" si="82"/>
        <v>0</v>
      </c>
      <c r="AQ155" s="1">
        <f t="shared" si="82"/>
        <v>0</v>
      </c>
      <c r="AS155" s="1">
        <f t="shared" si="83"/>
        <v>0</v>
      </c>
      <c r="AT155" s="1">
        <f t="shared" si="87"/>
        <v>0</v>
      </c>
      <c r="AU155" s="1">
        <f t="shared" si="73"/>
        <v>0</v>
      </c>
      <c r="AV155" s="9">
        <f t="shared" si="84"/>
        <v>0</v>
      </c>
      <c r="AW155" s="9">
        <f t="shared" si="74"/>
        <v>0</v>
      </c>
      <c r="AX155" s="9">
        <f t="shared" si="75"/>
        <v>0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151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15943</v>
      </c>
      <c r="C156" s="1">
        <v>143</v>
      </c>
      <c r="D156" s="1">
        <v>34056</v>
      </c>
      <c r="E156" s="1">
        <v>457</v>
      </c>
      <c r="F156" s="1">
        <v>0</v>
      </c>
      <c r="G156" s="1">
        <v>14769</v>
      </c>
      <c r="H156" s="1">
        <v>0</v>
      </c>
      <c r="I156" s="1">
        <v>717</v>
      </c>
      <c r="J156" s="1">
        <v>50.14</v>
      </c>
      <c r="K156" s="1">
        <v>1.47</v>
      </c>
      <c r="L156" s="1">
        <v>25.8</v>
      </c>
      <c r="M156" s="1">
        <v>1.02</v>
      </c>
      <c r="N156" s="1">
        <v>7421</v>
      </c>
      <c r="O156" s="1">
        <v>8512</v>
      </c>
      <c r="P156" s="1">
        <v>4116</v>
      </c>
      <c r="Q156" s="1">
        <v>4332</v>
      </c>
      <c r="R156" s="1">
        <v>63</v>
      </c>
      <c r="S156" s="1">
        <v>405</v>
      </c>
      <c r="T156" s="1">
        <v>43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78"/>
        <v>34056</v>
      </c>
      <c r="AB156" s="1">
        <f t="shared" si="78"/>
        <v>457</v>
      </c>
      <c r="AC156" s="1">
        <f t="shared" si="79"/>
        <v>14769</v>
      </c>
      <c r="AD156" s="1">
        <f t="shared" si="80"/>
        <v>717</v>
      </c>
      <c r="AE156" s="1">
        <f t="shared" si="85"/>
        <v>-29</v>
      </c>
      <c r="AF156" s="1">
        <f t="shared" si="81"/>
        <v>34</v>
      </c>
      <c r="AG156" s="1">
        <f t="shared" si="81"/>
        <v>0</v>
      </c>
      <c r="AH156" s="1">
        <f t="shared" si="81"/>
        <v>2</v>
      </c>
      <c r="AI156" s="1">
        <f t="shared" si="86"/>
        <v>7</v>
      </c>
      <c r="AJ156" s="9">
        <f t="shared" si="67"/>
        <v>4.4972715298250018E-2</v>
      </c>
      <c r="AK156" s="9">
        <f t="shared" si="68"/>
        <v>0.31885999999999998</v>
      </c>
      <c r="AL156" s="9">
        <f t="shared" si="69"/>
        <v>9.1400000000000006E-3</v>
      </c>
      <c r="AM156" s="9">
        <f t="shared" si="70"/>
        <v>0.29537999999999998</v>
      </c>
      <c r="AN156" s="9">
        <f t="shared" si="71"/>
        <v>1.434E-2</v>
      </c>
      <c r="AO156" s="9">
        <f t="shared" si="72"/>
        <v>1.3999999999999999E-4</v>
      </c>
      <c r="AP156" s="1">
        <f t="shared" si="82"/>
        <v>0</v>
      </c>
      <c r="AQ156" s="1">
        <f t="shared" si="82"/>
        <v>0</v>
      </c>
      <c r="AS156" s="1">
        <f t="shared" si="83"/>
        <v>0</v>
      </c>
      <c r="AT156" s="1">
        <f t="shared" si="87"/>
        <v>0</v>
      </c>
      <c r="AU156" s="1">
        <f t="shared" si="73"/>
        <v>0</v>
      </c>
      <c r="AV156" s="9">
        <f t="shared" si="84"/>
        <v>0</v>
      </c>
      <c r="AW156" s="9">
        <f t="shared" si="74"/>
        <v>0</v>
      </c>
      <c r="AX156" s="9">
        <f t="shared" si="75"/>
        <v>0</v>
      </c>
      <c r="AY156" s="9">
        <f t="shared" si="76"/>
        <v>0</v>
      </c>
      <c r="AZ156" s="9">
        <f t="shared" si="77"/>
        <v>0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152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15948</v>
      </c>
      <c r="C157" s="1">
        <v>144</v>
      </c>
      <c r="D157" s="1">
        <v>34049</v>
      </c>
      <c r="E157" s="1">
        <v>429</v>
      </c>
      <c r="F157" s="1">
        <v>0</v>
      </c>
      <c r="G157" s="1">
        <v>14800</v>
      </c>
      <c r="H157" s="1">
        <v>0</v>
      </c>
      <c r="I157" s="1">
        <v>719</v>
      </c>
      <c r="J157" s="1">
        <v>50.18</v>
      </c>
      <c r="K157" s="1">
        <v>1.47</v>
      </c>
      <c r="L157" s="1">
        <v>25.8</v>
      </c>
      <c r="M157" s="1">
        <v>1.02</v>
      </c>
      <c r="N157" s="1">
        <v>7426</v>
      </c>
      <c r="O157" s="1">
        <v>8513</v>
      </c>
      <c r="P157" s="1">
        <v>4115</v>
      </c>
      <c r="Q157" s="1">
        <v>4335</v>
      </c>
      <c r="R157" s="1">
        <v>63</v>
      </c>
      <c r="S157" s="1">
        <v>381</v>
      </c>
      <c r="T157" s="1">
        <v>41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f t="shared" si="78"/>
        <v>34049</v>
      </c>
      <c r="AB157" s="1">
        <f t="shared" si="78"/>
        <v>429</v>
      </c>
      <c r="AC157" s="1">
        <f t="shared" si="79"/>
        <v>14800</v>
      </c>
      <c r="AD157" s="1">
        <f t="shared" si="80"/>
        <v>719</v>
      </c>
      <c r="AE157" s="1">
        <f t="shared" si="85"/>
        <v>-28</v>
      </c>
      <c r="AF157" s="1">
        <f t="shared" si="81"/>
        <v>31</v>
      </c>
      <c r="AG157" s="1">
        <f t="shared" si="81"/>
        <v>0</v>
      </c>
      <c r="AH157" s="1">
        <f t="shared" si="81"/>
        <v>2</v>
      </c>
      <c r="AI157" s="1">
        <f t="shared" si="86"/>
        <v>5</v>
      </c>
      <c r="AJ157" s="9">
        <f t="shared" si="67"/>
        <v>4.5084023074993727E-2</v>
      </c>
      <c r="AK157" s="9">
        <f t="shared" si="68"/>
        <v>0.31896000000000002</v>
      </c>
      <c r="AL157" s="9">
        <f t="shared" si="69"/>
        <v>8.5800000000000008E-3</v>
      </c>
      <c r="AM157" s="9">
        <f t="shared" si="70"/>
        <v>0.29599999999999999</v>
      </c>
      <c r="AN157" s="9">
        <f t="shared" si="71"/>
        <v>1.438E-2</v>
      </c>
      <c r="AO157" s="9">
        <f t="shared" si="72"/>
        <v>1E-4</v>
      </c>
      <c r="AP157" s="1">
        <f t="shared" si="82"/>
        <v>0</v>
      </c>
      <c r="AQ157" s="1">
        <f t="shared" si="82"/>
        <v>0</v>
      </c>
      <c r="AS157" s="1">
        <f t="shared" si="83"/>
        <v>0</v>
      </c>
      <c r="AT157" s="1">
        <f t="shared" si="87"/>
        <v>0</v>
      </c>
      <c r="AU157" s="1">
        <f t="shared" si="73"/>
        <v>0</v>
      </c>
      <c r="AV157" s="9">
        <f t="shared" si="84"/>
        <v>0</v>
      </c>
      <c r="AW157" s="9">
        <f t="shared" si="74"/>
        <v>0</v>
      </c>
      <c r="AX157" s="9">
        <f t="shared" si="75"/>
        <v>0</v>
      </c>
      <c r="AY157" s="9">
        <f t="shared" si="76"/>
        <v>0</v>
      </c>
      <c r="AZ157" s="9">
        <f t="shared" si="77"/>
        <v>0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153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15955</v>
      </c>
      <c r="C158" s="1">
        <v>145</v>
      </c>
      <c r="D158" s="1">
        <v>34042</v>
      </c>
      <c r="E158" s="1">
        <v>403</v>
      </c>
      <c r="F158" s="1">
        <v>0</v>
      </c>
      <c r="G158" s="1">
        <v>14831</v>
      </c>
      <c r="H158" s="1">
        <v>0</v>
      </c>
      <c r="I158" s="1">
        <v>721</v>
      </c>
      <c r="J158" s="1">
        <v>50.21</v>
      </c>
      <c r="K158" s="1">
        <v>1.48</v>
      </c>
      <c r="L158" s="1">
        <v>25.8</v>
      </c>
      <c r="M158" s="1">
        <v>1.02</v>
      </c>
      <c r="N158" s="1">
        <v>7431</v>
      </c>
      <c r="O158" s="1">
        <v>8515</v>
      </c>
      <c r="P158" s="1">
        <v>4113</v>
      </c>
      <c r="Q158" s="1">
        <v>4338</v>
      </c>
      <c r="R158" s="1">
        <v>63</v>
      </c>
      <c r="S158" s="1">
        <v>357</v>
      </c>
      <c r="T158" s="1">
        <v>38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f t="shared" si="78"/>
        <v>34042</v>
      </c>
      <c r="AB158" s="1">
        <f t="shared" si="78"/>
        <v>403</v>
      </c>
      <c r="AC158" s="1">
        <f t="shared" si="79"/>
        <v>14831</v>
      </c>
      <c r="AD158" s="1">
        <f t="shared" si="80"/>
        <v>721</v>
      </c>
      <c r="AE158" s="1">
        <f t="shared" si="85"/>
        <v>-26</v>
      </c>
      <c r="AF158" s="1">
        <f t="shared" si="81"/>
        <v>31</v>
      </c>
      <c r="AG158" s="1">
        <f t="shared" si="81"/>
        <v>0</v>
      </c>
      <c r="AH158" s="1">
        <f t="shared" si="81"/>
        <v>2</v>
      </c>
      <c r="AI158" s="1">
        <f t="shared" si="86"/>
        <v>7</v>
      </c>
      <c r="AJ158" s="9">
        <f t="shared" si="67"/>
        <v>4.5189595738013164E-2</v>
      </c>
      <c r="AK158" s="9">
        <f t="shared" si="68"/>
        <v>0.31909999999999999</v>
      </c>
      <c r="AL158" s="9">
        <f t="shared" si="69"/>
        <v>8.0599999999999995E-3</v>
      </c>
      <c r="AM158" s="9">
        <f t="shared" si="70"/>
        <v>0.29661999999999999</v>
      </c>
      <c r="AN158" s="9">
        <f t="shared" si="71"/>
        <v>1.4420000000000001E-2</v>
      </c>
      <c r="AO158" s="9">
        <f t="shared" si="72"/>
        <v>1.3999999999999999E-4</v>
      </c>
      <c r="AP158" s="1">
        <f t="shared" si="82"/>
        <v>0</v>
      </c>
      <c r="AQ158" s="1">
        <f t="shared" si="82"/>
        <v>0</v>
      </c>
      <c r="AS158" s="1">
        <f t="shared" si="83"/>
        <v>0</v>
      </c>
      <c r="AT158" s="1">
        <f t="shared" si="87"/>
        <v>0</v>
      </c>
      <c r="AU158" s="1">
        <f t="shared" si="73"/>
        <v>0</v>
      </c>
      <c r="AV158" s="9">
        <f t="shared" si="84"/>
        <v>0</v>
      </c>
      <c r="AW158" s="9">
        <f t="shared" si="74"/>
        <v>0</v>
      </c>
      <c r="AX158" s="9">
        <f t="shared" si="75"/>
        <v>0</v>
      </c>
      <c r="AY158" s="9">
        <f t="shared" si="76"/>
        <v>0</v>
      </c>
      <c r="AZ158" s="9">
        <f t="shared" si="77"/>
        <v>0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154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15962</v>
      </c>
      <c r="C159" s="1">
        <v>146</v>
      </c>
      <c r="D159" s="1">
        <v>34036</v>
      </c>
      <c r="E159" s="1">
        <v>380</v>
      </c>
      <c r="F159" s="1">
        <v>0</v>
      </c>
      <c r="G159" s="1">
        <v>14859</v>
      </c>
      <c r="H159" s="1">
        <v>0</v>
      </c>
      <c r="I159" s="1">
        <v>723</v>
      </c>
      <c r="J159" s="1">
        <v>50.25</v>
      </c>
      <c r="K159" s="1">
        <v>1.48</v>
      </c>
      <c r="L159" s="1">
        <v>25.8</v>
      </c>
      <c r="M159" s="1">
        <v>1.01</v>
      </c>
      <c r="N159" s="1">
        <v>7436</v>
      </c>
      <c r="O159" s="1">
        <v>8517</v>
      </c>
      <c r="P159" s="1">
        <v>4112</v>
      </c>
      <c r="Q159" s="1">
        <v>4341</v>
      </c>
      <c r="R159" s="1">
        <v>63</v>
      </c>
      <c r="S159" s="1">
        <v>337</v>
      </c>
      <c r="T159" s="1">
        <v>36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f t="shared" si="78"/>
        <v>34036</v>
      </c>
      <c r="AB159" s="1">
        <f t="shared" si="78"/>
        <v>380</v>
      </c>
      <c r="AC159" s="1">
        <f t="shared" si="79"/>
        <v>14859</v>
      </c>
      <c r="AD159" s="1">
        <f t="shared" si="80"/>
        <v>723</v>
      </c>
      <c r="AE159" s="1">
        <f t="shared" si="85"/>
        <v>-23</v>
      </c>
      <c r="AF159" s="1">
        <f t="shared" si="81"/>
        <v>28</v>
      </c>
      <c r="AG159" s="1">
        <f t="shared" si="81"/>
        <v>0</v>
      </c>
      <c r="AH159" s="1">
        <f t="shared" si="81"/>
        <v>2</v>
      </c>
      <c r="AI159" s="1">
        <f t="shared" si="86"/>
        <v>7</v>
      </c>
      <c r="AJ159" s="9">
        <f t="shared" si="67"/>
        <v>4.5295075805036965E-2</v>
      </c>
      <c r="AK159" s="9">
        <f t="shared" si="68"/>
        <v>0.31924000000000002</v>
      </c>
      <c r="AL159" s="9">
        <f t="shared" si="69"/>
        <v>7.6E-3</v>
      </c>
      <c r="AM159" s="9">
        <f t="shared" si="70"/>
        <v>0.29718</v>
      </c>
      <c r="AN159" s="9">
        <f t="shared" si="71"/>
        <v>1.4460000000000001E-2</v>
      </c>
      <c r="AO159" s="9">
        <f t="shared" si="72"/>
        <v>1.3999999999999999E-4</v>
      </c>
      <c r="AP159" s="1">
        <f t="shared" si="82"/>
        <v>0</v>
      </c>
      <c r="AQ159" s="1">
        <f t="shared" si="82"/>
        <v>0</v>
      </c>
      <c r="AS159" s="1">
        <f t="shared" si="83"/>
        <v>0</v>
      </c>
      <c r="AT159" s="1">
        <f t="shared" si="87"/>
        <v>0</v>
      </c>
      <c r="AU159" s="1">
        <f t="shared" si="73"/>
        <v>0</v>
      </c>
      <c r="AV159" s="9">
        <f t="shared" si="84"/>
        <v>0</v>
      </c>
      <c r="AW159" s="9">
        <f t="shared" si="74"/>
        <v>0</v>
      </c>
      <c r="AX159" s="9">
        <f t="shared" si="75"/>
        <v>0</v>
      </c>
      <c r="AY159" s="9">
        <f t="shared" si="76"/>
        <v>0</v>
      </c>
      <c r="AZ159" s="9">
        <f t="shared" si="77"/>
        <v>0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155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15969</v>
      </c>
      <c r="C160" s="1">
        <v>147</v>
      </c>
      <c r="D160" s="1">
        <v>34030</v>
      </c>
      <c r="E160" s="1">
        <v>359</v>
      </c>
      <c r="F160" s="1">
        <v>0</v>
      </c>
      <c r="G160" s="1">
        <v>14885</v>
      </c>
      <c r="H160" s="1">
        <v>0</v>
      </c>
      <c r="I160" s="1">
        <v>725</v>
      </c>
      <c r="J160" s="1">
        <v>50.29</v>
      </c>
      <c r="K160" s="1">
        <v>1.48</v>
      </c>
      <c r="L160" s="1">
        <v>25.8</v>
      </c>
      <c r="M160" s="1">
        <v>1.01</v>
      </c>
      <c r="N160" s="1">
        <v>7440</v>
      </c>
      <c r="O160" s="1">
        <v>8519</v>
      </c>
      <c r="P160" s="1">
        <v>4110</v>
      </c>
      <c r="Q160" s="1">
        <v>4344</v>
      </c>
      <c r="R160" s="1">
        <v>63</v>
      </c>
      <c r="S160" s="1">
        <v>318</v>
      </c>
      <c r="T160" s="1">
        <v>34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f t="shared" si="78"/>
        <v>34030</v>
      </c>
      <c r="AB160" s="1">
        <f t="shared" si="78"/>
        <v>359</v>
      </c>
      <c r="AC160" s="1">
        <f t="shared" si="79"/>
        <v>14885</v>
      </c>
      <c r="AD160" s="1">
        <f t="shared" si="80"/>
        <v>725</v>
      </c>
      <c r="AE160" s="1">
        <f t="shared" si="85"/>
        <v>-21</v>
      </c>
      <c r="AF160" s="1">
        <f t="shared" si="81"/>
        <v>26</v>
      </c>
      <c r="AG160" s="1">
        <f t="shared" si="81"/>
        <v>0</v>
      </c>
      <c r="AH160" s="1">
        <f t="shared" si="81"/>
        <v>2</v>
      </c>
      <c r="AI160" s="1">
        <f t="shared" si="86"/>
        <v>7</v>
      </c>
      <c r="AJ160" s="9">
        <f t="shared" si="67"/>
        <v>4.5400463397833303E-2</v>
      </c>
      <c r="AK160" s="9">
        <f t="shared" si="68"/>
        <v>0.31938</v>
      </c>
      <c r="AL160" s="9">
        <f t="shared" si="69"/>
        <v>7.1799999999999998E-3</v>
      </c>
      <c r="AM160" s="9">
        <f t="shared" si="70"/>
        <v>0.29770000000000002</v>
      </c>
      <c r="AN160" s="9">
        <f t="shared" si="71"/>
        <v>1.4500000000000001E-2</v>
      </c>
      <c r="AO160" s="9">
        <f t="shared" si="72"/>
        <v>1.3999999999999999E-4</v>
      </c>
      <c r="AP160" s="1">
        <f t="shared" si="82"/>
        <v>0</v>
      </c>
      <c r="AQ160" s="1">
        <f t="shared" si="82"/>
        <v>0</v>
      </c>
      <c r="AS160" s="1">
        <f t="shared" si="83"/>
        <v>0</v>
      </c>
      <c r="AT160" s="1">
        <f t="shared" si="87"/>
        <v>0</v>
      </c>
      <c r="AU160" s="1">
        <f t="shared" si="73"/>
        <v>0</v>
      </c>
      <c r="AV160" s="9">
        <f t="shared" si="84"/>
        <v>0</v>
      </c>
      <c r="AW160" s="9">
        <f t="shared" si="74"/>
        <v>0</v>
      </c>
      <c r="AX160" s="9">
        <f t="shared" si="75"/>
        <v>0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156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15974</v>
      </c>
      <c r="C161" s="1">
        <v>148</v>
      </c>
      <c r="D161" s="1">
        <v>34024</v>
      </c>
      <c r="E161" s="1">
        <v>340</v>
      </c>
      <c r="F161" s="1">
        <v>0</v>
      </c>
      <c r="G161" s="1">
        <v>14908</v>
      </c>
      <c r="H161" s="1">
        <v>0</v>
      </c>
      <c r="I161" s="1">
        <v>726</v>
      </c>
      <c r="J161" s="1">
        <v>50.33</v>
      </c>
      <c r="K161" s="1">
        <v>1.48</v>
      </c>
      <c r="L161" s="1">
        <v>25.8</v>
      </c>
      <c r="M161" s="1">
        <v>1.01</v>
      </c>
      <c r="N161" s="1">
        <v>7445</v>
      </c>
      <c r="O161" s="1">
        <v>8520</v>
      </c>
      <c r="P161" s="1">
        <v>4109</v>
      </c>
      <c r="Q161" s="1">
        <v>4347</v>
      </c>
      <c r="R161" s="1">
        <v>63</v>
      </c>
      <c r="S161" s="1">
        <v>302</v>
      </c>
      <c r="T161" s="1">
        <v>32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f t="shared" si="78"/>
        <v>34024</v>
      </c>
      <c r="AB161" s="1">
        <f t="shared" si="78"/>
        <v>340</v>
      </c>
      <c r="AC161" s="1">
        <f t="shared" si="79"/>
        <v>14908</v>
      </c>
      <c r="AD161" s="1">
        <f t="shared" si="80"/>
        <v>726</v>
      </c>
      <c r="AE161" s="1">
        <f t="shared" si="85"/>
        <v>-19</v>
      </c>
      <c r="AF161" s="1">
        <f t="shared" si="81"/>
        <v>23</v>
      </c>
      <c r="AG161" s="1">
        <f t="shared" si="81"/>
        <v>0</v>
      </c>
      <c r="AH161" s="1">
        <f t="shared" si="81"/>
        <v>1</v>
      </c>
      <c r="AI161" s="1">
        <f t="shared" si="86"/>
        <v>5</v>
      </c>
      <c r="AJ161" s="9">
        <f t="shared" si="67"/>
        <v>4.5448854388381123E-2</v>
      </c>
      <c r="AK161" s="9">
        <f t="shared" si="68"/>
        <v>0.31947999999999999</v>
      </c>
      <c r="AL161" s="9">
        <f t="shared" si="69"/>
        <v>6.7999999999999996E-3</v>
      </c>
      <c r="AM161" s="9">
        <f t="shared" si="70"/>
        <v>0.29815999999999998</v>
      </c>
      <c r="AN161" s="9">
        <f t="shared" si="71"/>
        <v>1.452E-2</v>
      </c>
      <c r="AO161" s="9">
        <f t="shared" si="72"/>
        <v>1E-4</v>
      </c>
      <c r="AP161" s="1">
        <f t="shared" si="82"/>
        <v>0</v>
      </c>
      <c r="AQ161" s="1">
        <f t="shared" si="82"/>
        <v>0</v>
      </c>
      <c r="AS161" s="1">
        <f t="shared" si="83"/>
        <v>0</v>
      </c>
      <c r="AT161" s="1">
        <f t="shared" si="87"/>
        <v>0</v>
      </c>
      <c r="AU161" s="1">
        <f t="shared" si="73"/>
        <v>0</v>
      </c>
      <c r="AV161" s="9">
        <f t="shared" si="84"/>
        <v>0</v>
      </c>
      <c r="AW161" s="9">
        <f t="shared" si="74"/>
        <v>0</v>
      </c>
      <c r="AX161" s="9">
        <f t="shared" si="75"/>
        <v>0</v>
      </c>
      <c r="AY161" s="9">
        <f t="shared" si="76"/>
        <v>0</v>
      </c>
      <c r="AZ161" s="9">
        <f t="shared" si="77"/>
        <v>0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157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15980</v>
      </c>
      <c r="C162" s="1">
        <v>149</v>
      </c>
      <c r="D162" s="1">
        <v>34019</v>
      </c>
      <c r="E162" s="1">
        <v>322</v>
      </c>
      <c r="F162" s="1">
        <v>0</v>
      </c>
      <c r="G162" s="1">
        <v>14930</v>
      </c>
      <c r="H162" s="1">
        <v>0</v>
      </c>
      <c r="I162" s="1">
        <v>728</v>
      </c>
      <c r="J162" s="1">
        <v>50.36</v>
      </c>
      <c r="K162" s="1">
        <v>1.48</v>
      </c>
      <c r="L162" s="1">
        <v>25.8</v>
      </c>
      <c r="M162" s="1">
        <v>1.01</v>
      </c>
      <c r="N162" s="1">
        <v>7448</v>
      </c>
      <c r="O162" s="1">
        <v>8522</v>
      </c>
      <c r="P162" s="1">
        <v>4109</v>
      </c>
      <c r="Q162" s="1">
        <v>4349</v>
      </c>
      <c r="R162" s="1">
        <v>63</v>
      </c>
      <c r="S162" s="1">
        <v>284</v>
      </c>
      <c r="T162" s="1">
        <v>29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f t="shared" si="78"/>
        <v>34019</v>
      </c>
      <c r="AB162" s="1">
        <f t="shared" si="78"/>
        <v>322</v>
      </c>
      <c r="AC162" s="1">
        <f t="shared" si="79"/>
        <v>14930</v>
      </c>
      <c r="AD162" s="1">
        <f t="shared" si="80"/>
        <v>728</v>
      </c>
      <c r="AE162" s="1">
        <f t="shared" si="85"/>
        <v>-18</v>
      </c>
      <c r="AF162" s="1">
        <f t="shared" si="81"/>
        <v>22</v>
      </c>
      <c r="AG162" s="1">
        <f t="shared" si="81"/>
        <v>0</v>
      </c>
      <c r="AH162" s="1">
        <f t="shared" si="81"/>
        <v>2</v>
      </c>
      <c r="AI162" s="1">
        <f t="shared" si="86"/>
        <v>6</v>
      </c>
      <c r="AJ162" s="9">
        <f t="shared" si="67"/>
        <v>4.555694618272841E-2</v>
      </c>
      <c r="AK162" s="9">
        <f t="shared" si="68"/>
        <v>0.3196</v>
      </c>
      <c r="AL162" s="9">
        <f t="shared" si="69"/>
        <v>6.4400000000000004E-3</v>
      </c>
      <c r="AM162" s="9">
        <f t="shared" si="70"/>
        <v>0.29859999999999998</v>
      </c>
      <c r="AN162" s="9">
        <f t="shared" si="71"/>
        <v>1.456E-2</v>
      </c>
      <c r="AO162" s="9">
        <f t="shared" si="72"/>
        <v>1.2E-4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0</v>
      </c>
      <c r="AV162" s="9">
        <f t="shared" si="84"/>
        <v>0</v>
      </c>
      <c r="AW162" s="9">
        <f t="shared" si="74"/>
        <v>0</v>
      </c>
      <c r="AX162" s="9">
        <f t="shared" si="75"/>
        <v>0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158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15985</v>
      </c>
      <c r="C163" s="1">
        <v>150</v>
      </c>
      <c r="D163" s="1">
        <v>34013</v>
      </c>
      <c r="E163" s="1">
        <v>305</v>
      </c>
      <c r="F163" s="1">
        <v>0</v>
      </c>
      <c r="G163" s="1">
        <v>14951</v>
      </c>
      <c r="H163" s="1">
        <v>0</v>
      </c>
      <c r="I163" s="1">
        <v>729</v>
      </c>
      <c r="J163" s="1">
        <v>50.4</v>
      </c>
      <c r="K163" s="1">
        <v>1.48</v>
      </c>
      <c r="L163" s="1">
        <v>25.8</v>
      </c>
      <c r="M163" s="1">
        <v>1.01</v>
      </c>
      <c r="N163" s="1">
        <v>7452</v>
      </c>
      <c r="O163" s="1">
        <v>8523</v>
      </c>
      <c r="P163" s="1">
        <v>4108</v>
      </c>
      <c r="Q163" s="1">
        <v>4351</v>
      </c>
      <c r="R163" s="1">
        <v>63</v>
      </c>
      <c r="S163" s="1">
        <v>268</v>
      </c>
      <c r="T163" s="1">
        <v>28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f t="shared" si="78"/>
        <v>34013</v>
      </c>
      <c r="AB163" s="1">
        <f t="shared" si="78"/>
        <v>305</v>
      </c>
      <c r="AC163" s="1">
        <f t="shared" si="79"/>
        <v>14951</v>
      </c>
      <c r="AD163" s="1">
        <f t="shared" si="80"/>
        <v>729</v>
      </c>
      <c r="AE163" s="1">
        <f t="shared" si="85"/>
        <v>-17</v>
      </c>
      <c r="AF163" s="1">
        <f t="shared" si="81"/>
        <v>21</v>
      </c>
      <c r="AG163" s="1">
        <f t="shared" si="81"/>
        <v>0</v>
      </c>
      <c r="AH163" s="1">
        <f t="shared" si="81"/>
        <v>1</v>
      </c>
      <c r="AI163" s="1">
        <f t="shared" si="86"/>
        <v>5</v>
      </c>
      <c r="AJ163" s="9">
        <f t="shared" si="67"/>
        <v>4.5605254926493588E-2</v>
      </c>
      <c r="AK163" s="9">
        <f t="shared" si="68"/>
        <v>0.31969999999999998</v>
      </c>
      <c r="AL163" s="9">
        <f t="shared" si="69"/>
        <v>6.1000000000000004E-3</v>
      </c>
      <c r="AM163" s="9">
        <f t="shared" si="70"/>
        <v>0.29902000000000001</v>
      </c>
      <c r="AN163" s="9">
        <f t="shared" si="71"/>
        <v>1.4579999999999999E-2</v>
      </c>
      <c r="AO163" s="9">
        <f t="shared" si="72"/>
        <v>1E-4</v>
      </c>
      <c r="AP163" s="1">
        <f t="shared" si="82"/>
        <v>0</v>
      </c>
      <c r="AQ163" s="1">
        <f t="shared" si="82"/>
        <v>0</v>
      </c>
      <c r="AS163" s="1">
        <f t="shared" si="83"/>
        <v>0</v>
      </c>
      <c r="AT163" s="1">
        <f t="shared" si="87"/>
        <v>0</v>
      </c>
      <c r="AU163" s="1">
        <f t="shared" si="73"/>
        <v>0</v>
      </c>
      <c r="AV163" s="9">
        <f t="shared" si="84"/>
        <v>0</v>
      </c>
      <c r="AW163" s="9">
        <f t="shared" si="74"/>
        <v>0</v>
      </c>
      <c r="AX163" s="9">
        <f t="shared" si="75"/>
        <v>0</v>
      </c>
      <c r="AY163" s="9">
        <f t="shared" si="76"/>
        <v>0</v>
      </c>
      <c r="AZ163" s="9">
        <f t="shared" si="77"/>
        <v>0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159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160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161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162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163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164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165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166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167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168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169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170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171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172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173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174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175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176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177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178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179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180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181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182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183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184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185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186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187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188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189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190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191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192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5081-091E-4C7B-BF1E-254CE43E0241}">
  <dimension ref="A1:CI649"/>
  <sheetViews>
    <sheetView topLeftCell="BO1" workbookViewId="0">
      <selection activeCell="BT5" sqref="BT5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1" bestFit="1" customWidth="1"/>
    <col min="11" max="11" width="10.44140625" style="1" bestFit="1" customWidth="1"/>
    <col min="12" max="12" width="8.6640625" style="1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.5546875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18</v>
      </c>
      <c r="BV3" s="82">
        <v>101.3462479212149</v>
      </c>
      <c r="BW3" s="1">
        <v>86340083.702114016</v>
      </c>
      <c r="BX3" s="7">
        <v>17</v>
      </c>
      <c r="BY3" s="1">
        <v>5078828.4530655304</v>
      </c>
      <c r="BZ3" s="49">
        <v>333429.15566079703</v>
      </c>
      <c r="CA3" s="49">
        <v>451294.84199316992</v>
      </c>
      <c r="CB3" s="1">
        <v>34</v>
      </c>
      <c r="CC3" s="68">
        <v>11</v>
      </c>
      <c r="CD3" s="82">
        <v>48.384056888651919</v>
      </c>
      <c r="CE3" s="1">
        <v>275020958.69618654</v>
      </c>
      <c r="CF3" s="7">
        <v>16</v>
      </c>
      <c r="CG3" s="1">
        <v>17188809.918511659</v>
      </c>
      <c r="CH3" s="49">
        <v>159183.54716366483</v>
      </c>
      <c r="CI3" s="49">
        <v>215454.20532516699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53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/>
      <c r="CD5" s="82"/>
      <c r="CE5" s="1"/>
      <c r="CG5" s="1"/>
      <c r="CH5" s="49"/>
      <c r="CI5" s="49"/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68">
        <v>15</v>
      </c>
      <c r="BV6" s="82">
        <v>67.454296929549344</v>
      </c>
      <c r="BW6" s="1">
        <v>129400665.96483041</v>
      </c>
      <c r="BX6" s="7">
        <v>20</v>
      </c>
      <c r="BY6" s="1">
        <v>6470033.2982415203</v>
      </c>
      <c r="BZ6" s="49">
        <v>221924.63689821734</v>
      </c>
      <c r="CA6" s="49">
        <v>300373.98422728322</v>
      </c>
      <c r="CB6" s="1"/>
      <c r="CC6" s="68">
        <v>10</v>
      </c>
      <c r="CD6" s="82">
        <v>46.037913914249309</v>
      </c>
      <c r="CE6" s="1">
        <v>423261599.49944323</v>
      </c>
      <c r="CF6" s="7">
        <v>15</v>
      </c>
      <c r="CG6" s="1">
        <v>28217439.96662955</v>
      </c>
      <c r="CH6" s="49">
        <v>151464.73677788023</v>
      </c>
      <c r="CI6" s="49">
        <v>205006.83066015216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>
        <v>16</v>
      </c>
      <c r="BV7" s="82">
        <v>77.266866855628891</v>
      </c>
      <c r="BW7" s="1">
        <v>110292064.85199441</v>
      </c>
      <c r="BX7" s="7">
        <v>19</v>
      </c>
      <c r="BY7" s="1">
        <v>5804845.5185260214</v>
      </c>
      <c r="BZ7" s="49">
        <v>254207.99195501904</v>
      </c>
      <c r="CA7" s="49">
        <v>344069.35810811544</v>
      </c>
      <c r="CB7" s="1"/>
      <c r="CC7" s="68">
        <v>11</v>
      </c>
      <c r="CD7" s="82">
        <v>48.384056885672592</v>
      </c>
      <c r="CE7" s="1">
        <v>275020958.69618636</v>
      </c>
      <c r="CF7" s="7">
        <v>16</v>
      </c>
      <c r="CG7" s="1">
        <v>17188809.918511648</v>
      </c>
      <c r="CH7" s="49">
        <v>159183.54715386283</v>
      </c>
      <c r="CI7" s="49">
        <v>215454.20531190006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17</v>
      </c>
      <c r="BV8" s="82">
        <v>88.456664141353684</v>
      </c>
      <c r="BW8" s="1">
        <v>93683996.657283396</v>
      </c>
      <c r="BX8" s="7">
        <v>18</v>
      </c>
      <c r="BY8" s="1">
        <v>5204666.4809601884</v>
      </c>
      <c r="BZ8" s="49">
        <v>291022.42502505361</v>
      </c>
      <c r="CA8" s="49">
        <v>393897.52542144794</v>
      </c>
      <c r="CB8" s="1"/>
      <c r="CC8" s="68">
        <v>12</v>
      </c>
      <c r="CD8" s="82">
        <v>50.960585342892351</v>
      </c>
      <c r="CE8" s="1">
        <v>333283572.69361556</v>
      </c>
      <c r="CF8" s="7">
        <v>17</v>
      </c>
      <c r="CG8" s="1">
        <v>19604916.040800914</v>
      </c>
      <c r="CH8" s="49">
        <v>167660.32577811583</v>
      </c>
      <c r="CI8" s="49">
        <v>226927.48653189963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18</v>
      </c>
      <c r="BV9" s="82">
        <v>101.3462479212149</v>
      </c>
      <c r="BW9" s="1">
        <v>86340083.702114016</v>
      </c>
      <c r="BX9" s="7">
        <v>17</v>
      </c>
      <c r="BY9" s="1">
        <v>5078828.4530655304</v>
      </c>
      <c r="BZ9" s="49">
        <v>333429.15566079703</v>
      </c>
      <c r="CA9" s="49">
        <v>451294.84199316992</v>
      </c>
      <c r="CB9" s="1"/>
      <c r="CC9" s="68">
        <v>13</v>
      </c>
      <c r="CD9" s="82">
        <v>53.78983781920288</v>
      </c>
      <c r="CE9" s="1">
        <v>647625848.21629429</v>
      </c>
      <c r="CF9" s="7">
        <v>18</v>
      </c>
      <c r="CG9" s="1">
        <v>35979213.789794125</v>
      </c>
      <c r="CH9" s="49">
        <v>176968.56642517747</v>
      </c>
      <c r="CI9" s="49">
        <v>239526.14780891043</v>
      </c>
    </row>
    <row r="10" spans="1:87" x14ac:dyDescent="0.3">
      <c r="A10" s="1"/>
      <c r="M10" s="1"/>
      <c r="BL10" s="110" t="s">
        <v>132</v>
      </c>
      <c r="BU10" s="68">
        <v>19</v>
      </c>
      <c r="BV10" s="82">
        <v>116.28900463184506</v>
      </c>
      <c r="BW10" s="1">
        <v>94862077.550582349</v>
      </c>
      <c r="BX10" s="7">
        <v>16</v>
      </c>
      <c r="BY10" s="1">
        <v>5928879.8469113968</v>
      </c>
      <c r="BZ10" s="49">
        <v>382590.82523877022</v>
      </c>
      <c r="CA10" s="49">
        <v>517834.93762560608</v>
      </c>
    </row>
    <row r="11" spans="1:87" x14ac:dyDescent="0.3">
      <c r="A11" s="1"/>
      <c r="N11" s="55"/>
      <c r="O11" s="55"/>
      <c r="P11" s="55"/>
      <c r="AJ11" s="1"/>
      <c r="AK11" s="119">
        <v>50000</v>
      </c>
      <c r="AL11" s="119"/>
      <c r="AM11" s="119"/>
      <c r="AN11" s="119"/>
      <c r="AO11" s="119"/>
      <c r="AP11" s="93"/>
      <c r="AQ11" s="93"/>
      <c r="AR11" s="93"/>
      <c r="AS11" s="93"/>
      <c r="AT11" s="93"/>
      <c r="AU11" s="119"/>
      <c r="AV11" s="119"/>
      <c r="AW11" s="119"/>
      <c r="AX11" s="119"/>
      <c r="AY11" s="119"/>
      <c r="AZ11" s="119"/>
      <c r="BL11" s="72">
        <f>+BU14</f>
        <v>101.3462479212149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78"/>
      <c r="N12" s="120" t="s">
        <v>19</v>
      </c>
      <c r="O12" s="120"/>
      <c r="P12" s="121" t="s">
        <v>28</v>
      </c>
      <c r="Q12" s="121"/>
      <c r="R12" s="121"/>
      <c r="S12" s="109"/>
      <c r="T12" s="109"/>
      <c r="U12" s="109"/>
      <c r="V12" s="109"/>
      <c r="W12" s="109"/>
      <c r="X12" s="109"/>
      <c r="Y12" s="121" t="s">
        <v>169</v>
      </c>
      <c r="Z12" s="121"/>
      <c r="AA12" s="109"/>
      <c r="AB12" s="109"/>
      <c r="AC12" s="109"/>
      <c r="AD12" s="109"/>
      <c r="AE12" s="122" t="s">
        <v>14</v>
      </c>
      <c r="AF12" s="122"/>
      <c r="AG12" s="122"/>
      <c r="AH12" s="122"/>
      <c r="AI12" s="42" t="s">
        <v>68</v>
      </c>
      <c r="AK12" s="123" t="s">
        <v>67</v>
      </c>
      <c r="AL12" s="123"/>
      <c r="AM12" s="123"/>
      <c r="AN12" s="123"/>
      <c r="AO12" s="123"/>
      <c r="AP12" s="122" t="s">
        <v>14</v>
      </c>
      <c r="AQ12" s="122"/>
      <c r="AR12" s="122"/>
      <c r="AS12" s="122"/>
      <c r="AT12" s="42" t="s">
        <v>68</v>
      </c>
      <c r="AU12" s="123" t="s">
        <v>67</v>
      </c>
      <c r="AV12" s="123"/>
      <c r="AW12" s="123"/>
      <c r="AX12" s="123"/>
      <c r="AY12" s="123"/>
      <c r="AZ12" s="123"/>
      <c r="BJ12" s="124" t="s">
        <v>129</v>
      </c>
      <c r="BK12" s="124"/>
      <c r="BL12" s="118" t="s">
        <v>19</v>
      </c>
      <c r="BM12" s="118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9" t="s">
        <v>5</v>
      </c>
      <c r="D13" s="109" t="s">
        <v>6</v>
      </c>
      <c r="E13" s="109" t="s">
        <v>29</v>
      </c>
      <c r="F13" s="109" t="s">
        <v>18</v>
      </c>
      <c r="G13" s="109" t="s">
        <v>7</v>
      </c>
      <c r="H13" s="109" t="s">
        <v>17</v>
      </c>
      <c r="I13" s="109" t="s">
        <v>8</v>
      </c>
      <c r="J13" s="109" t="s">
        <v>9</v>
      </c>
      <c r="K13" s="109" t="s">
        <v>10</v>
      </c>
      <c r="L13" s="109" t="s">
        <v>12</v>
      </c>
      <c r="M13" s="79" t="s">
        <v>13</v>
      </c>
      <c r="N13" s="109" t="s">
        <v>102</v>
      </c>
      <c r="O13" s="109" t="s">
        <v>28</v>
      </c>
      <c r="P13" s="109" t="s">
        <v>29</v>
      </c>
      <c r="Q13" s="109" t="s">
        <v>7</v>
      </c>
      <c r="R13" s="109" t="s">
        <v>8</v>
      </c>
      <c r="S13" s="109" t="s">
        <v>103</v>
      </c>
      <c r="T13" s="109" t="s">
        <v>74</v>
      </c>
      <c r="U13" s="91" t="s">
        <v>6</v>
      </c>
      <c r="V13" s="91" t="s">
        <v>29</v>
      </c>
      <c r="W13" s="91" t="s">
        <v>7</v>
      </c>
      <c r="X13" s="91" t="s">
        <v>8</v>
      </c>
      <c r="Y13" s="109" t="s">
        <v>170</v>
      </c>
      <c r="Z13" s="91" t="s">
        <v>171</v>
      </c>
      <c r="AA13" s="70" t="s">
        <v>6</v>
      </c>
      <c r="AB13" s="70" t="s">
        <v>29</v>
      </c>
      <c r="AC13" s="70" t="s">
        <v>7</v>
      </c>
      <c r="AD13" s="70" t="s">
        <v>8</v>
      </c>
      <c r="AE13" s="110" t="s">
        <v>50</v>
      </c>
      <c r="AF13" s="110" t="s">
        <v>15</v>
      </c>
      <c r="AG13" s="110" t="s">
        <v>49</v>
      </c>
      <c r="AH13" s="110" t="s">
        <v>16</v>
      </c>
      <c r="AI13" s="110" t="s">
        <v>69</v>
      </c>
      <c r="AJ13" s="110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10" t="s">
        <v>50</v>
      </c>
      <c r="AQ13" s="110" t="s">
        <v>15</v>
      </c>
      <c r="AR13" s="110"/>
      <c r="AS13" s="110" t="s">
        <v>16</v>
      </c>
      <c r="AT13" s="110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1">
        <v>39.53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7498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57488</v>
      </c>
      <c r="AB14" s="1">
        <f>+E14+V14</f>
        <v>11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1</v>
      </c>
      <c r="AV14" s="9">
        <f>IF(OR(ISNA(B14),B14=0),NA(),AU14/$AK$11)</f>
        <v>2.0000000000000002E-5</v>
      </c>
      <c r="AW14" s="9">
        <f t="shared" ref="AW14:AW77" si="8">IF(OR(ISNA(B14),B14=0),NA(),V14/$AK$11)</f>
        <v>2.0000000000000002E-5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18</v>
      </c>
      <c r="BK14" s="7">
        <v>1</v>
      </c>
      <c r="BL14" s="1">
        <f t="shared" ref="BL14:BL77" si="12">IF(OR(BJ14&lt;$BU$12,BJ14&gt;$BW$12),0,$BU$14*B14)</f>
        <v>1013.462479212149</v>
      </c>
      <c r="BM14" s="74">
        <f>+EvolOf!H3</f>
        <v>2</v>
      </c>
      <c r="BN14" s="1">
        <f t="shared" ref="BN14:BN77" si="13">IF(OR(BJ14&lt;$BU$12,BJ14&gt;$BW$12),0,IF(BJ14&gt;$BW$12,0,VLOOKUP(BJ14,$BK$14:$BM$87,3)))</f>
        <v>1006</v>
      </c>
      <c r="BO14" s="1">
        <f>+BL14-BN14</f>
        <v>7.4624792121489918</v>
      </c>
      <c r="BP14" s="36">
        <f>IF(BN14=0,0,BL14/BN14-1)</f>
        <v>7.4179713838458117E-3</v>
      </c>
      <c r="BQ14" s="1">
        <f t="shared" ref="BQ14:BQ77" si="14">+BO14*BO14</f>
        <v>55.68859599175584</v>
      </c>
      <c r="BR14" s="1">
        <f t="shared" ref="BR14:BR77" si="15">+$BU$14*B14</f>
        <v>1013.462479212149</v>
      </c>
      <c r="BS14" s="1">
        <f t="shared" ref="BS14:BS77" si="16">+$BU$14*E14</f>
        <v>1013.462479212149</v>
      </c>
      <c r="BT14" s="68">
        <v>18</v>
      </c>
      <c r="BU14" s="82">
        <v>101.3462479212149</v>
      </c>
      <c r="BV14" s="1">
        <f>SUM(BQ14:BQ71)</f>
        <v>86340083.702114016</v>
      </c>
      <c r="BW14" s="7">
        <f>COUNTIF(BQ14:BQ52,"&gt;0")</f>
        <v>17</v>
      </c>
      <c r="BX14" s="1">
        <f>+BV14/BW14</f>
        <v>5078828.4530655304</v>
      </c>
      <c r="BY14" s="49">
        <f>MAX(BS14:BS91)</f>
        <v>333429.15566079703</v>
      </c>
      <c r="BZ14" s="49">
        <f>INDEX(BR14:BR88,MATCH(BY14,BS14:BS88,0),1)</f>
        <v>451294.84199316992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1">
        <v>39.53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7498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57488</v>
      </c>
      <c r="AB15" s="1">
        <f t="shared" si="17"/>
        <v>11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1</v>
      </c>
      <c r="AV15" s="9">
        <f t="shared" ref="AV15:AV78" si="23">IF(OR(ISNA(B15),B15=0),NA(),AU15/$AK$11)</f>
        <v>2.0000000000000002E-5</v>
      </c>
      <c r="AW15" s="9">
        <f t="shared" si="8"/>
        <v>2.0000000000000002E-5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19</v>
      </c>
      <c r="BK15" s="7">
        <f>+BK14+1</f>
        <v>2</v>
      </c>
      <c r="BL15" s="1">
        <f t="shared" si="12"/>
        <v>1013.462479212149</v>
      </c>
      <c r="BM15" s="74">
        <f>+EvolOf!H4</f>
        <v>2</v>
      </c>
      <c r="BN15" s="1">
        <f t="shared" si="13"/>
        <v>1606</v>
      </c>
      <c r="BO15" s="1">
        <f t="shared" ref="BO15:BO78" si="24">+BL15-BN15</f>
        <v>-592.53752078785101</v>
      </c>
      <c r="BP15" s="36">
        <f t="shared" ref="BP15:BP78" si="25">IF(BN15=0,0,BL15/BN15-1)</f>
        <v>-0.36895237907089107</v>
      </c>
      <c r="BQ15" s="1">
        <f t="shared" si="14"/>
        <v>351100.71354141296</v>
      </c>
      <c r="BR15" s="1">
        <f t="shared" si="15"/>
        <v>1013.462479212149</v>
      </c>
      <c r="BS15" s="1">
        <f t="shared" si="16"/>
        <v>1013.462479212149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1">
        <v>39.5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7498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57488</v>
      </c>
      <c r="AB16" s="1">
        <f t="shared" si="17"/>
        <v>11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1</v>
      </c>
      <c r="AV16" s="9">
        <f t="shared" si="23"/>
        <v>2.0000000000000002E-5</v>
      </c>
      <c r="AW16" s="9">
        <f t="shared" si="8"/>
        <v>2.0000000000000002E-5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20</v>
      </c>
      <c r="BK16" s="7">
        <f t="shared" si="29"/>
        <v>3</v>
      </c>
      <c r="BL16" s="1">
        <f t="shared" si="12"/>
        <v>1013.462479212149</v>
      </c>
      <c r="BM16" s="74">
        <f>+EvolOf!H5</f>
        <v>2</v>
      </c>
      <c r="BN16" s="1">
        <f t="shared" si="13"/>
        <v>2117</v>
      </c>
      <c r="BO16" s="1">
        <f t="shared" si="24"/>
        <v>-1103.537520787851</v>
      </c>
      <c r="BP16" s="36">
        <f t="shared" si="25"/>
        <v>-0.52127421860550349</v>
      </c>
      <c r="BQ16" s="1">
        <f t="shared" si="14"/>
        <v>1217795.0597865968</v>
      </c>
      <c r="BR16" s="1">
        <f t="shared" si="15"/>
        <v>1013.462479212149</v>
      </c>
      <c r="BS16" s="1">
        <f t="shared" si="16"/>
        <v>1013.462479212149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18</v>
      </c>
      <c r="C17" s="1">
        <v>4</v>
      </c>
      <c r="D17" s="1">
        <v>49981</v>
      </c>
      <c r="E17" s="1">
        <v>18</v>
      </c>
      <c r="F17" s="1">
        <v>0</v>
      </c>
      <c r="G17" s="1">
        <v>0</v>
      </c>
      <c r="H17" s="1">
        <v>0</v>
      </c>
      <c r="I17" s="1">
        <v>0</v>
      </c>
      <c r="J17" s="1">
        <v>39.5</v>
      </c>
      <c r="K17" s="1">
        <v>1.86</v>
      </c>
      <c r="L17" s="1">
        <v>0</v>
      </c>
      <c r="M17" s="1">
        <v>0</v>
      </c>
      <c r="N17" s="1">
        <v>0</v>
      </c>
      <c r="O17" s="1">
        <v>7</v>
      </c>
      <c r="P17" s="1">
        <v>7</v>
      </c>
      <c r="Q17" s="1">
        <v>0</v>
      </c>
      <c r="R17" s="1">
        <v>0</v>
      </c>
      <c r="S17" s="1">
        <v>0</v>
      </c>
      <c r="T17" s="1">
        <v>0</v>
      </c>
      <c r="U17" s="1">
        <v>7498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57479</v>
      </c>
      <c r="AB17" s="1">
        <f t="shared" si="17"/>
        <v>19</v>
      </c>
      <c r="AC17" s="1">
        <f t="shared" si="18"/>
        <v>0</v>
      </c>
      <c r="AD17" s="1">
        <f t="shared" si="19"/>
        <v>0</v>
      </c>
      <c r="AE17" s="1">
        <f t="shared" si="26"/>
        <v>8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8</v>
      </c>
      <c r="AJ17" s="9">
        <f t="shared" si="1"/>
        <v>0</v>
      </c>
      <c r="AK17" s="9">
        <f t="shared" si="2"/>
        <v>3.6000000000000002E-4</v>
      </c>
      <c r="AL17" s="9">
        <f t="shared" si="3"/>
        <v>3.6000000000000002E-4</v>
      </c>
      <c r="AM17" s="9">
        <f t="shared" si="4"/>
        <v>0</v>
      </c>
      <c r="AN17" s="9">
        <f t="shared" si="5"/>
        <v>0</v>
      </c>
      <c r="AO17" s="9">
        <f t="shared" si="6"/>
        <v>1.6000000000000001E-4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1</v>
      </c>
      <c r="AV17" s="9">
        <f t="shared" si="23"/>
        <v>2.0000000000000002E-5</v>
      </c>
      <c r="AW17" s="9">
        <f t="shared" si="8"/>
        <v>2.0000000000000002E-5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21</v>
      </c>
      <c r="BK17" s="7">
        <f t="shared" si="29"/>
        <v>4</v>
      </c>
      <c r="BL17" s="1">
        <f t="shared" si="12"/>
        <v>1824.232462581868</v>
      </c>
      <c r="BM17" s="74">
        <f>+EvolOf!H6</f>
        <v>2</v>
      </c>
      <c r="BN17" s="1">
        <f t="shared" si="13"/>
        <v>2929</v>
      </c>
      <c r="BO17" s="1">
        <f t="shared" si="24"/>
        <v>-1104.767537418132</v>
      </c>
      <c r="BP17" s="36">
        <f t="shared" si="25"/>
        <v>-0.37718249826498185</v>
      </c>
      <c r="BQ17" s="1">
        <f t="shared" si="14"/>
        <v>1220511.3117329236</v>
      </c>
      <c r="BR17" s="1">
        <f t="shared" si="15"/>
        <v>1824.232462581868</v>
      </c>
      <c r="BS17" s="1">
        <f t="shared" si="16"/>
        <v>1824.232462581868</v>
      </c>
      <c r="CC17" s="1"/>
      <c r="CD17" s="1"/>
      <c r="CE17" s="1"/>
      <c r="CF17" s="1"/>
    </row>
    <row r="18" spans="2:85" x14ac:dyDescent="0.3">
      <c r="B18" s="1">
        <f t="shared" si="0"/>
        <v>24</v>
      </c>
      <c r="C18" s="1">
        <v>5</v>
      </c>
      <c r="D18" s="1">
        <v>49975</v>
      </c>
      <c r="E18" s="1">
        <v>24</v>
      </c>
      <c r="F18" s="1">
        <v>0</v>
      </c>
      <c r="G18" s="1">
        <v>0</v>
      </c>
      <c r="H18" s="1">
        <v>0</v>
      </c>
      <c r="I18" s="1">
        <v>0</v>
      </c>
      <c r="J18" s="1">
        <v>39.49</v>
      </c>
      <c r="K18" s="1">
        <v>3.24</v>
      </c>
      <c r="L18" s="1">
        <v>0</v>
      </c>
      <c r="M18" s="1">
        <v>0</v>
      </c>
      <c r="N18" s="1">
        <v>1</v>
      </c>
      <c r="O18" s="1">
        <v>13</v>
      </c>
      <c r="P18" s="1">
        <v>13</v>
      </c>
      <c r="Q18" s="1">
        <v>0</v>
      </c>
      <c r="R18" s="1">
        <v>0</v>
      </c>
      <c r="S18" s="1">
        <v>0</v>
      </c>
      <c r="T18" s="1">
        <v>0</v>
      </c>
      <c r="U18" s="1">
        <v>7498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57473</v>
      </c>
      <c r="AB18" s="1">
        <f t="shared" si="17"/>
        <v>25</v>
      </c>
      <c r="AC18" s="1">
        <f t="shared" si="18"/>
        <v>0</v>
      </c>
      <c r="AD18" s="1">
        <f t="shared" si="19"/>
        <v>0</v>
      </c>
      <c r="AE18" s="1">
        <f t="shared" si="26"/>
        <v>6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6</v>
      </c>
      <c r="AJ18" s="9">
        <f t="shared" si="1"/>
        <v>0</v>
      </c>
      <c r="AK18" s="9">
        <f t="shared" si="2"/>
        <v>4.8000000000000001E-4</v>
      </c>
      <c r="AL18" s="9">
        <f t="shared" si="3"/>
        <v>4.8000000000000001E-4</v>
      </c>
      <c r="AM18" s="9">
        <f t="shared" si="4"/>
        <v>0</v>
      </c>
      <c r="AN18" s="9">
        <f t="shared" si="5"/>
        <v>0</v>
      </c>
      <c r="AO18" s="9">
        <f t="shared" si="6"/>
        <v>1.2E-4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1</v>
      </c>
      <c r="AV18" s="9">
        <f t="shared" si="23"/>
        <v>2.0000000000000002E-5</v>
      </c>
      <c r="AW18" s="9">
        <f t="shared" si="8"/>
        <v>2.0000000000000002E-5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22</v>
      </c>
      <c r="BK18" s="7">
        <f t="shared" si="29"/>
        <v>5</v>
      </c>
      <c r="BL18" s="1">
        <f t="shared" si="12"/>
        <v>2432.3099501091574</v>
      </c>
      <c r="BM18" s="74">
        <f>+EvolOf!H7</f>
        <v>3</v>
      </c>
      <c r="BN18" s="1">
        <f t="shared" si="13"/>
        <v>4130</v>
      </c>
      <c r="BO18" s="1">
        <f t="shared" si="24"/>
        <v>-1697.6900498908426</v>
      </c>
      <c r="BP18" s="36">
        <f t="shared" si="25"/>
        <v>-0.4110629660752646</v>
      </c>
      <c r="BQ18" s="1">
        <f t="shared" si="14"/>
        <v>2882151.5054983716</v>
      </c>
      <c r="BR18" s="1">
        <f t="shared" si="15"/>
        <v>2432.3099501091574</v>
      </c>
      <c r="BS18" s="1">
        <f t="shared" si="16"/>
        <v>2432.3099501091574</v>
      </c>
    </row>
    <row r="19" spans="2:85" x14ac:dyDescent="0.3">
      <c r="B19" s="1">
        <f t="shared" si="0"/>
        <v>32</v>
      </c>
      <c r="C19" s="1">
        <v>6</v>
      </c>
      <c r="D19" s="1">
        <v>49967</v>
      </c>
      <c r="E19" s="1">
        <v>32</v>
      </c>
      <c r="F19" s="1">
        <v>0</v>
      </c>
      <c r="G19" s="1">
        <v>0</v>
      </c>
      <c r="H19" s="1">
        <v>0</v>
      </c>
      <c r="I19" s="1">
        <v>0</v>
      </c>
      <c r="J19" s="1">
        <v>39.479999999999997</v>
      </c>
      <c r="K19" s="1">
        <v>3.82</v>
      </c>
      <c r="L19" s="1">
        <v>0</v>
      </c>
      <c r="M19" s="1">
        <v>0</v>
      </c>
      <c r="N19" s="1">
        <v>2</v>
      </c>
      <c r="O19" s="1">
        <v>20</v>
      </c>
      <c r="P19" s="1">
        <v>20</v>
      </c>
      <c r="Q19" s="1">
        <v>0</v>
      </c>
      <c r="R19" s="1">
        <v>0</v>
      </c>
      <c r="S19" s="1">
        <v>0</v>
      </c>
      <c r="T19" s="1">
        <v>0</v>
      </c>
      <c r="U19" s="1">
        <v>7498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57465</v>
      </c>
      <c r="AB19" s="1">
        <f t="shared" si="17"/>
        <v>33</v>
      </c>
      <c r="AC19" s="1">
        <f t="shared" si="18"/>
        <v>0</v>
      </c>
      <c r="AD19" s="1">
        <f t="shared" si="19"/>
        <v>0</v>
      </c>
      <c r="AE19" s="1">
        <f t="shared" si="26"/>
        <v>8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8</v>
      </c>
      <c r="AJ19" s="9">
        <f t="shared" si="1"/>
        <v>0</v>
      </c>
      <c r="AK19" s="9">
        <f t="shared" si="2"/>
        <v>6.4000000000000005E-4</v>
      </c>
      <c r="AL19" s="9">
        <f t="shared" si="3"/>
        <v>6.4000000000000005E-4</v>
      </c>
      <c r="AM19" s="9">
        <f t="shared" si="4"/>
        <v>0</v>
      </c>
      <c r="AN19" s="9">
        <f t="shared" si="5"/>
        <v>0</v>
      </c>
      <c r="AO19" s="9">
        <f t="shared" si="6"/>
        <v>1.6000000000000001E-4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1</v>
      </c>
      <c r="AV19" s="9">
        <f t="shared" si="23"/>
        <v>2.0000000000000002E-5</v>
      </c>
      <c r="AW19" s="9">
        <f t="shared" si="8"/>
        <v>2.0000000000000002E-5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23</v>
      </c>
      <c r="BK19" s="7">
        <f t="shared" si="29"/>
        <v>6</v>
      </c>
      <c r="BL19" s="1">
        <f t="shared" si="12"/>
        <v>3243.0799334788767</v>
      </c>
      <c r="BM19" s="74">
        <f>+EvolOf!H8</f>
        <v>10</v>
      </c>
      <c r="BN19" s="1">
        <f t="shared" si="13"/>
        <v>5844</v>
      </c>
      <c r="BO19" s="1">
        <f t="shared" si="24"/>
        <v>-2600.9200665211233</v>
      </c>
      <c r="BP19" s="36">
        <f t="shared" si="25"/>
        <v>-0.44505819071203345</v>
      </c>
      <c r="BQ19" s="1">
        <f t="shared" si="14"/>
        <v>6764785.1924322443</v>
      </c>
      <c r="BR19" s="1">
        <f t="shared" si="15"/>
        <v>3243.0799334788767</v>
      </c>
      <c r="BS19" s="1">
        <f t="shared" si="16"/>
        <v>3243.0799334788767</v>
      </c>
    </row>
    <row r="20" spans="2:85" x14ac:dyDescent="0.3">
      <c r="B20" s="1">
        <f t="shared" si="0"/>
        <v>52</v>
      </c>
      <c r="C20" s="1">
        <v>7</v>
      </c>
      <c r="D20" s="1">
        <v>49947</v>
      </c>
      <c r="E20" s="1">
        <v>52</v>
      </c>
      <c r="F20" s="1">
        <v>0</v>
      </c>
      <c r="G20" s="1">
        <v>0</v>
      </c>
      <c r="H20" s="1">
        <v>0</v>
      </c>
      <c r="I20" s="1">
        <v>0</v>
      </c>
      <c r="J20" s="1">
        <v>39.479999999999997</v>
      </c>
      <c r="K20" s="1">
        <v>5.24</v>
      </c>
      <c r="L20" s="1">
        <v>0</v>
      </c>
      <c r="M20" s="1">
        <v>0</v>
      </c>
      <c r="N20" s="1">
        <v>3</v>
      </c>
      <c r="O20" s="1">
        <v>39</v>
      </c>
      <c r="P20" s="1">
        <v>39</v>
      </c>
      <c r="Q20" s="1">
        <v>0</v>
      </c>
      <c r="R20" s="1">
        <v>0</v>
      </c>
      <c r="S20" s="1">
        <v>10</v>
      </c>
      <c r="T20" s="1">
        <v>1</v>
      </c>
      <c r="U20" s="1">
        <v>7498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57445</v>
      </c>
      <c r="AB20" s="1">
        <f t="shared" si="17"/>
        <v>53</v>
      </c>
      <c r="AC20" s="1">
        <f t="shared" si="18"/>
        <v>0</v>
      </c>
      <c r="AD20" s="1">
        <f t="shared" si="19"/>
        <v>0</v>
      </c>
      <c r="AE20" s="1">
        <f t="shared" si="26"/>
        <v>20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20</v>
      </c>
      <c r="AJ20" s="9">
        <f t="shared" si="1"/>
        <v>0</v>
      </c>
      <c r="AK20" s="9">
        <f t="shared" si="2"/>
        <v>1.0399999999999999E-3</v>
      </c>
      <c r="AL20" s="9">
        <f t="shared" si="3"/>
        <v>1.0399999999999999E-3</v>
      </c>
      <c r="AM20" s="9">
        <f t="shared" si="4"/>
        <v>0</v>
      </c>
      <c r="AN20" s="9">
        <f t="shared" si="5"/>
        <v>0</v>
      </c>
      <c r="AO20" s="9">
        <f t="shared" si="6"/>
        <v>4.0000000000000002E-4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1</v>
      </c>
      <c r="AV20" s="9">
        <f t="shared" si="23"/>
        <v>2.0000000000000002E-5</v>
      </c>
      <c r="AW20" s="9">
        <f t="shared" si="8"/>
        <v>2.0000000000000002E-5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24</v>
      </c>
      <c r="BK20" s="7">
        <f t="shared" si="29"/>
        <v>7</v>
      </c>
      <c r="BL20" s="1">
        <f t="shared" si="12"/>
        <v>5270.0048919031742</v>
      </c>
      <c r="BM20" s="74">
        <f>+EvolOf!H9</f>
        <v>16</v>
      </c>
      <c r="BN20" s="1">
        <f t="shared" si="13"/>
        <v>7698</v>
      </c>
      <c r="BO20" s="1">
        <f t="shared" si="24"/>
        <v>-2427.9951080968258</v>
      </c>
      <c r="BP20" s="36">
        <f t="shared" si="25"/>
        <v>-0.31540596363949414</v>
      </c>
      <c r="BQ20" s="1">
        <f t="shared" si="14"/>
        <v>5895160.2449421166</v>
      </c>
      <c r="BR20" s="1">
        <f t="shared" si="15"/>
        <v>5270.0048919031742</v>
      </c>
      <c r="BS20" s="1">
        <f t="shared" si="16"/>
        <v>5270.0048919031742</v>
      </c>
    </row>
    <row r="21" spans="2:85" x14ac:dyDescent="0.3">
      <c r="B21" s="1">
        <f t="shared" si="0"/>
        <v>78</v>
      </c>
      <c r="C21" s="1">
        <v>8</v>
      </c>
      <c r="D21" s="1">
        <v>49921</v>
      </c>
      <c r="E21" s="1">
        <v>78</v>
      </c>
      <c r="F21" s="1">
        <v>0</v>
      </c>
      <c r="G21" s="1">
        <v>0</v>
      </c>
      <c r="H21" s="1">
        <v>0</v>
      </c>
      <c r="I21" s="1">
        <v>0</v>
      </c>
      <c r="J21" s="1">
        <v>39.479999999999997</v>
      </c>
      <c r="K21" s="1">
        <v>7.12</v>
      </c>
      <c r="L21" s="1">
        <v>0</v>
      </c>
      <c r="M21" s="1">
        <v>0.04</v>
      </c>
      <c r="N21" s="1">
        <v>4</v>
      </c>
      <c r="O21" s="1">
        <v>63</v>
      </c>
      <c r="P21" s="1">
        <v>63</v>
      </c>
      <c r="Q21" s="1">
        <v>0</v>
      </c>
      <c r="R21" s="1">
        <v>0</v>
      </c>
      <c r="S21" s="1">
        <v>9</v>
      </c>
      <c r="T21" s="1">
        <v>1</v>
      </c>
      <c r="U21" s="1">
        <v>7498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57419</v>
      </c>
      <c r="AB21" s="1">
        <f t="shared" si="17"/>
        <v>79</v>
      </c>
      <c r="AC21" s="1">
        <f t="shared" si="18"/>
        <v>0</v>
      </c>
      <c r="AD21" s="1">
        <f t="shared" si="19"/>
        <v>0</v>
      </c>
      <c r="AE21" s="1">
        <f t="shared" si="26"/>
        <v>26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26</v>
      </c>
      <c r="AJ21" s="9">
        <f t="shared" si="1"/>
        <v>0</v>
      </c>
      <c r="AK21" s="9">
        <f t="shared" si="2"/>
        <v>1.56E-3</v>
      </c>
      <c r="AL21" s="9">
        <f t="shared" si="3"/>
        <v>1.56E-3</v>
      </c>
      <c r="AM21" s="9">
        <f t="shared" si="4"/>
        <v>0</v>
      </c>
      <c r="AN21" s="9">
        <f t="shared" si="5"/>
        <v>0</v>
      </c>
      <c r="AO21" s="9">
        <f t="shared" si="6"/>
        <v>5.1999999999999995E-4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1</v>
      </c>
      <c r="AV21" s="9">
        <f t="shared" si="23"/>
        <v>2.0000000000000002E-5</v>
      </c>
      <c r="AW21" s="9">
        <f t="shared" si="8"/>
        <v>2.0000000000000002E-5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25</v>
      </c>
      <c r="BK21" s="7">
        <f t="shared" si="29"/>
        <v>8</v>
      </c>
      <c r="BL21" s="1">
        <f t="shared" si="12"/>
        <v>7905.0073378547622</v>
      </c>
      <c r="BM21" s="74">
        <f>+EvolOf!H10</f>
        <v>29</v>
      </c>
      <c r="BN21" s="1">
        <f t="shared" si="13"/>
        <v>9149</v>
      </c>
      <c r="BO21" s="1">
        <f t="shared" si="24"/>
        <v>-1243.9926621452378</v>
      </c>
      <c r="BP21" s="36">
        <f t="shared" si="25"/>
        <v>-0.13597034234837002</v>
      </c>
      <c r="BQ21" s="1">
        <f t="shared" si="14"/>
        <v>1547517.7434711957</v>
      </c>
      <c r="BR21" s="1">
        <f t="shared" si="15"/>
        <v>7905.0073378547622</v>
      </c>
      <c r="BS21" s="1">
        <f t="shared" si="16"/>
        <v>7905.0073378547622</v>
      </c>
    </row>
    <row r="22" spans="2:85" x14ac:dyDescent="0.3">
      <c r="B22" s="1">
        <f t="shared" si="0"/>
        <v>108</v>
      </c>
      <c r="C22" s="1">
        <v>9</v>
      </c>
      <c r="D22" s="1">
        <v>49891</v>
      </c>
      <c r="E22" s="1">
        <v>108</v>
      </c>
      <c r="F22" s="1">
        <v>0</v>
      </c>
      <c r="G22" s="1">
        <v>0</v>
      </c>
      <c r="H22" s="1">
        <v>0</v>
      </c>
      <c r="I22" s="1">
        <v>0</v>
      </c>
      <c r="J22" s="1">
        <v>39.479999999999997</v>
      </c>
      <c r="K22" s="1">
        <v>18.91</v>
      </c>
      <c r="L22" s="1">
        <v>0</v>
      </c>
      <c r="M22" s="1">
        <v>0.04</v>
      </c>
      <c r="N22" s="1">
        <v>6</v>
      </c>
      <c r="O22" s="1">
        <v>92</v>
      </c>
      <c r="P22" s="1">
        <v>92</v>
      </c>
      <c r="Q22" s="1">
        <v>0</v>
      </c>
      <c r="R22" s="1">
        <v>0</v>
      </c>
      <c r="S22" s="1">
        <v>9</v>
      </c>
      <c r="T22" s="1">
        <v>1</v>
      </c>
      <c r="U22" s="1">
        <v>7498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57389</v>
      </c>
      <c r="AB22" s="1">
        <f t="shared" si="17"/>
        <v>109</v>
      </c>
      <c r="AC22" s="1">
        <f t="shared" si="18"/>
        <v>0</v>
      </c>
      <c r="AD22" s="1">
        <f t="shared" si="19"/>
        <v>0</v>
      </c>
      <c r="AE22" s="1">
        <f t="shared" si="26"/>
        <v>30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30</v>
      </c>
      <c r="AJ22" s="9">
        <f t="shared" si="1"/>
        <v>0</v>
      </c>
      <c r="AK22" s="9">
        <f t="shared" si="2"/>
        <v>2.16E-3</v>
      </c>
      <c r="AL22" s="9">
        <f t="shared" si="3"/>
        <v>2.16E-3</v>
      </c>
      <c r="AM22" s="9">
        <f t="shared" si="4"/>
        <v>0</v>
      </c>
      <c r="AN22" s="9">
        <f t="shared" si="5"/>
        <v>0</v>
      </c>
      <c r="AO22" s="9">
        <f t="shared" si="6"/>
        <v>5.9999999999999995E-4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1</v>
      </c>
      <c r="AV22" s="9">
        <f t="shared" si="23"/>
        <v>2.0000000000000002E-5</v>
      </c>
      <c r="AW22" s="9">
        <f t="shared" si="8"/>
        <v>2.0000000000000002E-5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26</v>
      </c>
      <c r="BK22" s="7">
        <f t="shared" si="29"/>
        <v>9</v>
      </c>
      <c r="BL22" s="1">
        <f t="shared" si="12"/>
        <v>10945.39477549121</v>
      </c>
      <c r="BM22" s="74">
        <f>+EvolOf!H11</f>
        <v>43</v>
      </c>
      <c r="BN22" s="1">
        <f t="shared" si="13"/>
        <v>11178</v>
      </c>
      <c r="BO22" s="1">
        <f t="shared" si="24"/>
        <v>-232.60522450879034</v>
      </c>
      <c r="BP22" s="36">
        <f t="shared" si="25"/>
        <v>-2.0809198828841469E-2</v>
      </c>
      <c r="BQ22" s="1">
        <f t="shared" si="14"/>
        <v>54105.190468784756</v>
      </c>
      <c r="BR22" s="1">
        <f t="shared" si="15"/>
        <v>10945.39477549121</v>
      </c>
      <c r="BS22" s="1">
        <f t="shared" si="16"/>
        <v>10945.39477549121</v>
      </c>
    </row>
    <row r="23" spans="2:85" x14ac:dyDescent="0.3">
      <c r="B23" s="1">
        <f t="shared" si="0"/>
        <v>152</v>
      </c>
      <c r="C23" s="1">
        <v>10</v>
      </c>
      <c r="D23" s="1">
        <v>49847</v>
      </c>
      <c r="E23" s="1">
        <v>152</v>
      </c>
      <c r="F23" s="1">
        <v>0</v>
      </c>
      <c r="G23" s="1">
        <v>0</v>
      </c>
      <c r="H23" s="1">
        <v>0</v>
      </c>
      <c r="I23" s="1">
        <v>0</v>
      </c>
      <c r="J23" s="1">
        <v>39.479999999999997</v>
      </c>
      <c r="K23" s="1">
        <v>20.100000000000001</v>
      </c>
      <c r="L23" s="1">
        <v>0</v>
      </c>
      <c r="M23" s="1">
        <v>0.04</v>
      </c>
      <c r="N23" s="1">
        <v>8</v>
      </c>
      <c r="O23" s="1">
        <v>133</v>
      </c>
      <c r="P23" s="1">
        <v>133</v>
      </c>
      <c r="Q23" s="1">
        <v>0</v>
      </c>
      <c r="R23" s="1">
        <v>0</v>
      </c>
      <c r="S23" s="1">
        <v>17</v>
      </c>
      <c r="T23" s="1">
        <v>1</v>
      </c>
      <c r="U23" s="1">
        <v>7498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57345</v>
      </c>
      <c r="AB23" s="1">
        <f t="shared" si="17"/>
        <v>153</v>
      </c>
      <c r="AC23" s="1">
        <f t="shared" si="18"/>
        <v>0</v>
      </c>
      <c r="AD23" s="1">
        <f t="shared" si="19"/>
        <v>0</v>
      </c>
      <c r="AE23" s="1">
        <f t="shared" si="26"/>
        <v>44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44</v>
      </c>
      <c r="AJ23" s="9">
        <f t="shared" si="1"/>
        <v>0</v>
      </c>
      <c r="AK23" s="9">
        <f t="shared" si="2"/>
        <v>3.0400000000000002E-3</v>
      </c>
      <c r="AL23" s="9">
        <f t="shared" si="3"/>
        <v>3.0400000000000002E-3</v>
      </c>
      <c r="AM23" s="9">
        <f t="shared" si="4"/>
        <v>0</v>
      </c>
      <c r="AN23" s="9">
        <f t="shared" si="5"/>
        <v>0</v>
      </c>
      <c r="AO23" s="9">
        <f t="shared" si="6"/>
        <v>8.8000000000000003E-4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1</v>
      </c>
      <c r="AV23" s="9">
        <f t="shared" si="23"/>
        <v>2.0000000000000002E-5</v>
      </c>
      <c r="AW23" s="9">
        <f t="shared" si="8"/>
        <v>2.0000000000000002E-5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27</v>
      </c>
      <c r="BK23" s="7">
        <f t="shared" si="29"/>
        <v>10</v>
      </c>
      <c r="BL23" s="1">
        <f t="shared" si="12"/>
        <v>15404.629684024665</v>
      </c>
      <c r="BM23" s="74">
        <f>+EvolOf!H12</f>
        <v>65</v>
      </c>
      <c r="BN23" s="1">
        <f t="shared" si="13"/>
        <v>13716</v>
      </c>
      <c r="BO23" s="1">
        <f t="shared" si="24"/>
        <v>1688.629684024665</v>
      </c>
      <c r="BP23" s="36">
        <f t="shared" si="25"/>
        <v>0.1231138585611451</v>
      </c>
      <c r="BQ23" s="1">
        <f t="shared" si="14"/>
        <v>2851470.2097692401</v>
      </c>
      <c r="BR23" s="1">
        <f t="shared" si="15"/>
        <v>15404.629684024665</v>
      </c>
      <c r="BS23" s="1">
        <f t="shared" si="16"/>
        <v>15404.629684024665</v>
      </c>
    </row>
    <row r="24" spans="2:85" x14ac:dyDescent="0.3">
      <c r="B24" s="1">
        <f t="shared" si="0"/>
        <v>198</v>
      </c>
      <c r="C24" s="1">
        <v>11</v>
      </c>
      <c r="D24" s="1">
        <v>49801</v>
      </c>
      <c r="E24" s="1">
        <v>198</v>
      </c>
      <c r="F24" s="1">
        <v>0</v>
      </c>
      <c r="G24" s="1">
        <v>0</v>
      </c>
      <c r="H24" s="1">
        <v>0</v>
      </c>
      <c r="I24" s="1">
        <v>0</v>
      </c>
      <c r="J24" s="1">
        <v>39.49</v>
      </c>
      <c r="K24" s="1">
        <v>24.79</v>
      </c>
      <c r="L24" s="1">
        <v>0</v>
      </c>
      <c r="M24" s="1">
        <v>0.77</v>
      </c>
      <c r="N24" s="1">
        <v>12</v>
      </c>
      <c r="O24" s="1">
        <v>175</v>
      </c>
      <c r="P24" s="1">
        <v>175</v>
      </c>
      <c r="Q24" s="1">
        <v>0</v>
      </c>
      <c r="R24" s="1">
        <v>0</v>
      </c>
      <c r="S24" s="1">
        <v>24</v>
      </c>
      <c r="T24" s="1">
        <v>1</v>
      </c>
      <c r="U24" s="1">
        <v>7498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57299</v>
      </c>
      <c r="AB24" s="1">
        <f t="shared" si="17"/>
        <v>199</v>
      </c>
      <c r="AC24" s="1">
        <f t="shared" si="18"/>
        <v>0</v>
      </c>
      <c r="AD24" s="1">
        <f t="shared" si="19"/>
        <v>0</v>
      </c>
      <c r="AE24" s="1">
        <f t="shared" si="26"/>
        <v>46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46</v>
      </c>
      <c r="AJ24" s="9">
        <f t="shared" si="1"/>
        <v>0</v>
      </c>
      <c r="AK24" s="9">
        <f t="shared" si="2"/>
        <v>3.96E-3</v>
      </c>
      <c r="AL24" s="9">
        <f t="shared" si="3"/>
        <v>3.96E-3</v>
      </c>
      <c r="AM24" s="9">
        <f t="shared" si="4"/>
        <v>0</v>
      </c>
      <c r="AN24" s="9">
        <f t="shared" si="5"/>
        <v>0</v>
      </c>
      <c r="AO24" s="9">
        <f t="shared" si="6"/>
        <v>9.2000000000000003E-4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1</v>
      </c>
      <c r="AV24" s="9">
        <f t="shared" si="23"/>
        <v>2.0000000000000002E-5</v>
      </c>
      <c r="AW24" s="9">
        <f t="shared" si="8"/>
        <v>2.0000000000000002E-5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28</v>
      </c>
      <c r="BK24" s="7">
        <f t="shared" si="29"/>
        <v>11</v>
      </c>
      <c r="BL24" s="1">
        <f t="shared" si="12"/>
        <v>20066.55708840055</v>
      </c>
      <c r="BM24" s="74">
        <f>+EvolOf!H13</f>
        <v>113</v>
      </c>
      <c r="BN24" s="1">
        <f t="shared" si="13"/>
        <v>17147</v>
      </c>
      <c r="BO24" s="1">
        <f t="shared" si="24"/>
        <v>2919.5570884005501</v>
      </c>
      <c r="BP24" s="36">
        <f t="shared" si="25"/>
        <v>0.17026634912232752</v>
      </c>
      <c r="BQ24" s="1">
        <f t="shared" si="14"/>
        <v>8523813.5924298968</v>
      </c>
      <c r="BR24" s="1">
        <f t="shared" si="15"/>
        <v>20066.55708840055</v>
      </c>
      <c r="BS24" s="1">
        <f t="shared" si="16"/>
        <v>20066.55708840055</v>
      </c>
    </row>
    <row r="25" spans="2:85" x14ac:dyDescent="0.3">
      <c r="B25" s="1">
        <f t="shared" si="0"/>
        <v>237</v>
      </c>
      <c r="C25" s="1">
        <v>12</v>
      </c>
      <c r="D25" s="1">
        <v>49762</v>
      </c>
      <c r="E25" s="1">
        <v>237</v>
      </c>
      <c r="F25" s="1">
        <v>0</v>
      </c>
      <c r="G25" s="1">
        <v>0</v>
      </c>
      <c r="H25" s="1">
        <v>0</v>
      </c>
      <c r="I25" s="1">
        <v>0</v>
      </c>
      <c r="J25" s="1">
        <v>39.49</v>
      </c>
      <c r="K25" s="1">
        <v>30.45</v>
      </c>
      <c r="L25" s="1">
        <v>0</v>
      </c>
      <c r="M25" s="1">
        <v>0.77</v>
      </c>
      <c r="N25" s="1">
        <v>18</v>
      </c>
      <c r="O25" s="1">
        <v>208</v>
      </c>
      <c r="P25" s="1">
        <v>208</v>
      </c>
      <c r="Q25" s="1">
        <v>0</v>
      </c>
      <c r="R25" s="1">
        <v>0</v>
      </c>
      <c r="S25" s="1">
        <v>32</v>
      </c>
      <c r="T25" s="1">
        <v>2</v>
      </c>
      <c r="U25" s="1">
        <v>7498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57260</v>
      </c>
      <c r="AB25" s="1">
        <f t="shared" si="17"/>
        <v>238</v>
      </c>
      <c r="AC25" s="1">
        <f t="shared" si="18"/>
        <v>0</v>
      </c>
      <c r="AD25" s="1">
        <f t="shared" si="19"/>
        <v>0</v>
      </c>
      <c r="AE25" s="1">
        <f t="shared" si="26"/>
        <v>39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39</v>
      </c>
      <c r="AJ25" s="9">
        <f t="shared" si="1"/>
        <v>0</v>
      </c>
      <c r="AK25" s="9">
        <f t="shared" si="2"/>
        <v>4.7400000000000003E-3</v>
      </c>
      <c r="AL25" s="9">
        <f t="shared" si="3"/>
        <v>4.7400000000000003E-3</v>
      </c>
      <c r="AM25" s="9">
        <f t="shared" si="4"/>
        <v>0</v>
      </c>
      <c r="AN25" s="9">
        <f t="shared" si="5"/>
        <v>0</v>
      </c>
      <c r="AO25" s="9">
        <f t="shared" si="6"/>
        <v>7.7999999999999999E-4</v>
      </c>
      <c r="AP25" s="1">
        <f t="shared" si="21"/>
        <v>0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0</v>
      </c>
      <c r="AU25" s="1">
        <f t="shared" si="7"/>
        <v>1</v>
      </c>
      <c r="AV25" s="9">
        <f t="shared" si="23"/>
        <v>2.0000000000000002E-5</v>
      </c>
      <c r="AW25" s="9">
        <f t="shared" si="8"/>
        <v>2.0000000000000002E-5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29"/>
        <v>29</v>
      </c>
      <c r="BK25" s="7">
        <f t="shared" si="29"/>
        <v>12</v>
      </c>
      <c r="BL25" s="1">
        <f t="shared" si="12"/>
        <v>24019.06075732793</v>
      </c>
      <c r="BM25" s="74">
        <f>+EvolOf!H14</f>
        <v>148</v>
      </c>
      <c r="BN25" s="1">
        <f t="shared" si="13"/>
        <v>19980</v>
      </c>
      <c r="BO25" s="1">
        <f t="shared" si="24"/>
        <v>4039.0607573279303</v>
      </c>
      <c r="BP25" s="36">
        <f t="shared" si="25"/>
        <v>0.20215519305945606</v>
      </c>
      <c r="BQ25" s="1">
        <f t="shared" si="14"/>
        <v>16314011.801386474</v>
      </c>
      <c r="BR25" s="1">
        <f t="shared" si="15"/>
        <v>24019.06075732793</v>
      </c>
      <c r="BS25" s="1">
        <f t="shared" si="16"/>
        <v>24019.06075732793</v>
      </c>
    </row>
    <row r="26" spans="2:85" x14ac:dyDescent="0.3">
      <c r="B26" s="1">
        <f t="shared" si="0"/>
        <v>269</v>
      </c>
      <c r="C26" s="1">
        <v>13</v>
      </c>
      <c r="D26" s="1">
        <v>49730</v>
      </c>
      <c r="E26" s="1">
        <v>269</v>
      </c>
      <c r="F26" s="1">
        <v>0</v>
      </c>
      <c r="G26" s="1">
        <v>0</v>
      </c>
      <c r="H26" s="1">
        <v>0</v>
      </c>
      <c r="I26" s="1">
        <v>0</v>
      </c>
      <c r="J26" s="1">
        <v>39.49</v>
      </c>
      <c r="K26" s="1">
        <v>37.9</v>
      </c>
      <c r="L26" s="1">
        <v>0</v>
      </c>
      <c r="M26" s="1">
        <v>1.06</v>
      </c>
      <c r="N26" s="1">
        <v>27</v>
      </c>
      <c r="O26" s="1">
        <v>232</v>
      </c>
      <c r="P26" s="1">
        <v>232</v>
      </c>
      <c r="Q26" s="1">
        <v>0</v>
      </c>
      <c r="R26" s="1">
        <v>0</v>
      </c>
      <c r="S26" s="1">
        <v>52</v>
      </c>
      <c r="T26" s="1">
        <v>4</v>
      </c>
      <c r="U26" s="1">
        <v>7498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57228</v>
      </c>
      <c r="AB26" s="1">
        <f t="shared" si="17"/>
        <v>270</v>
      </c>
      <c r="AC26" s="1">
        <f t="shared" si="18"/>
        <v>0</v>
      </c>
      <c r="AD26" s="1">
        <f t="shared" si="19"/>
        <v>0</v>
      </c>
      <c r="AE26" s="1">
        <f t="shared" si="26"/>
        <v>32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32</v>
      </c>
      <c r="AJ26" s="9">
        <f t="shared" si="1"/>
        <v>0</v>
      </c>
      <c r="AK26" s="9">
        <f t="shared" si="2"/>
        <v>5.3800000000000002E-3</v>
      </c>
      <c r="AL26" s="9">
        <f t="shared" si="3"/>
        <v>5.3800000000000002E-3</v>
      </c>
      <c r="AM26" s="9">
        <f t="shared" si="4"/>
        <v>0</v>
      </c>
      <c r="AN26" s="9">
        <f t="shared" si="5"/>
        <v>0</v>
      </c>
      <c r="AO26" s="9">
        <f t="shared" si="6"/>
        <v>6.4000000000000005E-4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1</v>
      </c>
      <c r="AV26" s="9">
        <f t="shared" si="23"/>
        <v>2.0000000000000002E-5</v>
      </c>
      <c r="AW26" s="9">
        <f t="shared" si="8"/>
        <v>2.0000000000000002E-5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30</v>
      </c>
      <c r="BK26" s="7">
        <f t="shared" si="29"/>
        <v>13</v>
      </c>
      <c r="BL26" s="1">
        <f t="shared" si="12"/>
        <v>27262.140690806806</v>
      </c>
      <c r="BM26" s="74">
        <f>+EvolOf!H15</f>
        <v>194</v>
      </c>
      <c r="BN26" s="1">
        <f t="shared" si="13"/>
        <v>24926</v>
      </c>
      <c r="BO26" s="1">
        <f t="shared" si="24"/>
        <v>2336.1406908068057</v>
      </c>
      <c r="BP26" s="36">
        <f t="shared" si="25"/>
        <v>9.3723047853919939E-2</v>
      </c>
      <c r="BQ26" s="1">
        <f t="shared" si="14"/>
        <v>5457553.3272432992</v>
      </c>
      <c r="BR26" s="1">
        <f t="shared" si="15"/>
        <v>27262.140690806806</v>
      </c>
      <c r="BS26" s="1">
        <f t="shared" si="16"/>
        <v>27262.140690806806</v>
      </c>
    </row>
    <row r="27" spans="2:85" x14ac:dyDescent="0.3">
      <c r="B27" s="1">
        <f t="shared" si="0"/>
        <v>299</v>
      </c>
      <c r="C27" s="1">
        <v>14</v>
      </c>
      <c r="D27" s="1">
        <v>49699</v>
      </c>
      <c r="E27" s="1">
        <v>299</v>
      </c>
      <c r="F27" s="1">
        <v>0</v>
      </c>
      <c r="G27" s="1">
        <v>0</v>
      </c>
      <c r="H27" s="1">
        <v>0</v>
      </c>
      <c r="I27" s="1">
        <v>0</v>
      </c>
      <c r="J27" s="1">
        <v>39.49</v>
      </c>
      <c r="K27" s="1">
        <v>86.18</v>
      </c>
      <c r="L27" s="1">
        <v>1.3</v>
      </c>
      <c r="M27" s="1">
        <v>3.48</v>
      </c>
      <c r="N27" s="1">
        <v>38</v>
      </c>
      <c r="O27" s="1">
        <v>252</v>
      </c>
      <c r="P27" s="1">
        <v>252</v>
      </c>
      <c r="Q27" s="1">
        <v>0</v>
      </c>
      <c r="R27" s="1">
        <v>0</v>
      </c>
      <c r="S27" s="1">
        <v>77</v>
      </c>
      <c r="T27" s="1">
        <v>7</v>
      </c>
      <c r="U27" s="1">
        <v>7498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57197</v>
      </c>
      <c r="AB27" s="1">
        <f t="shared" si="17"/>
        <v>300</v>
      </c>
      <c r="AC27" s="1">
        <f t="shared" si="18"/>
        <v>0</v>
      </c>
      <c r="AD27" s="1">
        <f t="shared" si="19"/>
        <v>0</v>
      </c>
      <c r="AE27" s="1">
        <f t="shared" si="26"/>
        <v>30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30</v>
      </c>
      <c r="AJ27" s="9">
        <f t="shared" si="1"/>
        <v>0</v>
      </c>
      <c r="AK27" s="9">
        <f t="shared" si="2"/>
        <v>5.9800000000000001E-3</v>
      </c>
      <c r="AL27" s="9">
        <f t="shared" si="3"/>
        <v>5.9800000000000001E-3</v>
      </c>
      <c r="AM27" s="9">
        <f t="shared" si="4"/>
        <v>0</v>
      </c>
      <c r="AN27" s="9">
        <f t="shared" si="5"/>
        <v>0</v>
      </c>
      <c r="AO27" s="9">
        <f t="shared" si="6"/>
        <v>5.9999999999999995E-4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1</v>
      </c>
      <c r="AV27" s="9">
        <f t="shared" si="23"/>
        <v>2.0000000000000002E-5</v>
      </c>
      <c r="AW27" s="9">
        <f t="shared" si="8"/>
        <v>2.0000000000000002E-5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31</v>
      </c>
      <c r="BK27" s="7">
        <f t="shared" si="29"/>
        <v>14</v>
      </c>
      <c r="BL27" s="1">
        <f t="shared" si="12"/>
        <v>30302.528128443253</v>
      </c>
      <c r="BM27" s="74">
        <f>+EvolOf!H16</f>
        <v>238</v>
      </c>
      <c r="BN27" s="1">
        <f t="shared" si="13"/>
        <v>28572</v>
      </c>
      <c r="BO27" s="1">
        <f t="shared" si="24"/>
        <v>1730.5281284432531</v>
      </c>
      <c r="BP27" s="36">
        <f t="shared" si="25"/>
        <v>6.0567273150050838E-2</v>
      </c>
      <c r="BQ27" s="1">
        <f t="shared" si="14"/>
        <v>2994727.6033333084</v>
      </c>
      <c r="BR27" s="1">
        <f t="shared" si="15"/>
        <v>30302.528128443253</v>
      </c>
      <c r="BS27" s="1">
        <f t="shared" si="16"/>
        <v>30302.528128443253</v>
      </c>
      <c r="CD27" s="1"/>
      <c r="CE27" s="1"/>
      <c r="CF27" s="1"/>
      <c r="CG27" s="1"/>
    </row>
    <row r="28" spans="2:85" x14ac:dyDescent="0.3">
      <c r="B28" s="1">
        <f t="shared" si="0"/>
        <v>336</v>
      </c>
      <c r="C28" s="1">
        <v>15</v>
      </c>
      <c r="D28" s="1">
        <v>49663</v>
      </c>
      <c r="E28" s="1">
        <v>335</v>
      </c>
      <c r="F28" s="1">
        <v>0</v>
      </c>
      <c r="G28" s="1">
        <v>1</v>
      </c>
      <c r="H28" s="1">
        <v>0</v>
      </c>
      <c r="I28" s="1">
        <v>0</v>
      </c>
      <c r="J28" s="1">
        <v>39.49</v>
      </c>
      <c r="K28" s="1">
        <v>78.23</v>
      </c>
      <c r="L28" s="1">
        <v>2.2000000000000002</v>
      </c>
      <c r="M28" s="1">
        <v>3.3</v>
      </c>
      <c r="N28" s="1">
        <v>51</v>
      </c>
      <c r="O28" s="1">
        <v>275</v>
      </c>
      <c r="P28" s="1">
        <v>274</v>
      </c>
      <c r="Q28" s="1">
        <v>0</v>
      </c>
      <c r="R28" s="1">
        <v>0</v>
      </c>
      <c r="S28" s="1">
        <v>106</v>
      </c>
      <c r="T28" s="1">
        <v>9</v>
      </c>
      <c r="U28" s="1">
        <v>7497</v>
      </c>
      <c r="V28" s="1">
        <v>2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57160</v>
      </c>
      <c r="AB28" s="1">
        <f t="shared" si="17"/>
        <v>337</v>
      </c>
      <c r="AC28" s="1">
        <f t="shared" si="18"/>
        <v>1</v>
      </c>
      <c r="AD28" s="1">
        <f t="shared" si="19"/>
        <v>0</v>
      </c>
      <c r="AE28" s="1">
        <f t="shared" si="26"/>
        <v>36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7"/>
        <v>37</v>
      </c>
      <c r="AJ28" s="9">
        <f t="shared" si="1"/>
        <v>0</v>
      </c>
      <c r="AK28" s="9">
        <f t="shared" si="2"/>
        <v>6.7200000000000003E-3</v>
      </c>
      <c r="AL28" s="9">
        <f t="shared" si="3"/>
        <v>6.7000000000000002E-3</v>
      </c>
      <c r="AM28" s="9">
        <f t="shared" si="4"/>
        <v>2.0000000000000002E-5</v>
      </c>
      <c r="AN28" s="9">
        <f t="shared" si="5"/>
        <v>0</v>
      </c>
      <c r="AO28" s="9">
        <f t="shared" si="6"/>
        <v>7.3999999999999999E-4</v>
      </c>
      <c r="AP28" s="1">
        <f t="shared" si="21"/>
        <v>1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1</v>
      </c>
      <c r="AU28" s="1">
        <f t="shared" si="7"/>
        <v>2</v>
      </c>
      <c r="AV28" s="9">
        <f t="shared" si="23"/>
        <v>4.0000000000000003E-5</v>
      </c>
      <c r="AW28" s="9">
        <f t="shared" si="8"/>
        <v>4.0000000000000003E-5</v>
      </c>
      <c r="AX28" s="9">
        <f t="shared" si="9"/>
        <v>0</v>
      </c>
      <c r="AY28" s="9">
        <f t="shared" si="10"/>
        <v>0</v>
      </c>
      <c r="AZ28" s="9">
        <f t="shared" si="11"/>
        <v>2.0000000000000002E-5</v>
      </c>
      <c r="BJ28" s="7">
        <f t="shared" si="29"/>
        <v>32</v>
      </c>
      <c r="BK28" s="7">
        <f t="shared" si="29"/>
        <v>15</v>
      </c>
      <c r="BL28" s="1">
        <f t="shared" si="12"/>
        <v>34052.339301528205</v>
      </c>
      <c r="BM28" s="74">
        <f>+EvolOf!H17</f>
        <v>364</v>
      </c>
      <c r="BN28" s="1">
        <f t="shared" si="13"/>
        <v>33089</v>
      </c>
      <c r="BO28" s="1">
        <f t="shared" si="24"/>
        <v>963.3393015282054</v>
      </c>
      <c r="BP28" s="36">
        <f t="shared" si="25"/>
        <v>2.9113581598966487E-2</v>
      </c>
      <c r="BQ28" s="1">
        <f t="shared" si="14"/>
        <v>928022.60986885068</v>
      </c>
      <c r="BR28" s="1">
        <f t="shared" si="15"/>
        <v>34052.339301528205</v>
      </c>
      <c r="BS28" s="1">
        <f t="shared" si="16"/>
        <v>33950.993053606988</v>
      </c>
      <c r="CD28" s="1"/>
      <c r="CE28" s="1"/>
      <c r="CF28" s="1"/>
      <c r="CG28" s="1"/>
    </row>
    <row r="29" spans="2:85" x14ac:dyDescent="0.3">
      <c r="B29" s="1">
        <f t="shared" si="0"/>
        <v>372</v>
      </c>
      <c r="C29" s="1">
        <v>16</v>
      </c>
      <c r="D29" s="1">
        <v>49626</v>
      </c>
      <c r="E29" s="1">
        <v>371</v>
      </c>
      <c r="F29" s="1">
        <v>0</v>
      </c>
      <c r="G29" s="1">
        <v>1</v>
      </c>
      <c r="H29" s="1">
        <v>0</v>
      </c>
      <c r="I29" s="1">
        <v>0</v>
      </c>
      <c r="J29" s="1">
        <v>39.49</v>
      </c>
      <c r="K29" s="1">
        <v>71.819999999999993</v>
      </c>
      <c r="L29" s="1">
        <v>2.6</v>
      </c>
      <c r="M29" s="1">
        <v>3.65</v>
      </c>
      <c r="N29" s="1">
        <v>63</v>
      </c>
      <c r="O29" s="1">
        <v>300</v>
      </c>
      <c r="P29" s="1">
        <v>299</v>
      </c>
      <c r="Q29" s="1">
        <v>1</v>
      </c>
      <c r="R29" s="1">
        <v>0</v>
      </c>
      <c r="S29" s="1">
        <v>150</v>
      </c>
      <c r="T29" s="1">
        <v>14</v>
      </c>
      <c r="U29" s="1">
        <v>7497</v>
      </c>
      <c r="V29" s="1">
        <v>2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57123</v>
      </c>
      <c r="AB29" s="1">
        <f t="shared" si="17"/>
        <v>373</v>
      </c>
      <c r="AC29" s="1">
        <f t="shared" si="18"/>
        <v>1</v>
      </c>
      <c r="AD29" s="1">
        <f t="shared" si="19"/>
        <v>0</v>
      </c>
      <c r="AE29" s="1">
        <f t="shared" si="26"/>
        <v>36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7"/>
        <v>36</v>
      </c>
      <c r="AJ29" s="9">
        <f t="shared" si="1"/>
        <v>0</v>
      </c>
      <c r="AK29" s="9">
        <f t="shared" si="2"/>
        <v>7.4400000000000004E-3</v>
      </c>
      <c r="AL29" s="9">
        <f t="shared" si="3"/>
        <v>7.4200000000000004E-3</v>
      </c>
      <c r="AM29" s="9">
        <f t="shared" si="4"/>
        <v>2.0000000000000002E-5</v>
      </c>
      <c r="AN29" s="9">
        <f t="shared" si="5"/>
        <v>0</v>
      </c>
      <c r="AO29" s="9">
        <f t="shared" si="6"/>
        <v>7.2000000000000005E-4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2</v>
      </c>
      <c r="AV29" s="9">
        <f t="shared" si="23"/>
        <v>4.0000000000000003E-5</v>
      </c>
      <c r="AW29" s="9">
        <f t="shared" si="8"/>
        <v>4.0000000000000003E-5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33</v>
      </c>
      <c r="BK29" s="7">
        <f t="shared" si="29"/>
        <v>16</v>
      </c>
      <c r="BL29" s="1">
        <f t="shared" si="12"/>
        <v>37700.804226691944</v>
      </c>
      <c r="BM29" s="74">
        <f>+EvolOf!H18</f>
        <v>386</v>
      </c>
      <c r="BN29" s="1">
        <f t="shared" si="13"/>
        <v>39673</v>
      </c>
      <c r="BO29" s="1">
        <f t="shared" si="24"/>
        <v>-1972.1957733080562</v>
      </c>
      <c r="BP29" s="36">
        <f t="shared" si="25"/>
        <v>-4.9711284080055873E-2</v>
      </c>
      <c r="BQ29" s="1">
        <f t="shared" si="14"/>
        <v>3889556.1682541617</v>
      </c>
      <c r="BR29" s="1">
        <f t="shared" si="15"/>
        <v>37700.804226691944</v>
      </c>
      <c r="BS29" s="1">
        <f t="shared" si="16"/>
        <v>37599.457978770726</v>
      </c>
      <c r="CD29" s="1"/>
      <c r="CE29" s="1"/>
      <c r="CF29" s="1"/>
      <c r="CG29" s="1"/>
    </row>
    <row r="30" spans="2:85" x14ac:dyDescent="0.3">
      <c r="B30" s="1">
        <f t="shared" si="0"/>
        <v>420</v>
      </c>
      <c r="C30" s="1">
        <v>17</v>
      </c>
      <c r="D30" s="1">
        <v>49579</v>
      </c>
      <c r="E30" s="1">
        <v>418</v>
      </c>
      <c r="F30" s="1">
        <v>0</v>
      </c>
      <c r="G30" s="1">
        <v>2</v>
      </c>
      <c r="H30" s="1">
        <v>0</v>
      </c>
      <c r="I30" s="1">
        <v>0</v>
      </c>
      <c r="J30" s="1">
        <v>39.49</v>
      </c>
      <c r="K30" s="1">
        <v>74.28</v>
      </c>
      <c r="L30" s="1">
        <v>4.7</v>
      </c>
      <c r="M30" s="1">
        <v>3.13</v>
      </c>
      <c r="N30" s="1">
        <v>76</v>
      </c>
      <c r="O30" s="1">
        <v>334</v>
      </c>
      <c r="P30" s="1">
        <v>333</v>
      </c>
      <c r="Q30" s="1">
        <v>1</v>
      </c>
      <c r="R30" s="1">
        <v>0</v>
      </c>
      <c r="S30" s="1">
        <v>196</v>
      </c>
      <c r="T30" s="1">
        <v>17</v>
      </c>
      <c r="U30" s="1">
        <v>7497</v>
      </c>
      <c r="V30" s="1">
        <v>2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57076</v>
      </c>
      <c r="AB30" s="1">
        <f t="shared" si="17"/>
        <v>420</v>
      </c>
      <c r="AC30" s="1">
        <f t="shared" si="18"/>
        <v>2</v>
      </c>
      <c r="AD30" s="1">
        <f t="shared" si="19"/>
        <v>0</v>
      </c>
      <c r="AE30" s="1">
        <f t="shared" si="26"/>
        <v>47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7"/>
        <v>48</v>
      </c>
      <c r="AJ30" s="9">
        <f t="shared" si="1"/>
        <v>0</v>
      </c>
      <c r="AK30" s="9">
        <f t="shared" si="2"/>
        <v>8.3999999999999995E-3</v>
      </c>
      <c r="AL30" s="9">
        <f t="shared" si="3"/>
        <v>8.3599999999999994E-3</v>
      </c>
      <c r="AM30" s="9">
        <f t="shared" si="4"/>
        <v>4.0000000000000003E-5</v>
      </c>
      <c r="AN30" s="9">
        <f t="shared" si="5"/>
        <v>0</v>
      </c>
      <c r="AO30" s="9">
        <f t="shared" si="6"/>
        <v>9.6000000000000002E-4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2</v>
      </c>
      <c r="AV30" s="9">
        <f t="shared" si="23"/>
        <v>4.0000000000000003E-5</v>
      </c>
      <c r="AW30" s="9">
        <f t="shared" si="8"/>
        <v>4.0000000000000003E-5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34</v>
      </c>
      <c r="BK30" s="7">
        <f t="shared" si="29"/>
        <v>17</v>
      </c>
      <c r="BL30" s="1">
        <f t="shared" si="12"/>
        <v>42565.424126910257</v>
      </c>
      <c r="BM30" s="74">
        <f>+EvolOf!H19</f>
        <v>526</v>
      </c>
      <c r="BN30" s="1">
        <f t="shared" si="13"/>
        <v>47610</v>
      </c>
      <c r="BO30" s="1">
        <f t="shared" si="24"/>
        <v>-5044.5758730897433</v>
      </c>
      <c r="BP30" s="36">
        <f t="shared" si="25"/>
        <v>-0.10595622501763791</v>
      </c>
      <c r="BQ30" s="1">
        <f t="shared" si="14"/>
        <v>25447745.739359144</v>
      </c>
      <c r="BR30" s="1">
        <f t="shared" si="15"/>
        <v>42565.424126910257</v>
      </c>
      <c r="BS30" s="1">
        <f t="shared" si="16"/>
        <v>42362.731631067829</v>
      </c>
    </row>
    <row r="31" spans="2:85" x14ac:dyDescent="0.3">
      <c r="B31" s="1">
        <f t="shared" si="0"/>
        <v>477</v>
      </c>
      <c r="C31" s="1">
        <v>18</v>
      </c>
      <c r="D31" s="1">
        <v>49521</v>
      </c>
      <c r="E31" s="1">
        <v>474</v>
      </c>
      <c r="F31" s="1">
        <v>0</v>
      </c>
      <c r="G31" s="1">
        <v>3</v>
      </c>
      <c r="H31" s="1">
        <v>0</v>
      </c>
      <c r="I31" s="1">
        <v>0</v>
      </c>
      <c r="J31" s="1">
        <v>39.49</v>
      </c>
      <c r="K31" s="1">
        <v>79.010000000000005</v>
      </c>
      <c r="L31" s="1">
        <v>7.8</v>
      </c>
      <c r="M31" s="1">
        <v>2.94</v>
      </c>
      <c r="N31" s="1">
        <v>87</v>
      </c>
      <c r="O31" s="1">
        <v>380</v>
      </c>
      <c r="P31" s="1">
        <v>378</v>
      </c>
      <c r="Q31" s="1">
        <v>2</v>
      </c>
      <c r="R31" s="1">
        <v>0</v>
      </c>
      <c r="S31" s="1">
        <v>234</v>
      </c>
      <c r="T31" s="1">
        <v>21</v>
      </c>
      <c r="U31" s="1">
        <v>7497</v>
      </c>
      <c r="V31" s="1">
        <v>2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57018</v>
      </c>
      <c r="AB31" s="1">
        <f t="shared" si="17"/>
        <v>476</v>
      </c>
      <c r="AC31" s="1">
        <f t="shared" si="18"/>
        <v>3</v>
      </c>
      <c r="AD31" s="1">
        <f t="shared" si="19"/>
        <v>0</v>
      </c>
      <c r="AE31" s="1">
        <f t="shared" si="26"/>
        <v>56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57</v>
      </c>
      <c r="AJ31" s="9">
        <f t="shared" si="1"/>
        <v>0</v>
      </c>
      <c r="AK31" s="9">
        <f t="shared" si="2"/>
        <v>9.5399999999999999E-3</v>
      </c>
      <c r="AL31" s="9">
        <f t="shared" si="3"/>
        <v>9.4800000000000006E-3</v>
      </c>
      <c r="AM31" s="9">
        <f t="shared" si="4"/>
        <v>6.0000000000000002E-5</v>
      </c>
      <c r="AN31" s="9">
        <f t="shared" si="5"/>
        <v>0</v>
      </c>
      <c r="AO31" s="9">
        <f t="shared" si="6"/>
        <v>1.14E-3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0</v>
      </c>
      <c r="AU31" s="1">
        <f t="shared" si="7"/>
        <v>2</v>
      </c>
      <c r="AV31" s="9">
        <f t="shared" si="23"/>
        <v>4.0000000000000003E-5</v>
      </c>
      <c r="AW31" s="9">
        <f t="shared" si="8"/>
        <v>4.0000000000000003E-5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29"/>
        <v>35</v>
      </c>
      <c r="BK31" s="7">
        <f t="shared" si="29"/>
        <v>18</v>
      </c>
      <c r="BL31" s="1">
        <f t="shared" si="12"/>
        <v>0</v>
      </c>
      <c r="BM31" s="74">
        <f>+EvolOf!H20</f>
        <v>1006</v>
      </c>
      <c r="BN31" s="1">
        <f t="shared" si="13"/>
        <v>0</v>
      </c>
      <c r="BO31" s="1">
        <f t="shared" si="24"/>
        <v>0</v>
      </c>
      <c r="BP31" s="36">
        <f t="shared" si="25"/>
        <v>0</v>
      </c>
      <c r="BQ31" s="1">
        <f t="shared" si="14"/>
        <v>0</v>
      </c>
      <c r="BR31" s="1">
        <f t="shared" si="15"/>
        <v>48342.160258419506</v>
      </c>
      <c r="BS31" s="1">
        <f t="shared" si="16"/>
        <v>48038.121514655861</v>
      </c>
    </row>
    <row r="32" spans="2:85" x14ac:dyDescent="0.3">
      <c r="B32" s="1">
        <f t="shared" si="0"/>
        <v>543</v>
      </c>
      <c r="C32" s="1">
        <v>19</v>
      </c>
      <c r="D32" s="1">
        <v>49455</v>
      </c>
      <c r="E32" s="1">
        <v>539</v>
      </c>
      <c r="F32" s="1">
        <v>0</v>
      </c>
      <c r="G32" s="1">
        <v>4</v>
      </c>
      <c r="H32" s="1">
        <v>0</v>
      </c>
      <c r="I32" s="1">
        <v>0</v>
      </c>
      <c r="J32" s="1">
        <v>39.479999999999997</v>
      </c>
      <c r="K32" s="1">
        <v>83.3</v>
      </c>
      <c r="L32" s="1">
        <v>10.5</v>
      </c>
      <c r="M32" s="1">
        <v>2.57</v>
      </c>
      <c r="N32" s="1">
        <v>99</v>
      </c>
      <c r="O32" s="1">
        <v>435</v>
      </c>
      <c r="P32" s="1">
        <v>431</v>
      </c>
      <c r="Q32" s="1">
        <v>3</v>
      </c>
      <c r="R32" s="1">
        <v>0</v>
      </c>
      <c r="S32" s="1">
        <v>265</v>
      </c>
      <c r="T32" s="1">
        <v>24</v>
      </c>
      <c r="U32" s="1">
        <v>7497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56952</v>
      </c>
      <c r="AB32" s="1">
        <f t="shared" si="17"/>
        <v>541</v>
      </c>
      <c r="AC32" s="1">
        <f t="shared" si="18"/>
        <v>4</v>
      </c>
      <c r="AD32" s="1">
        <f t="shared" si="19"/>
        <v>0</v>
      </c>
      <c r="AE32" s="1">
        <f t="shared" si="26"/>
        <v>65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66</v>
      </c>
      <c r="AJ32" s="9">
        <f t="shared" si="1"/>
        <v>0</v>
      </c>
      <c r="AK32" s="9">
        <f t="shared" si="2"/>
        <v>1.086E-2</v>
      </c>
      <c r="AL32" s="9">
        <f t="shared" si="3"/>
        <v>1.078E-2</v>
      </c>
      <c r="AM32" s="9">
        <f t="shared" si="4"/>
        <v>8.0000000000000007E-5</v>
      </c>
      <c r="AN32" s="9">
        <f t="shared" si="5"/>
        <v>0</v>
      </c>
      <c r="AO32" s="9">
        <f t="shared" si="6"/>
        <v>1.32E-3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2</v>
      </c>
      <c r="AV32" s="9">
        <f t="shared" si="23"/>
        <v>4.0000000000000003E-5</v>
      </c>
      <c r="AW32" s="9">
        <f t="shared" si="8"/>
        <v>4.0000000000000003E-5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36</v>
      </c>
      <c r="BK32" s="7">
        <f t="shared" si="30"/>
        <v>19</v>
      </c>
      <c r="BL32" s="1">
        <f t="shared" si="12"/>
        <v>0</v>
      </c>
      <c r="BM32" s="74">
        <f>+EvolOf!H21</f>
        <v>1606</v>
      </c>
      <c r="BN32" s="1">
        <f t="shared" si="13"/>
        <v>0</v>
      </c>
      <c r="BO32" s="1">
        <f t="shared" si="24"/>
        <v>0</v>
      </c>
      <c r="BP32" s="36">
        <f t="shared" si="25"/>
        <v>0</v>
      </c>
      <c r="BQ32" s="1">
        <f t="shared" si="14"/>
        <v>0</v>
      </c>
      <c r="BR32" s="1">
        <f t="shared" si="15"/>
        <v>55031.012621219692</v>
      </c>
      <c r="BS32" s="1">
        <f t="shared" si="16"/>
        <v>54625.627629534829</v>
      </c>
    </row>
    <row r="33" spans="1:85" x14ac:dyDescent="0.3">
      <c r="B33" s="1">
        <f t="shared" si="0"/>
        <v>622</v>
      </c>
      <c r="C33" s="1">
        <v>20</v>
      </c>
      <c r="D33" s="1">
        <v>49376</v>
      </c>
      <c r="E33" s="1">
        <v>616</v>
      </c>
      <c r="F33" s="1">
        <v>0</v>
      </c>
      <c r="G33" s="1">
        <v>6</v>
      </c>
      <c r="H33" s="1">
        <v>0</v>
      </c>
      <c r="I33" s="1">
        <v>0</v>
      </c>
      <c r="J33" s="1">
        <v>39.49</v>
      </c>
      <c r="K33" s="1">
        <v>88.26</v>
      </c>
      <c r="L33" s="1">
        <v>14.3</v>
      </c>
      <c r="M33" s="1">
        <v>2.56</v>
      </c>
      <c r="N33" s="1">
        <v>112</v>
      </c>
      <c r="O33" s="1">
        <v>501</v>
      </c>
      <c r="P33" s="1">
        <v>496</v>
      </c>
      <c r="Q33" s="1">
        <v>4</v>
      </c>
      <c r="R33" s="1">
        <v>0</v>
      </c>
      <c r="S33" s="1">
        <v>293</v>
      </c>
      <c r="T33" s="1">
        <v>27</v>
      </c>
      <c r="U33" s="1">
        <v>7497</v>
      </c>
      <c r="V33" s="1">
        <v>2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56873</v>
      </c>
      <c r="AB33" s="1">
        <f t="shared" si="17"/>
        <v>618</v>
      </c>
      <c r="AC33" s="1">
        <f t="shared" si="18"/>
        <v>6</v>
      </c>
      <c r="AD33" s="1">
        <f t="shared" si="19"/>
        <v>0</v>
      </c>
      <c r="AE33" s="1">
        <f t="shared" si="26"/>
        <v>77</v>
      </c>
      <c r="AF33" s="1">
        <f t="shared" si="20"/>
        <v>2</v>
      </c>
      <c r="AG33" s="1">
        <f t="shared" si="20"/>
        <v>0</v>
      </c>
      <c r="AH33" s="1">
        <f t="shared" si="20"/>
        <v>0</v>
      </c>
      <c r="AI33" s="1">
        <f t="shared" si="27"/>
        <v>79</v>
      </c>
      <c r="AJ33" s="9">
        <f t="shared" si="1"/>
        <v>0</v>
      </c>
      <c r="AK33" s="9">
        <f t="shared" si="2"/>
        <v>1.244E-2</v>
      </c>
      <c r="AL33" s="9">
        <f t="shared" si="3"/>
        <v>1.2319999999999999E-2</v>
      </c>
      <c r="AM33" s="9">
        <f t="shared" si="4"/>
        <v>1.2E-4</v>
      </c>
      <c r="AN33" s="9">
        <f t="shared" si="5"/>
        <v>0</v>
      </c>
      <c r="AO33" s="9">
        <f t="shared" si="6"/>
        <v>1.58E-3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2</v>
      </c>
      <c r="AV33" s="9">
        <f t="shared" si="23"/>
        <v>4.0000000000000003E-5</v>
      </c>
      <c r="AW33" s="9">
        <f t="shared" si="8"/>
        <v>4.0000000000000003E-5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37</v>
      </c>
      <c r="BK33" s="7">
        <f t="shared" si="30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4"/>
        <v>0</v>
      </c>
      <c r="BP33" s="36">
        <f t="shared" si="25"/>
        <v>0</v>
      </c>
      <c r="BQ33" s="1">
        <f t="shared" si="14"/>
        <v>0</v>
      </c>
      <c r="BR33" s="1">
        <f t="shared" si="15"/>
        <v>63037.366206995663</v>
      </c>
      <c r="BS33" s="1">
        <f t="shared" si="16"/>
        <v>62429.288719468379</v>
      </c>
    </row>
    <row r="34" spans="1:85" x14ac:dyDescent="0.3">
      <c r="B34" s="1">
        <f t="shared" si="0"/>
        <v>717</v>
      </c>
      <c r="C34" s="1">
        <v>21</v>
      </c>
      <c r="D34" s="1">
        <v>49282</v>
      </c>
      <c r="E34" s="1">
        <v>708</v>
      </c>
      <c r="F34" s="1">
        <v>0</v>
      </c>
      <c r="G34" s="1">
        <v>9</v>
      </c>
      <c r="H34" s="1">
        <v>0</v>
      </c>
      <c r="I34" s="1">
        <v>0</v>
      </c>
      <c r="J34" s="1">
        <v>39.49</v>
      </c>
      <c r="K34" s="1">
        <v>239.93</v>
      </c>
      <c r="L34" s="1">
        <v>16.3</v>
      </c>
      <c r="M34" s="1">
        <v>2.4700000000000002</v>
      </c>
      <c r="N34" s="1">
        <v>128</v>
      </c>
      <c r="O34" s="1">
        <v>579</v>
      </c>
      <c r="P34" s="1">
        <v>572</v>
      </c>
      <c r="Q34" s="1">
        <v>6</v>
      </c>
      <c r="R34" s="1">
        <v>0</v>
      </c>
      <c r="S34" s="1">
        <v>326</v>
      </c>
      <c r="T34" s="1">
        <v>30</v>
      </c>
      <c r="U34" s="1">
        <v>7497</v>
      </c>
      <c r="V34" s="1">
        <v>2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56779</v>
      </c>
      <c r="AB34" s="1">
        <f t="shared" si="17"/>
        <v>710</v>
      </c>
      <c r="AC34" s="1">
        <f t="shared" si="18"/>
        <v>9</v>
      </c>
      <c r="AD34" s="1">
        <f t="shared" si="19"/>
        <v>0</v>
      </c>
      <c r="AE34" s="1">
        <f t="shared" si="26"/>
        <v>92</v>
      </c>
      <c r="AF34" s="1">
        <f t="shared" si="20"/>
        <v>3</v>
      </c>
      <c r="AG34" s="1">
        <f t="shared" si="20"/>
        <v>0</v>
      </c>
      <c r="AH34" s="1">
        <f t="shared" si="20"/>
        <v>0</v>
      </c>
      <c r="AI34" s="1">
        <f t="shared" si="27"/>
        <v>95</v>
      </c>
      <c r="AJ34" s="9">
        <f t="shared" si="1"/>
        <v>0</v>
      </c>
      <c r="AK34" s="9">
        <f t="shared" si="2"/>
        <v>1.434E-2</v>
      </c>
      <c r="AL34" s="9">
        <f t="shared" si="3"/>
        <v>1.4160000000000001E-2</v>
      </c>
      <c r="AM34" s="9">
        <f t="shared" si="4"/>
        <v>1.8000000000000001E-4</v>
      </c>
      <c r="AN34" s="9">
        <f t="shared" si="5"/>
        <v>0</v>
      </c>
      <c r="AO34" s="9">
        <f t="shared" si="6"/>
        <v>1.9E-3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2</v>
      </c>
      <c r="AV34" s="9">
        <f t="shared" si="23"/>
        <v>4.0000000000000003E-5</v>
      </c>
      <c r="AW34" s="9">
        <f t="shared" si="8"/>
        <v>4.0000000000000003E-5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38</v>
      </c>
      <c r="BK34" s="7">
        <f t="shared" si="30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4"/>
        <v>0</v>
      </c>
      <c r="BP34" s="36">
        <f t="shared" si="25"/>
        <v>0</v>
      </c>
      <c r="BQ34" s="1">
        <f t="shared" si="14"/>
        <v>0</v>
      </c>
      <c r="BR34" s="1">
        <f t="shared" si="15"/>
        <v>72665.259759511086</v>
      </c>
      <c r="BS34" s="1">
        <f t="shared" si="16"/>
        <v>71753.143528220142</v>
      </c>
    </row>
    <row r="35" spans="1:85" x14ac:dyDescent="0.3">
      <c r="B35" s="1">
        <f t="shared" si="0"/>
        <v>820</v>
      </c>
      <c r="C35" s="1">
        <v>22</v>
      </c>
      <c r="D35" s="1">
        <v>49178</v>
      </c>
      <c r="E35" s="1">
        <v>808</v>
      </c>
      <c r="F35" s="1">
        <v>0</v>
      </c>
      <c r="G35" s="1">
        <v>12</v>
      </c>
      <c r="H35" s="1">
        <v>0</v>
      </c>
      <c r="I35" s="1">
        <v>0</v>
      </c>
      <c r="J35" s="1">
        <v>39.479999999999997</v>
      </c>
      <c r="K35" s="1">
        <v>160.75</v>
      </c>
      <c r="L35" s="1">
        <v>35.700000000000003</v>
      </c>
      <c r="M35" s="1">
        <v>2.4500000000000002</v>
      </c>
      <c r="N35" s="1">
        <v>146</v>
      </c>
      <c r="O35" s="1">
        <v>664</v>
      </c>
      <c r="P35" s="1">
        <v>655</v>
      </c>
      <c r="Q35" s="1">
        <v>8</v>
      </c>
      <c r="R35" s="1">
        <v>0</v>
      </c>
      <c r="S35" s="1">
        <v>361</v>
      </c>
      <c r="T35" s="1">
        <v>33</v>
      </c>
      <c r="U35" s="1">
        <v>7497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56675</v>
      </c>
      <c r="AB35" s="1">
        <f t="shared" si="17"/>
        <v>810</v>
      </c>
      <c r="AC35" s="1">
        <f t="shared" si="18"/>
        <v>12</v>
      </c>
      <c r="AD35" s="1">
        <f t="shared" si="19"/>
        <v>0</v>
      </c>
      <c r="AE35" s="1">
        <f t="shared" si="26"/>
        <v>100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7"/>
        <v>103</v>
      </c>
      <c r="AJ35" s="9">
        <f t="shared" si="1"/>
        <v>0</v>
      </c>
      <c r="AK35" s="9">
        <f t="shared" si="2"/>
        <v>1.6400000000000001E-2</v>
      </c>
      <c r="AL35" s="9">
        <f t="shared" si="3"/>
        <v>1.6160000000000001E-2</v>
      </c>
      <c r="AM35" s="9">
        <f t="shared" si="4"/>
        <v>2.4000000000000001E-4</v>
      </c>
      <c r="AN35" s="9">
        <f t="shared" si="5"/>
        <v>0</v>
      </c>
      <c r="AO35" s="9">
        <f t="shared" si="6"/>
        <v>2.0600000000000002E-3</v>
      </c>
      <c r="AP35" s="1">
        <f t="shared" si="21"/>
        <v>0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0</v>
      </c>
      <c r="AU35" s="1">
        <f t="shared" si="7"/>
        <v>2</v>
      </c>
      <c r="AV35" s="9">
        <f t="shared" si="23"/>
        <v>4.0000000000000003E-5</v>
      </c>
      <c r="AW35" s="9">
        <f t="shared" si="8"/>
        <v>4.0000000000000003E-5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0"/>
        <v>39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83103.92329539622</v>
      </c>
      <c r="BS35" s="1">
        <f t="shared" si="16"/>
        <v>81887.768320341638</v>
      </c>
    </row>
    <row r="36" spans="1:85" x14ac:dyDescent="0.3">
      <c r="B36" s="1">
        <f t="shared" si="0"/>
        <v>935</v>
      </c>
      <c r="C36" s="1">
        <v>23</v>
      </c>
      <c r="D36" s="1">
        <v>49063</v>
      </c>
      <c r="E36" s="1">
        <v>920</v>
      </c>
      <c r="F36" s="1">
        <v>0</v>
      </c>
      <c r="G36" s="1">
        <v>15</v>
      </c>
      <c r="H36" s="1">
        <v>0</v>
      </c>
      <c r="I36" s="1">
        <v>0</v>
      </c>
      <c r="J36" s="1">
        <v>39.479999999999997</v>
      </c>
      <c r="K36" s="1">
        <v>149.19999999999999</v>
      </c>
      <c r="L36" s="1">
        <v>59</v>
      </c>
      <c r="M36" s="1">
        <v>2.3199999999999998</v>
      </c>
      <c r="N36" s="1">
        <v>168</v>
      </c>
      <c r="O36" s="1">
        <v>758</v>
      </c>
      <c r="P36" s="1">
        <v>745</v>
      </c>
      <c r="Q36" s="1">
        <v>11</v>
      </c>
      <c r="R36" s="1">
        <v>0</v>
      </c>
      <c r="S36" s="1">
        <v>405</v>
      </c>
      <c r="T36" s="1">
        <v>38</v>
      </c>
      <c r="U36" s="1">
        <v>7496</v>
      </c>
      <c r="V36" s="1">
        <v>2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56559</v>
      </c>
      <c r="AB36" s="1">
        <f t="shared" si="17"/>
        <v>922</v>
      </c>
      <c r="AC36" s="1">
        <f t="shared" si="18"/>
        <v>15</v>
      </c>
      <c r="AD36" s="1">
        <f t="shared" si="19"/>
        <v>0</v>
      </c>
      <c r="AE36" s="1">
        <f t="shared" si="26"/>
        <v>112</v>
      </c>
      <c r="AF36" s="1">
        <f t="shared" si="20"/>
        <v>3</v>
      </c>
      <c r="AG36" s="1">
        <f t="shared" si="20"/>
        <v>0</v>
      </c>
      <c r="AH36" s="1">
        <f t="shared" si="20"/>
        <v>0</v>
      </c>
      <c r="AI36" s="1">
        <f t="shared" si="27"/>
        <v>115</v>
      </c>
      <c r="AJ36" s="9">
        <f t="shared" si="1"/>
        <v>0</v>
      </c>
      <c r="AK36" s="9">
        <f t="shared" si="2"/>
        <v>1.8700000000000001E-2</v>
      </c>
      <c r="AL36" s="9">
        <f t="shared" si="3"/>
        <v>1.84E-2</v>
      </c>
      <c r="AM36" s="9">
        <f t="shared" si="4"/>
        <v>2.9999999999999997E-4</v>
      </c>
      <c r="AN36" s="9">
        <f t="shared" si="5"/>
        <v>0</v>
      </c>
      <c r="AO36" s="9">
        <f t="shared" si="6"/>
        <v>2.3E-3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2</v>
      </c>
      <c r="AV36" s="9">
        <f t="shared" si="23"/>
        <v>4.0000000000000003E-5</v>
      </c>
      <c r="AW36" s="9">
        <f t="shared" si="8"/>
        <v>4.0000000000000003E-5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40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94758.741806335922</v>
      </c>
      <c r="BS36" s="1">
        <f t="shared" si="16"/>
        <v>93238.548087517702</v>
      </c>
      <c r="CD36" s="1"/>
      <c r="CE36" s="1"/>
      <c r="CF36" s="1"/>
      <c r="CG36" s="1"/>
    </row>
    <row r="37" spans="1:85" x14ac:dyDescent="0.3">
      <c r="B37" s="1">
        <f t="shared" si="0"/>
        <v>1062</v>
      </c>
      <c r="C37" s="1">
        <v>24</v>
      </c>
      <c r="D37" s="1">
        <v>48935</v>
      </c>
      <c r="E37" s="1">
        <v>1043</v>
      </c>
      <c r="F37" s="1">
        <v>0</v>
      </c>
      <c r="G37" s="1">
        <v>19</v>
      </c>
      <c r="H37" s="1">
        <v>0</v>
      </c>
      <c r="I37" s="1">
        <v>0</v>
      </c>
      <c r="J37" s="1">
        <v>39.479999999999997</v>
      </c>
      <c r="K37" s="1">
        <v>149.74</v>
      </c>
      <c r="L37" s="1">
        <v>84.3</v>
      </c>
      <c r="M37" s="1">
        <v>2.31</v>
      </c>
      <c r="N37" s="1">
        <v>192</v>
      </c>
      <c r="O37" s="1">
        <v>861</v>
      </c>
      <c r="P37" s="1">
        <v>846</v>
      </c>
      <c r="Q37" s="1">
        <v>15</v>
      </c>
      <c r="R37" s="1">
        <v>0</v>
      </c>
      <c r="S37" s="1">
        <v>457</v>
      </c>
      <c r="T37" s="1">
        <v>44</v>
      </c>
      <c r="U37" s="1">
        <v>7496</v>
      </c>
      <c r="V37" s="1">
        <v>2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56431</v>
      </c>
      <c r="AB37" s="1">
        <f t="shared" si="17"/>
        <v>1045</v>
      </c>
      <c r="AC37" s="1">
        <f t="shared" si="18"/>
        <v>19</v>
      </c>
      <c r="AD37" s="1">
        <f t="shared" si="19"/>
        <v>0</v>
      </c>
      <c r="AE37" s="1">
        <f t="shared" si="26"/>
        <v>123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127</v>
      </c>
      <c r="AJ37" s="9">
        <f t="shared" si="1"/>
        <v>0</v>
      </c>
      <c r="AK37" s="9">
        <f t="shared" si="2"/>
        <v>2.1239999999999998E-2</v>
      </c>
      <c r="AL37" s="9">
        <f t="shared" si="3"/>
        <v>2.086E-2</v>
      </c>
      <c r="AM37" s="9">
        <f t="shared" si="4"/>
        <v>3.8000000000000002E-4</v>
      </c>
      <c r="AN37" s="9">
        <f t="shared" si="5"/>
        <v>0</v>
      </c>
      <c r="AO37" s="9">
        <f t="shared" si="6"/>
        <v>2.5400000000000002E-3</v>
      </c>
      <c r="AP37" s="1">
        <f t="shared" si="21"/>
        <v>0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0</v>
      </c>
      <c r="AU37" s="1">
        <f t="shared" si="7"/>
        <v>2</v>
      </c>
      <c r="AV37" s="9">
        <f t="shared" si="23"/>
        <v>4.0000000000000003E-5</v>
      </c>
      <c r="AW37" s="9">
        <f t="shared" si="8"/>
        <v>4.0000000000000003E-5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0"/>
        <v>41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107629.71529233022</v>
      </c>
      <c r="BS37" s="1">
        <f t="shared" si="16"/>
        <v>105704.13658182713</v>
      </c>
      <c r="CD37" s="1"/>
      <c r="CE37" s="1"/>
      <c r="CF37" s="1"/>
      <c r="CG37" s="1"/>
    </row>
    <row r="38" spans="1:85" x14ac:dyDescent="0.3">
      <c r="B38" s="1">
        <f t="shared" si="0"/>
        <v>1201</v>
      </c>
      <c r="C38" s="1">
        <v>25</v>
      </c>
      <c r="D38" s="1">
        <v>48797</v>
      </c>
      <c r="E38" s="1">
        <v>1175</v>
      </c>
      <c r="F38" s="1">
        <v>0</v>
      </c>
      <c r="G38" s="1">
        <v>25</v>
      </c>
      <c r="H38" s="1">
        <v>0</v>
      </c>
      <c r="I38" s="1">
        <v>1</v>
      </c>
      <c r="J38" s="1">
        <v>39.479999999999997</v>
      </c>
      <c r="K38" s="1">
        <v>154.81</v>
      </c>
      <c r="L38" s="1">
        <v>117</v>
      </c>
      <c r="M38" s="1">
        <v>2.2999999999999998</v>
      </c>
      <c r="N38" s="1">
        <v>221</v>
      </c>
      <c r="O38" s="1">
        <v>970</v>
      </c>
      <c r="P38" s="1">
        <v>949</v>
      </c>
      <c r="Q38" s="1">
        <v>20</v>
      </c>
      <c r="R38" s="1">
        <v>0</v>
      </c>
      <c r="S38" s="1">
        <v>518</v>
      </c>
      <c r="T38" s="1">
        <v>51</v>
      </c>
      <c r="U38" s="1">
        <v>7496</v>
      </c>
      <c r="V38" s="1">
        <v>2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56293</v>
      </c>
      <c r="AB38" s="1">
        <f t="shared" si="17"/>
        <v>1177</v>
      </c>
      <c r="AC38" s="1">
        <f t="shared" si="18"/>
        <v>25</v>
      </c>
      <c r="AD38" s="1">
        <f t="shared" si="19"/>
        <v>1</v>
      </c>
      <c r="AE38" s="1">
        <f t="shared" si="26"/>
        <v>132</v>
      </c>
      <c r="AF38" s="1">
        <f t="shared" si="20"/>
        <v>6</v>
      </c>
      <c r="AG38" s="1">
        <f t="shared" si="20"/>
        <v>0</v>
      </c>
      <c r="AH38" s="1">
        <f t="shared" si="20"/>
        <v>1</v>
      </c>
      <c r="AI38" s="1">
        <f t="shared" si="27"/>
        <v>139</v>
      </c>
      <c r="AJ38" s="9">
        <f t="shared" si="1"/>
        <v>8.3263946711074107E-4</v>
      </c>
      <c r="AK38" s="9">
        <f t="shared" si="2"/>
        <v>2.402E-2</v>
      </c>
      <c r="AL38" s="9">
        <f t="shared" si="3"/>
        <v>2.35E-2</v>
      </c>
      <c r="AM38" s="9">
        <f t="shared" si="4"/>
        <v>5.0000000000000001E-4</v>
      </c>
      <c r="AN38" s="9">
        <f t="shared" si="5"/>
        <v>2.0000000000000002E-5</v>
      </c>
      <c r="AO38" s="9">
        <f t="shared" si="6"/>
        <v>2.7799999999999999E-3</v>
      </c>
      <c r="AP38" s="1">
        <f t="shared" si="21"/>
        <v>0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0</v>
      </c>
      <c r="AU38" s="1">
        <f t="shared" si="7"/>
        <v>2</v>
      </c>
      <c r="AV38" s="9">
        <f t="shared" si="23"/>
        <v>4.0000000000000003E-5</v>
      </c>
      <c r="AW38" s="9">
        <f t="shared" si="8"/>
        <v>4.0000000000000003E-5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0"/>
        <v>42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121716.84375337909</v>
      </c>
      <c r="BS38" s="1">
        <f t="shared" si="16"/>
        <v>119081.8413074275</v>
      </c>
      <c r="CD38" s="1"/>
      <c r="CE38" s="1"/>
      <c r="CF38" s="1"/>
      <c r="CG38" s="1"/>
    </row>
    <row r="39" spans="1:85" x14ac:dyDescent="0.3">
      <c r="B39" s="1">
        <f t="shared" si="0"/>
        <v>1350</v>
      </c>
      <c r="C39" s="1">
        <v>26</v>
      </c>
      <c r="D39" s="1">
        <v>48649</v>
      </c>
      <c r="E39" s="1">
        <v>1317</v>
      </c>
      <c r="F39" s="1">
        <v>0</v>
      </c>
      <c r="G39" s="1">
        <v>32</v>
      </c>
      <c r="H39" s="1">
        <v>0</v>
      </c>
      <c r="I39" s="1">
        <v>1</v>
      </c>
      <c r="J39" s="1">
        <v>39.479999999999997</v>
      </c>
      <c r="K39" s="1">
        <v>160.15</v>
      </c>
      <c r="L39" s="1">
        <v>200.9</v>
      </c>
      <c r="M39" s="1">
        <v>2.1800000000000002</v>
      </c>
      <c r="N39" s="1">
        <v>254</v>
      </c>
      <c r="O39" s="1">
        <v>1085</v>
      </c>
      <c r="P39" s="1">
        <v>1059</v>
      </c>
      <c r="Q39" s="1">
        <v>25</v>
      </c>
      <c r="R39" s="1">
        <v>0</v>
      </c>
      <c r="S39" s="1">
        <v>590</v>
      </c>
      <c r="T39" s="1">
        <v>57</v>
      </c>
      <c r="U39" s="1">
        <v>7496</v>
      </c>
      <c r="V39" s="1">
        <v>2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56145</v>
      </c>
      <c r="AB39" s="1">
        <f t="shared" si="17"/>
        <v>1319</v>
      </c>
      <c r="AC39" s="1">
        <f t="shared" si="18"/>
        <v>32</v>
      </c>
      <c r="AD39" s="1">
        <f t="shared" si="19"/>
        <v>1</v>
      </c>
      <c r="AE39" s="1">
        <f t="shared" si="26"/>
        <v>142</v>
      </c>
      <c r="AF39" s="1">
        <f t="shared" si="20"/>
        <v>7</v>
      </c>
      <c r="AG39" s="1">
        <f t="shared" si="20"/>
        <v>0</v>
      </c>
      <c r="AH39" s="1">
        <f t="shared" si="20"/>
        <v>0</v>
      </c>
      <c r="AI39" s="1">
        <f t="shared" si="27"/>
        <v>149</v>
      </c>
      <c r="AJ39" s="9">
        <f t="shared" si="1"/>
        <v>7.407407407407407E-4</v>
      </c>
      <c r="AK39" s="9">
        <f t="shared" si="2"/>
        <v>2.7E-2</v>
      </c>
      <c r="AL39" s="9">
        <f t="shared" si="3"/>
        <v>2.6339999999999999E-2</v>
      </c>
      <c r="AM39" s="9">
        <f t="shared" si="4"/>
        <v>6.4000000000000005E-4</v>
      </c>
      <c r="AN39" s="9">
        <f t="shared" si="5"/>
        <v>2.0000000000000002E-5</v>
      </c>
      <c r="AO39" s="9">
        <f t="shared" si="6"/>
        <v>2.98E-3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2</v>
      </c>
      <c r="AV39" s="9">
        <f t="shared" si="23"/>
        <v>4.0000000000000003E-5</v>
      </c>
      <c r="AW39" s="9">
        <f t="shared" si="8"/>
        <v>4.0000000000000003E-5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43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136817.4346936401</v>
      </c>
      <c r="BS39" s="1">
        <f t="shared" si="16"/>
        <v>133473.00851224002</v>
      </c>
      <c r="CD39" s="1"/>
      <c r="CE39" s="1"/>
      <c r="CF39" s="1"/>
      <c r="CG39" s="1"/>
    </row>
    <row r="40" spans="1:85" x14ac:dyDescent="0.3">
      <c r="B40" s="1">
        <f t="shared" si="0"/>
        <v>1501</v>
      </c>
      <c r="C40" s="1">
        <v>27</v>
      </c>
      <c r="D40" s="1">
        <v>48498</v>
      </c>
      <c r="E40" s="1">
        <v>1461</v>
      </c>
      <c r="F40" s="1">
        <v>0</v>
      </c>
      <c r="G40" s="1">
        <v>39</v>
      </c>
      <c r="H40" s="1">
        <v>0</v>
      </c>
      <c r="I40" s="1">
        <v>1</v>
      </c>
      <c r="J40" s="1">
        <v>39.479999999999997</v>
      </c>
      <c r="K40" s="1">
        <v>166.68</v>
      </c>
      <c r="L40" s="1">
        <v>257.39999999999998</v>
      </c>
      <c r="M40" s="1">
        <v>2.16</v>
      </c>
      <c r="N40" s="1">
        <v>291</v>
      </c>
      <c r="O40" s="1">
        <v>1200</v>
      </c>
      <c r="P40" s="1">
        <v>1168</v>
      </c>
      <c r="Q40" s="1">
        <v>31</v>
      </c>
      <c r="R40" s="1">
        <v>0</v>
      </c>
      <c r="S40" s="1">
        <v>677</v>
      </c>
      <c r="T40" s="1">
        <v>66</v>
      </c>
      <c r="U40" s="1">
        <v>7496</v>
      </c>
      <c r="V40" s="1">
        <v>3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55994</v>
      </c>
      <c r="AB40" s="1">
        <f t="shared" si="17"/>
        <v>1464</v>
      </c>
      <c r="AC40" s="1">
        <f t="shared" si="18"/>
        <v>39</v>
      </c>
      <c r="AD40" s="1">
        <f t="shared" si="19"/>
        <v>1</v>
      </c>
      <c r="AE40" s="1">
        <f t="shared" si="26"/>
        <v>144</v>
      </c>
      <c r="AF40" s="1">
        <f t="shared" si="20"/>
        <v>7</v>
      </c>
      <c r="AG40" s="1">
        <f t="shared" si="20"/>
        <v>0</v>
      </c>
      <c r="AH40" s="1">
        <f t="shared" si="20"/>
        <v>0</v>
      </c>
      <c r="AI40" s="1">
        <f t="shared" si="27"/>
        <v>151</v>
      </c>
      <c r="AJ40" s="9">
        <f t="shared" si="1"/>
        <v>6.6622251832111927E-4</v>
      </c>
      <c r="AK40" s="9">
        <f t="shared" si="2"/>
        <v>3.0020000000000002E-2</v>
      </c>
      <c r="AL40" s="9">
        <f t="shared" si="3"/>
        <v>2.9219999999999999E-2</v>
      </c>
      <c r="AM40" s="9">
        <f t="shared" si="4"/>
        <v>7.7999999999999999E-4</v>
      </c>
      <c r="AN40" s="9">
        <f t="shared" si="5"/>
        <v>2.0000000000000002E-5</v>
      </c>
      <c r="AO40" s="9">
        <f t="shared" si="6"/>
        <v>3.0200000000000001E-3</v>
      </c>
      <c r="AP40" s="1">
        <f t="shared" si="21"/>
        <v>1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1</v>
      </c>
      <c r="AU40" s="1">
        <f t="shared" si="7"/>
        <v>3</v>
      </c>
      <c r="AV40" s="9">
        <f t="shared" si="23"/>
        <v>6.0000000000000002E-5</v>
      </c>
      <c r="AW40" s="9">
        <f t="shared" si="8"/>
        <v>6.0000000000000002E-5</v>
      </c>
      <c r="AX40" s="9">
        <f t="shared" si="9"/>
        <v>0</v>
      </c>
      <c r="AY40" s="9">
        <f t="shared" si="10"/>
        <v>0</v>
      </c>
      <c r="AZ40" s="9">
        <f t="shared" si="11"/>
        <v>2.0000000000000002E-5</v>
      </c>
      <c r="BJ40" s="7">
        <f t="shared" si="30"/>
        <v>44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152120.71812974356</v>
      </c>
      <c r="BS40" s="1">
        <f t="shared" si="16"/>
        <v>148066.86821289497</v>
      </c>
      <c r="CD40" s="1"/>
      <c r="CE40" s="1"/>
      <c r="CF40" s="1"/>
      <c r="CG40" s="1"/>
    </row>
    <row r="41" spans="1:85" x14ac:dyDescent="0.3">
      <c r="B41" s="1">
        <f t="shared" si="0"/>
        <v>1664</v>
      </c>
      <c r="C41" s="1">
        <v>28</v>
      </c>
      <c r="D41" s="1">
        <v>48334</v>
      </c>
      <c r="E41" s="1">
        <v>1615</v>
      </c>
      <c r="F41" s="1">
        <v>0</v>
      </c>
      <c r="G41" s="1">
        <v>48</v>
      </c>
      <c r="H41" s="1">
        <v>0</v>
      </c>
      <c r="I41" s="1">
        <v>1</v>
      </c>
      <c r="J41" s="1">
        <v>39.479999999999997</v>
      </c>
      <c r="K41" s="1">
        <v>172.26</v>
      </c>
      <c r="L41" s="1">
        <v>318.39999999999998</v>
      </c>
      <c r="M41" s="1">
        <v>2.16</v>
      </c>
      <c r="N41" s="1">
        <v>330</v>
      </c>
      <c r="O41" s="1">
        <v>1324</v>
      </c>
      <c r="P41" s="1">
        <v>1285</v>
      </c>
      <c r="Q41" s="1">
        <v>38</v>
      </c>
      <c r="R41" s="1">
        <v>1</v>
      </c>
      <c r="S41" s="1">
        <v>771</v>
      </c>
      <c r="T41" s="1">
        <v>76</v>
      </c>
      <c r="U41" s="1">
        <v>7496</v>
      </c>
      <c r="V41" s="1">
        <v>3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55830</v>
      </c>
      <c r="AB41" s="1">
        <f t="shared" si="17"/>
        <v>1618</v>
      </c>
      <c r="AC41" s="1">
        <f t="shared" si="18"/>
        <v>48</v>
      </c>
      <c r="AD41" s="1">
        <f t="shared" si="19"/>
        <v>1</v>
      </c>
      <c r="AE41" s="1">
        <f t="shared" si="26"/>
        <v>154</v>
      </c>
      <c r="AF41" s="1">
        <f t="shared" si="20"/>
        <v>9</v>
      </c>
      <c r="AG41" s="1">
        <f t="shared" si="20"/>
        <v>0</v>
      </c>
      <c r="AH41" s="1">
        <f t="shared" si="20"/>
        <v>0</v>
      </c>
      <c r="AI41" s="1">
        <f t="shared" si="27"/>
        <v>163</v>
      </c>
      <c r="AJ41" s="9">
        <f t="shared" si="1"/>
        <v>6.0096153846153849E-4</v>
      </c>
      <c r="AK41" s="9">
        <f t="shared" si="2"/>
        <v>3.3279999999999997E-2</v>
      </c>
      <c r="AL41" s="9">
        <f t="shared" si="3"/>
        <v>3.2300000000000002E-2</v>
      </c>
      <c r="AM41" s="9">
        <f t="shared" si="4"/>
        <v>9.6000000000000002E-4</v>
      </c>
      <c r="AN41" s="9">
        <f t="shared" si="5"/>
        <v>2.0000000000000002E-5</v>
      </c>
      <c r="AO41" s="9">
        <f t="shared" si="6"/>
        <v>3.2599999999999999E-3</v>
      </c>
      <c r="AP41" s="1">
        <f t="shared" si="21"/>
        <v>0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0</v>
      </c>
      <c r="AU41" s="1">
        <f t="shared" si="7"/>
        <v>3</v>
      </c>
      <c r="AV41" s="9">
        <f t="shared" si="23"/>
        <v>6.0000000000000002E-5</v>
      </c>
      <c r="AW41" s="9">
        <f t="shared" si="8"/>
        <v>6.0000000000000002E-5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0"/>
        <v>45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168640.15654090157</v>
      </c>
      <c r="BS41" s="1">
        <f t="shared" si="16"/>
        <v>163674.19039276204</v>
      </c>
      <c r="CD41" s="1"/>
      <c r="CE41" s="1"/>
      <c r="CF41" s="1"/>
      <c r="CG41" s="1"/>
    </row>
    <row r="42" spans="1:85" x14ac:dyDescent="0.3">
      <c r="B42" s="1">
        <f t="shared" si="0"/>
        <v>1837</v>
      </c>
      <c r="C42" s="1">
        <v>29</v>
      </c>
      <c r="D42" s="1">
        <v>48161</v>
      </c>
      <c r="E42" s="1">
        <v>1778</v>
      </c>
      <c r="F42" s="1">
        <v>0</v>
      </c>
      <c r="G42" s="1">
        <v>58</v>
      </c>
      <c r="H42" s="1">
        <v>0</v>
      </c>
      <c r="I42" s="1">
        <v>1</v>
      </c>
      <c r="J42" s="1">
        <v>39.479999999999997</v>
      </c>
      <c r="K42" s="1">
        <v>178.61</v>
      </c>
      <c r="L42" s="1">
        <v>354.9</v>
      </c>
      <c r="M42" s="1">
        <v>2.13</v>
      </c>
      <c r="N42" s="1">
        <v>372</v>
      </c>
      <c r="O42" s="1">
        <v>1456</v>
      </c>
      <c r="P42" s="1">
        <v>1408</v>
      </c>
      <c r="Q42" s="1">
        <v>46</v>
      </c>
      <c r="R42" s="1">
        <v>1</v>
      </c>
      <c r="S42" s="1">
        <v>876</v>
      </c>
      <c r="T42" s="1">
        <v>87</v>
      </c>
      <c r="U42" s="1">
        <v>7495</v>
      </c>
      <c r="V42" s="1">
        <v>3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55656</v>
      </c>
      <c r="AB42" s="1">
        <f t="shared" si="17"/>
        <v>1781</v>
      </c>
      <c r="AC42" s="1">
        <f t="shared" si="18"/>
        <v>58</v>
      </c>
      <c r="AD42" s="1">
        <f t="shared" si="19"/>
        <v>1</v>
      </c>
      <c r="AE42" s="1">
        <f t="shared" si="26"/>
        <v>163</v>
      </c>
      <c r="AF42" s="1">
        <f t="shared" si="20"/>
        <v>10</v>
      </c>
      <c r="AG42" s="1">
        <f t="shared" si="20"/>
        <v>0</v>
      </c>
      <c r="AH42" s="1">
        <f t="shared" si="20"/>
        <v>0</v>
      </c>
      <c r="AI42" s="1">
        <f t="shared" si="27"/>
        <v>173</v>
      </c>
      <c r="AJ42" s="9">
        <f t="shared" si="1"/>
        <v>5.4436581382689172E-4</v>
      </c>
      <c r="AK42" s="9">
        <f t="shared" si="2"/>
        <v>3.6740000000000002E-2</v>
      </c>
      <c r="AL42" s="9">
        <f t="shared" si="3"/>
        <v>3.5560000000000001E-2</v>
      </c>
      <c r="AM42" s="9">
        <f t="shared" si="4"/>
        <v>1.16E-3</v>
      </c>
      <c r="AN42" s="9">
        <f t="shared" si="5"/>
        <v>2.0000000000000002E-5</v>
      </c>
      <c r="AO42" s="9">
        <f t="shared" si="6"/>
        <v>3.46E-3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3</v>
      </c>
      <c r="AV42" s="9">
        <f t="shared" si="23"/>
        <v>6.0000000000000002E-5</v>
      </c>
      <c r="AW42" s="9">
        <f t="shared" si="8"/>
        <v>6.0000000000000002E-5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46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186173.05743127177</v>
      </c>
      <c r="BS42" s="1">
        <f t="shared" si="16"/>
        <v>180193.62880392009</v>
      </c>
      <c r="CD42" s="1"/>
      <c r="CE42" s="1"/>
      <c r="CF42" s="1"/>
      <c r="CG42" s="1"/>
    </row>
    <row r="43" spans="1:85" x14ac:dyDescent="0.3">
      <c r="B43" s="1">
        <f t="shared" si="0"/>
        <v>2023</v>
      </c>
      <c r="C43" s="1">
        <v>30</v>
      </c>
      <c r="D43" s="1">
        <v>47976</v>
      </c>
      <c r="E43" s="1">
        <v>1951</v>
      </c>
      <c r="F43" s="1">
        <v>0</v>
      </c>
      <c r="G43" s="1">
        <v>70</v>
      </c>
      <c r="H43" s="1">
        <v>0</v>
      </c>
      <c r="I43" s="1">
        <v>2</v>
      </c>
      <c r="J43" s="1">
        <v>39.479999999999997</v>
      </c>
      <c r="K43" s="1">
        <v>184.82</v>
      </c>
      <c r="L43" s="1">
        <v>530.6</v>
      </c>
      <c r="M43" s="1">
        <v>2.15</v>
      </c>
      <c r="N43" s="1">
        <v>417</v>
      </c>
      <c r="O43" s="1">
        <v>1596</v>
      </c>
      <c r="P43" s="1">
        <v>1538</v>
      </c>
      <c r="Q43" s="1">
        <v>56</v>
      </c>
      <c r="R43" s="1">
        <v>1</v>
      </c>
      <c r="S43" s="1">
        <v>991</v>
      </c>
      <c r="T43" s="1">
        <v>99</v>
      </c>
      <c r="U43" s="1">
        <v>7495</v>
      </c>
      <c r="V43" s="1">
        <v>3</v>
      </c>
      <c r="W43" s="1">
        <v>0</v>
      </c>
      <c r="X43" s="1">
        <v>0</v>
      </c>
      <c r="Y43" s="1">
        <v>0</v>
      </c>
      <c r="Z43" s="1">
        <v>0</v>
      </c>
      <c r="AA43" s="1">
        <f t="shared" si="17"/>
        <v>55471</v>
      </c>
      <c r="AB43" s="1">
        <f t="shared" si="17"/>
        <v>1954</v>
      </c>
      <c r="AC43" s="1">
        <f t="shared" si="18"/>
        <v>70</v>
      </c>
      <c r="AD43" s="1">
        <f t="shared" si="19"/>
        <v>2</v>
      </c>
      <c r="AE43" s="1">
        <f t="shared" si="26"/>
        <v>173</v>
      </c>
      <c r="AF43" s="1">
        <f t="shared" si="20"/>
        <v>12</v>
      </c>
      <c r="AG43" s="1">
        <f t="shared" si="20"/>
        <v>0</v>
      </c>
      <c r="AH43" s="1">
        <f t="shared" si="20"/>
        <v>1</v>
      </c>
      <c r="AI43" s="1">
        <f t="shared" si="27"/>
        <v>186</v>
      </c>
      <c r="AJ43" s="9">
        <f t="shared" si="1"/>
        <v>9.8863074641621345E-4</v>
      </c>
      <c r="AK43" s="9">
        <f t="shared" si="2"/>
        <v>4.0460000000000003E-2</v>
      </c>
      <c r="AL43" s="9">
        <f t="shared" si="3"/>
        <v>3.9019999999999999E-2</v>
      </c>
      <c r="AM43" s="9">
        <f t="shared" si="4"/>
        <v>1.4E-3</v>
      </c>
      <c r="AN43" s="9">
        <f t="shared" si="5"/>
        <v>4.0000000000000003E-5</v>
      </c>
      <c r="AO43" s="9">
        <f t="shared" si="6"/>
        <v>3.7200000000000002E-3</v>
      </c>
      <c r="AP43" s="1">
        <f t="shared" si="21"/>
        <v>0</v>
      </c>
      <c r="AQ43" s="1">
        <f t="shared" si="21"/>
        <v>0</v>
      </c>
      <c r="AR43" s="1"/>
      <c r="AS43" s="1">
        <f t="shared" si="22"/>
        <v>0</v>
      </c>
      <c r="AT43" s="1">
        <f t="shared" si="28"/>
        <v>0</v>
      </c>
      <c r="AU43" s="1">
        <f t="shared" si="7"/>
        <v>3</v>
      </c>
      <c r="AV43" s="9">
        <f t="shared" si="23"/>
        <v>6.0000000000000002E-5</v>
      </c>
      <c r="AW43" s="9">
        <f t="shared" si="8"/>
        <v>6.0000000000000002E-5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0"/>
        <v>47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205023.45954461774</v>
      </c>
      <c r="BS43" s="1">
        <f t="shared" si="16"/>
        <v>197726.52969429025</v>
      </c>
      <c r="CD43" s="1"/>
      <c r="CE43" s="1"/>
      <c r="CF43" s="1"/>
      <c r="CG43" s="1"/>
    </row>
    <row r="44" spans="1:85" x14ac:dyDescent="0.3">
      <c r="B44" s="1">
        <f t="shared" si="0"/>
        <v>2121</v>
      </c>
      <c r="C44" s="1">
        <v>31</v>
      </c>
      <c r="D44" s="1">
        <v>47878</v>
      </c>
      <c r="E44" s="1">
        <v>2034</v>
      </c>
      <c r="F44" s="1">
        <v>0</v>
      </c>
      <c r="G44" s="1">
        <v>84</v>
      </c>
      <c r="H44" s="1">
        <v>0</v>
      </c>
      <c r="I44" s="1">
        <v>3</v>
      </c>
      <c r="J44" s="1">
        <v>39.1</v>
      </c>
      <c r="K44" s="1">
        <v>187.08</v>
      </c>
      <c r="L44" s="1">
        <v>675.2</v>
      </c>
      <c r="M44" s="1">
        <v>2.09</v>
      </c>
      <c r="N44" s="1">
        <v>457</v>
      </c>
      <c r="O44" s="1">
        <v>1653</v>
      </c>
      <c r="P44" s="1">
        <v>1596</v>
      </c>
      <c r="Q44" s="1">
        <v>56</v>
      </c>
      <c r="R44" s="1">
        <v>1</v>
      </c>
      <c r="S44" s="1">
        <v>1114</v>
      </c>
      <c r="T44" s="1">
        <v>112</v>
      </c>
      <c r="U44" s="1">
        <v>7495</v>
      </c>
      <c r="V44" s="1">
        <v>3</v>
      </c>
      <c r="W44" s="1">
        <v>1</v>
      </c>
      <c r="X44" s="1">
        <v>0</v>
      </c>
      <c r="Y44" s="1">
        <v>0</v>
      </c>
      <c r="Z44" s="1">
        <v>0</v>
      </c>
      <c r="AA44" s="1">
        <f t="shared" si="17"/>
        <v>55373</v>
      </c>
      <c r="AB44" s="1">
        <f t="shared" si="17"/>
        <v>2037</v>
      </c>
      <c r="AC44" s="1">
        <f t="shared" si="18"/>
        <v>85</v>
      </c>
      <c r="AD44" s="1">
        <f t="shared" si="19"/>
        <v>3</v>
      </c>
      <c r="AE44" s="1">
        <f t="shared" si="26"/>
        <v>83</v>
      </c>
      <c r="AF44" s="1">
        <f t="shared" si="20"/>
        <v>14</v>
      </c>
      <c r="AG44" s="1">
        <f t="shared" si="20"/>
        <v>0</v>
      </c>
      <c r="AH44" s="1">
        <f t="shared" si="20"/>
        <v>1</v>
      </c>
      <c r="AI44" s="1">
        <f t="shared" si="27"/>
        <v>98</v>
      </c>
      <c r="AJ44" s="9">
        <f t="shared" si="1"/>
        <v>1.4144271570014145E-3</v>
      </c>
      <c r="AK44" s="9">
        <f t="shared" si="2"/>
        <v>4.2419999999999999E-2</v>
      </c>
      <c r="AL44" s="9">
        <f t="shared" si="3"/>
        <v>4.0680000000000001E-2</v>
      </c>
      <c r="AM44" s="9">
        <f t="shared" si="4"/>
        <v>1.6800000000000001E-3</v>
      </c>
      <c r="AN44" s="9">
        <f t="shared" si="5"/>
        <v>6.0000000000000002E-5</v>
      </c>
      <c r="AO44" s="9">
        <f t="shared" si="6"/>
        <v>1.9599999999999999E-3</v>
      </c>
      <c r="AP44" s="1">
        <f t="shared" si="21"/>
        <v>0</v>
      </c>
      <c r="AQ44" s="1">
        <f t="shared" si="21"/>
        <v>1</v>
      </c>
      <c r="AR44" s="1"/>
      <c r="AS44" s="1">
        <f t="shared" si="22"/>
        <v>0</v>
      </c>
      <c r="AT44" s="1">
        <f t="shared" si="28"/>
        <v>1</v>
      </c>
      <c r="AU44" s="1">
        <f t="shared" si="7"/>
        <v>4</v>
      </c>
      <c r="AV44" s="9">
        <f t="shared" si="23"/>
        <v>8.0000000000000007E-5</v>
      </c>
      <c r="AW44" s="9">
        <f t="shared" si="8"/>
        <v>6.0000000000000002E-5</v>
      </c>
      <c r="AX44" s="9">
        <f t="shared" si="9"/>
        <v>2.0000000000000002E-5</v>
      </c>
      <c r="AY44" s="9">
        <f t="shared" si="10"/>
        <v>0</v>
      </c>
      <c r="AZ44" s="9">
        <f t="shared" si="11"/>
        <v>2.0000000000000002E-5</v>
      </c>
      <c r="BJ44" s="7">
        <f t="shared" si="30"/>
        <v>48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214955.3918408968</v>
      </c>
      <c r="BS44" s="1">
        <f t="shared" si="16"/>
        <v>206138.26827175109</v>
      </c>
      <c r="CD44" s="1"/>
      <c r="CE44" s="1"/>
      <c r="CF44" s="1"/>
      <c r="CG44" s="1"/>
    </row>
    <row r="45" spans="1:85" x14ac:dyDescent="0.3">
      <c r="B45" s="1">
        <f t="shared" si="0"/>
        <v>2219</v>
      </c>
      <c r="C45" s="1">
        <v>32</v>
      </c>
      <c r="D45" s="1">
        <v>47779</v>
      </c>
      <c r="E45" s="1">
        <v>2111</v>
      </c>
      <c r="F45" s="1">
        <v>0</v>
      </c>
      <c r="G45" s="1">
        <v>105</v>
      </c>
      <c r="H45" s="1">
        <v>0</v>
      </c>
      <c r="I45" s="1">
        <v>3</v>
      </c>
      <c r="J45" s="1">
        <v>38.74</v>
      </c>
      <c r="K45" s="1">
        <v>189.82</v>
      </c>
      <c r="L45" s="1">
        <v>839.1</v>
      </c>
      <c r="M45" s="1">
        <v>2.0299999999999998</v>
      </c>
      <c r="N45" s="1">
        <v>497</v>
      </c>
      <c r="O45" s="1">
        <v>1712</v>
      </c>
      <c r="P45" s="1">
        <v>1655</v>
      </c>
      <c r="Q45" s="1">
        <v>56</v>
      </c>
      <c r="R45" s="1">
        <v>1</v>
      </c>
      <c r="S45" s="1">
        <v>1242</v>
      </c>
      <c r="T45" s="1">
        <v>126</v>
      </c>
      <c r="U45" s="1">
        <v>7494</v>
      </c>
      <c r="V45" s="1">
        <v>3</v>
      </c>
      <c r="W45" s="1">
        <v>1</v>
      </c>
      <c r="X45" s="1">
        <v>0</v>
      </c>
      <c r="Y45" s="1">
        <v>0</v>
      </c>
      <c r="Z45" s="1">
        <v>0</v>
      </c>
      <c r="AA45" s="1">
        <f t="shared" si="17"/>
        <v>55273</v>
      </c>
      <c r="AB45" s="1">
        <f t="shared" si="17"/>
        <v>2114</v>
      </c>
      <c r="AC45" s="1">
        <f t="shared" si="18"/>
        <v>106</v>
      </c>
      <c r="AD45" s="1">
        <f t="shared" si="19"/>
        <v>3</v>
      </c>
      <c r="AE45" s="1">
        <f t="shared" si="26"/>
        <v>77</v>
      </c>
      <c r="AF45" s="1">
        <f t="shared" si="20"/>
        <v>21</v>
      </c>
      <c r="AG45" s="1">
        <f t="shared" si="20"/>
        <v>0</v>
      </c>
      <c r="AH45" s="1">
        <f t="shared" si="20"/>
        <v>0</v>
      </c>
      <c r="AI45" s="1">
        <f t="shared" si="27"/>
        <v>98</v>
      </c>
      <c r="AJ45" s="9">
        <f t="shared" si="1"/>
        <v>1.3519603424966202E-3</v>
      </c>
      <c r="AK45" s="9">
        <f t="shared" si="2"/>
        <v>4.4380000000000003E-2</v>
      </c>
      <c r="AL45" s="9">
        <f t="shared" si="3"/>
        <v>4.2220000000000001E-2</v>
      </c>
      <c r="AM45" s="9">
        <f t="shared" si="4"/>
        <v>2.0999999999999999E-3</v>
      </c>
      <c r="AN45" s="9">
        <f t="shared" si="5"/>
        <v>6.0000000000000002E-5</v>
      </c>
      <c r="AO45" s="9">
        <f t="shared" si="6"/>
        <v>1.9599999999999999E-3</v>
      </c>
      <c r="AP45" s="1">
        <f t="shared" si="21"/>
        <v>0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0</v>
      </c>
      <c r="AU45" s="1">
        <f t="shared" si="7"/>
        <v>4</v>
      </c>
      <c r="AV45" s="9">
        <f t="shared" si="23"/>
        <v>8.0000000000000007E-5</v>
      </c>
      <c r="AW45" s="9">
        <f t="shared" si="8"/>
        <v>6.0000000000000002E-5</v>
      </c>
      <c r="AX45" s="9">
        <f t="shared" si="9"/>
        <v>2.0000000000000002E-5</v>
      </c>
      <c r="AY45" s="9">
        <f t="shared" si="10"/>
        <v>0</v>
      </c>
      <c r="AZ45" s="9">
        <f t="shared" si="11"/>
        <v>0</v>
      </c>
      <c r="BJ45" s="7">
        <f t="shared" si="30"/>
        <v>49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224887.32413717586</v>
      </c>
      <c r="BS45" s="1">
        <f t="shared" si="16"/>
        <v>213941.92936168466</v>
      </c>
      <c r="CD45" s="1"/>
      <c r="CE45" s="1"/>
      <c r="CF45" s="1"/>
      <c r="CG45" s="1"/>
    </row>
    <row r="46" spans="1:85" x14ac:dyDescent="0.3">
      <c r="B46" s="1">
        <f t="shared" si="0"/>
        <v>2330</v>
      </c>
      <c r="C46" s="1">
        <v>33</v>
      </c>
      <c r="D46" s="1">
        <v>47669</v>
      </c>
      <c r="E46" s="1">
        <v>2201</v>
      </c>
      <c r="F46" s="1">
        <v>0</v>
      </c>
      <c r="G46" s="1">
        <v>125</v>
      </c>
      <c r="H46" s="1">
        <v>0</v>
      </c>
      <c r="I46" s="1">
        <v>4</v>
      </c>
      <c r="J46" s="1">
        <v>38.4</v>
      </c>
      <c r="K46" s="1">
        <v>191.81</v>
      </c>
      <c r="L46" s="1">
        <v>939.7</v>
      </c>
      <c r="M46" s="1">
        <v>2</v>
      </c>
      <c r="N46" s="1">
        <v>539</v>
      </c>
      <c r="O46" s="1">
        <v>1781</v>
      </c>
      <c r="P46" s="1">
        <v>1723</v>
      </c>
      <c r="Q46" s="1">
        <v>56</v>
      </c>
      <c r="R46" s="1">
        <v>1</v>
      </c>
      <c r="S46" s="1">
        <v>1372</v>
      </c>
      <c r="T46" s="1">
        <v>138</v>
      </c>
      <c r="U46" s="1">
        <v>7494</v>
      </c>
      <c r="V46" s="1">
        <v>3</v>
      </c>
      <c r="W46" s="1">
        <v>1</v>
      </c>
      <c r="X46" s="1">
        <v>0</v>
      </c>
      <c r="Y46" s="1">
        <v>0</v>
      </c>
      <c r="Z46" s="1">
        <v>0</v>
      </c>
      <c r="AA46" s="1">
        <f t="shared" si="17"/>
        <v>55163</v>
      </c>
      <c r="AB46" s="1">
        <f t="shared" si="17"/>
        <v>2204</v>
      </c>
      <c r="AC46" s="1">
        <f t="shared" si="18"/>
        <v>126</v>
      </c>
      <c r="AD46" s="1">
        <f t="shared" si="19"/>
        <v>4</v>
      </c>
      <c r="AE46" s="1">
        <f t="shared" si="26"/>
        <v>90</v>
      </c>
      <c r="AF46" s="1">
        <f t="shared" si="20"/>
        <v>20</v>
      </c>
      <c r="AG46" s="1">
        <f t="shared" si="20"/>
        <v>0</v>
      </c>
      <c r="AH46" s="1">
        <f t="shared" si="20"/>
        <v>1</v>
      </c>
      <c r="AI46" s="1">
        <f t="shared" si="27"/>
        <v>111</v>
      </c>
      <c r="AJ46" s="9">
        <f t="shared" si="1"/>
        <v>1.7167381974248926E-3</v>
      </c>
      <c r="AK46" s="9">
        <f t="shared" si="2"/>
        <v>4.6600000000000003E-2</v>
      </c>
      <c r="AL46" s="9">
        <f t="shared" si="3"/>
        <v>4.4019999999999997E-2</v>
      </c>
      <c r="AM46" s="9">
        <f t="shared" si="4"/>
        <v>2.5000000000000001E-3</v>
      </c>
      <c r="AN46" s="9">
        <f t="shared" si="5"/>
        <v>8.0000000000000007E-5</v>
      </c>
      <c r="AO46" s="9">
        <f t="shared" si="6"/>
        <v>2.2200000000000002E-3</v>
      </c>
      <c r="AP46" s="1">
        <f t="shared" si="21"/>
        <v>0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0</v>
      </c>
      <c r="AU46" s="1">
        <f t="shared" si="7"/>
        <v>4</v>
      </c>
      <c r="AV46" s="9">
        <f t="shared" si="23"/>
        <v>8.0000000000000007E-5</v>
      </c>
      <c r="AW46" s="9">
        <f t="shared" si="8"/>
        <v>6.0000000000000002E-5</v>
      </c>
      <c r="AX46" s="9">
        <f t="shared" si="9"/>
        <v>2.0000000000000002E-5</v>
      </c>
      <c r="AY46" s="9">
        <f t="shared" si="10"/>
        <v>0</v>
      </c>
      <c r="AZ46" s="9">
        <f t="shared" si="11"/>
        <v>0</v>
      </c>
      <c r="BJ46" s="7">
        <f t="shared" si="30"/>
        <v>50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236136.75765643071</v>
      </c>
      <c r="BS46" s="1">
        <f t="shared" si="16"/>
        <v>223063.09167459398</v>
      </c>
      <c r="CD46" s="1"/>
      <c r="CE46" s="1"/>
      <c r="CF46" s="1"/>
      <c r="CG46" s="1"/>
    </row>
    <row r="47" spans="1:85" x14ac:dyDescent="0.3">
      <c r="A47" s="4"/>
      <c r="B47" s="1">
        <f t="shared" si="0"/>
        <v>2449</v>
      </c>
      <c r="C47" s="1">
        <v>34</v>
      </c>
      <c r="D47" s="1">
        <v>47549</v>
      </c>
      <c r="E47" s="1">
        <v>2297</v>
      </c>
      <c r="F47" s="1">
        <v>0</v>
      </c>
      <c r="G47" s="1">
        <v>147</v>
      </c>
      <c r="H47" s="1">
        <v>0</v>
      </c>
      <c r="I47" s="1">
        <v>5</v>
      </c>
      <c r="J47" s="1">
        <v>38.08</v>
      </c>
      <c r="K47" s="1">
        <v>192.52</v>
      </c>
      <c r="L47" s="1">
        <v>1101.9000000000001</v>
      </c>
      <c r="M47" s="1">
        <v>1.93</v>
      </c>
      <c r="N47" s="1">
        <v>583</v>
      </c>
      <c r="O47" s="1">
        <v>1857</v>
      </c>
      <c r="P47" s="1">
        <v>1799</v>
      </c>
      <c r="Q47" s="1">
        <v>56</v>
      </c>
      <c r="R47" s="1">
        <v>1</v>
      </c>
      <c r="S47" s="1">
        <v>1512</v>
      </c>
      <c r="T47" s="1">
        <v>152</v>
      </c>
      <c r="U47" s="1">
        <v>7494</v>
      </c>
      <c r="V47" s="1">
        <v>4</v>
      </c>
      <c r="W47" s="1">
        <v>1</v>
      </c>
      <c r="X47" s="1">
        <v>0</v>
      </c>
      <c r="Y47" s="1">
        <v>0</v>
      </c>
      <c r="Z47" s="1">
        <v>0</v>
      </c>
      <c r="AA47" s="1">
        <f t="shared" si="17"/>
        <v>55043</v>
      </c>
      <c r="AB47" s="1">
        <f t="shared" si="17"/>
        <v>2301</v>
      </c>
      <c r="AC47" s="1">
        <f t="shared" si="18"/>
        <v>148</v>
      </c>
      <c r="AD47" s="1">
        <f t="shared" si="19"/>
        <v>5</v>
      </c>
      <c r="AE47" s="1">
        <f t="shared" si="26"/>
        <v>96</v>
      </c>
      <c r="AF47" s="1">
        <f t="shared" si="20"/>
        <v>22</v>
      </c>
      <c r="AG47" s="1">
        <f t="shared" si="20"/>
        <v>0</v>
      </c>
      <c r="AH47" s="1">
        <f t="shared" si="20"/>
        <v>1</v>
      </c>
      <c r="AI47" s="1">
        <f t="shared" si="27"/>
        <v>119</v>
      </c>
      <c r="AJ47" s="9">
        <f t="shared" si="1"/>
        <v>2.0416496529195591E-3</v>
      </c>
      <c r="AK47" s="9">
        <f t="shared" si="2"/>
        <v>4.8980000000000003E-2</v>
      </c>
      <c r="AL47" s="9">
        <f t="shared" si="3"/>
        <v>4.5940000000000002E-2</v>
      </c>
      <c r="AM47" s="9">
        <f t="shared" si="4"/>
        <v>2.9399999999999999E-3</v>
      </c>
      <c r="AN47" s="9">
        <f t="shared" si="5"/>
        <v>1E-4</v>
      </c>
      <c r="AO47" s="9">
        <f t="shared" si="6"/>
        <v>2.3800000000000002E-3</v>
      </c>
      <c r="AP47" s="1">
        <f t="shared" si="21"/>
        <v>1</v>
      </c>
      <c r="AQ47" s="1">
        <f t="shared" si="21"/>
        <v>0</v>
      </c>
      <c r="AR47" s="1"/>
      <c r="AS47" s="1">
        <f t="shared" si="22"/>
        <v>0</v>
      </c>
      <c r="AT47" s="1">
        <f t="shared" si="28"/>
        <v>1</v>
      </c>
      <c r="AU47" s="1">
        <f t="shared" si="7"/>
        <v>5</v>
      </c>
      <c r="AV47" s="9">
        <f t="shared" si="23"/>
        <v>1E-4</v>
      </c>
      <c r="AW47" s="9">
        <f t="shared" si="8"/>
        <v>8.0000000000000007E-5</v>
      </c>
      <c r="AX47" s="9">
        <f t="shared" si="9"/>
        <v>2.0000000000000002E-5</v>
      </c>
      <c r="AY47" s="9">
        <f t="shared" si="10"/>
        <v>0</v>
      </c>
      <c r="AZ47" s="9">
        <f t="shared" si="11"/>
        <v>2.0000000000000002E-5</v>
      </c>
      <c r="BJ47" s="7">
        <f t="shared" si="30"/>
        <v>51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248196.96115905527</v>
      </c>
      <c r="BS47" s="1">
        <f t="shared" si="16"/>
        <v>232792.33147503063</v>
      </c>
    </row>
    <row r="48" spans="1:85" x14ac:dyDescent="0.3">
      <c r="B48" s="1">
        <f t="shared" si="0"/>
        <v>2571</v>
      </c>
      <c r="C48" s="1">
        <v>35</v>
      </c>
      <c r="D48" s="1">
        <v>47427</v>
      </c>
      <c r="E48" s="1">
        <v>2392</v>
      </c>
      <c r="F48" s="1">
        <v>0</v>
      </c>
      <c r="G48" s="1">
        <v>173</v>
      </c>
      <c r="H48" s="1">
        <v>0</v>
      </c>
      <c r="I48" s="1">
        <v>6</v>
      </c>
      <c r="J48" s="1">
        <v>37.78</v>
      </c>
      <c r="K48" s="1">
        <v>192.73</v>
      </c>
      <c r="L48" s="1">
        <v>1414.4</v>
      </c>
      <c r="M48" s="1">
        <v>1.95</v>
      </c>
      <c r="N48" s="1">
        <v>625</v>
      </c>
      <c r="O48" s="1">
        <v>1937</v>
      </c>
      <c r="P48" s="1">
        <v>1879</v>
      </c>
      <c r="Q48" s="1">
        <v>56</v>
      </c>
      <c r="R48" s="1">
        <v>1</v>
      </c>
      <c r="S48" s="1">
        <v>1658</v>
      </c>
      <c r="T48" s="1">
        <v>166</v>
      </c>
      <c r="U48" s="1">
        <v>7493</v>
      </c>
      <c r="V48" s="1">
        <v>4</v>
      </c>
      <c r="W48" s="1">
        <v>1</v>
      </c>
      <c r="X48" s="1">
        <v>0</v>
      </c>
      <c r="Y48" s="1">
        <v>0</v>
      </c>
      <c r="Z48" s="1">
        <v>0</v>
      </c>
      <c r="AA48" s="1">
        <f t="shared" si="17"/>
        <v>54920</v>
      </c>
      <c r="AB48" s="1">
        <f t="shared" si="17"/>
        <v>2396</v>
      </c>
      <c r="AC48" s="1">
        <f t="shared" si="18"/>
        <v>174</v>
      </c>
      <c r="AD48" s="1">
        <f t="shared" si="19"/>
        <v>6</v>
      </c>
      <c r="AE48" s="1">
        <f t="shared" si="26"/>
        <v>95</v>
      </c>
      <c r="AF48" s="1">
        <f t="shared" si="20"/>
        <v>26</v>
      </c>
      <c r="AG48" s="1">
        <f t="shared" si="20"/>
        <v>0</v>
      </c>
      <c r="AH48" s="1">
        <f t="shared" si="20"/>
        <v>1</v>
      </c>
      <c r="AI48" s="1">
        <f t="shared" si="27"/>
        <v>122</v>
      </c>
      <c r="AJ48" s="9">
        <f t="shared" si="1"/>
        <v>2.3337222870478411E-3</v>
      </c>
      <c r="AK48" s="9">
        <f t="shared" si="2"/>
        <v>5.142E-2</v>
      </c>
      <c r="AL48" s="9">
        <f t="shared" si="3"/>
        <v>4.7840000000000001E-2</v>
      </c>
      <c r="AM48" s="9">
        <f t="shared" si="4"/>
        <v>3.46E-3</v>
      </c>
      <c r="AN48" s="9">
        <f t="shared" si="5"/>
        <v>1.2E-4</v>
      </c>
      <c r="AO48" s="9">
        <f t="shared" si="6"/>
        <v>2.4399999999999999E-3</v>
      </c>
      <c r="AP48" s="1">
        <f t="shared" si="21"/>
        <v>0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0</v>
      </c>
      <c r="AU48" s="1">
        <f t="shared" si="7"/>
        <v>5</v>
      </c>
      <c r="AV48" s="9">
        <f t="shared" si="23"/>
        <v>1E-4</v>
      </c>
      <c r="AW48" s="9">
        <f t="shared" si="8"/>
        <v>8.0000000000000007E-5</v>
      </c>
      <c r="AX48" s="9">
        <f t="shared" si="9"/>
        <v>2.0000000000000002E-5</v>
      </c>
      <c r="AY48" s="9">
        <f t="shared" si="10"/>
        <v>0</v>
      </c>
      <c r="AZ48" s="9">
        <f t="shared" si="11"/>
        <v>0</v>
      </c>
      <c r="BJ48" s="7">
        <f t="shared" ref="BJ48:BK63" si="31">+BJ47+1</f>
        <v>52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260561.20340544349</v>
      </c>
      <c r="BS48" s="1">
        <f t="shared" si="16"/>
        <v>242420.22502754602</v>
      </c>
    </row>
    <row r="49" spans="2:71" x14ac:dyDescent="0.3">
      <c r="B49" s="1">
        <f t="shared" si="0"/>
        <v>2707</v>
      </c>
      <c r="C49" s="1">
        <v>36</v>
      </c>
      <c r="D49" s="1">
        <v>47291</v>
      </c>
      <c r="E49" s="1">
        <v>2498</v>
      </c>
      <c r="F49" s="1">
        <v>0</v>
      </c>
      <c r="G49" s="1">
        <v>202</v>
      </c>
      <c r="H49" s="1">
        <v>0</v>
      </c>
      <c r="I49" s="1">
        <v>7</v>
      </c>
      <c r="J49" s="1">
        <v>37.49</v>
      </c>
      <c r="K49" s="1">
        <v>192.45</v>
      </c>
      <c r="L49" s="1">
        <v>1640.2</v>
      </c>
      <c r="M49" s="1">
        <v>1.94</v>
      </c>
      <c r="N49" s="1">
        <v>667</v>
      </c>
      <c r="O49" s="1">
        <v>2031</v>
      </c>
      <c r="P49" s="1">
        <v>1973</v>
      </c>
      <c r="Q49" s="1">
        <v>56</v>
      </c>
      <c r="R49" s="1">
        <v>1</v>
      </c>
      <c r="S49" s="1">
        <v>1813</v>
      </c>
      <c r="T49" s="1">
        <v>183</v>
      </c>
      <c r="U49" s="1">
        <v>7493</v>
      </c>
      <c r="V49" s="1">
        <v>4</v>
      </c>
      <c r="W49" s="1">
        <v>1</v>
      </c>
      <c r="X49" s="1">
        <v>0</v>
      </c>
      <c r="Y49" s="1">
        <v>0</v>
      </c>
      <c r="Z49" s="1">
        <v>0</v>
      </c>
      <c r="AA49" s="1">
        <f t="shared" si="17"/>
        <v>54784</v>
      </c>
      <c r="AB49" s="1">
        <f t="shared" si="17"/>
        <v>2502</v>
      </c>
      <c r="AC49" s="1">
        <f t="shared" si="18"/>
        <v>203</v>
      </c>
      <c r="AD49" s="1">
        <f t="shared" si="19"/>
        <v>7</v>
      </c>
      <c r="AE49" s="1">
        <f t="shared" si="26"/>
        <v>106</v>
      </c>
      <c r="AF49" s="1">
        <f t="shared" si="20"/>
        <v>29</v>
      </c>
      <c r="AG49" s="1">
        <f t="shared" si="20"/>
        <v>0</v>
      </c>
      <c r="AH49" s="1">
        <f t="shared" si="20"/>
        <v>1</v>
      </c>
      <c r="AI49" s="1">
        <f t="shared" si="27"/>
        <v>136</v>
      </c>
      <c r="AJ49" s="9">
        <f t="shared" si="1"/>
        <v>2.5858884373845584E-3</v>
      </c>
      <c r="AK49" s="9">
        <f t="shared" si="2"/>
        <v>5.4140000000000001E-2</v>
      </c>
      <c r="AL49" s="9">
        <f t="shared" si="3"/>
        <v>4.9959999999999997E-2</v>
      </c>
      <c r="AM49" s="9">
        <f t="shared" si="4"/>
        <v>4.0400000000000002E-3</v>
      </c>
      <c r="AN49" s="9">
        <f t="shared" si="5"/>
        <v>1.3999999999999999E-4</v>
      </c>
      <c r="AO49" s="9">
        <f t="shared" si="6"/>
        <v>2.7200000000000002E-3</v>
      </c>
      <c r="AP49" s="1">
        <f t="shared" si="21"/>
        <v>0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0</v>
      </c>
      <c r="AU49" s="1">
        <f t="shared" si="7"/>
        <v>5</v>
      </c>
      <c r="AV49" s="9">
        <f t="shared" si="23"/>
        <v>1E-4</v>
      </c>
      <c r="AW49" s="9">
        <f t="shared" si="8"/>
        <v>8.0000000000000007E-5</v>
      </c>
      <c r="AX49" s="9">
        <f t="shared" si="9"/>
        <v>2.0000000000000002E-5</v>
      </c>
      <c r="AY49" s="9">
        <f t="shared" si="10"/>
        <v>0</v>
      </c>
      <c r="AZ49" s="9">
        <f t="shared" si="11"/>
        <v>0</v>
      </c>
      <c r="BJ49" s="7">
        <f t="shared" si="31"/>
        <v>53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274344.2931227287</v>
      </c>
      <c r="BS49" s="1">
        <f t="shared" si="16"/>
        <v>253162.9273071948</v>
      </c>
    </row>
    <row r="50" spans="2:71" x14ac:dyDescent="0.3">
      <c r="B50" s="1">
        <f t="shared" si="0"/>
        <v>2845</v>
      </c>
      <c r="C50" s="1">
        <v>37</v>
      </c>
      <c r="D50" s="1">
        <v>47154</v>
      </c>
      <c r="E50" s="1">
        <v>2601</v>
      </c>
      <c r="F50" s="1">
        <v>0</v>
      </c>
      <c r="G50" s="1">
        <v>235</v>
      </c>
      <c r="H50" s="1">
        <v>0</v>
      </c>
      <c r="I50" s="1">
        <v>9</v>
      </c>
      <c r="J50" s="1">
        <v>37.229999999999997</v>
      </c>
      <c r="K50" s="1">
        <v>192.18</v>
      </c>
      <c r="L50" s="1">
        <v>1906.4</v>
      </c>
      <c r="M50" s="1">
        <v>1.9</v>
      </c>
      <c r="N50" s="1">
        <v>707</v>
      </c>
      <c r="O50" s="1">
        <v>2128</v>
      </c>
      <c r="P50" s="1">
        <v>2070</v>
      </c>
      <c r="Q50" s="1">
        <v>56</v>
      </c>
      <c r="R50" s="1">
        <v>1</v>
      </c>
      <c r="S50" s="1">
        <v>1877</v>
      </c>
      <c r="T50" s="1">
        <v>188</v>
      </c>
      <c r="U50" s="1">
        <v>7493</v>
      </c>
      <c r="V50" s="1">
        <v>4</v>
      </c>
      <c r="W50" s="1">
        <v>1</v>
      </c>
      <c r="X50" s="1">
        <v>0</v>
      </c>
      <c r="Y50" s="1">
        <v>0</v>
      </c>
      <c r="Z50" s="1">
        <v>0</v>
      </c>
      <c r="AA50" s="1">
        <f t="shared" si="17"/>
        <v>54647</v>
      </c>
      <c r="AB50" s="1">
        <f t="shared" si="17"/>
        <v>2605</v>
      </c>
      <c r="AC50" s="1">
        <f t="shared" si="18"/>
        <v>236</v>
      </c>
      <c r="AD50" s="1">
        <f t="shared" si="19"/>
        <v>9</v>
      </c>
      <c r="AE50" s="1">
        <f t="shared" si="26"/>
        <v>103</v>
      </c>
      <c r="AF50" s="1">
        <f t="shared" si="20"/>
        <v>33</v>
      </c>
      <c r="AG50" s="1">
        <f t="shared" si="20"/>
        <v>0</v>
      </c>
      <c r="AH50" s="1">
        <f t="shared" si="20"/>
        <v>2</v>
      </c>
      <c r="AI50" s="1">
        <f t="shared" si="27"/>
        <v>138</v>
      </c>
      <c r="AJ50" s="9">
        <f t="shared" si="1"/>
        <v>3.1634446397188049E-3</v>
      </c>
      <c r="AK50" s="9">
        <f t="shared" si="2"/>
        <v>5.6899999999999999E-2</v>
      </c>
      <c r="AL50" s="9">
        <f t="shared" si="3"/>
        <v>5.2019999999999997E-2</v>
      </c>
      <c r="AM50" s="9">
        <f t="shared" si="4"/>
        <v>4.7000000000000002E-3</v>
      </c>
      <c r="AN50" s="9">
        <f t="shared" si="5"/>
        <v>1.8000000000000001E-4</v>
      </c>
      <c r="AO50" s="9">
        <f t="shared" si="6"/>
        <v>2.7599999999999999E-3</v>
      </c>
      <c r="AP50" s="1">
        <f t="shared" si="21"/>
        <v>0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0</v>
      </c>
      <c r="AU50" s="1">
        <f t="shared" si="7"/>
        <v>5</v>
      </c>
      <c r="AV50" s="9">
        <f t="shared" si="23"/>
        <v>1E-4</v>
      </c>
      <c r="AW50" s="9">
        <f t="shared" si="8"/>
        <v>8.0000000000000007E-5</v>
      </c>
      <c r="AX50" s="9">
        <f t="shared" si="9"/>
        <v>2.0000000000000002E-5</v>
      </c>
      <c r="AY50" s="9">
        <f t="shared" si="10"/>
        <v>0</v>
      </c>
      <c r="AZ50" s="9">
        <f t="shared" si="11"/>
        <v>0</v>
      </c>
      <c r="BJ50" s="7">
        <f t="shared" si="31"/>
        <v>54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288330.07533585635</v>
      </c>
      <c r="BS50" s="1">
        <f t="shared" si="16"/>
        <v>263601.59084307996</v>
      </c>
    </row>
    <row r="51" spans="2:71" x14ac:dyDescent="0.3">
      <c r="B51" s="1">
        <f t="shared" si="0"/>
        <v>2981</v>
      </c>
      <c r="C51" s="1">
        <v>38</v>
      </c>
      <c r="D51" s="1">
        <v>47017</v>
      </c>
      <c r="E51" s="1">
        <v>2696</v>
      </c>
      <c r="F51" s="1">
        <v>0</v>
      </c>
      <c r="G51" s="1">
        <v>275</v>
      </c>
      <c r="H51" s="1">
        <v>0</v>
      </c>
      <c r="I51" s="1">
        <v>10</v>
      </c>
      <c r="J51" s="1">
        <v>36.97</v>
      </c>
      <c r="K51" s="1">
        <v>191.64</v>
      </c>
      <c r="L51" s="1">
        <v>2125.6</v>
      </c>
      <c r="M51" s="1">
        <v>1.91</v>
      </c>
      <c r="N51" s="1">
        <v>748</v>
      </c>
      <c r="O51" s="1">
        <v>2224</v>
      </c>
      <c r="P51" s="1">
        <v>2166</v>
      </c>
      <c r="Q51" s="1">
        <v>56</v>
      </c>
      <c r="R51" s="1">
        <v>1</v>
      </c>
      <c r="S51" s="1">
        <v>1934</v>
      </c>
      <c r="T51" s="1">
        <v>194</v>
      </c>
      <c r="U51" s="1">
        <v>7492</v>
      </c>
      <c r="V51" s="1">
        <v>5</v>
      </c>
      <c r="W51" s="1">
        <v>1</v>
      </c>
      <c r="X51" s="1">
        <v>0</v>
      </c>
      <c r="Y51" s="1">
        <v>0</v>
      </c>
      <c r="Z51" s="1">
        <v>0</v>
      </c>
      <c r="AA51" s="1">
        <f t="shared" si="17"/>
        <v>54509</v>
      </c>
      <c r="AB51" s="1">
        <f t="shared" si="17"/>
        <v>2701</v>
      </c>
      <c r="AC51" s="1">
        <f t="shared" si="18"/>
        <v>276</v>
      </c>
      <c r="AD51" s="1">
        <f t="shared" si="19"/>
        <v>10</v>
      </c>
      <c r="AE51" s="1">
        <f t="shared" si="26"/>
        <v>95</v>
      </c>
      <c r="AF51" s="1">
        <f t="shared" si="20"/>
        <v>40</v>
      </c>
      <c r="AG51" s="1">
        <f t="shared" si="20"/>
        <v>0</v>
      </c>
      <c r="AH51" s="1">
        <f t="shared" si="20"/>
        <v>1</v>
      </c>
      <c r="AI51" s="1">
        <f t="shared" si="27"/>
        <v>136</v>
      </c>
      <c r="AJ51" s="9">
        <f t="shared" si="1"/>
        <v>3.3545790003354577E-3</v>
      </c>
      <c r="AK51" s="9">
        <f t="shared" si="2"/>
        <v>5.9619999999999999E-2</v>
      </c>
      <c r="AL51" s="9">
        <f t="shared" si="3"/>
        <v>5.3920000000000003E-2</v>
      </c>
      <c r="AM51" s="9">
        <f t="shared" si="4"/>
        <v>5.4999999999999997E-3</v>
      </c>
      <c r="AN51" s="9">
        <f t="shared" si="5"/>
        <v>2.0000000000000001E-4</v>
      </c>
      <c r="AO51" s="9">
        <f t="shared" si="6"/>
        <v>2.7200000000000002E-3</v>
      </c>
      <c r="AP51" s="1">
        <f t="shared" si="21"/>
        <v>1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1</v>
      </c>
      <c r="AU51" s="1">
        <f t="shared" si="7"/>
        <v>6</v>
      </c>
      <c r="AV51" s="9">
        <f t="shared" si="23"/>
        <v>1.2E-4</v>
      </c>
      <c r="AW51" s="9">
        <f t="shared" si="8"/>
        <v>1E-4</v>
      </c>
      <c r="AX51" s="9">
        <f t="shared" si="9"/>
        <v>2.0000000000000002E-5</v>
      </c>
      <c r="AY51" s="9">
        <f t="shared" si="10"/>
        <v>0</v>
      </c>
      <c r="AZ51" s="9">
        <f t="shared" si="11"/>
        <v>2.0000000000000002E-5</v>
      </c>
      <c r="BJ51" s="7">
        <f t="shared" si="31"/>
        <v>55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302113.16505314159</v>
      </c>
      <c r="BS51" s="1">
        <f t="shared" si="16"/>
        <v>273229.48439559538</v>
      </c>
    </row>
    <row r="52" spans="2:71" x14ac:dyDescent="0.3">
      <c r="B52" s="1">
        <f t="shared" si="0"/>
        <v>3123</v>
      </c>
      <c r="C52" s="1">
        <v>39</v>
      </c>
      <c r="D52" s="1">
        <v>46876</v>
      </c>
      <c r="E52" s="1">
        <v>2791</v>
      </c>
      <c r="F52" s="1">
        <v>0</v>
      </c>
      <c r="G52" s="1">
        <v>320</v>
      </c>
      <c r="H52" s="1">
        <v>0</v>
      </c>
      <c r="I52" s="1">
        <v>12</v>
      </c>
      <c r="J52" s="1">
        <v>36.729999999999997</v>
      </c>
      <c r="K52" s="1">
        <v>191.22</v>
      </c>
      <c r="L52" s="1">
        <v>2045.5</v>
      </c>
      <c r="M52" s="1">
        <v>1.85</v>
      </c>
      <c r="N52" s="1">
        <v>794</v>
      </c>
      <c r="O52" s="1">
        <v>2319</v>
      </c>
      <c r="P52" s="1">
        <v>2260</v>
      </c>
      <c r="Q52" s="1">
        <v>56</v>
      </c>
      <c r="R52" s="1">
        <v>1</v>
      </c>
      <c r="S52" s="1">
        <v>1998</v>
      </c>
      <c r="T52" s="1">
        <v>201</v>
      </c>
      <c r="U52" s="1">
        <v>7492</v>
      </c>
      <c r="V52" s="1">
        <v>5</v>
      </c>
      <c r="W52" s="1">
        <v>2</v>
      </c>
      <c r="X52" s="1">
        <v>0</v>
      </c>
      <c r="Y52" s="1">
        <v>0</v>
      </c>
      <c r="Z52" s="1">
        <v>0</v>
      </c>
      <c r="AA52" s="1">
        <f t="shared" si="17"/>
        <v>54368</v>
      </c>
      <c r="AB52" s="1">
        <f t="shared" si="17"/>
        <v>2796</v>
      </c>
      <c r="AC52" s="1">
        <f t="shared" si="18"/>
        <v>322</v>
      </c>
      <c r="AD52" s="1">
        <f t="shared" si="19"/>
        <v>12</v>
      </c>
      <c r="AE52" s="1">
        <f t="shared" si="26"/>
        <v>95</v>
      </c>
      <c r="AF52" s="1">
        <f t="shared" si="20"/>
        <v>45</v>
      </c>
      <c r="AG52" s="1">
        <f t="shared" si="20"/>
        <v>0</v>
      </c>
      <c r="AH52" s="1">
        <f t="shared" si="20"/>
        <v>2</v>
      </c>
      <c r="AI52" s="1">
        <f t="shared" si="27"/>
        <v>142</v>
      </c>
      <c r="AJ52" s="9">
        <f t="shared" si="1"/>
        <v>3.8424591738712775E-3</v>
      </c>
      <c r="AK52" s="9">
        <f t="shared" si="2"/>
        <v>6.2460000000000002E-2</v>
      </c>
      <c r="AL52" s="9">
        <f t="shared" si="3"/>
        <v>5.5820000000000002E-2</v>
      </c>
      <c r="AM52" s="9">
        <f t="shared" si="4"/>
        <v>6.4000000000000003E-3</v>
      </c>
      <c r="AN52" s="9">
        <f t="shared" si="5"/>
        <v>2.4000000000000001E-4</v>
      </c>
      <c r="AO52" s="9">
        <f t="shared" si="6"/>
        <v>2.8400000000000001E-3</v>
      </c>
      <c r="AP52" s="1">
        <f t="shared" si="21"/>
        <v>0</v>
      </c>
      <c r="AQ52" s="1">
        <f t="shared" si="21"/>
        <v>1</v>
      </c>
      <c r="AR52" s="1"/>
      <c r="AS52" s="1">
        <f t="shared" si="22"/>
        <v>0</v>
      </c>
      <c r="AT52" s="1">
        <f t="shared" si="28"/>
        <v>1</v>
      </c>
      <c r="AU52" s="1">
        <f t="shared" si="7"/>
        <v>7</v>
      </c>
      <c r="AV52" s="9">
        <f t="shared" si="23"/>
        <v>1.3999999999999999E-4</v>
      </c>
      <c r="AW52" s="9">
        <f t="shared" si="8"/>
        <v>1E-4</v>
      </c>
      <c r="AX52" s="9">
        <f t="shared" si="9"/>
        <v>4.0000000000000003E-5</v>
      </c>
      <c r="AY52" s="9">
        <f t="shared" si="10"/>
        <v>0</v>
      </c>
      <c r="AZ52" s="9">
        <f t="shared" si="11"/>
        <v>2.0000000000000002E-5</v>
      </c>
      <c r="BJ52" s="7">
        <f t="shared" si="31"/>
        <v>56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316504.33225795411</v>
      </c>
      <c r="BS52" s="1">
        <f t="shared" si="16"/>
        <v>282857.37794811075</v>
      </c>
    </row>
    <row r="53" spans="2:71" x14ac:dyDescent="0.3">
      <c r="B53" s="1">
        <f t="shared" si="0"/>
        <v>3262</v>
      </c>
      <c r="C53" s="1">
        <v>40</v>
      </c>
      <c r="D53" s="1">
        <v>46736</v>
      </c>
      <c r="E53" s="1">
        <v>2879</v>
      </c>
      <c r="F53" s="1">
        <v>0</v>
      </c>
      <c r="G53" s="1">
        <v>369</v>
      </c>
      <c r="H53" s="1">
        <v>0</v>
      </c>
      <c r="I53" s="1">
        <v>14</v>
      </c>
      <c r="J53" s="1">
        <v>36.51</v>
      </c>
      <c r="K53" s="1">
        <v>190.79</v>
      </c>
      <c r="L53" s="1">
        <v>2692.4</v>
      </c>
      <c r="M53" s="1">
        <v>1.82</v>
      </c>
      <c r="N53" s="1">
        <v>839</v>
      </c>
      <c r="O53" s="1">
        <v>2414</v>
      </c>
      <c r="P53" s="1">
        <v>2355</v>
      </c>
      <c r="Q53" s="1">
        <v>57</v>
      </c>
      <c r="R53" s="1">
        <v>1</v>
      </c>
      <c r="S53" s="1">
        <v>2067</v>
      </c>
      <c r="T53" s="1">
        <v>209</v>
      </c>
      <c r="U53" s="1">
        <v>7492</v>
      </c>
      <c r="V53" s="1">
        <v>5</v>
      </c>
      <c r="W53" s="1">
        <v>2</v>
      </c>
      <c r="X53" s="1">
        <v>0</v>
      </c>
      <c r="Y53" s="1">
        <v>0</v>
      </c>
      <c r="Z53" s="1">
        <v>0</v>
      </c>
      <c r="AA53" s="1">
        <f t="shared" si="17"/>
        <v>54228</v>
      </c>
      <c r="AB53" s="1">
        <f t="shared" si="17"/>
        <v>2884</v>
      </c>
      <c r="AC53" s="1">
        <f t="shared" si="18"/>
        <v>371</v>
      </c>
      <c r="AD53" s="1">
        <f t="shared" si="19"/>
        <v>14</v>
      </c>
      <c r="AE53" s="1">
        <f t="shared" si="26"/>
        <v>88</v>
      </c>
      <c r="AF53" s="1">
        <f t="shared" si="20"/>
        <v>49</v>
      </c>
      <c r="AG53" s="1">
        <f t="shared" si="20"/>
        <v>0</v>
      </c>
      <c r="AH53" s="1">
        <f t="shared" si="20"/>
        <v>2</v>
      </c>
      <c r="AI53" s="1">
        <f t="shared" si="27"/>
        <v>139</v>
      </c>
      <c r="AJ53" s="9">
        <f t="shared" si="1"/>
        <v>4.2918454935622317E-3</v>
      </c>
      <c r="AK53" s="9">
        <f t="shared" si="2"/>
        <v>6.5240000000000006E-2</v>
      </c>
      <c r="AL53" s="9">
        <f t="shared" si="3"/>
        <v>5.7579999999999999E-2</v>
      </c>
      <c r="AM53" s="9">
        <f t="shared" si="4"/>
        <v>7.3800000000000003E-3</v>
      </c>
      <c r="AN53" s="9">
        <f t="shared" si="5"/>
        <v>2.7999999999999998E-4</v>
      </c>
      <c r="AO53" s="9">
        <f t="shared" si="6"/>
        <v>2.7799999999999999E-3</v>
      </c>
      <c r="AP53" s="1">
        <f t="shared" si="21"/>
        <v>0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0</v>
      </c>
      <c r="AU53" s="1">
        <f t="shared" si="7"/>
        <v>7</v>
      </c>
      <c r="AV53" s="9">
        <f t="shared" si="23"/>
        <v>1.3999999999999999E-4</v>
      </c>
      <c r="AW53" s="9">
        <f t="shared" si="8"/>
        <v>1E-4</v>
      </c>
      <c r="AX53" s="9">
        <f t="shared" si="9"/>
        <v>4.0000000000000003E-5</v>
      </c>
      <c r="AY53" s="9">
        <f t="shared" si="10"/>
        <v>0</v>
      </c>
      <c r="AZ53" s="9">
        <f t="shared" si="11"/>
        <v>0</v>
      </c>
      <c r="BJ53" s="7">
        <f t="shared" si="31"/>
        <v>57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330591.46071900299</v>
      </c>
      <c r="BS53" s="1">
        <f t="shared" si="16"/>
        <v>291775.84776517766</v>
      </c>
    </row>
    <row r="54" spans="2:71" x14ac:dyDescent="0.3">
      <c r="B54" s="1">
        <f t="shared" si="0"/>
        <v>3395</v>
      </c>
      <c r="C54" s="1">
        <v>41</v>
      </c>
      <c r="D54" s="1">
        <v>46603</v>
      </c>
      <c r="E54" s="1">
        <v>2953</v>
      </c>
      <c r="F54" s="1">
        <v>0</v>
      </c>
      <c r="G54" s="1">
        <v>426</v>
      </c>
      <c r="H54" s="1">
        <v>0</v>
      </c>
      <c r="I54" s="1">
        <v>16</v>
      </c>
      <c r="J54" s="1">
        <v>36.29</v>
      </c>
      <c r="K54" s="1">
        <v>190.82</v>
      </c>
      <c r="L54" s="1">
        <v>2841.8</v>
      </c>
      <c r="M54" s="1">
        <v>1.77</v>
      </c>
      <c r="N54" s="1">
        <v>884</v>
      </c>
      <c r="O54" s="1">
        <v>2502</v>
      </c>
      <c r="P54" s="1">
        <v>2442</v>
      </c>
      <c r="Q54" s="1">
        <v>58</v>
      </c>
      <c r="R54" s="1">
        <v>1</v>
      </c>
      <c r="S54" s="1">
        <v>2129</v>
      </c>
      <c r="T54" s="1">
        <v>215</v>
      </c>
      <c r="U54" s="1">
        <v>7491</v>
      </c>
      <c r="V54" s="1">
        <v>5</v>
      </c>
      <c r="W54" s="1">
        <v>2</v>
      </c>
      <c r="X54" s="1">
        <v>0</v>
      </c>
      <c r="Y54" s="1">
        <v>0</v>
      </c>
      <c r="Z54" s="1">
        <v>0</v>
      </c>
      <c r="AA54" s="1">
        <f t="shared" si="17"/>
        <v>54094</v>
      </c>
      <c r="AB54" s="1">
        <f t="shared" si="17"/>
        <v>2958</v>
      </c>
      <c r="AC54" s="1">
        <f t="shared" si="18"/>
        <v>428</v>
      </c>
      <c r="AD54" s="1">
        <f t="shared" si="19"/>
        <v>16</v>
      </c>
      <c r="AE54" s="1">
        <f t="shared" si="26"/>
        <v>74</v>
      </c>
      <c r="AF54" s="1">
        <f t="shared" si="20"/>
        <v>57</v>
      </c>
      <c r="AG54" s="1">
        <f t="shared" si="20"/>
        <v>0</v>
      </c>
      <c r="AH54" s="1">
        <f t="shared" si="20"/>
        <v>2</v>
      </c>
      <c r="AI54" s="1">
        <f t="shared" si="27"/>
        <v>133</v>
      </c>
      <c r="AJ54" s="9">
        <f t="shared" si="1"/>
        <v>4.7128129602356404E-3</v>
      </c>
      <c r="AK54" s="9">
        <f t="shared" si="2"/>
        <v>6.7900000000000002E-2</v>
      </c>
      <c r="AL54" s="9">
        <f t="shared" si="3"/>
        <v>5.9060000000000001E-2</v>
      </c>
      <c r="AM54" s="9">
        <f t="shared" si="4"/>
        <v>8.5199999999999998E-3</v>
      </c>
      <c r="AN54" s="9">
        <f t="shared" si="5"/>
        <v>3.2000000000000003E-4</v>
      </c>
      <c r="AO54" s="9">
        <f t="shared" si="6"/>
        <v>2.66E-3</v>
      </c>
      <c r="AP54" s="1">
        <f t="shared" si="21"/>
        <v>0</v>
      </c>
      <c r="AQ54" s="1">
        <f t="shared" si="21"/>
        <v>0</v>
      </c>
      <c r="AR54" s="1"/>
      <c r="AS54" s="1">
        <f t="shared" si="22"/>
        <v>0</v>
      </c>
      <c r="AT54" s="1">
        <f t="shared" si="28"/>
        <v>0</v>
      </c>
      <c r="AU54" s="1">
        <f t="shared" si="7"/>
        <v>7</v>
      </c>
      <c r="AV54" s="9">
        <f t="shared" si="23"/>
        <v>1.3999999999999999E-4</v>
      </c>
      <c r="AW54" s="9">
        <f t="shared" si="8"/>
        <v>1E-4</v>
      </c>
      <c r="AX54" s="9">
        <f t="shared" si="9"/>
        <v>4.0000000000000003E-5</v>
      </c>
      <c r="AY54" s="9">
        <f t="shared" si="10"/>
        <v>0</v>
      </c>
      <c r="AZ54" s="9">
        <f t="shared" si="11"/>
        <v>0</v>
      </c>
      <c r="BJ54" s="7">
        <f t="shared" si="31"/>
        <v>58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344070.5116925246</v>
      </c>
      <c r="BS54" s="1">
        <f t="shared" si="16"/>
        <v>299275.47011134756</v>
      </c>
    </row>
    <row r="55" spans="2:71" x14ac:dyDescent="0.3">
      <c r="B55" s="1">
        <f t="shared" si="0"/>
        <v>3528</v>
      </c>
      <c r="C55" s="1">
        <v>42</v>
      </c>
      <c r="D55" s="1">
        <v>46470</v>
      </c>
      <c r="E55" s="1">
        <v>3021</v>
      </c>
      <c r="F55" s="1">
        <v>0</v>
      </c>
      <c r="G55" s="1">
        <v>488</v>
      </c>
      <c r="H55" s="1">
        <v>0</v>
      </c>
      <c r="I55" s="1">
        <v>19</v>
      </c>
      <c r="J55" s="1">
        <v>36.08</v>
      </c>
      <c r="K55" s="1">
        <v>191.15</v>
      </c>
      <c r="L55" s="1">
        <v>2874.5</v>
      </c>
      <c r="M55" s="1">
        <v>1.72</v>
      </c>
      <c r="N55" s="1">
        <v>934</v>
      </c>
      <c r="O55" s="1">
        <v>2584</v>
      </c>
      <c r="P55" s="1">
        <v>2523</v>
      </c>
      <c r="Q55" s="1">
        <v>59</v>
      </c>
      <c r="R55" s="1">
        <v>1</v>
      </c>
      <c r="S55" s="1">
        <v>2200</v>
      </c>
      <c r="T55" s="1">
        <v>222</v>
      </c>
      <c r="U55" s="1">
        <v>7491</v>
      </c>
      <c r="V55" s="1">
        <v>6</v>
      </c>
      <c r="W55" s="1">
        <v>2</v>
      </c>
      <c r="X55" s="1">
        <v>0</v>
      </c>
      <c r="Y55" s="1">
        <v>0</v>
      </c>
      <c r="Z55" s="1">
        <v>0</v>
      </c>
      <c r="AA55" s="1">
        <f t="shared" si="17"/>
        <v>53961</v>
      </c>
      <c r="AB55" s="1">
        <f t="shared" si="17"/>
        <v>3027</v>
      </c>
      <c r="AC55" s="1">
        <f t="shared" si="18"/>
        <v>490</v>
      </c>
      <c r="AD55" s="1">
        <f t="shared" si="19"/>
        <v>19</v>
      </c>
      <c r="AE55" s="1">
        <f t="shared" si="26"/>
        <v>68</v>
      </c>
      <c r="AF55" s="1">
        <f t="shared" si="20"/>
        <v>62</v>
      </c>
      <c r="AG55" s="1">
        <f t="shared" si="20"/>
        <v>0</v>
      </c>
      <c r="AH55" s="1">
        <f t="shared" si="20"/>
        <v>3</v>
      </c>
      <c r="AI55" s="1">
        <f t="shared" si="27"/>
        <v>133</v>
      </c>
      <c r="AJ55" s="9">
        <f t="shared" si="1"/>
        <v>5.3854875283446714E-3</v>
      </c>
      <c r="AK55" s="9">
        <f t="shared" si="2"/>
        <v>7.0559999999999998E-2</v>
      </c>
      <c r="AL55" s="9">
        <f t="shared" si="3"/>
        <v>6.0420000000000001E-2</v>
      </c>
      <c r="AM55" s="9">
        <f t="shared" si="4"/>
        <v>9.7599999999999996E-3</v>
      </c>
      <c r="AN55" s="9">
        <f t="shared" si="5"/>
        <v>3.8000000000000002E-4</v>
      </c>
      <c r="AO55" s="9">
        <f t="shared" si="6"/>
        <v>2.66E-3</v>
      </c>
      <c r="AP55" s="1">
        <f t="shared" si="21"/>
        <v>1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1</v>
      </c>
      <c r="AU55" s="1">
        <f t="shared" si="7"/>
        <v>8</v>
      </c>
      <c r="AV55" s="9">
        <f t="shared" si="23"/>
        <v>1.6000000000000001E-4</v>
      </c>
      <c r="AW55" s="9">
        <f t="shared" si="8"/>
        <v>1.2E-4</v>
      </c>
      <c r="AX55" s="9">
        <f t="shared" si="9"/>
        <v>4.0000000000000003E-5</v>
      </c>
      <c r="AY55" s="9">
        <f t="shared" si="10"/>
        <v>0</v>
      </c>
      <c r="AZ55" s="9">
        <f t="shared" si="11"/>
        <v>2.0000000000000002E-5</v>
      </c>
      <c r="BJ55" s="7">
        <f t="shared" si="31"/>
        <v>59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357549.56266604614</v>
      </c>
      <c r="BS55" s="1">
        <f t="shared" si="16"/>
        <v>306167.01496999018</v>
      </c>
    </row>
    <row r="56" spans="2:71" x14ac:dyDescent="0.3">
      <c r="B56" s="1">
        <f t="shared" si="0"/>
        <v>3654</v>
      </c>
      <c r="C56" s="1">
        <v>43</v>
      </c>
      <c r="D56" s="1">
        <v>46343</v>
      </c>
      <c r="E56" s="1">
        <v>3083</v>
      </c>
      <c r="F56" s="1">
        <v>0</v>
      </c>
      <c r="G56" s="1">
        <v>549</v>
      </c>
      <c r="H56" s="1">
        <v>0</v>
      </c>
      <c r="I56" s="1">
        <v>22</v>
      </c>
      <c r="J56" s="1">
        <v>35.89</v>
      </c>
      <c r="K56" s="1">
        <v>191.16</v>
      </c>
      <c r="L56" s="1">
        <v>3110.4</v>
      </c>
      <c r="M56" s="1">
        <v>1.68</v>
      </c>
      <c r="N56" s="1">
        <v>982</v>
      </c>
      <c r="O56" s="1">
        <v>2663</v>
      </c>
      <c r="P56" s="1">
        <v>2600</v>
      </c>
      <c r="Q56" s="1">
        <v>61</v>
      </c>
      <c r="R56" s="1">
        <v>1</v>
      </c>
      <c r="S56" s="1">
        <v>2274</v>
      </c>
      <c r="T56" s="1">
        <v>231</v>
      </c>
      <c r="U56" s="1">
        <v>7491</v>
      </c>
      <c r="V56" s="1">
        <v>6</v>
      </c>
      <c r="W56" s="1">
        <v>2</v>
      </c>
      <c r="X56" s="1">
        <v>0</v>
      </c>
      <c r="Y56" s="1">
        <v>0</v>
      </c>
      <c r="Z56" s="1">
        <v>0</v>
      </c>
      <c r="AA56" s="1">
        <f t="shared" si="17"/>
        <v>53834</v>
      </c>
      <c r="AB56" s="1">
        <f t="shared" si="17"/>
        <v>3089</v>
      </c>
      <c r="AC56" s="1">
        <f t="shared" si="18"/>
        <v>551</v>
      </c>
      <c r="AD56" s="1">
        <f t="shared" si="19"/>
        <v>22</v>
      </c>
      <c r="AE56" s="1">
        <f t="shared" si="26"/>
        <v>62</v>
      </c>
      <c r="AF56" s="1">
        <f t="shared" si="20"/>
        <v>61</v>
      </c>
      <c r="AG56" s="1">
        <f t="shared" si="20"/>
        <v>0</v>
      </c>
      <c r="AH56" s="1">
        <f t="shared" si="20"/>
        <v>3</v>
      </c>
      <c r="AI56" s="1">
        <f t="shared" si="27"/>
        <v>126</v>
      </c>
      <c r="AJ56" s="9">
        <f t="shared" si="1"/>
        <v>6.0207991242474E-3</v>
      </c>
      <c r="AK56" s="9">
        <f t="shared" si="2"/>
        <v>7.3080000000000006E-2</v>
      </c>
      <c r="AL56" s="9">
        <f t="shared" si="3"/>
        <v>6.166E-2</v>
      </c>
      <c r="AM56" s="9">
        <f t="shared" si="4"/>
        <v>1.098E-2</v>
      </c>
      <c r="AN56" s="9">
        <f t="shared" si="5"/>
        <v>4.4000000000000002E-4</v>
      </c>
      <c r="AO56" s="9">
        <f t="shared" si="6"/>
        <v>2.5200000000000001E-3</v>
      </c>
      <c r="AP56" s="1">
        <f t="shared" si="21"/>
        <v>0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0</v>
      </c>
      <c r="AU56" s="1">
        <f t="shared" si="7"/>
        <v>8</v>
      </c>
      <c r="AV56" s="9">
        <f t="shared" si="23"/>
        <v>1.6000000000000001E-4</v>
      </c>
      <c r="AW56" s="9">
        <f t="shared" si="8"/>
        <v>1.2E-4</v>
      </c>
      <c r="AX56" s="9">
        <f t="shared" si="9"/>
        <v>4.0000000000000003E-5</v>
      </c>
      <c r="AY56" s="9">
        <f t="shared" si="10"/>
        <v>0</v>
      </c>
      <c r="AZ56" s="9">
        <f t="shared" si="11"/>
        <v>0</v>
      </c>
      <c r="BJ56" s="7">
        <f t="shared" si="31"/>
        <v>60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370319.18990411924</v>
      </c>
      <c r="BS56" s="1">
        <f t="shared" si="16"/>
        <v>312450.48234110553</v>
      </c>
    </row>
    <row r="57" spans="2:71" x14ac:dyDescent="0.3">
      <c r="B57" s="1">
        <f t="shared" si="0"/>
        <v>3777</v>
      </c>
      <c r="C57" s="1">
        <v>44</v>
      </c>
      <c r="D57" s="1">
        <v>46220</v>
      </c>
      <c r="E57" s="1">
        <v>3139</v>
      </c>
      <c r="F57" s="1">
        <v>0</v>
      </c>
      <c r="G57" s="1">
        <v>613</v>
      </c>
      <c r="H57" s="1">
        <v>0</v>
      </c>
      <c r="I57" s="1">
        <v>25</v>
      </c>
      <c r="J57" s="1">
        <v>35.700000000000003</v>
      </c>
      <c r="K57" s="1">
        <v>190.69</v>
      </c>
      <c r="L57" s="1">
        <v>3424.2</v>
      </c>
      <c r="M57" s="1">
        <v>1.66</v>
      </c>
      <c r="N57" s="1">
        <v>1032</v>
      </c>
      <c r="O57" s="1">
        <v>2737</v>
      </c>
      <c r="P57" s="1">
        <v>2671</v>
      </c>
      <c r="Q57" s="1">
        <v>63</v>
      </c>
      <c r="R57" s="1">
        <v>2</v>
      </c>
      <c r="S57" s="1">
        <v>2343</v>
      </c>
      <c r="T57" s="1">
        <v>238</v>
      </c>
      <c r="U57" s="1">
        <v>7490</v>
      </c>
      <c r="V57" s="1">
        <v>6</v>
      </c>
      <c r="W57" s="1">
        <v>2</v>
      </c>
      <c r="X57" s="1">
        <v>0</v>
      </c>
      <c r="Y57" s="1">
        <v>0</v>
      </c>
      <c r="Z57" s="1">
        <v>0</v>
      </c>
      <c r="AA57" s="1">
        <f t="shared" si="17"/>
        <v>53710</v>
      </c>
      <c r="AB57" s="1">
        <f t="shared" si="17"/>
        <v>3145</v>
      </c>
      <c r="AC57" s="1">
        <f t="shared" si="18"/>
        <v>615</v>
      </c>
      <c r="AD57" s="1">
        <f t="shared" si="19"/>
        <v>25</v>
      </c>
      <c r="AE57" s="1">
        <f t="shared" si="26"/>
        <v>56</v>
      </c>
      <c r="AF57" s="1">
        <f t="shared" si="20"/>
        <v>64</v>
      </c>
      <c r="AG57" s="1">
        <f t="shared" si="20"/>
        <v>0</v>
      </c>
      <c r="AH57" s="1">
        <f t="shared" si="20"/>
        <v>3</v>
      </c>
      <c r="AI57" s="1">
        <f t="shared" si="27"/>
        <v>123</v>
      </c>
      <c r="AJ57" s="9">
        <f t="shared" si="1"/>
        <v>6.6190097961344981E-3</v>
      </c>
      <c r="AK57" s="9">
        <f t="shared" si="2"/>
        <v>7.5539999999999996E-2</v>
      </c>
      <c r="AL57" s="9">
        <f t="shared" si="3"/>
        <v>6.2780000000000002E-2</v>
      </c>
      <c r="AM57" s="9">
        <f t="shared" si="4"/>
        <v>1.226E-2</v>
      </c>
      <c r="AN57" s="9">
        <f t="shared" si="5"/>
        <v>5.0000000000000001E-4</v>
      </c>
      <c r="AO57" s="9">
        <f t="shared" si="6"/>
        <v>2.4599999999999999E-3</v>
      </c>
      <c r="AP57" s="1">
        <f t="shared" si="21"/>
        <v>0</v>
      </c>
      <c r="AQ57" s="1">
        <f t="shared" si="21"/>
        <v>0</v>
      </c>
      <c r="AR57" s="1"/>
      <c r="AS57" s="1">
        <f t="shared" si="22"/>
        <v>0</v>
      </c>
      <c r="AT57" s="1">
        <f t="shared" si="28"/>
        <v>0</v>
      </c>
      <c r="AU57" s="1">
        <f t="shared" si="7"/>
        <v>8</v>
      </c>
      <c r="AV57" s="9">
        <f t="shared" si="23"/>
        <v>1.6000000000000001E-4</v>
      </c>
      <c r="AW57" s="9">
        <f t="shared" si="8"/>
        <v>1.2E-4</v>
      </c>
      <c r="AX57" s="9">
        <f t="shared" si="9"/>
        <v>4.0000000000000003E-5</v>
      </c>
      <c r="AY57" s="9">
        <f t="shared" si="10"/>
        <v>0</v>
      </c>
      <c r="AZ57" s="9">
        <f t="shared" si="11"/>
        <v>0</v>
      </c>
      <c r="BJ57" s="7">
        <f t="shared" si="31"/>
        <v>61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382784.77839842864</v>
      </c>
      <c r="BS57" s="1">
        <f t="shared" si="16"/>
        <v>318125.87222469354</v>
      </c>
    </row>
    <row r="58" spans="2:71" x14ac:dyDescent="0.3">
      <c r="B58" s="1">
        <f t="shared" si="0"/>
        <v>3898</v>
      </c>
      <c r="C58" s="1">
        <v>45</v>
      </c>
      <c r="D58" s="1">
        <v>46100</v>
      </c>
      <c r="E58" s="1">
        <v>3190</v>
      </c>
      <c r="F58" s="1">
        <v>0</v>
      </c>
      <c r="G58" s="1">
        <v>679</v>
      </c>
      <c r="H58" s="1">
        <v>0</v>
      </c>
      <c r="I58" s="1">
        <v>29</v>
      </c>
      <c r="J58" s="1">
        <v>35.520000000000003</v>
      </c>
      <c r="K58" s="1">
        <v>190.16</v>
      </c>
      <c r="L58" s="1">
        <v>3342.9</v>
      </c>
      <c r="M58" s="1">
        <v>1.64</v>
      </c>
      <c r="N58" s="1">
        <v>1079</v>
      </c>
      <c r="O58" s="1">
        <v>2809</v>
      </c>
      <c r="P58" s="1">
        <v>2741</v>
      </c>
      <c r="Q58" s="1">
        <v>66</v>
      </c>
      <c r="R58" s="1">
        <v>2</v>
      </c>
      <c r="S58" s="1">
        <v>2415</v>
      </c>
      <c r="T58" s="1">
        <v>244</v>
      </c>
      <c r="U58" s="1">
        <v>7490</v>
      </c>
      <c r="V58" s="1">
        <v>7</v>
      </c>
      <c r="W58" s="1">
        <v>2</v>
      </c>
      <c r="X58" s="1">
        <v>0</v>
      </c>
      <c r="Y58" s="1">
        <v>0</v>
      </c>
      <c r="Z58" s="1">
        <v>0</v>
      </c>
      <c r="AA58" s="1">
        <f t="shared" si="17"/>
        <v>53590</v>
      </c>
      <c r="AB58" s="1">
        <f t="shared" si="17"/>
        <v>3197</v>
      </c>
      <c r="AC58" s="1">
        <f t="shared" si="18"/>
        <v>681</v>
      </c>
      <c r="AD58" s="1">
        <f t="shared" si="19"/>
        <v>29</v>
      </c>
      <c r="AE58" s="1">
        <f t="shared" si="26"/>
        <v>51</v>
      </c>
      <c r="AF58" s="1">
        <f t="shared" si="20"/>
        <v>66</v>
      </c>
      <c r="AG58" s="1">
        <f t="shared" si="20"/>
        <v>0</v>
      </c>
      <c r="AH58" s="1">
        <f t="shared" si="20"/>
        <v>4</v>
      </c>
      <c r="AI58" s="1">
        <f t="shared" si="27"/>
        <v>121</v>
      </c>
      <c r="AJ58" s="9">
        <f t="shared" si="1"/>
        <v>7.4397126731657257E-3</v>
      </c>
      <c r="AK58" s="9">
        <f t="shared" si="2"/>
        <v>7.7960000000000002E-2</v>
      </c>
      <c r="AL58" s="9">
        <f t="shared" si="3"/>
        <v>6.3799999999999996E-2</v>
      </c>
      <c r="AM58" s="9">
        <f t="shared" si="4"/>
        <v>1.358E-2</v>
      </c>
      <c r="AN58" s="9">
        <f t="shared" si="5"/>
        <v>5.8E-4</v>
      </c>
      <c r="AO58" s="9">
        <f t="shared" si="6"/>
        <v>2.4199999999999998E-3</v>
      </c>
      <c r="AP58" s="1">
        <f t="shared" si="21"/>
        <v>1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1</v>
      </c>
      <c r="AU58" s="1">
        <f t="shared" si="7"/>
        <v>9</v>
      </c>
      <c r="AV58" s="9">
        <f t="shared" si="23"/>
        <v>1.8000000000000001E-4</v>
      </c>
      <c r="AW58" s="9">
        <f t="shared" si="8"/>
        <v>1.3999999999999999E-4</v>
      </c>
      <c r="AX58" s="9">
        <f t="shared" si="9"/>
        <v>4.0000000000000003E-5</v>
      </c>
      <c r="AY58" s="9">
        <f t="shared" si="10"/>
        <v>0</v>
      </c>
      <c r="AZ58" s="9">
        <f t="shared" si="11"/>
        <v>2.0000000000000002E-5</v>
      </c>
      <c r="BJ58" s="7">
        <f t="shared" si="31"/>
        <v>62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395047.67439689569</v>
      </c>
      <c r="BS58" s="1">
        <f t="shared" si="16"/>
        <v>323294.5308686755</v>
      </c>
    </row>
    <row r="59" spans="2:71" x14ac:dyDescent="0.3">
      <c r="B59" s="1">
        <f t="shared" si="0"/>
        <v>4010</v>
      </c>
      <c r="C59" s="1">
        <v>46</v>
      </c>
      <c r="D59" s="1">
        <v>45987</v>
      </c>
      <c r="E59" s="1">
        <v>3225</v>
      </c>
      <c r="F59" s="1">
        <v>0</v>
      </c>
      <c r="G59" s="1">
        <v>752</v>
      </c>
      <c r="H59" s="1">
        <v>0</v>
      </c>
      <c r="I59" s="1">
        <v>33</v>
      </c>
      <c r="J59" s="1">
        <v>35.35</v>
      </c>
      <c r="K59" s="1">
        <v>189.38</v>
      </c>
      <c r="L59" s="1">
        <v>4264</v>
      </c>
      <c r="M59" s="1">
        <v>1.63</v>
      </c>
      <c r="N59" s="1">
        <v>1127</v>
      </c>
      <c r="O59" s="1">
        <v>2874</v>
      </c>
      <c r="P59" s="1">
        <v>2800</v>
      </c>
      <c r="Q59" s="1">
        <v>71</v>
      </c>
      <c r="R59" s="1">
        <v>2</v>
      </c>
      <c r="S59" s="1">
        <v>2477</v>
      </c>
      <c r="T59" s="1">
        <v>251</v>
      </c>
      <c r="U59" s="1">
        <v>7489</v>
      </c>
      <c r="V59" s="1">
        <v>7</v>
      </c>
      <c r="W59" s="1">
        <v>2</v>
      </c>
      <c r="X59" s="1">
        <v>0</v>
      </c>
      <c r="Y59" s="1">
        <v>0</v>
      </c>
      <c r="Z59" s="1">
        <v>0</v>
      </c>
      <c r="AA59" s="1">
        <f t="shared" si="17"/>
        <v>53476</v>
      </c>
      <c r="AB59" s="1">
        <f t="shared" si="17"/>
        <v>3232</v>
      </c>
      <c r="AC59" s="1">
        <f t="shared" si="18"/>
        <v>754</v>
      </c>
      <c r="AD59" s="1">
        <f t="shared" si="19"/>
        <v>33</v>
      </c>
      <c r="AE59" s="1">
        <f t="shared" si="26"/>
        <v>35</v>
      </c>
      <c r="AF59" s="1">
        <f t="shared" si="20"/>
        <v>73</v>
      </c>
      <c r="AG59" s="1">
        <f t="shared" si="20"/>
        <v>0</v>
      </c>
      <c r="AH59" s="1">
        <f t="shared" si="20"/>
        <v>4</v>
      </c>
      <c r="AI59" s="1">
        <f t="shared" si="27"/>
        <v>112</v>
      </c>
      <c r="AJ59" s="9">
        <f t="shared" si="1"/>
        <v>8.2294264339152125E-3</v>
      </c>
      <c r="AK59" s="9">
        <f t="shared" si="2"/>
        <v>8.0199999999999994E-2</v>
      </c>
      <c r="AL59" s="9">
        <f t="shared" si="3"/>
        <v>6.4500000000000002E-2</v>
      </c>
      <c r="AM59" s="9">
        <f t="shared" si="4"/>
        <v>1.504E-2</v>
      </c>
      <c r="AN59" s="9">
        <f t="shared" si="5"/>
        <v>6.6E-4</v>
      </c>
      <c r="AO59" s="9">
        <f t="shared" si="6"/>
        <v>2.2399999999999998E-3</v>
      </c>
      <c r="AP59" s="1">
        <f t="shared" si="21"/>
        <v>0</v>
      </c>
      <c r="AQ59" s="1">
        <f t="shared" si="21"/>
        <v>0</v>
      </c>
      <c r="AR59" s="1"/>
      <c r="AS59" s="1">
        <f t="shared" si="22"/>
        <v>0</v>
      </c>
      <c r="AT59" s="1">
        <f t="shared" si="28"/>
        <v>0</v>
      </c>
      <c r="AU59" s="1">
        <f t="shared" si="7"/>
        <v>9</v>
      </c>
      <c r="AV59" s="9">
        <f t="shared" si="23"/>
        <v>1.8000000000000001E-4</v>
      </c>
      <c r="AW59" s="9">
        <f t="shared" si="8"/>
        <v>1.3999999999999999E-4</v>
      </c>
      <c r="AX59" s="9">
        <f t="shared" si="9"/>
        <v>4.0000000000000003E-5</v>
      </c>
      <c r="AY59" s="9">
        <f t="shared" si="10"/>
        <v>0</v>
      </c>
      <c r="AZ59" s="9">
        <f t="shared" si="11"/>
        <v>0</v>
      </c>
      <c r="BJ59" s="7">
        <f t="shared" si="31"/>
        <v>63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406398.45416407171</v>
      </c>
      <c r="BS59" s="1">
        <f t="shared" si="16"/>
        <v>326841.64954591804</v>
      </c>
    </row>
    <row r="60" spans="2:71" x14ac:dyDescent="0.3">
      <c r="B60" s="1">
        <f t="shared" si="0"/>
        <v>4121</v>
      </c>
      <c r="C60" s="1">
        <v>47</v>
      </c>
      <c r="D60" s="1">
        <v>45876</v>
      </c>
      <c r="E60" s="1">
        <v>3250</v>
      </c>
      <c r="F60" s="1">
        <v>0</v>
      </c>
      <c r="G60" s="1">
        <v>834</v>
      </c>
      <c r="H60" s="1">
        <v>0</v>
      </c>
      <c r="I60" s="1">
        <v>37</v>
      </c>
      <c r="J60" s="1">
        <v>35.19</v>
      </c>
      <c r="K60" s="1">
        <v>188.31</v>
      </c>
      <c r="L60" s="1">
        <v>4679.6000000000004</v>
      </c>
      <c r="M60" s="1">
        <v>1.6</v>
      </c>
      <c r="N60" s="1">
        <v>1176</v>
      </c>
      <c r="O60" s="1">
        <v>2936</v>
      </c>
      <c r="P60" s="1">
        <v>2857</v>
      </c>
      <c r="Q60" s="1">
        <v>76</v>
      </c>
      <c r="R60" s="1">
        <v>2</v>
      </c>
      <c r="S60" s="1">
        <v>2525</v>
      </c>
      <c r="T60" s="1">
        <v>256</v>
      </c>
      <c r="U60" s="1">
        <v>7489</v>
      </c>
      <c r="V60" s="1">
        <v>7</v>
      </c>
      <c r="W60" s="1">
        <v>2</v>
      </c>
      <c r="X60" s="1">
        <v>0</v>
      </c>
      <c r="Y60" s="1">
        <v>0</v>
      </c>
      <c r="Z60" s="1">
        <v>0</v>
      </c>
      <c r="AA60" s="1">
        <f t="shared" si="17"/>
        <v>53365</v>
      </c>
      <c r="AB60" s="1">
        <f t="shared" si="17"/>
        <v>3257</v>
      </c>
      <c r="AC60" s="1">
        <f t="shared" si="18"/>
        <v>836</v>
      </c>
      <c r="AD60" s="1">
        <f t="shared" si="19"/>
        <v>37</v>
      </c>
      <c r="AE60" s="1">
        <f t="shared" si="26"/>
        <v>25</v>
      </c>
      <c r="AF60" s="1">
        <f t="shared" si="20"/>
        <v>82</v>
      </c>
      <c r="AG60" s="1">
        <f t="shared" si="20"/>
        <v>0</v>
      </c>
      <c r="AH60" s="1">
        <f t="shared" si="20"/>
        <v>4</v>
      </c>
      <c r="AI60" s="1">
        <f t="shared" si="27"/>
        <v>111</v>
      </c>
      <c r="AJ60" s="9">
        <f t="shared" si="1"/>
        <v>8.9784033001698623E-3</v>
      </c>
      <c r="AK60" s="9">
        <f t="shared" si="2"/>
        <v>8.2419999999999993E-2</v>
      </c>
      <c r="AL60" s="9">
        <f t="shared" si="3"/>
        <v>6.5000000000000002E-2</v>
      </c>
      <c r="AM60" s="9">
        <f t="shared" si="4"/>
        <v>1.668E-2</v>
      </c>
      <c r="AN60" s="9">
        <f t="shared" si="5"/>
        <v>7.3999999999999999E-4</v>
      </c>
      <c r="AO60" s="9">
        <f t="shared" si="6"/>
        <v>2.2200000000000002E-3</v>
      </c>
      <c r="AP60" s="1">
        <f t="shared" si="21"/>
        <v>0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0</v>
      </c>
      <c r="AU60" s="1">
        <f t="shared" si="7"/>
        <v>9</v>
      </c>
      <c r="AV60" s="9">
        <f t="shared" si="23"/>
        <v>1.8000000000000001E-4</v>
      </c>
      <c r="AW60" s="9">
        <f t="shared" si="8"/>
        <v>1.3999999999999999E-4</v>
      </c>
      <c r="AX60" s="9">
        <f t="shared" si="9"/>
        <v>4.0000000000000003E-5</v>
      </c>
      <c r="AY60" s="9">
        <f t="shared" si="10"/>
        <v>0</v>
      </c>
      <c r="AZ60" s="9">
        <f t="shared" si="11"/>
        <v>0</v>
      </c>
      <c r="BJ60" s="7">
        <f t="shared" si="31"/>
        <v>64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417647.88768332661</v>
      </c>
      <c r="BS60" s="1">
        <f t="shared" si="16"/>
        <v>329375.30574394844</v>
      </c>
    </row>
    <row r="61" spans="2:71" x14ac:dyDescent="0.3">
      <c r="B61" s="1">
        <f t="shared" si="0"/>
        <v>4233</v>
      </c>
      <c r="C61" s="1">
        <v>48</v>
      </c>
      <c r="D61" s="1">
        <v>45765</v>
      </c>
      <c r="E61" s="1">
        <v>3272</v>
      </c>
      <c r="F61" s="1">
        <v>0</v>
      </c>
      <c r="G61" s="1">
        <v>919</v>
      </c>
      <c r="H61" s="1">
        <v>0</v>
      </c>
      <c r="I61" s="1">
        <v>42</v>
      </c>
      <c r="J61" s="1">
        <v>35.03</v>
      </c>
      <c r="K61" s="1">
        <v>187.29</v>
      </c>
      <c r="L61" s="1">
        <v>4692.5</v>
      </c>
      <c r="M61" s="1">
        <v>1.58</v>
      </c>
      <c r="N61" s="1">
        <v>1225</v>
      </c>
      <c r="O61" s="1">
        <v>2998</v>
      </c>
      <c r="P61" s="1">
        <v>2912</v>
      </c>
      <c r="Q61" s="1">
        <v>83</v>
      </c>
      <c r="R61" s="1">
        <v>2</v>
      </c>
      <c r="S61" s="1">
        <v>2567</v>
      </c>
      <c r="T61" s="1">
        <v>261</v>
      </c>
      <c r="U61" s="1">
        <v>7489</v>
      </c>
      <c r="V61" s="1">
        <v>7</v>
      </c>
      <c r="W61" s="1">
        <v>3</v>
      </c>
      <c r="X61" s="1">
        <v>0</v>
      </c>
      <c r="Y61" s="1">
        <v>0</v>
      </c>
      <c r="Z61" s="1">
        <v>0</v>
      </c>
      <c r="AA61" s="1">
        <f t="shared" si="17"/>
        <v>53254</v>
      </c>
      <c r="AB61" s="1">
        <f t="shared" si="17"/>
        <v>3279</v>
      </c>
      <c r="AC61" s="1">
        <f t="shared" si="18"/>
        <v>922</v>
      </c>
      <c r="AD61" s="1">
        <f t="shared" si="19"/>
        <v>42</v>
      </c>
      <c r="AE61" s="1">
        <f t="shared" si="26"/>
        <v>22</v>
      </c>
      <c r="AF61" s="1">
        <f t="shared" si="20"/>
        <v>85</v>
      </c>
      <c r="AG61" s="1">
        <f t="shared" si="20"/>
        <v>0</v>
      </c>
      <c r="AH61" s="1">
        <f t="shared" si="20"/>
        <v>5</v>
      </c>
      <c r="AI61" s="1">
        <f t="shared" si="27"/>
        <v>112</v>
      </c>
      <c r="AJ61" s="9">
        <f t="shared" si="1"/>
        <v>9.922041105598866E-3</v>
      </c>
      <c r="AK61" s="9">
        <f t="shared" si="2"/>
        <v>8.4659999999999999E-2</v>
      </c>
      <c r="AL61" s="9">
        <f t="shared" si="3"/>
        <v>6.5439999999999998E-2</v>
      </c>
      <c r="AM61" s="9">
        <f t="shared" si="4"/>
        <v>1.8380000000000001E-2</v>
      </c>
      <c r="AN61" s="9">
        <f t="shared" si="5"/>
        <v>8.4000000000000003E-4</v>
      </c>
      <c r="AO61" s="9">
        <f t="shared" si="6"/>
        <v>2.2399999999999998E-3</v>
      </c>
      <c r="AP61" s="1">
        <f t="shared" si="21"/>
        <v>0</v>
      </c>
      <c r="AQ61" s="1">
        <f t="shared" si="21"/>
        <v>1</v>
      </c>
      <c r="AR61" s="1"/>
      <c r="AS61" s="1">
        <f t="shared" si="22"/>
        <v>0</v>
      </c>
      <c r="AT61" s="1">
        <f t="shared" si="28"/>
        <v>1</v>
      </c>
      <c r="AU61" s="1">
        <f t="shared" si="7"/>
        <v>10</v>
      </c>
      <c r="AV61" s="9">
        <f t="shared" si="23"/>
        <v>2.0000000000000001E-4</v>
      </c>
      <c r="AW61" s="9">
        <f t="shared" si="8"/>
        <v>1.3999999999999999E-4</v>
      </c>
      <c r="AX61" s="9">
        <f t="shared" si="9"/>
        <v>6.0000000000000002E-5</v>
      </c>
      <c r="AY61" s="9">
        <f t="shared" si="10"/>
        <v>0</v>
      </c>
      <c r="AZ61" s="9">
        <f t="shared" si="11"/>
        <v>2.0000000000000002E-5</v>
      </c>
      <c r="BJ61" s="7">
        <f t="shared" si="31"/>
        <v>65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428998.66745050263</v>
      </c>
      <c r="BS61" s="1">
        <f t="shared" si="16"/>
        <v>331604.92319821514</v>
      </c>
    </row>
    <row r="62" spans="2:71" x14ac:dyDescent="0.3">
      <c r="B62" s="1">
        <f t="shared" si="0"/>
        <v>4345</v>
      </c>
      <c r="C62" s="1">
        <v>49</v>
      </c>
      <c r="D62" s="1">
        <v>45653</v>
      </c>
      <c r="E62" s="1">
        <v>3287</v>
      </c>
      <c r="F62" s="1">
        <v>0</v>
      </c>
      <c r="G62" s="1">
        <v>1011</v>
      </c>
      <c r="H62" s="1">
        <v>0</v>
      </c>
      <c r="I62" s="1">
        <v>47</v>
      </c>
      <c r="J62" s="1">
        <v>34.89</v>
      </c>
      <c r="K62" s="1">
        <v>186.4</v>
      </c>
      <c r="L62" s="1">
        <v>4447.7</v>
      </c>
      <c r="M62" s="1">
        <v>1.56</v>
      </c>
      <c r="N62" s="1">
        <v>1274</v>
      </c>
      <c r="O62" s="1">
        <v>3061</v>
      </c>
      <c r="P62" s="1">
        <v>2966</v>
      </c>
      <c r="Q62" s="1">
        <v>92</v>
      </c>
      <c r="R62" s="1">
        <v>2</v>
      </c>
      <c r="S62" s="1">
        <v>2596</v>
      </c>
      <c r="T62" s="1">
        <v>264</v>
      </c>
      <c r="U62" s="1">
        <v>7488</v>
      </c>
      <c r="V62" s="1">
        <v>8</v>
      </c>
      <c r="W62" s="1">
        <v>3</v>
      </c>
      <c r="X62" s="1">
        <v>0</v>
      </c>
      <c r="Y62" s="1">
        <v>0</v>
      </c>
      <c r="Z62" s="1">
        <v>0</v>
      </c>
      <c r="AA62" s="1">
        <f t="shared" si="17"/>
        <v>53141</v>
      </c>
      <c r="AB62" s="1">
        <f t="shared" si="17"/>
        <v>3295</v>
      </c>
      <c r="AC62" s="1">
        <f t="shared" si="18"/>
        <v>1014</v>
      </c>
      <c r="AD62" s="1">
        <f t="shared" si="19"/>
        <v>47</v>
      </c>
      <c r="AE62" s="1">
        <f t="shared" si="26"/>
        <v>15</v>
      </c>
      <c r="AF62" s="1">
        <f t="shared" si="20"/>
        <v>92</v>
      </c>
      <c r="AG62" s="1">
        <f t="shared" si="20"/>
        <v>0</v>
      </c>
      <c r="AH62" s="1">
        <f t="shared" si="20"/>
        <v>5</v>
      </c>
      <c r="AI62" s="1">
        <f t="shared" si="27"/>
        <v>112</v>
      </c>
      <c r="AJ62" s="9">
        <f t="shared" si="1"/>
        <v>1.0817031070195627E-2</v>
      </c>
      <c r="AK62" s="9">
        <f t="shared" si="2"/>
        <v>8.6900000000000005E-2</v>
      </c>
      <c r="AL62" s="9">
        <f t="shared" si="3"/>
        <v>6.5740000000000007E-2</v>
      </c>
      <c r="AM62" s="9">
        <f t="shared" si="4"/>
        <v>2.0219999999999998E-2</v>
      </c>
      <c r="AN62" s="9">
        <f t="shared" si="5"/>
        <v>9.3999999999999997E-4</v>
      </c>
      <c r="AO62" s="9">
        <f t="shared" si="6"/>
        <v>2.2399999999999998E-3</v>
      </c>
      <c r="AP62" s="1">
        <f t="shared" si="21"/>
        <v>1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1</v>
      </c>
      <c r="AU62" s="1">
        <f t="shared" si="7"/>
        <v>11</v>
      </c>
      <c r="AV62" s="9">
        <f t="shared" si="23"/>
        <v>2.2000000000000001E-4</v>
      </c>
      <c r="AW62" s="9">
        <f t="shared" si="8"/>
        <v>1.6000000000000001E-4</v>
      </c>
      <c r="AX62" s="9">
        <f t="shared" si="9"/>
        <v>6.0000000000000002E-5</v>
      </c>
      <c r="AY62" s="9">
        <f t="shared" si="10"/>
        <v>0</v>
      </c>
      <c r="AZ62" s="9">
        <f t="shared" si="11"/>
        <v>2.0000000000000002E-5</v>
      </c>
      <c r="BJ62" s="7">
        <f t="shared" si="31"/>
        <v>66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440349.44721767871</v>
      </c>
      <c r="BS62" s="1">
        <f t="shared" si="16"/>
        <v>333125.11691703339</v>
      </c>
    </row>
    <row r="63" spans="2:71" x14ac:dyDescent="0.3">
      <c r="B63" s="1">
        <f t="shared" si="0"/>
        <v>4453</v>
      </c>
      <c r="C63" s="1">
        <v>50</v>
      </c>
      <c r="D63" s="1">
        <v>45546</v>
      </c>
      <c r="E63" s="1">
        <v>3290</v>
      </c>
      <c r="F63" s="1">
        <v>0</v>
      </c>
      <c r="G63" s="1">
        <v>1111</v>
      </c>
      <c r="H63" s="1">
        <v>0</v>
      </c>
      <c r="I63" s="1">
        <v>52</v>
      </c>
      <c r="J63" s="1">
        <v>34.74</v>
      </c>
      <c r="K63" s="1">
        <v>185.32</v>
      </c>
      <c r="L63" s="1">
        <v>4562.3</v>
      </c>
      <c r="M63" s="1">
        <v>1.55</v>
      </c>
      <c r="N63" s="1">
        <v>1320</v>
      </c>
      <c r="O63" s="1">
        <v>3122</v>
      </c>
      <c r="P63" s="1">
        <v>3015</v>
      </c>
      <c r="Q63" s="1">
        <v>104</v>
      </c>
      <c r="R63" s="1">
        <v>3</v>
      </c>
      <c r="S63" s="1">
        <v>2615</v>
      </c>
      <c r="T63" s="1">
        <v>265</v>
      </c>
      <c r="U63" s="1">
        <v>7488</v>
      </c>
      <c r="V63" s="1">
        <v>8</v>
      </c>
      <c r="W63" s="1">
        <v>3</v>
      </c>
      <c r="X63" s="1">
        <v>0</v>
      </c>
      <c r="Y63" s="1">
        <v>0</v>
      </c>
      <c r="Z63" s="1">
        <v>0</v>
      </c>
      <c r="AA63" s="1">
        <f t="shared" si="17"/>
        <v>53034</v>
      </c>
      <c r="AB63" s="1">
        <f t="shared" si="17"/>
        <v>3298</v>
      </c>
      <c r="AC63" s="1">
        <f t="shared" si="18"/>
        <v>1114</v>
      </c>
      <c r="AD63" s="1">
        <f t="shared" si="19"/>
        <v>52</v>
      </c>
      <c r="AE63" s="1">
        <f t="shared" si="26"/>
        <v>3</v>
      </c>
      <c r="AF63" s="1">
        <f t="shared" si="20"/>
        <v>100</v>
      </c>
      <c r="AG63" s="1">
        <f t="shared" si="20"/>
        <v>0</v>
      </c>
      <c r="AH63" s="1">
        <f t="shared" si="20"/>
        <v>5</v>
      </c>
      <c r="AI63" s="1">
        <f t="shared" si="27"/>
        <v>108</v>
      </c>
      <c r="AJ63" s="9">
        <f t="shared" si="1"/>
        <v>1.1677520772512913E-2</v>
      </c>
      <c r="AK63" s="9">
        <f t="shared" si="2"/>
        <v>8.906E-2</v>
      </c>
      <c r="AL63" s="9">
        <f t="shared" si="3"/>
        <v>6.5799999999999997E-2</v>
      </c>
      <c r="AM63" s="9">
        <f t="shared" si="4"/>
        <v>2.222E-2</v>
      </c>
      <c r="AN63" s="9">
        <f t="shared" si="5"/>
        <v>1.0399999999999999E-3</v>
      </c>
      <c r="AO63" s="9">
        <f t="shared" si="6"/>
        <v>2.16E-3</v>
      </c>
      <c r="AP63" s="1">
        <f t="shared" si="21"/>
        <v>0</v>
      </c>
      <c r="AQ63" s="1">
        <f t="shared" si="21"/>
        <v>0</v>
      </c>
      <c r="AR63" s="1"/>
      <c r="AS63" s="1">
        <f t="shared" si="22"/>
        <v>0</v>
      </c>
      <c r="AT63" s="1">
        <f t="shared" si="28"/>
        <v>0</v>
      </c>
      <c r="AU63" s="1">
        <f t="shared" si="7"/>
        <v>11</v>
      </c>
      <c r="AV63" s="9">
        <f t="shared" si="23"/>
        <v>2.2000000000000001E-4</v>
      </c>
      <c r="AW63" s="9">
        <f t="shared" si="8"/>
        <v>1.6000000000000001E-4</v>
      </c>
      <c r="AX63" s="9">
        <f t="shared" si="9"/>
        <v>6.0000000000000002E-5</v>
      </c>
      <c r="AY63" s="9">
        <f t="shared" si="10"/>
        <v>0</v>
      </c>
      <c r="AZ63" s="9">
        <f t="shared" si="11"/>
        <v>0</v>
      </c>
      <c r="BJ63" s="7">
        <f t="shared" si="31"/>
        <v>67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451294.84199316992</v>
      </c>
      <c r="BS63" s="1">
        <f t="shared" si="16"/>
        <v>333429.15566079703</v>
      </c>
    </row>
    <row r="64" spans="2:71" x14ac:dyDescent="0.3">
      <c r="B64" s="1">
        <f t="shared" si="0"/>
        <v>4565</v>
      </c>
      <c r="C64" s="1">
        <v>51</v>
      </c>
      <c r="D64" s="1">
        <v>45433</v>
      </c>
      <c r="E64" s="1">
        <v>3287</v>
      </c>
      <c r="F64" s="1">
        <v>0</v>
      </c>
      <c r="G64" s="1">
        <v>1220</v>
      </c>
      <c r="H64" s="1">
        <v>0</v>
      </c>
      <c r="I64" s="1">
        <v>58</v>
      </c>
      <c r="J64" s="1">
        <v>34.61</v>
      </c>
      <c r="K64" s="1">
        <v>183.92</v>
      </c>
      <c r="L64" s="1">
        <v>4642</v>
      </c>
      <c r="M64" s="1">
        <v>1.53</v>
      </c>
      <c r="N64" s="1">
        <v>1370</v>
      </c>
      <c r="O64" s="1">
        <v>3186</v>
      </c>
      <c r="P64" s="1">
        <v>3065</v>
      </c>
      <c r="Q64" s="1">
        <v>117</v>
      </c>
      <c r="R64" s="1">
        <v>3</v>
      </c>
      <c r="S64" s="1">
        <v>2620</v>
      </c>
      <c r="T64" s="1">
        <v>265</v>
      </c>
      <c r="U64" s="1">
        <v>7487</v>
      </c>
      <c r="V64" s="1">
        <v>8</v>
      </c>
      <c r="W64" s="1">
        <v>3</v>
      </c>
      <c r="X64" s="1">
        <v>0</v>
      </c>
      <c r="Y64" s="1">
        <v>0</v>
      </c>
      <c r="Z64" s="1">
        <v>0</v>
      </c>
      <c r="AA64" s="1">
        <f t="shared" si="17"/>
        <v>52920</v>
      </c>
      <c r="AB64" s="1">
        <f t="shared" si="17"/>
        <v>3295</v>
      </c>
      <c r="AC64" s="1">
        <f t="shared" si="18"/>
        <v>1223</v>
      </c>
      <c r="AD64" s="1">
        <f t="shared" si="19"/>
        <v>58</v>
      </c>
      <c r="AE64" s="1">
        <f t="shared" si="26"/>
        <v>-3</v>
      </c>
      <c r="AF64" s="1">
        <f t="shared" si="20"/>
        <v>109</v>
      </c>
      <c r="AG64" s="1">
        <f t="shared" si="20"/>
        <v>0</v>
      </c>
      <c r="AH64" s="1">
        <f t="shared" si="20"/>
        <v>6</v>
      </c>
      <c r="AI64" s="1">
        <f t="shared" si="27"/>
        <v>112</v>
      </c>
      <c r="AJ64" s="9">
        <f t="shared" si="1"/>
        <v>1.2705366922234392E-2</v>
      </c>
      <c r="AK64" s="9">
        <f t="shared" si="2"/>
        <v>9.1300000000000006E-2</v>
      </c>
      <c r="AL64" s="9">
        <f t="shared" si="3"/>
        <v>6.5740000000000007E-2</v>
      </c>
      <c r="AM64" s="9">
        <f t="shared" si="4"/>
        <v>2.4400000000000002E-2</v>
      </c>
      <c r="AN64" s="9">
        <f t="shared" si="5"/>
        <v>1.16E-3</v>
      </c>
      <c r="AO64" s="9">
        <f t="shared" si="6"/>
        <v>2.2399999999999998E-3</v>
      </c>
      <c r="AP64" s="1">
        <f t="shared" si="21"/>
        <v>0</v>
      </c>
      <c r="AQ64" s="1">
        <f t="shared" si="21"/>
        <v>0</v>
      </c>
      <c r="AR64" s="1"/>
      <c r="AS64" s="1">
        <f t="shared" si="22"/>
        <v>0</v>
      </c>
      <c r="AT64" s="1">
        <f t="shared" si="28"/>
        <v>0</v>
      </c>
      <c r="AU64" s="1">
        <f t="shared" si="7"/>
        <v>11</v>
      </c>
      <c r="AV64" s="9">
        <f t="shared" si="23"/>
        <v>2.2000000000000001E-4</v>
      </c>
      <c r="AW64" s="9">
        <f t="shared" si="8"/>
        <v>1.6000000000000001E-4</v>
      </c>
      <c r="AX64" s="9">
        <f t="shared" si="9"/>
        <v>6.0000000000000002E-5</v>
      </c>
      <c r="AY64" s="9">
        <f t="shared" si="10"/>
        <v>0</v>
      </c>
      <c r="AZ64" s="9">
        <f t="shared" si="11"/>
        <v>0</v>
      </c>
      <c r="BJ64" s="7">
        <f t="shared" ref="BJ64:BK79" si="32">+BJ63+1</f>
        <v>68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462645.621760346</v>
      </c>
      <c r="BS64" s="1">
        <f t="shared" si="16"/>
        <v>333125.11691703339</v>
      </c>
    </row>
    <row r="65" spans="2:71" x14ac:dyDescent="0.3">
      <c r="B65" s="1">
        <f t="shared" si="0"/>
        <v>4669</v>
      </c>
      <c r="C65" s="1">
        <v>52</v>
      </c>
      <c r="D65" s="1">
        <v>45329</v>
      </c>
      <c r="E65" s="1">
        <v>3274</v>
      </c>
      <c r="F65" s="1">
        <v>0</v>
      </c>
      <c r="G65" s="1">
        <v>1331</v>
      </c>
      <c r="H65" s="1">
        <v>0</v>
      </c>
      <c r="I65" s="1">
        <v>64</v>
      </c>
      <c r="J65" s="1">
        <v>34.479999999999997</v>
      </c>
      <c r="K65" s="1">
        <v>182.23</v>
      </c>
      <c r="L65" s="1">
        <v>4712.5</v>
      </c>
      <c r="M65" s="1">
        <v>1.51</v>
      </c>
      <c r="N65" s="1">
        <v>1416</v>
      </c>
      <c r="O65" s="1">
        <v>3243</v>
      </c>
      <c r="P65" s="1">
        <v>3107</v>
      </c>
      <c r="Q65" s="1">
        <v>132</v>
      </c>
      <c r="R65" s="1">
        <v>4</v>
      </c>
      <c r="S65" s="1">
        <v>2616</v>
      </c>
      <c r="T65" s="1">
        <v>265</v>
      </c>
      <c r="U65" s="1">
        <v>7487</v>
      </c>
      <c r="V65" s="1">
        <v>9</v>
      </c>
      <c r="W65" s="1">
        <v>3</v>
      </c>
      <c r="X65" s="1">
        <v>0</v>
      </c>
      <c r="Y65" s="1">
        <v>0</v>
      </c>
      <c r="Z65" s="1">
        <v>0</v>
      </c>
      <c r="AA65" s="1">
        <f t="shared" si="17"/>
        <v>52816</v>
      </c>
      <c r="AB65" s="1">
        <f t="shared" si="17"/>
        <v>3283</v>
      </c>
      <c r="AC65" s="1">
        <f t="shared" si="18"/>
        <v>1334</v>
      </c>
      <c r="AD65" s="1">
        <f t="shared" si="19"/>
        <v>64</v>
      </c>
      <c r="AE65" s="1">
        <f t="shared" si="26"/>
        <v>-13</v>
      </c>
      <c r="AF65" s="1">
        <f t="shared" si="20"/>
        <v>111</v>
      </c>
      <c r="AG65" s="1">
        <f t="shared" si="20"/>
        <v>0</v>
      </c>
      <c r="AH65" s="1">
        <f t="shared" si="20"/>
        <v>6</v>
      </c>
      <c r="AI65" s="1">
        <f t="shared" si="27"/>
        <v>104</v>
      </c>
      <c r="AJ65" s="9">
        <f t="shared" si="1"/>
        <v>1.3707431998286571E-2</v>
      </c>
      <c r="AK65" s="9">
        <f t="shared" si="2"/>
        <v>9.3380000000000005E-2</v>
      </c>
      <c r="AL65" s="9">
        <f t="shared" si="3"/>
        <v>6.5479999999999997E-2</v>
      </c>
      <c r="AM65" s="9">
        <f t="shared" si="4"/>
        <v>2.6620000000000001E-2</v>
      </c>
      <c r="AN65" s="9">
        <f t="shared" si="5"/>
        <v>1.2800000000000001E-3</v>
      </c>
      <c r="AO65" s="9">
        <f t="shared" si="6"/>
        <v>2.0799999999999998E-3</v>
      </c>
      <c r="AP65" s="1">
        <f t="shared" si="21"/>
        <v>1</v>
      </c>
      <c r="AQ65" s="1">
        <f t="shared" si="21"/>
        <v>0</v>
      </c>
      <c r="AR65" s="1"/>
      <c r="AS65" s="1">
        <f t="shared" si="22"/>
        <v>0</v>
      </c>
      <c r="AT65" s="1">
        <f t="shared" si="28"/>
        <v>1</v>
      </c>
      <c r="AU65" s="1">
        <f t="shared" si="7"/>
        <v>12</v>
      </c>
      <c r="AV65" s="9">
        <f t="shared" si="23"/>
        <v>2.4000000000000001E-4</v>
      </c>
      <c r="AW65" s="9">
        <f t="shared" si="8"/>
        <v>1.8000000000000001E-4</v>
      </c>
      <c r="AX65" s="9">
        <f t="shared" si="9"/>
        <v>6.0000000000000002E-5</v>
      </c>
      <c r="AY65" s="9">
        <f t="shared" si="10"/>
        <v>0</v>
      </c>
      <c r="AZ65" s="9">
        <f t="shared" si="11"/>
        <v>2.0000000000000002E-5</v>
      </c>
      <c r="BJ65" s="7">
        <f t="shared" si="32"/>
        <v>69</v>
      </c>
      <c r="BK65" s="7">
        <f t="shared" si="32"/>
        <v>52</v>
      </c>
      <c r="BL65" s="1">
        <f t="shared" si="12"/>
        <v>0</v>
      </c>
      <c r="BM65" s="74">
        <f>+EvolOf!H54</f>
        <v>166019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473185.63154415233</v>
      </c>
      <c r="BS65" s="1">
        <f t="shared" si="16"/>
        <v>331807.61569405755</v>
      </c>
    </row>
    <row r="66" spans="2:71" x14ac:dyDescent="0.3">
      <c r="B66" s="1">
        <f t="shared" si="0"/>
        <v>4774</v>
      </c>
      <c r="C66" s="1">
        <v>53</v>
      </c>
      <c r="D66" s="1">
        <v>45224</v>
      </c>
      <c r="E66" s="1">
        <v>3254</v>
      </c>
      <c r="F66" s="1">
        <v>0</v>
      </c>
      <c r="G66" s="1">
        <v>1450</v>
      </c>
      <c r="H66" s="1">
        <v>0</v>
      </c>
      <c r="I66" s="1">
        <v>70</v>
      </c>
      <c r="J66" s="1">
        <v>34.35</v>
      </c>
      <c r="K66" s="1">
        <v>180.42</v>
      </c>
      <c r="L66" s="1">
        <v>4947.3999999999996</v>
      </c>
      <c r="M66" s="1">
        <v>1.49</v>
      </c>
      <c r="N66" s="1">
        <v>1464</v>
      </c>
      <c r="O66" s="1">
        <v>3301</v>
      </c>
      <c r="P66" s="1">
        <v>3145</v>
      </c>
      <c r="Q66" s="1">
        <v>151</v>
      </c>
      <c r="R66" s="1">
        <v>4</v>
      </c>
      <c r="S66" s="1">
        <v>2602</v>
      </c>
      <c r="T66" s="1">
        <v>264</v>
      </c>
      <c r="U66" s="1">
        <v>7486</v>
      </c>
      <c r="V66" s="1">
        <v>9</v>
      </c>
      <c r="W66" s="1">
        <v>3</v>
      </c>
      <c r="X66" s="1">
        <v>0</v>
      </c>
      <c r="Y66" s="1">
        <v>0</v>
      </c>
      <c r="Z66" s="1">
        <v>0</v>
      </c>
      <c r="AA66" s="1">
        <f t="shared" si="17"/>
        <v>52710</v>
      </c>
      <c r="AB66" s="1">
        <f t="shared" si="17"/>
        <v>3263</v>
      </c>
      <c r="AC66" s="1">
        <f t="shared" si="18"/>
        <v>1453</v>
      </c>
      <c r="AD66" s="1">
        <f t="shared" si="19"/>
        <v>70</v>
      </c>
      <c r="AE66" s="1">
        <f t="shared" si="26"/>
        <v>-20</v>
      </c>
      <c r="AF66" s="1">
        <f t="shared" si="20"/>
        <v>119</v>
      </c>
      <c r="AG66" s="1">
        <f t="shared" si="20"/>
        <v>0</v>
      </c>
      <c r="AH66" s="1">
        <f t="shared" si="20"/>
        <v>6</v>
      </c>
      <c r="AI66" s="1">
        <f t="shared" si="27"/>
        <v>105</v>
      </c>
      <c r="AJ66" s="9">
        <f t="shared" si="1"/>
        <v>1.466275659824047E-2</v>
      </c>
      <c r="AK66" s="9">
        <f t="shared" si="2"/>
        <v>9.5479999999999995E-2</v>
      </c>
      <c r="AL66" s="9">
        <f t="shared" si="3"/>
        <v>6.5079999999999999E-2</v>
      </c>
      <c r="AM66" s="9">
        <f t="shared" si="4"/>
        <v>2.9000000000000001E-2</v>
      </c>
      <c r="AN66" s="9">
        <f t="shared" si="5"/>
        <v>1.4E-3</v>
      </c>
      <c r="AO66" s="9">
        <f t="shared" si="6"/>
        <v>2.0999999999999999E-3</v>
      </c>
      <c r="AP66" s="1">
        <f t="shared" si="21"/>
        <v>0</v>
      </c>
      <c r="AQ66" s="1">
        <f t="shared" si="21"/>
        <v>0</v>
      </c>
      <c r="AR66" s="1"/>
      <c r="AS66" s="1">
        <f t="shared" si="22"/>
        <v>0</v>
      </c>
      <c r="AT66" s="1">
        <f t="shared" si="28"/>
        <v>0</v>
      </c>
      <c r="AU66" s="1">
        <f t="shared" si="7"/>
        <v>12</v>
      </c>
      <c r="AV66" s="9">
        <f t="shared" si="23"/>
        <v>2.4000000000000001E-4</v>
      </c>
      <c r="AW66" s="9">
        <f t="shared" si="8"/>
        <v>1.8000000000000001E-4</v>
      </c>
      <c r="AX66" s="9">
        <f t="shared" si="9"/>
        <v>6.0000000000000002E-5</v>
      </c>
      <c r="AY66" s="9">
        <f t="shared" si="10"/>
        <v>0</v>
      </c>
      <c r="AZ66" s="9">
        <f t="shared" si="11"/>
        <v>0</v>
      </c>
      <c r="BJ66" s="7">
        <f t="shared" si="32"/>
        <v>70</v>
      </c>
      <c r="BK66" s="7">
        <f t="shared" si="32"/>
        <v>53</v>
      </c>
      <c r="BL66" s="1">
        <f t="shared" si="12"/>
        <v>0</v>
      </c>
      <c r="BM66" s="74">
        <f>+EvolOf!H55</f>
        <v>169496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483826.9875758799</v>
      </c>
      <c r="BS66" s="1">
        <f t="shared" si="16"/>
        <v>329780.69073563325</v>
      </c>
    </row>
    <row r="67" spans="2:71" x14ac:dyDescent="0.3">
      <c r="B67" s="1">
        <f t="shared" si="0"/>
        <v>4875</v>
      </c>
      <c r="C67" s="1">
        <v>54</v>
      </c>
      <c r="D67" s="1">
        <v>45123</v>
      </c>
      <c r="E67" s="1">
        <v>3223</v>
      </c>
      <c r="F67" s="1">
        <v>0</v>
      </c>
      <c r="G67" s="1">
        <v>1576</v>
      </c>
      <c r="H67" s="1">
        <v>0</v>
      </c>
      <c r="I67" s="1">
        <v>76</v>
      </c>
      <c r="J67" s="1">
        <v>34.229999999999997</v>
      </c>
      <c r="K67" s="1">
        <v>178.7</v>
      </c>
      <c r="L67" s="1">
        <v>4657.2</v>
      </c>
      <c r="M67" s="1">
        <v>1.47</v>
      </c>
      <c r="N67" s="1">
        <v>1508</v>
      </c>
      <c r="O67" s="1">
        <v>3358</v>
      </c>
      <c r="P67" s="1">
        <v>3179</v>
      </c>
      <c r="Q67" s="1">
        <v>172</v>
      </c>
      <c r="R67" s="1">
        <v>5</v>
      </c>
      <c r="S67" s="1">
        <v>2581</v>
      </c>
      <c r="T67" s="1">
        <v>263</v>
      </c>
      <c r="U67" s="1">
        <v>7486</v>
      </c>
      <c r="V67" s="1">
        <v>9</v>
      </c>
      <c r="W67" s="1">
        <v>4</v>
      </c>
      <c r="X67" s="1">
        <v>0</v>
      </c>
      <c r="Y67" s="1">
        <v>0</v>
      </c>
      <c r="Z67" s="1">
        <v>0</v>
      </c>
      <c r="AA67" s="1">
        <f t="shared" si="17"/>
        <v>52609</v>
      </c>
      <c r="AB67" s="1">
        <f t="shared" si="17"/>
        <v>3232</v>
      </c>
      <c r="AC67" s="1">
        <f t="shared" si="18"/>
        <v>1580</v>
      </c>
      <c r="AD67" s="1">
        <f t="shared" si="19"/>
        <v>76</v>
      </c>
      <c r="AE67" s="1">
        <f t="shared" si="26"/>
        <v>-31</v>
      </c>
      <c r="AF67" s="1">
        <f t="shared" si="20"/>
        <v>126</v>
      </c>
      <c r="AG67" s="1">
        <f t="shared" si="20"/>
        <v>0</v>
      </c>
      <c r="AH67" s="1">
        <f t="shared" si="20"/>
        <v>6</v>
      </c>
      <c r="AI67" s="1">
        <f t="shared" si="27"/>
        <v>101</v>
      </c>
      <c r="AJ67" s="9">
        <f t="shared" si="1"/>
        <v>1.558974358974359E-2</v>
      </c>
      <c r="AK67" s="9">
        <f t="shared" si="2"/>
        <v>9.7500000000000003E-2</v>
      </c>
      <c r="AL67" s="9">
        <f t="shared" si="3"/>
        <v>6.4460000000000003E-2</v>
      </c>
      <c r="AM67" s="9">
        <f t="shared" si="4"/>
        <v>3.1519999999999999E-2</v>
      </c>
      <c r="AN67" s="9">
        <f t="shared" si="5"/>
        <v>1.5200000000000001E-3</v>
      </c>
      <c r="AO67" s="9">
        <f t="shared" si="6"/>
        <v>2.0200000000000001E-3</v>
      </c>
      <c r="AP67" s="1">
        <f t="shared" si="21"/>
        <v>0</v>
      </c>
      <c r="AQ67" s="1">
        <f t="shared" si="21"/>
        <v>1</v>
      </c>
      <c r="AR67" s="1"/>
      <c r="AS67" s="1">
        <f t="shared" si="22"/>
        <v>0</v>
      </c>
      <c r="AT67" s="1">
        <f t="shared" si="28"/>
        <v>1</v>
      </c>
      <c r="AU67" s="1">
        <f t="shared" si="7"/>
        <v>13</v>
      </c>
      <c r="AV67" s="9">
        <f t="shared" si="23"/>
        <v>2.5999999999999998E-4</v>
      </c>
      <c r="AW67" s="9">
        <f t="shared" si="8"/>
        <v>1.8000000000000001E-4</v>
      </c>
      <c r="AX67" s="9">
        <f t="shared" si="9"/>
        <v>8.0000000000000007E-5</v>
      </c>
      <c r="AY67" s="9">
        <f t="shared" si="10"/>
        <v>0</v>
      </c>
      <c r="AZ67" s="9">
        <f t="shared" si="11"/>
        <v>2.0000000000000002E-5</v>
      </c>
      <c r="BJ67" s="7">
        <f t="shared" si="32"/>
        <v>71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494062.9586159226</v>
      </c>
      <c r="BS67" s="1">
        <f t="shared" si="16"/>
        <v>326638.95705007564</v>
      </c>
    </row>
    <row r="68" spans="2:71" x14ac:dyDescent="0.3">
      <c r="B68" s="1">
        <f t="shared" si="0"/>
        <v>4972</v>
      </c>
      <c r="C68" s="1">
        <v>55</v>
      </c>
      <c r="D68" s="1">
        <v>45026</v>
      </c>
      <c r="E68" s="1">
        <v>3183</v>
      </c>
      <c r="F68" s="1">
        <v>0</v>
      </c>
      <c r="G68" s="1">
        <v>1706</v>
      </c>
      <c r="H68" s="1">
        <v>0</v>
      </c>
      <c r="I68" s="1">
        <v>83</v>
      </c>
      <c r="J68" s="1">
        <v>34.11</v>
      </c>
      <c r="K68" s="1">
        <v>176.91</v>
      </c>
      <c r="L68" s="1">
        <v>4934.8</v>
      </c>
      <c r="M68" s="1">
        <v>1.44</v>
      </c>
      <c r="N68" s="1">
        <v>1552</v>
      </c>
      <c r="O68" s="1">
        <v>3410</v>
      </c>
      <c r="P68" s="1">
        <v>3202</v>
      </c>
      <c r="Q68" s="1">
        <v>201</v>
      </c>
      <c r="R68" s="1">
        <v>6</v>
      </c>
      <c r="S68" s="1">
        <v>2556</v>
      </c>
      <c r="T68" s="1">
        <v>261</v>
      </c>
      <c r="U68" s="1">
        <v>7485</v>
      </c>
      <c r="V68" s="1">
        <v>9</v>
      </c>
      <c r="W68" s="1">
        <v>4</v>
      </c>
      <c r="X68" s="1">
        <v>0</v>
      </c>
      <c r="Y68" s="1">
        <v>0</v>
      </c>
      <c r="Z68" s="1">
        <v>0</v>
      </c>
      <c r="AA68" s="1">
        <f t="shared" si="17"/>
        <v>52511</v>
      </c>
      <c r="AB68" s="1">
        <f t="shared" si="17"/>
        <v>3192</v>
      </c>
      <c r="AC68" s="1">
        <f t="shared" si="18"/>
        <v>1710</v>
      </c>
      <c r="AD68" s="1">
        <f t="shared" si="19"/>
        <v>83</v>
      </c>
      <c r="AE68" s="1">
        <f t="shared" si="26"/>
        <v>-40</v>
      </c>
      <c r="AF68" s="1">
        <f t="shared" si="20"/>
        <v>130</v>
      </c>
      <c r="AG68" s="1">
        <f t="shared" si="20"/>
        <v>0</v>
      </c>
      <c r="AH68" s="1">
        <f t="shared" si="20"/>
        <v>7</v>
      </c>
      <c r="AI68" s="1">
        <f t="shared" si="27"/>
        <v>97</v>
      </c>
      <c r="AJ68" s="9">
        <f t="shared" si="1"/>
        <v>1.6693483507642801E-2</v>
      </c>
      <c r="AK68" s="9">
        <f t="shared" si="2"/>
        <v>9.9440000000000001E-2</v>
      </c>
      <c r="AL68" s="9">
        <f t="shared" si="3"/>
        <v>6.3659999999999994E-2</v>
      </c>
      <c r="AM68" s="9">
        <f t="shared" si="4"/>
        <v>3.4119999999999998E-2</v>
      </c>
      <c r="AN68" s="9">
        <f t="shared" si="5"/>
        <v>1.66E-3</v>
      </c>
      <c r="AO68" s="9">
        <f t="shared" si="6"/>
        <v>1.9400000000000001E-3</v>
      </c>
      <c r="AP68" s="1">
        <f t="shared" si="21"/>
        <v>0</v>
      </c>
      <c r="AQ68" s="1">
        <f t="shared" si="21"/>
        <v>0</v>
      </c>
      <c r="AR68" s="1"/>
      <c r="AS68" s="1">
        <f t="shared" si="22"/>
        <v>0</v>
      </c>
      <c r="AT68" s="1">
        <f t="shared" si="28"/>
        <v>0</v>
      </c>
      <c r="AU68" s="1">
        <f t="shared" si="7"/>
        <v>13</v>
      </c>
      <c r="AV68" s="9">
        <f t="shared" si="23"/>
        <v>2.5999999999999998E-4</v>
      </c>
      <c r="AW68" s="9">
        <f t="shared" si="8"/>
        <v>1.8000000000000001E-4</v>
      </c>
      <c r="AX68" s="9">
        <f t="shared" si="9"/>
        <v>8.0000000000000007E-5</v>
      </c>
      <c r="AY68" s="9">
        <f t="shared" si="10"/>
        <v>0</v>
      </c>
      <c r="AZ68" s="9">
        <f t="shared" si="11"/>
        <v>0</v>
      </c>
      <c r="BJ68" s="7">
        <f t="shared" si="32"/>
        <v>72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503893.54466428049</v>
      </c>
      <c r="BS68" s="1">
        <f t="shared" si="16"/>
        <v>322585.10713322699</v>
      </c>
    </row>
    <row r="69" spans="2:71" x14ac:dyDescent="0.3">
      <c r="B69" s="1">
        <f t="shared" si="0"/>
        <v>5029</v>
      </c>
      <c r="C69" s="1">
        <v>56</v>
      </c>
      <c r="D69" s="1">
        <v>44969</v>
      </c>
      <c r="E69" s="1">
        <v>3100</v>
      </c>
      <c r="F69" s="1">
        <v>0</v>
      </c>
      <c r="G69" s="1">
        <v>1839</v>
      </c>
      <c r="H69" s="1">
        <v>0</v>
      </c>
      <c r="I69" s="1">
        <v>90</v>
      </c>
      <c r="J69" s="1">
        <v>33.869999999999997</v>
      </c>
      <c r="K69" s="1">
        <v>173.54</v>
      </c>
      <c r="L69" s="1">
        <v>4886.7</v>
      </c>
      <c r="M69" s="1">
        <v>1.42</v>
      </c>
      <c r="N69" s="1">
        <v>1583</v>
      </c>
      <c r="O69" s="1">
        <v>3437</v>
      </c>
      <c r="P69" s="1">
        <v>3229</v>
      </c>
      <c r="Q69" s="1">
        <v>201</v>
      </c>
      <c r="R69" s="1">
        <v>6</v>
      </c>
      <c r="S69" s="1">
        <v>2524</v>
      </c>
      <c r="T69" s="1">
        <v>258</v>
      </c>
      <c r="U69" s="1">
        <v>7485</v>
      </c>
      <c r="V69" s="1">
        <v>9</v>
      </c>
      <c r="W69" s="1">
        <v>4</v>
      </c>
      <c r="X69" s="1">
        <v>0</v>
      </c>
      <c r="Y69" s="1">
        <v>0</v>
      </c>
      <c r="Z69" s="1">
        <v>0</v>
      </c>
      <c r="AA69" s="1">
        <f t="shared" si="17"/>
        <v>52454</v>
      </c>
      <c r="AB69" s="1">
        <f t="shared" si="17"/>
        <v>3109</v>
      </c>
      <c r="AC69" s="1">
        <f t="shared" si="18"/>
        <v>1843</v>
      </c>
      <c r="AD69" s="1">
        <f t="shared" si="19"/>
        <v>90</v>
      </c>
      <c r="AE69" s="1">
        <f t="shared" si="26"/>
        <v>-83</v>
      </c>
      <c r="AF69" s="1">
        <f t="shared" si="20"/>
        <v>133</v>
      </c>
      <c r="AG69" s="1">
        <f t="shared" si="20"/>
        <v>0</v>
      </c>
      <c r="AH69" s="1">
        <f t="shared" si="20"/>
        <v>7</v>
      </c>
      <c r="AI69" s="1">
        <f t="shared" si="27"/>
        <v>57</v>
      </c>
      <c r="AJ69" s="9">
        <f t="shared" si="1"/>
        <v>1.7896202028236229E-2</v>
      </c>
      <c r="AK69" s="9">
        <f t="shared" si="2"/>
        <v>0.10058</v>
      </c>
      <c r="AL69" s="9">
        <f t="shared" si="3"/>
        <v>6.2E-2</v>
      </c>
      <c r="AM69" s="9">
        <f t="shared" si="4"/>
        <v>3.678E-2</v>
      </c>
      <c r="AN69" s="9">
        <f t="shared" si="5"/>
        <v>1.8E-3</v>
      </c>
      <c r="AO69" s="9">
        <f t="shared" si="6"/>
        <v>1.14E-3</v>
      </c>
      <c r="AP69" s="1">
        <f t="shared" si="21"/>
        <v>0</v>
      </c>
      <c r="AQ69" s="1">
        <f t="shared" si="21"/>
        <v>0</v>
      </c>
      <c r="AR69" s="1"/>
      <c r="AS69" s="1">
        <f t="shared" si="22"/>
        <v>0</v>
      </c>
      <c r="AT69" s="1">
        <f t="shared" si="28"/>
        <v>0</v>
      </c>
      <c r="AU69" s="1">
        <f t="shared" si="7"/>
        <v>13</v>
      </c>
      <c r="AV69" s="9">
        <f t="shared" si="23"/>
        <v>2.5999999999999998E-4</v>
      </c>
      <c r="AW69" s="9">
        <f t="shared" si="8"/>
        <v>1.8000000000000001E-4</v>
      </c>
      <c r="AX69" s="9">
        <f t="shared" si="9"/>
        <v>8.0000000000000007E-5</v>
      </c>
      <c r="AY69" s="9">
        <f t="shared" si="10"/>
        <v>0</v>
      </c>
      <c r="AZ69" s="9">
        <f t="shared" si="11"/>
        <v>0</v>
      </c>
      <c r="BJ69" s="7">
        <f t="shared" si="32"/>
        <v>73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509670.28079578973</v>
      </c>
      <c r="BS69" s="1">
        <f t="shared" si="16"/>
        <v>314173.36855576618</v>
      </c>
    </row>
    <row r="70" spans="2:71" x14ac:dyDescent="0.3">
      <c r="B70" s="1">
        <f t="shared" si="0"/>
        <v>5081</v>
      </c>
      <c r="C70" s="1">
        <v>57</v>
      </c>
      <c r="D70" s="1">
        <v>44917</v>
      </c>
      <c r="E70" s="1">
        <v>3010</v>
      </c>
      <c r="F70" s="1">
        <v>0</v>
      </c>
      <c r="G70" s="1">
        <v>1975</v>
      </c>
      <c r="H70" s="1">
        <v>0</v>
      </c>
      <c r="I70" s="1">
        <v>96</v>
      </c>
      <c r="J70" s="1">
        <v>33.630000000000003</v>
      </c>
      <c r="K70" s="1">
        <v>170.45</v>
      </c>
      <c r="L70" s="1">
        <v>5052.5</v>
      </c>
      <c r="M70" s="1">
        <v>1.4</v>
      </c>
      <c r="N70" s="1">
        <v>1613</v>
      </c>
      <c r="O70" s="1">
        <v>3458</v>
      </c>
      <c r="P70" s="1">
        <v>3251</v>
      </c>
      <c r="Q70" s="1">
        <v>201</v>
      </c>
      <c r="R70" s="1">
        <v>6</v>
      </c>
      <c r="S70" s="1">
        <v>2494</v>
      </c>
      <c r="T70" s="1">
        <v>254</v>
      </c>
      <c r="U70" s="1">
        <v>7485</v>
      </c>
      <c r="V70" s="1">
        <v>9</v>
      </c>
      <c r="W70" s="1">
        <v>4</v>
      </c>
      <c r="X70" s="1">
        <v>0</v>
      </c>
      <c r="Y70" s="1">
        <v>0</v>
      </c>
      <c r="Z70" s="1">
        <v>0</v>
      </c>
      <c r="AA70" s="1">
        <f t="shared" si="17"/>
        <v>52402</v>
      </c>
      <c r="AB70" s="1">
        <f t="shared" si="17"/>
        <v>3019</v>
      </c>
      <c r="AC70" s="1">
        <f t="shared" si="18"/>
        <v>1979</v>
      </c>
      <c r="AD70" s="1">
        <f t="shared" si="19"/>
        <v>96</v>
      </c>
      <c r="AE70" s="1">
        <f t="shared" si="26"/>
        <v>-90</v>
      </c>
      <c r="AF70" s="1">
        <f t="shared" si="20"/>
        <v>136</v>
      </c>
      <c r="AG70" s="1">
        <f t="shared" si="20"/>
        <v>0</v>
      </c>
      <c r="AH70" s="1">
        <f t="shared" si="20"/>
        <v>6</v>
      </c>
      <c r="AI70" s="1">
        <f t="shared" si="27"/>
        <v>52</v>
      </c>
      <c r="AJ70" s="9">
        <f t="shared" si="1"/>
        <v>1.8893918519976384E-2</v>
      </c>
      <c r="AK70" s="9">
        <f t="shared" si="2"/>
        <v>0.10162</v>
      </c>
      <c r="AL70" s="9">
        <f t="shared" si="3"/>
        <v>6.0199999999999997E-2</v>
      </c>
      <c r="AM70" s="9">
        <f t="shared" si="4"/>
        <v>3.95E-2</v>
      </c>
      <c r="AN70" s="9">
        <f t="shared" si="5"/>
        <v>1.92E-3</v>
      </c>
      <c r="AO70" s="9">
        <f t="shared" si="6"/>
        <v>1.0399999999999999E-3</v>
      </c>
      <c r="AP70" s="1">
        <f t="shared" si="21"/>
        <v>0</v>
      </c>
      <c r="AQ70" s="1">
        <f t="shared" si="21"/>
        <v>0</v>
      </c>
      <c r="AR70" s="1"/>
      <c r="AS70" s="1">
        <f t="shared" si="22"/>
        <v>0</v>
      </c>
      <c r="AT70" s="1">
        <f t="shared" si="28"/>
        <v>0</v>
      </c>
      <c r="AU70" s="1">
        <f t="shared" si="7"/>
        <v>13</v>
      </c>
      <c r="AV70" s="9">
        <f t="shared" si="23"/>
        <v>2.5999999999999998E-4</v>
      </c>
      <c r="AW70" s="9">
        <f t="shared" si="8"/>
        <v>1.8000000000000001E-4</v>
      </c>
      <c r="AX70" s="9">
        <f t="shared" si="9"/>
        <v>8.0000000000000007E-5</v>
      </c>
      <c r="AY70" s="9">
        <f t="shared" si="10"/>
        <v>0</v>
      </c>
      <c r="AZ70" s="9">
        <f t="shared" si="11"/>
        <v>0</v>
      </c>
      <c r="BJ70" s="7">
        <f t="shared" si="32"/>
        <v>74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514940.28568769287</v>
      </c>
      <c r="BS70" s="1">
        <f t="shared" si="16"/>
        <v>305052.20624285686</v>
      </c>
    </row>
    <row r="71" spans="2:71" x14ac:dyDescent="0.3">
      <c r="B71" s="1">
        <f t="shared" si="0"/>
        <v>5129</v>
      </c>
      <c r="C71" s="1">
        <v>58</v>
      </c>
      <c r="D71" s="1">
        <v>44869</v>
      </c>
      <c r="E71" s="1">
        <v>2918</v>
      </c>
      <c r="F71" s="1">
        <v>0</v>
      </c>
      <c r="G71" s="1">
        <v>2108</v>
      </c>
      <c r="H71" s="1">
        <v>0</v>
      </c>
      <c r="I71" s="1">
        <v>103</v>
      </c>
      <c r="J71" s="1">
        <v>33.4</v>
      </c>
      <c r="K71" s="1">
        <v>167.39</v>
      </c>
      <c r="L71" s="1">
        <v>4956.5</v>
      </c>
      <c r="M71" s="1">
        <v>1.37</v>
      </c>
      <c r="N71" s="1">
        <v>1641</v>
      </c>
      <c r="O71" s="1">
        <v>3478</v>
      </c>
      <c r="P71" s="1">
        <v>3271</v>
      </c>
      <c r="Q71" s="1">
        <v>201</v>
      </c>
      <c r="R71" s="1">
        <v>6</v>
      </c>
      <c r="S71" s="1">
        <v>2458</v>
      </c>
      <c r="T71" s="1">
        <v>252</v>
      </c>
      <c r="U71" s="1">
        <v>7484</v>
      </c>
      <c r="V71" s="1">
        <v>9</v>
      </c>
      <c r="W71" s="1">
        <v>5</v>
      </c>
      <c r="X71" s="1">
        <v>0</v>
      </c>
      <c r="Y71" s="1">
        <v>0</v>
      </c>
      <c r="Z71" s="1">
        <v>0</v>
      </c>
      <c r="AA71" s="1">
        <f t="shared" si="17"/>
        <v>52353</v>
      </c>
      <c r="AB71" s="1">
        <f t="shared" si="17"/>
        <v>2927</v>
      </c>
      <c r="AC71" s="1">
        <f t="shared" si="18"/>
        <v>2113</v>
      </c>
      <c r="AD71" s="1">
        <f t="shared" si="19"/>
        <v>103</v>
      </c>
      <c r="AE71" s="1">
        <f t="shared" si="26"/>
        <v>-92</v>
      </c>
      <c r="AF71" s="1">
        <f t="shared" si="20"/>
        <v>133</v>
      </c>
      <c r="AG71" s="1">
        <f t="shared" si="20"/>
        <v>0</v>
      </c>
      <c r="AH71" s="1">
        <f t="shared" si="20"/>
        <v>7</v>
      </c>
      <c r="AI71" s="1">
        <f t="shared" si="27"/>
        <v>48</v>
      </c>
      <c r="AJ71" s="9">
        <f t="shared" si="1"/>
        <v>2.0081887307467343E-2</v>
      </c>
      <c r="AK71" s="9">
        <f t="shared" si="2"/>
        <v>0.10258</v>
      </c>
      <c r="AL71" s="9">
        <f t="shared" si="3"/>
        <v>5.8360000000000002E-2</v>
      </c>
      <c r="AM71" s="9">
        <f t="shared" si="4"/>
        <v>4.2160000000000003E-2</v>
      </c>
      <c r="AN71" s="9">
        <f t="shared" si="5"/>
        <v>2.0600000000000002E-3</v>
      </c>
      <c r="AO71" s="9">
        <f t="shared" si="6"/>
        <v>9.6000000000000002E-4</v>
      </c>
      <c r="AP71" s="1">
        <f t="shared" si="21"/>
        <v>0</v>
      </c>
      <c r="AQ71" s="1">
        <f t="shared" si="21"/>
        <v>1</v>
      </c>
      <c r="AR71" s="1"/>
      <c r="AS71" s="1">
        <f t="shared" si="22"/>
        <v>0</v>
      </c>
      <c r="AT71" s="1">
        <f t="shared" si="28"/>
        <v>1</v>
      </c>
      <c r="AU71" s="1">
        <f t="shared" si="7"/>
        <v>14</v>
      </c>
      <c r="AV71" s="9">
        <f t="shared" si="23"/>
        <v>2.7999999999999998E-4</v>
      </c>
      <c r="AW71" s="9">
        <f t="shared" si="8"/>
        <v>1.8000000000000001E-4</v>
      </c>
      <c r="AX71" s="9">
        <f t="shared" si="9"/>
        <v>1E-4</v>
      </c>
      <c r="AY71" s="9">
        <f t="shared" si="10"/>
        <v>0</v>
      </c>
      <c r="AZ71" s="9">
        <f t="shared" si="11"/>
        <v>2.0000000000000002E-5</v>
      </c>
      <c r="BJ71" s="7">
        <f t="shared" si="32"/>
        <v>75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519804.9055879112</v>
      </c>
      <c r="BS71" s="1">
        <f t="shared" si="16"/>
        <v>295728.35143410508</v>
      </c>
    </row>
    <row r="72" spans="2:71" x14ac:dyDescent="0.3">
      <c r="B72" s="1">
        <f t="shared" si="0"/>
        <v>5175</v>
      </c>
      <c r="C72" s="1">
        <v>59</v>
      </c>
      <c r="D72" s="1">
        <v>44824</v>
      </c>
      <c r="E72" s="1">
        <v>2822</v>
      </c>
      <c r="F72" s="1">
        <v>0</v>
      </c>
      <c r="G72" s="1">
        <v>2242</v>
      </c>
      <c r="H72" s="1">
        <v>0</v>
      </c>
      <c r="I72" s="1">
        <v>111</v>
      </c>
      <c r="J72" s="1">
        <v>33.18</v>
      </c>
      <c r="K72" s="1">
        <v>164.42</v>
      </c>
      <c r="L72" s="1">
        <v>4952.3999999999996</v>
      </c>
      <c r="M72" s="1">
        <v>1.34</v>
      </c>
      <c r="N72" s="1">
        <v>1669</v>
      </c>
      <c r="O72" s="1">
        <v>3496</v>
      </c>
      <c r="P72" s="1">
        <v>3288</v>
      </c>
      <c r="Q72" s="1">
        <v>201</v>
      </c>
      <c r="R72" s="1">
        <v>6</v>
      </c>
      <c r="S72" s="1">
        <v>2422</v>
      </c>
      <c r="T72" s="1">
        <v>248</v>
      </c>
      <c r="U72" s="1">
        <v>7484</v>
      </c>
      <c r="V72" s="1">
        <v>10</v>
      </c>
      <c r="W72" s="1">
        <v>5</v>
      </c>
      <c r="X72" s="1">
        <v>0</v>
      </c>
      <c r="Y72" s="1">
        <v>0</v>
      </c>
      <c r="Z72" s="1">
        <v>0</v>
      </c>
      <c r="AA72" s="1">
        <f t="shared" si="17"/>
        <v>52308</v>
      </c>
      <c r="AB72" s="1">
        <f t="shared" si="17"/>
        <v>2832</v>
      </c>
      <c r="AC72" s="1">
        <f t="shared" si="18"/>
        <v>2247</v>
      </c>
      <c r="AD72" s="1">
        <f t="shared" si="19"/>
        <v>111</v>
      </c>
      <c r="AE72" s="1">
        <f t="shared" si="26"/>
        <v>-96</v>
      </c>
      <c r="AF72" s="1">
        <f t="shared" si="20"/>
        <v>134</v>
      </c>
      <c r="AG72" s="1">
        <f t="shared" si="20"/>
        <v>0</v>
      </c>
      <c r="AH72" s="1">
        <f t="shared" si="20"/>
        <v>8</v>
      </c>
      <c r="AI72" s="1">
        <f t="shared" si="27"/>
        <v>46</v>
      </c>
      <c r="AJ72" s="9">
        <f t="shared" si="1"/>
        <v>2.1449275362318842E-2</v>
      </c>
      <c r="AK72" s="9">
        <f t="shared" si="2"/>
        <v>0.10349999999999999</v>
      </c>
      <c r="AL72" s="9">
        <f t="shared" si="3"/>
        <v>5.6439999999999997E-2</v>
      </c>
      <c r="AM72" s="9">
        <f t="shared" si="4"/>
        <v>4.4839999999999998E-2</v>
      </c>
      <c r="AN72" s="9">
        <f t="shared" si="5"/>
        <v>2.2200000000000002E-3</v>
      </c>
      <c r="AO72" s="9">
        <f t="shared" si="6"/>
        <v>9.2000000000000003E-4</v>
      </c>
      <c r="AP72" s="1">
        <f t="shared" si="21"/>
        <v>1</v>
      </c>
      <c r="AQ72" s="1">
        <f t="shared" si="21"/>
        <v>0</v>
      </c>
      <c r="AR72" s="1"/>
      <c r="AS72" s="1">
        <f t="shared" si="22"/>
        <v>0</v>
      </c>
      <c r="AT72" s="1">
        <f t="shared" si="28"/>
        <v>1</v>
      </c>
      <c r="AU72" s="1">
        <f t="shared" si="7"/>
        <v>15</v>
      </c>
      <c r="AV72" s="9">
        <f t="shared" si="23"/>
        <v>2.9999999999999997E-4</v>
      </c>
      <c r="AW72" s="9">
        <f t="shared" si="8"/>
        <v>2.0000000000000001E-4</v>
      </c>
      <c r="AX72" s="9">
        <f t="shared" si="9"/>
        <v>1E-4</v>
      </c>
      <c r="AY72" s="9">
        <f t="shared" si="10"/>
        <v>0</v>
      </c>
      <c r="AZ72" s="9">
        <f t="shared" si="11"/>
        <v>2.0000000000000002E-5</v>
      </c>
      <c r="BJ72" s="7">
        <f t="shared" si="32"/>
        <v>76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524466.83299228712</v>
      </c>
      <c r="BS72" s="1">
        <f t="shared" si="16"/>
        <v>285999.11163366842</v>
      </c>
    </row>
    <row r="73" spans="2:71" x14ac:dyDescent="0.3">
      <c r="B73" s="1">
        <f t="shared" si="0"/>
        <v>5217</v>
      </c>
      <c r="C73" s="1">
        <v>60</v>
      </c>
      <c r="D73" s="1">
        <v>44781</v>
      </c>
      <c r="E73" s="1">
        <v>2723</v>
      </c>
      <c r="F73" s="1">
        <v>0</v>
      </c>
      <c r="G73" s="1">
        <v>2376</v>
      </c>
      <c r="H73" s="1">
        <v>0</v>
      </c>
      <c r="I73" s="1">
        <v>118</v>
      </c>
      <c r="J73" s="1">
        <v>32.97</v>
      </c>
      <c r="K73" s="1">
        <v>161.46</v>
      </c>
      <c r="L73" s="1">
        <v>5071.7</v>
      </c>
      <c r="M73" s="1">
        <v>1.32</v>
      </c>
      <c r="N73" s="1">
        <v>1697</v>
      </c>
      <c r="O73" s="1">
        <v>3511</v>
      </c>
      <c r="P73" s="1">
        <v>3303</v>
      </c>
      <c r="Q73" s="1">
        <v>201</v>
      </c>
      <c r="R73" s="1">
        <v>6</v>
      </c>
      <c r="S73" s="1">
        <v>2382</v>
      </c>
      <c r="T73" s="1">
        <v>243</v>
      </c>
      <c r="U73" s="1">
        <v>7484</v>
      </c>
      <c r="V73" s="1">
        <v>9</v>
      </c>
      <c r="W73" s="1">
        <v>6</v>
      </c>
      <c r="X73" s="1">
        <v>0</v>
      </c>
      <c r="Y73" s="1">
        <v>0</v>
      </c>
      <c r="Z73" s="1">
        <v>0</v>
      </c>
      <c r="AA73" s="1">
        <f t="shared" si="17"/>
        <v>52265</v>
      </c>
      <c r="AB73" s="1">
        <f t="shared" si="17"/>
        <v>2732</v>
      </c>
      <c r="AC73" s="1">
        <f t="shared" si="18"/>
        <v>2382</v>
      </c>
      <c r="AD73" s="1">
        <f t="shared" si="19"/>
        <v>118</v>
      </c>
      <c r="AE73" s="1">
        <f t="shared" si="26"/>
        <v>-99</v>
      </c>
      <c r="AF73" s="1">
        <f t="shared" si="20"/>
        <v>134</v>
      </c>
      <c r="AG73" s="1">
        <f t="shared" si="20"/>
        <v>0</v>
      </c>
      <c r="AH73" s="1">
        <f t="shared" si="20"/>
        <v>7</v>
      </c>
      <c r="AI73" s="1">
        <f t="shared" si="27"/>
        <v>42</v>
      </c>
      <c r="AJ73" s="9">
        <f t="shared" si="1"/>
        <v>2.261836304389496E-2</v>
      </c>
      <c r="AK73" s="9">
        <f t="shared" si="2"/>
        <v>0.10434</v>
      </c>
      <c r="AL73" s="9">
        <f t="shared" si="3"/>
        <v>5.4460000000000001E-2</v>
      </c>
      <c r="AM73" s="9">
        <f t="shared" si="4"/>
        <v>4.752E-2</v>
      </c>
      <c r="AN73" s="9">
        <f t="shared" si="5"/>
        <v>2.3600000000000001E-3</v>
      </c>
      <c r="AO73" s="9">
        <f t="shared" si="6"/>
        <v>8.4000000000000003E-4</v>
      </c>
      <c r="AP73" s="1">
        <f t="shared" si="21"/>
        <v>-1</v>
      </c>
      <c r="AQ73" s="1">
        <f t="shared" si="21"/>
        <v>1</v>
      </c>
      <c r="AR73" s="1"/>
      <c r="AS73" s="1">
        <f t="shared" si="22"/>
        <v>0</v>
      </c>
      <c r="AT73" s="1">
        <f t="shared" si="28"/>
        <v>0</v>
      </c>
      <c r="AU73" s="1">
        <f t="shared" si="7"/>
        <v>15</v>
      </c>
      <c r="AV73" s="9">
        <f t="shared" si="23"/>
        <v>2.9999999999999997E-4</v>
      </c>
      <c r="AW73" s="9">
        <f t="shared" si="8"/>
        <v>1.8000000000000001E-4</v>
      </c>
      <c r="AX73" s="9">
        <f t="shared" si="9"/>
        <v>1.2E-4</v>
      </c>
      <c r="AY73" s="9">
        <f t="shared" si="10"/>
        <v>0</v>
      </c>
      <c r="AZ73" s="9">
        <f t="shared" si="11"/>
        <v>0</v>
      </c>
      <c r="BJ73" s="7">
        <f t="shared" si="32"/>
        <v>77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528723.37540497817</v>
      </c>
      <c r="BS73" s="1">
        <f t="shared" si="16"/>
        <v>275965.83308946819</v>
      </c>
    </row>
    <row r="74" spans="2:71" x14ac:dyDescent="0.3">
      <c r="B74" s="1">
        <f t="shared" si="0"/>
        <v>5255</v>
      </c>
      <c r="C74" s="1">
        <v>61</v>
      </c>
      <c r="D74" s="1">
        <v>44743</v>
      </c>
      <c r="E74" s="1">
        <v>2615</v>
      </c>
      <c r="F74" s="1">
        <v>0</v>
      </c>
      <c r="G74" s="1">
        <v>2516</v>
      </c>
      <c r="H74" s="1">
        <v>0</v>
      </c>
      <c r="I74" s="1">
        <v>124</v>
      </c>
      <c r="J74" s="1">
        <v>32.770000000000003</v>
      </c>
      <c r="K74" s="1">
        <v>158.69</v>
      </c>
      <c r="L74" s="1">
        <v>5088.7</v>
      </c>
      <c r="M74" s="1">
        <v>1.3</v>
      </c>
      <c r="N74" s="1">
        <v>1722</v>
      </c>
      <c r="O74" s="1">
        <v>3524</v>
      </c>
      <c r="P74" s="1">
        <v>3316</v>
      </c>
      <c r="Q74" s="1">
        <v>201</v>
      </c>
      <c r="R74" s="1">
        <v>6</v>
      </c>
      <c r="S74" s="1">
        <v>2331</v>
      </c>
      <c r="T74" s="1">
        <v>238</v>
      </c>
      <c r="U74" s="1">
        <v>7483</v>
      </c>
      <c r="V74" s="1">
        <v>9</v>
      </c>
      <c r="W74" s="1">
        <v>6</v>
      </c>
      <c r="X74" s="1">
        <v>0</v>
      </c>
      <c r="Y74" s="1">
        <v>0</v>
      </c>
      <c r="Z74" s="1">
        <v>0</v>
      </c>
      <c r="AA74" s="1">
        <f t="shared" si="17"/>
        <v>52226</v>
      </c>
      <c r="AB74" s="1">
        <f t="shared" si="17"/>
        <v>2624</v>
      </c>
      <c r="AC74" s="1">
        <f t="shared" si="18"/>
        <v>2522</v>
      </c>
      <c r="AD74" s="1">
        <f t="shared" si="19"/>
        <v>124</v>
      </c>
      <c r="AE74" s="1">
        <f t="shared" si="26"/>
        <v>-108</v>
      </c>
      <c r="AF74" s="1">
        <f t="shared" si="20"/>
        <v>140</v>
      </c>
      <c r="AG74" s="1">
        <f t="shared" si="20"/>
        <v>0</v>
      </c>
      <c r="AH74" s="1">
        <f t="shared" si="20"/>
        <v>6</v>
      </c>
      <c r="AI74" s="1">
        <f t="shared" si="27"/>
        <v>38</v>
      </c>
      <c r="AJ74" s="9">
        <f t="shared" si="1"/>
        <v>2.3596574690770696E-2</v>
      </c>
      <c r="AK74" s="9">
        <f t="shared" si="2"/>
        <v>0.1051</v>
      </c>
      <c r="AL74" s="9">
        <f t="shared" si="3"/>
        <v>5.2299999999999999E-2</v>
      </c>
      <c r="AM74" s="9">
        <f t="shared" si="4"/>
        <v>5.0319999999999997E-2</v>
      </c>
      <c r="AN74" s="9">
        <f t="shared" si="5"/>
        <v>2.48E-3</v>
      </c>
      <c r="AO74" s="9">
        <f t="shared" si="6"/>
        <v>7.6000000000000004E-4</v>
      </c>
      <c r="AP74" s="1">
        <f t="shared" si="21"/>
        <v>0</v>
      </c>
      <c r="AQ74" s="1">
        <f t="shared" si="21"/>
        <v>0</v>
      </c>
      <c r="AR74" s="1"/>
      <c r="AS74" s="1">
        <f t="shared" si="22"/>
        <v>0</v>
      </c>
      <c r="AT74" s="1">
        <f t="shared" si="28"/>
        <v>0</v>
      </c>
      <c r="AU74" s="1">
        <f t="shared" si="7"/>
        <v>15</v>
      </c>
      <c r="AV74" s="9">
        <f t="shared" si="23"/>
        <v>2.9999999999999997E-4</v>
      </c>
      <c r="AW74" s="9">
        <f t="shared" si="8"/>
        <v>1.8000000000000001E-4</v>
      </c>
      <c r="AX74" s="9">
        <f t="shared" si="9"/>
        <v>1.2E-4</v>
      </c>
      <c r="AY74" s="9">
        <f t="shared" si="10"/>
        <v>0</v>
      </c>
      <c r="AZ74" s="9">
        <f t="shared" si="11"/>
        <v>0</v>
      </c>
      <c r="BJ74" s="7">
        <f t="shared" si="32"/>
        <v>78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532574.53282598429</v>
      </c>
      <c r="BS74" s="1">
        <f t="shared" si="16"/>
        <v>265020.43831397698</v>
      </c>
    </row>
    <row r="75" spans="2:71" x14ac:dyDescent="0.3">
      <c r="B75" s="1">
        <f t="shared" si="0"/>
        <v>5289</v>
      </c>
      <c r="C75" s="1">
        <v>62</v>
      </c>
      <c r="D75" s="1">
        <v>44709</v>
      </c>
      <c r="E75" s="1">
        <v>2534</v>
      </c>
      <c r="F75" s="1">
        <v>0</v>
      </c>
      <c r="G75" s="1">
        <v>2625</v>
      </c>
      <c r="H75" s="1">
        <v>0</v>
      </c>
      <c r="I75" s="1">
        <v>130</v>
      </c>
      <c r="J75" s="1">
        <v>32.57</v>
      </c>
      <c r="K75" s="1">
        <v>156.13</v>
      </c>
      <c r="L75" s="1">
        <v>4864.3999999999996</v>
      </c>
      <c r="M75" s="1">
        <v>1.29</v>
      </c>
      <c r="N75" s="1">
        <v>1744</v>
      </c>
      <c r="O75" s="1">
        <v>3536</v>
      </c>
      <c r="P75" s="1">
        <v>3329</v>
      </c>
      <c r="Q75" s="1">
        <v>201</v>
      </c>
      <c r="R75" s="1">
        <v>6</v>
      </c>
      <c r="S75" s="1">
        <v>2273</v>
      </c>
      <c r="T75" s="1">
        <v>232</v>
      </c>
      <c r="U75" s="1">
        <v>7483</v>
      </c>
      <c r="V75" s="1">
        <v>9</v>
      </c>
      <c r="W75" s="1">
        <v>6</v>
      </c>
      <c r="X75" s="1">
        <v>0</v>
      </c>
      <c r="Y75" s="1">
        <v>0</v>
      </c>
      <c r="Z75" s="1">
        <v>0</v>
      </c>
      <c r="AA75" s="1">
        <f t="shared" si="17"/>
        <v>52192</v>
      </c>
      <c r="AB75" s="1">
        <f t="shared" si="17"/>
        <v>2543</v>
      </c>
      <c r="AC75" s="1">
        <f t="shared" si="18"/>
        <v>2631</v>
      </c>
      <c r="AD75" s="1">
        <f t="shared" si="19"/>
        <v>130</v>
      </c>
      <c r="AE75" s="1">
        <f t="shared" si="26"/>
        <v>-81</v>
      </c>
      <c r="AF75" s="1">
        <f t="shared" si="20"/>
        <v>109</v>
      </c>
      <c r="AG75" s="1">
        <f t="shared" si="20"/>
        <v>0</v>
      </c>
      <c r="AH75" s="1">
        <f t="shared" si="20"/>
        <v>6</v>
      </c>
      <c r="AI75" s="1">
        <f t="shared" si="27"/>
        <v>34</v>
      </c>
      <c r="AJ75" s="9">
        <f t="shared" si="1"/>
        <v>2.4579315560597465E-2</v>
      </c>
      <c r="AK75" s="9">
        <f t="shared" si="2"/>
        <v>0.10578</v>
      </c>
      <c r="AL75" s="9">
        <f t="shared" si="3"/>
        <v>5.0680000000000003E-2</v>
      </c>
      <c r="AM75" s="9">
        <f t="shared" si="4"/>
        <v>5.2499999999999998E-2</v>
      </c>
      <c r="AN75" s="9">
        <f t="shared" si="5"/>
        <v>2.5999999999999999E-3</v>
      </c>
      <c r="AO75" s="9">
        <f t="shared" si="6"/>
        <v>6.8000000000000005E-4</v>
      </c>
      <c r="AP75" s="1">
        <f t="shared" si="21"/>
        <v>0</v>
      </c>
      <c r="AQ75" s="1">
        <f t="shared" si="21"/>
        <v>0</v>
      </c>
      <c r="AR75" s="1"/>
      <c r="AS75" s="1">
        <f t="shared" si="22"/>
        <v>0</v>
      </c>
      <c r="AT75" s="1">
        <f t="shared" si="28"/>
        <v>0</v>
      </c>
      <c r="AU75" s="1">
        <f t="shared" si="7"/>
        <v>15</v>
      </c>
      <c r="AV75" s="9">
        <f t="shared" si="23"/>
        <v>2.9999999999999997E-4</v>
      </c>
      <c r="AW75" s="9">
        <f t="shared" si="8"/>
        <v>1.8000000000000001E-4</v>
      </c>
      <c r="AX75" s="9">
        <f t="shared" si="9"/>
        <v>1.2E-4</v>
      </c>
      <c r="AY75" s="9">
        <f t="shared" si="10"/>
        <v>0</v>
      </c>
      <c r="AZ75" s="9">
        <f t="shared" si="11"/>
        <v>0</v>
      </c>
      <c r="BJ75" s="7">
        <f t="shared" si="32"/>
        <v>79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536020.3052553056</v>
      </c>
      <c r="BS75" s="1">
        <f t="shared" si="16"/>
        <v>256811.39223235854</v>
      </c>
    </row>
    <row r="76" spans="2:71" x14ac:dyDescent="0.3">
      <c r="B76" s="1">
        <f t="shared" si="0"/>
        <v>5322</v>
      </c>
      <c r="C76" s="1">
        <v>63</v>
      </c>
      <c r="D76" s="1">
        <v>44676</v>
      </c>
      <c r="E76" s="1">
        <v>2450</v>
      </c>
      <c r="F76" s="1">
        <v>0</v>
      </c>
      <c r="G76" s="1">
        <v>2736</v>
      </c>
      <c r="H76" s="1">
        <v>0</v>
      </c>
      <c r="I76" s="1">
        <v>136</v>
      </c>
      <c r="J76" s="1">
        <v>32.380000000000003</v>
      </c>
      <c r="K76" s="1">
        <v>153.66</v>
      </c>
      <c r="L76" s="1">
        <v>4842.8999999999996</v>
      </c>
      <c r="M76" s="1">
        <v>1.28</v>
      </c>
      <c r="N76" s="1">
        <v>1766</v>
      </c>
      <c r="O76" s="1">
        <v>3547</v>
      </c>
      <c r="P76" s="1">
        <v>3340</v>
      </c>
      <c r="Q76" s="1">
        <v>201</v>
      </c>
      <c r="R76" s="1">
        <v>6</v>
      </c>
      <c r="S76" s="1">
        <v>2209</v>
      </c>
      <c r="T76" s="1">
        <v>224</v>
      </c>
      <c r="U76" s="1">
        <v>7483</v>
      </c>
      <c r="V76" s="1">
        <v>9</v>
      </c>
      <c r="W76" s="1">
        <v>6</v>
      </c>
      <c r="X76" s="1">
        <v>0</v>
      </c>
      <c r="Y76" s="1">
        <v>0</v>
      </c>
      <c r="Z76" s="1">
        <v>0</v>
      </c>
      <c r="AA76" s="1">
        <f t="shared" si="17"/>
        <v>52159</v>
      </c>
      <c r="AB76" s="1">
        <f t="shared" si="17"/>
        <v>2459</v>
      </c>
      <c r="AC76" s="1">
        <f t="shared" si="18"/>
        <v>2742</v>
      </c>
      <c r="AD76" s="1">
        <f t="shared" si="19"/>
        <v>136</v>
      </c>
      <c r="AE76" s="1">
        <f t="shared" si="26"/>
        <v>-84</v>
      </c>
      <c r="AF76" s="1">
        <f t="shared" si="20"/>
        <v>111</v>
      </c>
      <c r="AG76" s="1">
        <f t="shared" si="20"/>
        <v>0</v>
      </c>
      <c r="AH76" s="1">
        <f t="shared" si="20"/>
        <v>6</v>
      </c>
      <c r="AI76" s="1">
        <f t="shared" si="27"/>
        <v>33</v>
      </c>
      <c r="AJ76" s="9">
        <f t="shared" si="1"/>
        <v>2.5554302893649003E-2</v>
      </c>
      <c r="AK76" s="9">
        <f t="shared" si="2"/>
        <v>0.10644000000000001</v>
      </c>
      <c r="AL76" s="9">
        <f t="shared" si="3"/>
        <v>4.9000000000000002E-2</v>
      </c>
      <c r="AM76" s="9">
        <f t="shared" si="4"/>
        <v>5.4719999999999998E-2</v>
      </c>
      <c r="AN76" s="9">
        <f t="shared" si="5"/>
        <v>2.7200000000000002E-3</v>
      </c>
      <c r="AO76" s="9">
        <f t="shared" si="6"/>
        <v>6.6E-4</v>
      </c>
      <c r="AP76" s="1">
        <f t="shared" si="21"/>
        <v>0</v>
      </c>
      <c r="AQ76" s="1">
        <f t="shared" si="21"/>
        <v>0</v>
      </c>
      <c r="AR76" s="1"/>
      <c r="AS76" s="1">
        <f t="shared" si="22"/>
        <v>0</v>
      </c>
      <c r="AT76" s="1">
        <f t="shared" si="28"/>
        <v>0</v>
      </c>
      <c r="AU76" s="1">
        <f t="shared" si="7"/>
        <v>15</v>
      </c>
      <c r="AV76" s="9">
        <f t="shared" si="23"/>
        <v>2.9999999999999997E-4</v>
      </c>
      <c r="AW76" s="9">
        <f t="shared" si="8"/>
        <v>1.8000000000000001E-4</v>
      </c>
      <c r="AX76" s="9">
        <f t="shared" si="9"/>
        <v>1.2E-4</v>
      </c>
      <c r="AY76" s="9">
        <f t="shared" si="10"/>
        <v>0</v>
      </c>
      <c r="AZ76" s="9">
        <f t="shared" si="11"/>
        <v>0</v>
      </c>
      <c r="BJ76" s="7">
        <f t="shared" si="32"/>
        <v>80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539364.73143670568</v>
      </c>
      <c r="BS76" s="1">
        <f t="shared" si="16"/>
        <v>248298.3074069765</v>
      </c>
    </row>
    <row r="77" spans="2:71" x14ac:dyDescent="0.3">
      <c r="B77" s="1">
        <f t="shared" si="0"/>
        <v>5354</v>
      </c>
      <c r="C77" s="1">
        <v>64</v>
      </c>
      <c r="D77" s="1">
        <v>44644</v>
      </c>
      <c r="E77" s="1">
        <v>2364</v>
      </c>
      <c r="F77" s="1">
        <v>0</v>
      </c>
      <c r="G77" s="1">
        <v>2849</v>
      </c>
      <c r="H77" s="1">
        <v>0</v>
      </c>
      <c r="I77" s="1">
        <v>141</v>
      </c>
      <c r="J77" s="1">
        <v>32.200000000000003</v>
      </c>
      <c r="K77" s="1">
        <v>151.38999999999999</v>
      </c>
      <c r="L77" s="1">
        <v>4712.2</v>
      </c>
      <c r="M77" s="1">
        <v>1.27</v>
      </c>
      <c r="N77" s="1">
        <v>1786</v>
      </c>
      <c r="O77" s="1">
        <v>3559</v>
      </c>
      <c r="P77" s="1">
        <v>3351</v>
      </c>
      <c r="Q77" s="1">
        <v>201</v>
      </c>
      <c r="R77" s="1">
        <v>6</v>
      </c>
      <c r="S77" s="1">
        <v>2139</v>
      </c>
      <c r="T77" s="1">
        <v>216</v>
      </c>
      <c r="U77" s="1">
        <v>7483</v>
      </c>
      <c r="V77" s="1">
        <v>9</v>
      </c>
      <c r="W77" s="1">
        <v>7</v>
      </c>
      <c r="X77" s="1">
        <v>0</v>
      </c>
      <c r="Y77" s="1">
        <v>0</v>
      </c>
      <c r="Z77" s="1">
        <v>0</v>
      </c>
      <c r="AA77" s="1">
        <f t="shared" si="17"/>
        <v>52127</v>
      </c>
      <c r="AB77" s="1">
        <f t="shared" si="17"/>
        <v>2373</v>
      </c>
      <c r="AC77" s="1">
        <f t="shared" si="18"/>
        <v>2856</v>
      </c>
      <c r="AD77" s="1">
        <f t="shared" si="19"/>
        <v>141</v>
      </c>
      <c r="AE77" s="1">
        <f t="shared" si="26"/>
        <v>-86</v>
      </c>
      <c r="AF77" s="1">
        <f t="shared" si="20"/>
        <v>113</v>
      </c>
      <c r="AG77" s="1">
        <f t="shared" si="20"/>
        <v>0</v>
      </c>
      <c r="AH77" s="1">
        <f t="shared" si="20"/>
        <v>5</v>
      </c>
      <c r="AI77" s="1">
        <f t="shared" si="27"/>
        <v>32</v>
      </c>
      <c r="AJ77" s="9">
        <f t="shared" si="1"/>
        <v>2.6335450130743371E-2</v>
      </c>
      <c r="AK77" s="9">
        <f t="shared" si="2"/>
        <v>0.10707999999999999</v>
      </c>
      <c r="AL77" s="9">
        <f t="shared" si="3"/>
        <v>4.7280000000000003E-2</v>
      </c>
      <c r="AM77" s="9">
        <f t="shared" si="4"/>
        <v>5.6980000000000003E-2</v>
      </c>
      <c r="AN77" s="9">
        <f t="shared" si="5"/>
        <v>2.82E-3</v>
      </c>
      <c r="AO77" s="9">
        <f t="shared" si="6"/>
        <v>6.4000000000000005E-4</v>
      </c>
      <c r="AP77" s="1">
        <f t="shared" si="21"/>
        <v>0</v>
      </c>
      <c r="AQ77" s="1">
        <f t="shared" si="21"/>
        <v>1</v>
      </c>
      <c r="AR77" s="1"/>
      <c r="AS77" s="1">
        <f t="shared" si="22"/>
        <v>0</v>
      </c>
      <c r="AT77" s="1">
        <f t="shared" si="28"/>
        <v>1</v>
      </c>
      <c r="AU77" s="1">
        <f t="shared" si="7"/>
        <v>16</v>
      </c>
      <c r="AV77" s="9">
        <f t="shared" si="23"/>
        <v>3.2000000000000003E-4</v>
      </c>
      <c r="AW77" s="9">
        <f t="shared" si="8"/>
        <v>1.8000000000000001E-4</v>
      </c>
      <c r="AX77" s="9">
        <f t="shared" si="9"/>
        <v>1.3999999999999999E-4</v>
      </c>
      <c r="AY77" s="9">
        <f t="shared" si="10"/>
        <v>0</v>
      </c>
      <c r="AZ77" s="9">
        <f t="shared" si="11"/>
        <v>2.0000000000000002E-5</v>
      </c>
      <c r="BJ77" s="7">
        <f t="shared" si="32"/>
        <v>81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542607.81137018453</v>
      </c>
      <c r="BS77" s="1">
        <f t="shared" si="16"/>
        <v>239582.53008575202</v>
      </c>
    </row>
    <row r="78" spans="2:71" x14ac:dyDescent="0.3">
      <c r="B78" s="1">
        <f t="shared" ref="B78:B141" si="33">IF(C78="",NA(),E78+G78+H78+I78)</f>
        <v>5385</v>
      </c>
      <c r="C78" s="1">
        <v>65</v>
      </c>
      <c r="D78" s="1">
        <v>44613</v>
      </c>
      <c r="E78" s="1">
        <v>2271</v>
      </c>
      <c r="F78" s="1">
        <v>0</v>
      </c>
      <c r="G78" s="1">
        <v>2966</v>
      </c>
      <c r="H78" s="1">
        <v>0</v>
      </c>
      <c r="I78" s="1">
        <v>148</v>
      </c>
      <c r="J78" s="1">
        <v>32.020000000000003</v>
      </c>
      <c r="K78" s="1">
        <v>149.25</v>
      </c>
      <c r="L78" s="1">
        <v>4662.8</v>
      </c>
      <c r="M78" s="1">
        <v>1.26</v>
      </c>
      <c r="N78" s="1">
        <v>1805</v>
      </c>
      <c r="O78" s="1">
        <v>3570</v>
      </c>
      <c r="P78" s="1">
        <v>3362</v>
      </c>
      <c r="Q78" s="1">
        <v>201</v>
      </c>
      <c r="R78" s="1">
        <v>6</v>
      </c>
      <c r="S78" s="1">
        <v>2061</v>
      </c>
      <c r="T78" s="1">
        <v>208</v>
      </c>
      <c r="U78" s="1">
        <v>7482</v>
      </c>
      <c r="V78" s="1">
        <v>9</v>
      </c>
      <c r="W78" s="1">
        <v>7</v>
      </c>
      <c r="X78" s="1">
        <v>0</v>
      </c>
      <c r="Y78" s="1">
        <v>0</v>
      </c>
      <c r="Z78" s="1">
        <v>0</v>
      </c>
      <c r="AA78" s="1">
        <f t="shared" si="17"/>
        <v>52095</v>
      </c>
      <c r="AB78" s="1">
        <f t="shared" si="17"/>
        <v>2280</v>
      </c>
      <c r="AC78" s="1">
        <f t="shared" si="18"/>
        <v>2973</v>
      </c>
      <c r="AD78" s="1">
        <f t="shared" si="19"/>
        <v>148</v>
      </c>
      <c r="AE78" s="1">
        <f t="shared" si="26"/>
        <v>-93</v>
      </c>
      <c r="AF78" s="1">
        <f t="shared" si="20"/>
        <v>117</v>
      </c>
      <c r="AG78" s="1">
        <f t="shared" si="20"/>
        <v>0</v>
      </c>
      <c r="AH78" s="1">
        <f t="shared" si="20"/>
        <v>7</v>
      </c>
      <c r="AI78" s="1">
        <f t="shared" si="27"/>
        <v>31</v>
      </c>
      <c r="AJ78" s="9">
        <f t="shared" ref="AJ78:AJ141" si="34">IF(OR(ISNA(B78),B78=0),NA(),I78/B78)</f>
        <v>2.7483751160631384E-2</v>
      </c>
      <c r="AK78" s="9">
        <f t="shared" ref="AK78:AK141" si="35">IF(OR(ISNA(B78),B78=0),NA(),B78/$AK$11)</f>
        <v>0.1077</v>
      </c>
      <c r="AL78" s="9">
        <f t="shared" ref="AL78:AL141" si="36">IF(OR(ISNA(B78),B78=0),NA(),E78/$AK$11)</f>
        <v>4.5420000000000002E-2</v>
      </c>
      <c r="AM78" s="9">
        <f t="shared" ref="AM78:AM141" si="37">IF(OR(ISNA(B78),B78=0),NA(),G78/$AK$11)</f>
        <v>5.9319999999999998E-2</v>
      </c>
      <c r="AN78" s="9">
        <f t="shared" ref="AN78:AN141" si="38">IF(OR(ISNA(B78),B78=0),NA(),I78/$AK$11)</f>
        <v>2.96E-3</v>
      </c>
      <c r="AO78" s="9">
        <f t="shared" ref="AO78:AO141" si="39">+IF(OR(ISNA(B78),B78=0),NA(),AI78/$AK$11)</f>
        <v>6.2E-4</v>
      </c>
      <c r="AP78" s="1">
        <f t="shared" si="21"/>
        <v>0</v>
      </c>
      <c r="AQ78" s="1">
        <f t="shared" si="21"/>
        <v>0</v>
      </c>
      <c r="AR78" s="1"/>
      <c r="AS78" s="1">
        <f t="shared" si="22"/>
        <v>0</v>
      </c>
      <c r="AT78" s="1">
        <f t="shared" si="28"/>
        <v>0</v>
      </c>
      <c r="AU78" s="1">
        <f t="shared" ref="AU78:AU141" si="40">IF(C78="",NA(),V78+W78+X78)</f>
        <v>16</v>
      </c>
      <c r="AV78" s="9">
        <f t="shared" si="23"/>
        <v>3.2000000000000003E-4</v>
      </c>
      <c r="AW78" s="9">
        <f t="shared" ref="AW78:AW141" si="41">IF(OR(ISNA(B78),B78=0),NA(),V78/$AK$11)</f>
        <v>1.8000000000000001E-4</v>
      </c>
      <c r="AX78" s="9">
        <f t="shared" ref="AX78:AX141" si="42">IF(OR(ISNA(B78),B78=0),NA(),W78/$AK$11)</f>
        <v>1.3999999999999999E-4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0</v>
      </c>
      <c r="BJ78" s="7">
        <f t="shared" si="32"/>
        <v>82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545749.54505574226</v>
      </c>
      <c r="BS78" s="1">
        <f t="shared" ref="BS78:BS88" si="49">+$BU$14*E78</f>
        <v>230157.32902907903</v>
      </c>
    </row>
    <row r="79" spans="2:71" x14ac:dyDescent="0.3">
      <c r="B79" s="1">
        <f t="shared" si="33"/>
        <v>5415</v>
      </c>
      <c r="C79" s="1">
        <v>66</v>
      </c>
      <c r="D79" s="1">
        <v>44583</v>
      </c>
      <c r="E79" s="1">
        <v>2178</v>
      </c>
      <c r="F79" s="1">
        <v>0</v>
      </c>
      <c r="G79" s="1">
        <v>3084</v>
      </c>
      <c r="H79" s="1">
        <v>0</v>
      </c>
      <c r="I79" s="1">
        <v>153</v>
      </c>
      <c r="J79" s="1">
        <v>31.85</v>
      </c>
      <c r="K79" s="1">
        <v>147.15</v>
      </c>
      <c r="L79" s="1">
        <v>4601.2</v>
      </c>
      <c r="M79" s="1">
        <v>1.25</v>
      </c>
      <c r="N79" s="1">
        <v>1824</v>
      </c>
      <c r="O79" s="1">
        <v>3582</v>
      </c>
      <c r="P79" s="1">
        <v>3373</v>
      </c>
      <c r="Q79" s="1">
        <v>202</v>
      </c>
      <c r="R79" s="1">
        <v>6</v>
      </c>
      <c r="S79" s="1">
        <v>1980</v>
      </c>
      <c r="T79" s="1">
        <v>201</v>
      </c>
      <c r="U79" s="1">
        <v>7482</v>
      </c>
      <c r="V79" s="1">
        <v>9</v>
      </c>
      <c r="W79" s="1">
        <v>8</v>
      </c>
      <c r="X79" s="1">
        <v>0</v>
      </c>
      <c r="Y79" s="1">
        <v>0</v>
      </c>
      <c r="Z79" s="1">
        <v>0</v>
      </c>
      <c r="AA79" s="1">
        <f t="shared" ref="AA79:AB142" si="50">+D79+U79</f>
        <v>52065</v>
      </c>
      <c r="AB79" s="1">
        <f t="shared" si="50"/>
        <v>2187</v>
      </c>
      <c r="AC79" s="1">
        <f t="shared" ref="AC79:AC142" si="51">+G79+W79</f>
        <v>3092</v>
      </c>
      <c r="AD79" s="1">
        <f t="shared" ref="AD79:AD142" si="52">+I79+X79</f>
        <v>153</v>
      </c>
      <c r="AE79" s="1">
        <f t="shared" si="26"/>
        <v>-93</v>
      </c>
      <c r="AF79" s="1">
        <f t="shared" ref="AF79:AH142" si="53">IF($C79="","",G79-G78)</f>
        <v>118</v>
      </c>
      <c r="AG79" s="1">
        <f t="shared" si="53"/>
        <v>0</v>
      </c>
      <c r="AH79" s="1">
        <f t="shared" si="53"/>
        <v>5</v>
      </c>
      <c r="AI79" s="1">
        <f t="shared" si="27"/>
        <v>30</v>
      </c>
      <c r="AJ79" s="9">
        <f t="shared" si="34"/>
        <v>2.8254847645429362E-2</v>
      </c>
      <c r="AK79" s="9">
        <f t="shared" si="35"/>
        <v>0.10829999999999999</v>
      </c>
      <c r="AL79" s="9">
        <f t="shared" si="36"/>
        <v>4.3560000000000001E-2</v>
      </c>
      <c r="AM79" s="9">
        <f t="shared" si="37"/>
        <v>6.1679999999999999E-2</v>
      </c>
      <c r="AN79" s="9">
        <f t="shared" si="38"/>
        <v>3.0599999999999998E-3</v>
      </c>
      <c r="AO79" s="9">
        <f t="shared" si="39"/>
        <v>5.9999999999999995E-4</v>
      </c>
      <c r="AP79" s="1">
        <f t="shared" ref="AP79:AQ142" si="54">IF($C79="","",V79-V78)</f>
        <v>0</v>
      </c>
      <c r="AQ79" s="1">
        <f t="shared" si="54"/>
        <v>1</v>
      </c>
      <c r="AR79" s="1"/>
      <c r="AS79" s="1">
        <f t="shared" ref="AS79:AS142" si="55">IF($C79="","",X79-X78)</f>
        <v>0</v>
      </c>
      <c r="AT79" s="1">
        <f t="shared" si="28"/>
        <v>1</v>
      </c>
      <c r="AU79" s="1">
        <f t="shared" si="40"/>
        <v>17</v>
      </c>
      <c r="AV79" s="9">
        <f t="shared" ref="AV79:AV142" si="56">IF(OR(ISNA(B79),B79=0),NA(),AU79/$AK$11)</f>
        <v>3.4000000000000002E-4</v>
      </c>
      <c r="AW79" s="9">
        <f t="shared" si="41"/>
        <v>1.8000000000000001E-4</v>
      </c>
      <c r="AX79" s="9">
        <f t="shared" si="42"/>
        <v>1.6000000000000001E-4</v>
      </c>
      <c r="AY79" s="9">
        <f t="shared" si="43"/>
        <v>0</v>
      </c>
      <c r="AZ79" s="9">
        <f t="shared" si="44"/>
        <v>2.0000000000000002E-5</v>
      </c>
      <c r="BJ79" s="7">
        <f t="shared" si="32"/>
        <v>83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548789.93249337864</v>
      </c>
      <c r="BS79" s="1">
        <f t="shared" si="49"/>
        <v>220732.12797240604</v>
      </c>
    </row>
    <row r="80" spans="2:71" x14ac:dyDescent="0.3">
      <c r="B80" s="1">
        <f t="shared" si="33"/>
        <v>5445</v>
      </c>
      <c r="C80" s="1">
        <v>67</v>
      </c>
      <c r="D80" s="1">
        <v>44553</v>
      </c>
      <c r="E80" s="1">
        <v>2080</v>
      </c>
      <c r="F80" s="1">
        <v>0</v>
      </c>
      <c r="G80" s="1">
        <v>3206</v>
      </c>
      <c r="H80" s="1">
        <v>0</v>
      </c>
      <c r="I80" s="1">
        <v>159</v>
      </c>
      <c r="J80" s="1">
        <v>31.68</v>
      </c>
      <c r="K80" s="1">
        <v>145.09</v>
      </c>
      <c r="L80" s="1">
        <v>4589.5</v>
      </c>
      <c r="M80" s="1">
        <v>1.24</v>
      </c>
      <c r="N80" s="1">
        <v>1843</v>
      </c>
      <c r="O80" s="1">
        <v>3592</v>
      </c>
      <c r="P80" s="1">
        <v>3383</v>
      </c>
      <c r="Q80" s="1">
        <v>202</v>
      </c>
      <c r="R80" s="1">
        <v>6</v>
      </c>
      <c r="S80" s="1">
        <v>1890</v>
      </c>
      <c r="T80" s="1">
        <v>193</v>
      </c>
      <c r="U80" s="1">
        <v>7482</v>
      </c>
      <c r="V80" s="1">
        <v>9</v>
      </c>
      <c r="W80" s="1">
        <v>8</v>
      </c>
      <c r="X80" s="1">
        <v>0</v>
      </c>
      <c r="Y80" s="1">
        <v>0</v>
      </c>
      <c r="Z80" s="1">
        <v>0</v>
      </c>
      <c r="AA80" s="1">
        <f t="shared" si="50"/>
        <v>52035</v>
      </c>
      <c r="AB80" s="1">
        <f t="shared" si="50"/>
        <v>2089</v>
      </c>
      <c r="AC80" s="1">
        <f t="shared" si="51"/>
        <v>3214</v>
      </c>
      <c r="AD80" s="1">
        <f t="shared" si="52"/>
        <v>159</v>
      </c>
      <c r="AE80" s="1">
        <f t="shared" ref="AE80:AE143" si="59">IF($C80="","",E80-E79)</f>
        <v>-98</v>
      </c>
      <c r="AF80" s="1">
        <f t="shared" si="53"/>
        <v>122</v>
      </c>
      <c r="AG80" s="1">
        <f t="shared" si="53"/>
        <v>0</v>
      </c>
      <c r="AH80" s="1">
        <f t="shared" si="53"/>
        <v>6</v>
      </c>
      <c r="AI80" s="1">
        <f t="shared" ref="AI80:AI143" si="60">IF(OR($C80="",ISNA($C80)),NA(),AE80+AF80+AG80+AH80)</f>
        <v>30</v>
      </c>
      <c r="AJ80" s="9">
        <f t="shared" si="34"/>
        <v>2.9201101928374655E-2</v>
      </c>
      <c r="AK80" s="9">
        <f t="shared" si="35"/>
        <v>0.1089</v>
      </c>
      <c r="AL80" s="9">
        <f t="shared" si="36"/>
        <v>4.1599999999999998E-2</v>
      </c>
      <c r="AM80" s="9">
        <f t="shared" si="37"/>
        <v>6.4119999999999996E-2</v>
      </c>
      <c r="AN80" s="9">
        <f t="shared" si="38"/>
        <v>3.1800000000000001E-3</v>
      </c>
      <c r="AO80" s="9">
        <f t="shared" si="39"/>
        <v>5.9999999999999995E-4</v>
      </c>
      <c r="AP80" s="1">
        <f t="shared" si="54"/>
        <v>0</v>
      </c>
      <c r="AQ80" s="1">
        <f t="shared" si="54"/>
        <v>0</v>
      </c>
      <c r="AR80" s="1"/>
      <c r="AS80" s="1">
        <f t="shared" si="55"/>
        <v>0</v>
      </c>
      <c r="AT80" s="1">
        <f t="shared" ref="AT80:AT143" si="61">IF(OR($C80="",ISNA($C80)),NA(),AP80+AQ80+AR80+AS80)</f>
        <v>0</v>
      </c>
      <c r="AU80" s="1">
        <f t="shared" si="40"/>
        <v>17</v>
      </c>
      <c r="AV80" s="9">
        <f t="shared" si="56"/>
        <v>3.4000000000000002E-4</v>
      </c>
      <c r="AW80" s="9">
        <f t="shared" si="41"/>
        <v>1.8000000000000001E-4</v>
      </c>
      <c r="AX80" s="9">
        <f t="shared" si="42"/>
        <v>1.6000000000000001E-4</v>
      </c>
      <c r="AY80" s="9">
        <f t="shared" si="43"/>
        <v>0</v>
      </c>
      <c r="AZ80" s="9">
        <f t="shared" si="44"/>
        <v>0</v>
      </c>
      <c r="BJ80" s="7">
        <f t="shared" ref="BJ80:BK95" si="62">+BJ79+1</f>
        <v>84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551830.31993101514</v>
      </c>
      <c r="BS80" s="1">
        <f t="shared" si="49"/>
        <v>210800.19567612698</v>
      </c>
    </row>
    <row r="81" spans="1:85" x14ac:dyDescent="0.3">
      <c r="B81" s="1">
        <f t="shared" si="33"/>
        <v>5472</v>
      </c>
      <c r="C81" s="1">
        <v>68</v>
      </c>
      <c r="D81" s="1">
        <v>44527</v>
      </c>
      <c r="E81" s="1">
        <v>1976</v>
      </c>
      <c r="F81" s="1">
        <v>0</v>
      </c>
      <c r="G81" s="1">
        <v>3331</v>
      </c>
      <c r="H81" s="1">
        <v>0</v>
      </c>
      <c r="I81" s="1">
        <v>165</v>
      </c>
      <c r="J81" s="1">
        <v>31.52</v>
      </c>
      <c r="K81" s="1">
        <v>143.05000000000001</v>
      </c>
      <c r="L81" s="1">
        <v>4634.3</v>
      </c>
      <c r="M81" s="1">
        <v>1.23</v>
      </c>
      <c r="N81" s="1">
        <v>1860</v>
      </c>
      <c r="O81" s="1">
        <v>3602</v>
      </c>
      <c r="P81" s="1">
        <v>3392</v>
      </c>
      <c r="Q81" s="1">
        <v>203</v>
      </c>
      <c r="R81" s="1">
        <v>6</v>
      </c>
      <c r="S81" s="1">
        <v>1793</v>
      </c>
      <c r="T81" s="1">
        <v>182</v>
      </c>
      <c r="U81" s="1">
        <v>7482</v>
      </c>
      <c r="V81" s="1">
        <v>9</v>
      </c>
      <c r="W81" s="1">
        <v>8</v>
      </c>
      <c r="X81" s="1">
        <v>0</v>
      </c>
      <c r="Y81" s="1">
        <v>0</v>
      </c>
      <c r="Z81" s="1">
        <v>0</v>
      </c>
      <c r="AA81" s="1">
        <f t="shared" si="50"/>
        <v>52009</v>
      </c>
      <c r="AB81" s="1">
        <f t="shared" si="50"/>
        <v>1985</v>
      </c>
      <c r="AC81" s="1">
        <f t="shared" si="51"/>
        <v>3339</v>
      </c>
      <c r="AD81" s="1">
        <f t="shared" si="52"/>
        <v>165</v>
      </c>
      <c r="AE81" s="1">
        <f t="shared" si="59"/>
        <v>-104</v>
      </c>
      <c r="AF81" s="1">
        <f t="shared" si="53"/>
        <v>125</v>
      </c>
      <c r="AG81" s="1">
        <f t="shared" si="53"/>
        <v>0</v>
      </c>
      <c r="AH81" s="1">
        <f t="shared" si="53"/>
        <v>6</v>
      </c>
      <c r="AI81" s="1">
        <f t="shared" si="60"/>
        <v>27</v>
      </c>
      <c r="AJ81" s="9">
        <f t="shared" si="34"/>
        <v>3.0153508771929825E-2</v>
      </c>
      <c r="AK81" s="9">
        <f t="shared" si="35"/>
        <v>0.10944</v>
      </c>
      <c r="AL81" s="9">
        <f t="shared" si="36"/>
        <v>3.952E-2</v>
      </c>
      <c r="AM81" s="9">
        <f t="shared" si="37"/>
        <v>6.6619999999999999E-2</v>
      </c>
      <c r="AN81" s="9">
        <f t="shared" si="38"/>
        <v>3.3E-3</v>
      </c>
      <c r="AO81" s="9">
        <f t="shared" si="39"/>
        <v>5.4000000000000001E-4</v>
      </c>
      <c r="AP81" s="1">
        <f t="shared" si="54"/>
        <v>0</v>
      </c>
      <c r="AQ81" s="1">
        <f t="shared" si="54"/>
        <v>0</v>
      </c>
      <c r="AR81" s="1"/>
      <c r="AS81" s="1">
        <f t="shared" si="55"/>
        <v>0</v>
      </c>
      <c r="AT81" s="1">
        <f t="shared" si="61"/>
        <v>0</v>
      </c>
      <c r="AU81" s="1">
        <f t="shared" si="40"/>
        <v>17</v>
      </c>
      <c r="AV81" s="9">
        <f t="shared" si="56"/>
        <v>3.4000000000000002E-4</v>
      </c>
      <c r="AW81" s="9">
        <f t="shared" si="41"/>
        <v>1.8000000000000001E-4</v>
      </c>
      <c r="AX81" s="9">
        <f t="shared" si="42"/>
        <v>1.6000000000000001E-4</v>
      </c>
      <c r="AY81" s="9">
        <f t="shared" si="43"/>
        <v>0</v>
      </c>
      <c r="AZ81" s="9">
        <f t="shared" si="44"/>
        <v>0</v>
      </c>
      <c r="BJ81" s="7">
        <f t="shared" si="62"/>
        <v>85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554566.66862488794</v>
      </c>
      <c r="BS81" s="1">
        <f t="shared" si="49"/>
        <v>200260.18589232065</v>
      </c>
    </row>
    <row r="82" spans="1:85" x14ac:dyDescent="0.3">
      <c r="B82" s="1">
        <f t="shared" si="33"/>
        <v>5498</v>
      </c>
      <c r="C82" s="1">
        <v>69</v>
      </c>
      <c r="D82" s="1">
        <v>44500</v>
      </c>
      <c r="E82" s="1">
        <v>1879</v>
      </c>
      <c r="F82" s="1">
        <v>0</v>
      </c>
      <c r="G82" s="1">
        <v>3450</v>
      </c>
      <c r="H82" s="1">
        <v>0</v>
      </c>
      <c r="I82" s="1">
        <v>169</v>
      </c>
      <c r="J82" s="1">
        <v>31.36</v>
      </c>
      <c r="K82" s="1">
        <v>141.13</v>
      </c>
      <c r="L82" s="1">
        <v>4553.8999999999996</v>
      </c>
      <c r="M82" s="1">
        <v>1.22</v>
      </c>
      <c r="N82" s="1">
        <v>1878</v>
      </c>
      <c r="O82" s="1">
        <v>3610</v>
      </c>
      <c r="P82" s="1">
        <v>3400</v>
      </c>
      <c r="Q82" s="1">
        <v>203</v>
      </c>
      <c r="R82" s="1">
        <v>6</v>
      </c>
      <c r="S82" s="1">
        <v>1703</v>
      </c>
      <c r="T82" s="1">
        <v>173</v>
      </c>
      <c r="U82" s="1">
        <v>7481</v>
      </c>
      <c r="V82" s="1">
        <v>9</v>
      </c>
      <c r="W82" s="1">
        <v>9</v>
      </c>
      <c r="X82" s="1">
        <v>0</v>
      </c>
      <c r="Y82" s="1">
        <v>0</v>
      </c>
      <c r="Z82" s="1">
        <v>0</v>
      </c>
      <c r="AA82" s="1">
        <f t="shared" si="50"/>
        <v>51981</v>
      </c>
      <c r="AB82" s="1">
        <f t="shared" si="50"/>
        <v>1888</v>
      </c>
      <c r="AC82" s="1">
        <f t="shared" si="51"/>
        <v>3459</v>
      </c>
      <c r="AD82" s="1">
        <f t="shared" si="52"/>
        <v>169</v>
      </c>
      <c r="AE82" s="1">
        <f t="shared" si="59"/>
        <v>-97</v>
      </c>
      <c r="AF82" s="1">
        <f t="shared" si="53"/>
        <v>119</v>
      </c>
      <c r="AG82" s="1">
        <f t="shared" si="53"/>
        <v>0</v>
      </c>
      <c r="AH82" s="1">
        <f t="shared" si="53"/>
        <v>4</v>
      </c>
      <c r="AI82" s="1">
        <f t="shared" si="60"/>
        <v>26</v>
      </c>
      <c r="AJ82" s="9">
        <f t="shared" si="34"/>
        <v>3.0738450345580211E-2</v>
      </c>
      <c r="AK82" s="9">
        <f t="shared" si="35"/>
        <v>0.10996</v>
      </c>
      <c r="AL82" s="9">
        <f t="shared" si="36"/>
        <v>3.7580000000000002E-2</v>
      </c>
      <c r="AM82" s="9">
        <f t="shared" si="37"/>
        <v>6.9000000000000006E-2</v>
      </c>
      <c r="AN82" s="9">
        <f t="shared" si="38"/>
        <v>3.3800000000000002E-3</v>
      </c>
      <c r="AO82" s="9">
        <f t="shared" si="39"/>
        <v>5.1999999999999995E-4</v>
      </c>
      <c r="AP82" s="1">
        <f t="shared" si="54"/>
        <v>0</v>
      </c>
      <c r="AQ82" s="1">
        <f t="shared" si="54"/>
        <v>1</v>
      </c>
      <c r="AR82" s="1"/>
      <c r="AS82" s="1">
        <f t="shared" si="55"/>
        <v>0</v>
      </c>
      <c r="AT82" s="1">
        <f t="shared" si="61"/>
        <v>1</v>
      </c>
      <c r="AU82" s="1">
        <f t="shared" si="40"/>
        <v>18</v>
      </c>
      <c r="AV82" s="9">
        <f t="shared" si="56"/>
        <v>3.6000000000000002E-4</v>
      </c>
      <c r="AW82" s="9">
        <f t="shared" si="41"/>
        <v>1.8000000000000001E-4</v>
      </c>
      <c r="AX82" s="9">
        <f t="shared" si="42"/>
        <v>1.8000000000000001E-4</v>
      </c>
      <c r="AY82" s="9">
        <f t="shared" si="43"/>
        <v>0</v>
      </c>
      <c r="AZ82" s="9">
        <f t="shared" si="44"/>
        <v>2.0000000000000002E-5</v>
      </c>
      <c r="BJ82" s="7">
        <f t="shared" si="62"/>
        <v>86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557201.67107083951</v>
      </c>
      <c r="BS82" s="1">
        <f t="shared" si="49"/>
        <v>190429.59984396279</v>
      </c>
    </row>
    <row r="83" spans="1:85" x14ac:dyDescent="0.3">
      <c r="B83" s="1">
        <f t="shared" si="33"/>
        <v>5522</v>
      </c>
      <c r="C83" s="1">
        <v>70</v>
      </c>
      <c r="D83" s="1">
        <v>44476</v>
      </c>
      <c r="E83" s="1">
        <v>1781</v>
      </c>
      <c r="F83" s="1">
        <v>0</v>
      </c>
      <c r="G83" s="1">
        <v>3566</v>
      </c>
      <c r="H83" s="1">
        <v>0</v>
      </c>
      <c r="I83" s="1">
        <v>175</v>
      </c>
      <c r="J83" s="1">
        <v>31.21</v>
      </c>
      <c r="K83" s="1">
        <v>139.35</v>
      </c>
      <c r="L83" s="1">
        <v>4468.3999999999996</v>
      </c>
      <c r="M83" s="1">
        <v>1.2</v>
      </c>
      <c r="N83" s="1">
        <v>1893</v>
      </c>
      <c r="O83" s="1">
        <v>3619</v>
      </c>
      <c r="P83" s="1">
        <v>3408</v>
      </c>
      <c r="Q83" s="1">
        <v>204</v>
      </c>
      <c r="R83" s="1">
        <v>6</v>
      </c>
      <c r="S83" s="1">
        <v>1613</v>
      </c>
      <c r="T83" s="1">
        <v>164</v>
      </c>
      <c r="U83" s="1">
        <v>7481</v>
      </c>
      <c r="V83" s="1">
        <v>8</v>
      </c>
      <c r="W83" s="1">
        <v>9</v>
      </c>
      <c r="X83" s="1">
        <v>0</v>
      </c>
      <c r="Y83" s="1">
        <v>0</v>
      </c>
      <c r="Z83" s="1">
        <v>0</v>
      </c>
      <c r="AA83" s="1">
        <f t="shared" si="50"/>
        <v>51957</v>
      </c>
      <c r="AB83" s="1">
        <f t="shared" si="50"/>
        <v>1789</v>
      </c>
      <c r="AC83" s="1">
        <f t="shared" si="51"/>
        <v>3575</v>
      </c>
      <c r="AD83" s="1">
        <f t="shared" si="52"/>
        <v>175</v>
      </c>
      <c r="AE83" s="1">
        <f t="shared" si="59"/>
        <v>-98</v>
      </c>
      <c r="AF83" s="1">
        <f t="shared" si="53"/>
        <v>116</v>
      </c>
      <c r="AG83" s="1">
        <f t="shared" si="53"/>
        <v>0</v>
      </c>
      <c r="AH83" s="1">
        <f t="shared" si="53"/>
        <v>6</v>
      </c>
      <c r="AI83" s="1">
        <f t="shared" si="60"/>
        <v>24</v>
      </c>
      <c r="AJ83" s="9">
        <f t="shared" si="34"/>
        <v>3.1691416153567548E-2</v>
      </c>
      <c r="AK83" s="9">
        <f t="shared" si="35"/>
        <v>0.11044</v>
      </c>
      <c r="AL83" s="9">
        <f t="shared" si="36"/>
        <v>3.5619999999999999E-2</v>
      </c>
      <c r="AM83" s="9">
        <f t="shared" si="37"/>
        <v>7.1319999999999995E-2</v>
      </c>
      <c r="AN83" s="9">
        <f t="shared" si="38"/>
        <v>3.5000000000000001E-3</v>
      </c>
      <c r="AO83" s="9">
        <f t="shared" si="39"/>
        <v>4.8000000000000001E-4</v>
      </c>
      <c r="AP83" s="1">
        <f t="shared" si="54"/>
        <v>-1</v>
      </c>
      <c r="AQ83" s="1">
        <f t="shared" si="54"/>
        <v>0</v>
      </c>
      <c r="AR83" s="1"/>
      <c r="AS83" s="1">
        <f t="shared" si="55"/>
        <v>0</v>
      </c>
      <c r="AT83" s="1">
        <f t="shared" si="61"/>
        <v>-1</v>
      </c>
      <c r="AU83" s="1">
        <f t="shared" si="40"/>
        <v>17</v>
      </c>
      <c r="AV83" s="9">
        <f t="shared" si="56"/>
        <v>3.4000000000000002E-4</v>
      </c>
      <c r="AW83" s="9">
        <f t="shared" si="41"/>
        <v>1.6000000000000001E-4</v>
      </c>
      <c r="AX83" s="9">
        <f t="shared" si="42"/>
        <v>1.8000000000000001E-4</v>
      </c>
      <c r="AY83" s="9">
        <f t="shared" si="43"/>
        <v>0</v>
      </c>
      <c r="AZ83" s="9">
        <f t="shared" si="44"/>
        <v>-2.0000000000000002E-5</v>
      </c>
      <c r="BJ83" s="7">
        <f t="shared" si="62"/>
        <v>87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559633.98102094862</v>
      </c>
      <c r="BS83" s="1">
        <f t="shared" si="49"/>
        <v>180497.66754768373</v>
      </c>
    </row>
    <row r="84" spans="1:85" x14ac:dyDescent="0.3">
      <c r="B84" s="1">
        <f t="shared" si="33"/>
        <v>5570</v>
      </c>
      <c r="C84" s="1">
        <v>71</v>
      </c>
      <c r="D84" s="1">
        <v>44428</v>
      </c>
      <c r="E84" s="1">
        <v>1709</v>
      </c>
      <c r="F84" s="1">
        <v>0</v>
      </c>
      <c r="G84" s="1">
        <v>3682</v>
      </c>
      <c r="H84" s="1">
        <v>0</v>
      </c>
      <c r="I84" s="1">
        <v>179</v>
      </c>
      <c r="J84" s="1">
        <v>31.16</v>
      </c>
      <c r="K84" s="1">
        <v>138.25</v>
      </c>
      <c r="L84" s="1">
        <v>4421.7</v>
      </c>
      <c r="M84" s="1">
        <v>1.19</v>
      </c>
      <c r="N84" s="1">
        <v>1914</v>
      </c>
      <c r="O84" s="1">
        <v>3647</v>
      </c>
      <c r="P84" s="1">
        <v>3436</v>
      </c>
      <c r="Q84" s="1">
        <v>204</v>
      </c>
      <c r="R84" s="1">
        <v>6</v>
      </c>
      <c r="S84" s="1">
        <v>1523</v>
      </c>
      <c r="T84" s="1">
        <v>155</v>
      </c>
      <c r="U84" s="1">
        <v>7481</v>
      </c>
      <c r="V84" s="1">
        <v>8</v>
      </c>
      <c r="W84" s="1">
        <v>9</v>
      </c>
      <c r="X84" s="1">
        <v>0</v>
      </c>
      <c r="Y84" s="1">
        <v>0</v>
      </c>
      <c r="Z84" s="1">
        <v>0</v>
      </c>
      <c r="AA84" s="1">
        <f t="shared" si="50"/>
        <v>51909</v>
      </c>
      <c r="AB84" s="1">
        <f t="shared" si="50"/>
        <v>1717</v>
      </c>
      <c r="AC84" s="1">
        <f t="shared" si="51"/>
        <v>3691</v>
      </c>
      <c r="AD84" s="1">
        <f t="shared" si="52"/>
        <v>179</v>
      </c>
      <c r="AE84" s="1">
        <f t="shared" si="59"/>
        <v>-72</v>
      </c>
      <c r="AF84" s="1">
        <f t="shared" si="53"/>
        <v>116</v>
      </c>
      <c r="AG84" s="1">
        <f t="shared" si="53"/>
        <v>0</v>
      </c>
      <c r="AH84" s="1">
        <f t="shared" si="53"/>
        <v>4</v>
      </c>
      <c r="AI84" s="1">
        <f t="shared" si="60"/>
        <v>48</v>
      </c>
      <c r="AJ84" s="9">
        <f t="shared" si="34"/>
        <v>3.2136445242369839E-2</v>
      </c>
      <c r="AK84" s="9">
        <f t="shared" si="35"/>
        <v>0.1114</v>
      </c>
      <c r="AL84" s="9">
        <f t="shared" si="36"/>
        <v>3.4180000000000002E-2</v>
      </c>
      <c r="AM84" s="9">
        <f t="shared" si="37"/>
        <v>7.3639999999999997E-2</v>
      </c>
      <c r="AN84" s="9">
        <f t="shared" si="38"/>
        <v>3.5799999999999998E-3</v>
      </c>
      <c r="AO84" s="9">
        <f t="shared" si="39"/>
        <v>9.6000000000000002E-4</v>
      </c>
      <c r="AP84" s="1">
        <f t="shared" si="54"/>
        <v>0</v>
      </c>
      <c r="AQ84" s="1">
        <f t="shared" si="54"/>
        <v>0</v>
      </c>
      <c r="AR84" s="1"/>
      <c r="AS84" s="1">
        <f t="shared" si="55"/>
        <v>0</v>
      </c>
      <c r="AT84" s="1">
        <f t="shared" si="61"/>
        <v>0</v>
      </c>
      <c r="AU84" s="1">
        <f t="shared" si="40"/>
        <v>17</v>
      </c>
      <c r="AV84" s="9">
        <f t="shared" si="56"/>
        <v>3.4000000000000002E-4</v>
      </c>
      <c r="AW84" s="9">
        <f t="shared" si="41"/>
        <v>1.6000000000000001E-4</v>
      </c>
      <c r="AX84" s="9">
        <f t="shared" si="42"/>
        <v>1.8000000000000001E-4</v>
      </c>
      <c r="AY84" s="9">
        <f t="shared" si="43"/>
        <v>0</v>
      </c>
      <c r="AZ84" s="9">
        <f t="shared" si="44"/>
        <v>0</v>
      </c>
      <c r="BJ84" s="7">
        <f t="shared" si="62"/>
        <v>88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564498.60092116694</v>
      </c>
      <c r="BS84" s="1">
        <f t="shared" si="49"/>
        <v>173200.73769735626</v>
      </c>
    </row>
    <row r="85" spans="1:85" x14ac:dyDescent="0.3">
      <c r="B85" s="1">
        <f t="shared" si="33"/>
        <v>5611</v>
      </c>
      <c r="C85" s="1">
        <v>72</v>
      </c>
      <c r="D85" s="1">
        <v>44387</v>
      </c>
      <c r="E85" s="1">
        <v>1634</v>
      </c>
      <c r="F85" s="1">
        <v>0</v>
      </c>
      <c r="G85" s="1">
        <v>3793</v>
      </c>
      <c r="H85" s="1">
        <v>0</v>
      </c>
      <c r="I85" s="1">
        <v>184</v>
      </c>
      <c r="J85" s="1">
        <v>31.12</v>
      </c>
      <c r="K85" s="1">
        <v>137.18</v>
      </c>
      <c r="L85" s="1">
        <v>4341.8</v>
      </c>
      <c r="M85" s="1">
        <v>1.18</v>
      </c>
      <c r="N85" s="1">
        <v>1934</v>
      </c>
      <c r="O85" s="1">
        <v>3668</v>
      </c>
      <c r="P85" s="1">
        <v>3457</v>
      </c>
      <c r="Q85" s="1">
        <v>204</v>
      </c>
      <c r="R85" s="1">
        <v>6</v>
      </c>
      <c r="S85" s="1">
        <v>1438</v>
      </c>
      <c r="T85" s="1">
        <v>147</v>
      </c>
      <c r="U85" s="1">
        <v>7481</v>
      </c>
      <c r="V85" s="1">
        <v>8</v>
      </c>
      <c r="W85" s="1">
        <v>10</v>
      </c>
      <c r="X85" s="1">
        <v>0</v>
      </c>
      <c r="Y85" s="1">
        <v>0</v>
      </c>
      <c r="Z85" s="1">
        <v>0</v>
      </c>
      <c r="AA85" s="1">
        <f t="shared" si="50"/>
        <v>51868</v>
      </c>
      <c r="AB85" s="1">
        <f t="shared" si="50"/>
        <v>1642</v>
      </c>
      <c r="AC85" s="1">
        <f t="shared" si="51"/>
        <v>3803</v>
      </c>
      <c r="AD85" s="1">
        <f t="shared" si="52"/>
        <v>184</v>
      </c>
      <c r="AE85" s="1">
        <f t="shared" si="59"/>
        <v>-75</v>
      </c>
      <c r="AF85" s="1">
        <f t="shared" si="53"/>
        <v>111</v>
      </c>
      <c r="AG85" s="1">
        <f t="shared" si="53"/>
        <v>0</v>
      </c>
      <c r="AH85" s="1">
        <f t="shared" si="53"/>
        <v>5</v>
      </c>
      <c r="AI85" s="1">
        <f t="shared" si="60"/>
        <v>41</v>
      </c>
      <c r="AJ85" s="9">
        <f t="shared" si="34"/>
        <v>3.2792728568882552E-2</v>
      </c>
      <c r="AK85" s="9">
        <f t="shared" si="35"/>
        <v>0.11222</v>
      </c>
      <c r="AL85" s="9">
        <f t="shared" si="36"/>
        <v>3.2680000000000001E-2</v>
      </c>
      <c r="AM85" s="9">
        <f t="shared" si="37"/>
        <v>7.5859999999999997E-2</v>
      </c>
      <c r="AN85" s="9">
        <f t="shared" si="38"/>
        <v>3.6800000000000001E-3</v>
      </c>
      <c r="AO85" s="9">
        <f t="shared" si="39"/>
        <v>8.1999999999999998E-4</v>
      </c>
      <c r="AP85" s="1">
        <f t="shared" si="54"/>
        <v>0</v>
      </c>
      <c r="AQ85" s="1">
        <f t="shared" si="54"/>
        <v>1</v>
      </c>
      <c r="AR85" s="1"/>
      <c r="AS85" s="1">
        <f t="shared" si="55"/>
        <v>0</v>
      </c>
      <c r="AT85" s="1">
        <f t="shared" si="61"/>
        <v>1</v>
      </c>
      <c r="AU85" s="1">
        <f t="shared" si="40"/>
        <v>18</v>
      </c>
      <c r="AV85" s="9">
        <f t="shared" si="56"/>
        <v>3.6000000000000002E-4</v>
      </c>
      <c r="AW85" s="9">
        <f t="shared" si="41"/>
        <v>1.6000000000000001E-4</v>
      </c>
      <c r="AX85" s="9">
        <f t="shared" si="42"/>
        <v>2.0000000000000001E-4</v>
      </c>
      <c r="AY85" s="9">
        <f t="shared" si="43"/>
        <v>0</v>
      </c>
      <c r="AZ85" s="9">
        <f t="shared" si="44"/>
        <v>2.0000000000000002E-5</v>
      </c>
      <c r="BJ85" s="7">
        <f t="shared" si="62"/>
        <v>89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568653.79708593676</v>
      </c>
      <c r="BS85" s="1">
        <f t="shared" si="49"/>
        <v>165599.76910326513</v>
      </c>
    </row>
    <row r="86" spans="1:85" x14ac:dyDescent="0.3">
      <c r="B86" s="1">
        <f t="shared" si="33"/>
        <v>5649</v>
      </c>
      <c r="C86" s="1">
        <v>73</v>
      </c>
      <c r="D86" s="1">
        <v>44349</v>
      </c>
      <c r="E86" s="1">
        <v>1559</v>
      </c>
      <c r="F86" s="1">
        <v>0</v>
      </c>
      <c r="G86" s="1">
        <v>3902</v>
      </c>
      <c r="H86" s="1">
        <v>0</v>
      </c>
      <c r="I86" s="1">
        <v>188</v>
      </c>
      <c r="J86" s="1">
        <v>31.07</v>
      </c>
      <c r="K86" s="1">
        <v>136.08000000000001</v>
      </c>
      <c r="L86" s="1">
        <v>4301.6000000000004</v>
      </c>
      <c r="M86" s="1">
        <v>1.17</v>
      </c>
      <c r="N86" s="1">
        <v>1953</v>
      </c>
      <c r="O86" s="1">
        <v>3686</v>
      </c>
      <c r="P86" s="1">
        <v>3476</v>
      </c>
      <c r="Q86" s="1">
        <v>204</v>
      </c>
      <c r="R86" s="1">
        <v>6</v>
      </c>
      <c r="S86" s="1">
        <v>1355</v>
      </c>
      <c r="T86" s="1">
        <v>138</v>
      </c>
      <c r="U86" s="1">
        <v>7481</v>
      </c>
      <c r="V86" s="1">
        <v>8</v>
      </c>
      <c r="W86" s="1">
        <v>10</v>
      </c>
      <c r="X86" s="1">
        <v>0</v>
      </c>
      <c r="Y86" s="1">
        <v>0</v>
      </c>
      <c r="Z86" s="1">
        <v>0</v>
      </c>
      <c r="AA86" s="1">
        <f t="shared" si="50"/>
        <v>51830</v>
      </c>
      <c r="AB86" s="1">
        <f t="shared" si="50"/>
        <v>1567</v>
      </c>
      <c r="AC86" s="1">
        <f t="shared" si="51"/>
        <v>3912</v>
      </c>
      <c r="AD86" s="1">
        <f t="shared" si="52"/>
        <v>188</v>
      </c>
      <c r="AE86" s="1">
        <f t="shared" si="59"/>
        <v>-75</v>
      </c>
      <c r="AF86" s="1">
        <f t="shared" si="53"/>
        <v>109</v>
      </c>
      <c r="AG86" s="1">
        <f t="shared" si="53"/>
        <v>0</v>
      </c>
      <c r="AH86" s="1">
        <f t="shared" si="53"/>
        <v>4</v>
      </c>
      <c r="AI86" s="1">
        <f t="shared" si="60"/>
        <v>38</v>
      </c>
      <c r="AJ86" s="9">
        <f t="shared" si="34"/>
        <v>3.3280226588776773E-2</v>
      </c>
      <c r="AK86" s="9">
        <f t="shared" si="35"/>
        <v>0.11298</v>
      </c>
      <c r="AL86" s="9">
        <f t="shared" si="36"/>
        <v>3.1179999999999999E-2</v>
      </c>
      <c r="AM86" s="9">
        <f t="shared" si="37"/>
        <v>7.8039999999999998E-2</v>
      </c>
      <c r="AN86" s="9">
        <f t="shared" si="38"/>
        <v>3.7599999999999999E-3</v>
      </c>
      <c r="AO86" s="9">
        <f t="shared" si="39"/>
        <v>7.6000000000000004E-4</v>
      </c>
      <c r="AP86" s="1">
        <f t="shared" si="54"/>
        <v>0</v>
      </c>
      <c r="AQ86" s="1">
        <f t="shared" si="54"/>
        <v>0</v>
      </c>
      <c r="AR86" s="1"/>
      <c r="AS86" s="1">
        <f t="shared" si="55"/>
        <v>0</v>
      </c>
      <c r="AT86" s="1">
        <f t="shared" si="61"/>
        <v>0</v>
      </c>
      <c r="AU86" s="1">
        <f t="shared" si="40"/>
        <v>18</v>
      </c>
      <c r="AV86" s="9">
        <f t="shared" si="56"/>
        <v>3.6000000000000002E-4</v>
      </c>
      <c r="AW86" s="9">
        <f t="shared" si="41"/>
        <v>1.6000000000000001E-4</v>
      </c>
      <c r="AX86" s="9">
        <f t="shared" si="42"/>
        <v>2.0000000000000001E-4</v>
      </c>
      <c r="AY86" s="9">
        <f t="shared" si="43"/>
        <v>0</v>
      </c>
      <c r="AZ86" s="9">
        <f t="shared" si="44"/>
        <v>0</v>
      </c>
      <c r="BJ86" s="7">
        <f t="shared" si="62"/>
        <v>90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572504.954506943</v>
      </c>
      <c r="BS86" s="1">
        <f t="shared" si="49"/>
        <v>157998.80050917403</v>
      </c>
    </row>
    <row r="87" spans="1:85" s="1" customFormat="1" x14ac:dyDescent="0.3">
      <c r="A87" s="7"/>
      <c r="B87" s="1">
        <f t="shared" si="33"/>
        <v>5702</v>
      </c>
      <c r="C87" s="1">
        <v>74</v>
      </c>
      <c r="D87" s="1">
        <v>44297</v>
      </c>
      <c r="E87" s="1">
        <v>1503</v>
      </c>
      <c r="F87" s="1">
        <v>0</v>
      </c>
      <c r="G87" s="1">
        <v>4006</v>
      </c>
      <c r="H87" s="1">
        <v>0</v>
      </c>
      <c r="I87" s="1">
        <v>193</v>
      </c>
      <c r="J87" s="1">
        <v>31.03</v>
      </c>
      <c r="K87" s="1">
        <v>134.97999999999999</v>
      </c>
      <c r="L87" s="1">
        <v>4254.1000000000004</v>
      </c>
      <c r="M87" s="1">
        <v>1.1599999999999999</v>
      </c>
      <c r="N87" s="1">
        <v>1972</v>
      </c>
      <c r="O87" s="1">
        <v>3720</v>
      </c>
      <c r="P87" s="1">
        <v>3509</v>
      </c>
      <c r="Q87" s="1">
        <v>204</v>
      </c>
      <c r="R87" s="1">
        <v>6</v>
      </c>
      <c r="S87" s="1">
        <v>1273</v>
      </c>
      <c r="T87" s="1">
        <v>129</v>
      </c>
      <c r="U87" s="1">
        <v>7480</v>
      </c>
      <c r="V87" s="1">
        <v>8</v>
      </c>
      <c r="W87" s="1">
        <v>10</v>
      </c>
      <c r="X87" s="1">
        <v>0</v>
      </c>
      <c r="Y87" s="1">
        <v>0</v>
      </c>
      <c r="Z87" s="1">
        <v>0</v>
      </c>
      <c r="AA87" s="1">
        <f t="shared" si="50"/>
        <v>51777</v>
      </c>
      <c r="AB87" s="1">
        <f t="shared" si="50"/>
        <v>1511</v>
      </c>
      <c r="AC87" s="1">
        <f t="shared" si="51"/>
        <v>4016</v>
      </c>
      <c r="AD87" s="1">
        <f t="shared" si="52"/>
        <v>193</v>
      </c>
      <c r="AE87" s="1">
        <f t="shared" si="59"/>
        <v>-56</v>
      </c>
      <c r="AF87" s="1">
        <f t="shared" si="53"/>
        <v>104</v>
      </c>
      <c r="AG87" s="1">
        <f t="shared" si="53"/>
        <v>0</v>
      </c>
      <c r="AH87" s="1">
        <f t="shared" si="53"/>
        <v>5</v>
      </c>
      <c r="AI87" s="1">
        <f t="shared" si="60"/>
        <v>53</v>
      </c>
      <c r="AJ87" s="9">
        <f t="shared" si="34"/>
        <v>3.3847772711329355E-2</v>
      </c>
      <c r="AK87" s="9">
        <f t="shared" si="35"/>
        <v>0.11404</v>
      </c>
      <c r="AL87" s="9">
        <f t="shared" si="36"/>
        <v>3.006E-2</v>
      </c>
      <c r="AM87" s="9">
        <f t="shared" si="37"/>
        <v>8.0119999999999997E-2</v>
      </c>
      <c r="AN87" s="9">
        <f t="shared" si="38"/>
        <v>3.8600000000000001E-3</v>
      </c>
      <c r="AO87" s="9">
        <f t="shared" si="39"/>
        <v>1.06E-3</v>
      </c>
      <c r="AP87" s="1">
        <f t="shared" si="54"/>
        <v>0</v>
      </c>
      <c r="AQ87" s="1">
        <f t="shared" si="54"/>
        <v>0</v>
      </c>
      <c r="AS87" s="1">
        <f t="shared" si="55"/>
        <v>0</v>
      </c>
      <c r="AT87" s="1">
        <f t="shared" si="61"/>
        <v>0</v>
      </c>
      <c r="AU87" s="1">
        <f t="shared" si="40"/>
        <v>18</v>
      </c>
      <c r="AV87" s="9">
        <f t="shared" si="56"/>
        <v>3.6000000000000002E-4</v>
      </c>
      <c r="AW87" s="9">
        <f t="shared" si="41"/>
        <v>1.6000000000000001E-4</v>
      </c>
      <c r="AX87" s="9">
        <f t="shared" si="42"/>
        <v>2.0000000000000001E-4</v>
      </c>
      <c r="AY87" s="9">
        <f t="shared" si="43"/>
        <v>0</v>
      </c>
      <c r="AZ87" s="9">
        <f t="shared" si="4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91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577876.30564676737</v>
      </c>
      <c r="BS87" s="1">
        <f t="shared" si="49"/>
        <v>152323.410625586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5754</v>
      </c>
      <c r="C88" s="1">
        <v>75</v>
      </c>
      <c r="D88" s="1">
        <v>44245</v>
      </c>
      <c r="E88" s="1">
        <v>1452</v>
      </c>
      <c r="F88" s="1">
        <v>0</v>
      </c>
      <c r="G88" s="1">
        <v>4105</v>
      </c>
      <c r="H88" s="1">
        <v>0</v>
      </c>
      <c r="I88" s="1">
        <v>197</v>
      </c>
      <c r="J88" s="1">
        <v>30.99</v>
      </c>
      <c r="K88" s="1">
        <v>133.86000000000001</v>
      </c>
      <c r="L88" s="1">
        <v>4130.3999999999996</v>
      </c>
      <c r="M88" s="1">
        <v>1.1499999999999999</v>
      </c>
      <c r="N88" s="1">
        <v>1990</v>
      </c>
      <c r="O88" s="1">
        <v>3754</v>
      </c>
      <c r="P88" s="1">
        <v>3543</v>
      </c>
      <c r="Q88" s="1">
        <v>204</v>
      </c>
      <c r="R88" s="1">
        <v>6</v>
      </c>
      <c r="S88" s="1">
        <v>1196</v>
      </c>
      <c r="T88" s="1">
        <v>122</v>
      </c>
      <c r="U88" s="1">
        <v>7480</v>
      </c>
      <c r="V88" s="1">
        <v>8</v>
      </c>
      <c r="W88" s="1">
        <v>11</v>
      </c>
      <c r="X88" s="1">
        <v>0</v>
      </c>
      <c r="Y88" s="1">
        <v>0</v>
      </c>
      <c r="Z88" s="1">
        <v>0</v>
      </c>
      <c r="AA88" s="1">
        <f t="shared" si="50"/>
        <v>51725</v>
      </c>
      <c r="AB88" s="1">
        <f t="shared" si="50"/>
        <v>1460</v>
      </c>
      <c r="AC88" s="1">
        <f t="shared" si="51"/>
        <v>4116</v>
      </c>
      <c r="AD88" s="1">
        <f t="shared" si="52"/>
        <v>197</v>
      </c>
      <c r="AE88" s="1">
        <f t="shared" si="59"/>
        <v>-51</v>
      </c>
      <c r="AF88" s="1">
        <f t="shared" si="53"/>
        <v>99</v>
      </c>
      <c r="AG88" s="1">
        <f t="shared" si="53"/>
        <v>0</v>
      </c>
      <c r="AH88" s="1">
        <f t="shared" si="53"/>
        <v>4</v>
      </c>
      <c r="AI88" s="1">
        <f t="shared" si="60"/>
        <v>52</v>
      </c>
      <c r="AJ88" s="9">
        <f t="shared" si="34"/>
        <v>3.4237052485227668E-2</v>
      </c>
      <c r="AK88" s="9">
        <f t="shared" si="35"/>
        <v>0.11508</v>
      </c>
      <c r="AL88" s="9">
        <f t="shared" si="36"/>
        <v>2.904E-2</v>
      </c>
      <c r="AM88" s="9">
        <f t="shared" si="37"/>
        <v>8.2100000000000006E-2</v>
      </c>
      <c r="AN88" s="9">
        <f t="shared" si="38"/>
        <v>3.9399999999999999E-3</v>
      </c>
      <c r="AO88" s="9">
        <f t="shared" si="39"/>
        <v>1.0399999999999999E-3</v>
      </c>
      <c r="AP88" s="1">
        <f t="shared" si="54"/>
        <v>0</v>
      </c>
      <c r="AQ88" s="1">
        <f t="shared" si="54"/>
        <v>1</v>
      </c>
      <c r="AS88" s="1">
        <f t="shared" si="55"/>
        <v>0</v>
      </c>
      <c r="AT88" s="1">
        <f t="shared" si="61"/>
        <v>1</v>
      </c>
      <c r="AU88" s="1">
        <f t="shared" si="40"/>
        <v>19</v>
      </c>
      <c r="AV88" s="9">
        <f t="shared" si="56"/>
        <v>3.8000000000000002E-4</v>
      </c>
      <c r="AW88" s="9">
        <f t="shared" si="41"/>
        <v>1.6000000000000001E-4</v>
      </c>
      <c r="AX88" s="9">
        <f t="shared" si="42"/>
        <v>2.2000000000000001E-4</v>
      </c>
      <c r="AY88" s="9">
        <f t="shared" si="43"/>
        <v>0</v>
      </c>
      <c r="AZ88" s="9">
        <f t="shared" si="44"/>
        <v>2.0000000000000002E-5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92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583146.31053867051</v>
      </c>
      <c r="BS88" s="1">
        <f t="shared" si="49"/>
        <v>147154.75198160403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5802</v>
      </c>
      <c r="C89" s="1">
        <v>76</v>
      </c>
      <c r="D89" s="1">
        <v>44195</v>
      </c>
      <c r="E89" s="1">
        <v>1397</v>
      </c>
      <c r="F89" s="1">
        <v>0</v>
      </c>
      <c r="G89" s="1">
        <v>4204</v>
      </c>
      <c r="H89" s="1">
        <v>0</v>
      </c>
      <c r="I89" s="1">
        <v>201</v>
      </c>
      <c r="J89" s="1">
        <v>30.95</v>
      </c>
      <c r="K89" s="1">
        <v>132.88</v>
      </c>
      <c r="L89" s="1">
        <v>4039.8</v>
      </c>
      <c r="M89" s="1">
        <v>1.1399999999999999</v>
      </c>
      <c r="N89" s="1">
        <v>2006</v>
      </c>
      <c r="O89" s="1">
        <v>3787</v>
      </c>
      <c r="P89" s="1">
        <v>3576</v>
      </c>
      <c r="Q89" s="1">
        <v>204</v>
      </c>
      <c r="R89" s="1">
        <v>6</v>
      </c>
      <c r="S89" s="1">
        <v>1116</v>
      </c>
      <c r="T89" s="1">
        <v>114</v>
      </c>
      <c r="U89" s="1">
        <v>7480</v>
      </c>
      <c r="V89" s="1">
        <v>7</v>
      </c>
      <c r="W89" s="1">
        <v>12</v>
      </c>
      <c r="X89" s="1">
        <v>0</v>
      </c>
      <c r="Y89" s="1">
        <v>0</v>
      </c>
      <c r="Z89" s="1">
        <v>0</v>
      </c>
      <c r="AA89" s="1">
        <f t="shared" si="50"/>
        <v>51675</v>
      </c>
      <c r="AB89" s="1">
        <f t="shared" si="50"/>
        <v>1404</v>
      </c>
      <c r="AC89" s="1">
        <f t="shared" si="51"/>
        <v>4216</v>
      </c>
      <c r="AD89" s="1">
        <f t="shared" si="52"/>
        <v>201</v>
      </c>
      <c r="AE89" s="1">
        <f t="shared" si="59"/>
        <v>-55</v>
      </c>
      <c r="AF89" s="1">
        <f t="shared" si="53"/>
        <v>99</v>
      </c>
      <c r="AG89" s="1">
        <f t="shared" si="53"/>
        <v>0</v>
      </c>
      <c r="AH89" s="1">
        <f t="shared" si="53"/>
        <v>4</v>
      </c>
      <c r="AI89" s="1">
        <f t="shared" si="60"/>
        <v>48</v>
      </c>
      <c r="AJ89" s="9">
        <f t="shared" si="34"/>
        <v>3.464322647362978E-2</v>
      </c>
      <c r="AK89" s="9">
        <f t="shared" si="35"/>
        <v>0.11604</v>
      </c>
      <c r="AL89" s="9">
        <f t="shared" si="36"/>
        <v>2.794E-2</v>
      </c>
      <c r="AM89" s="9">
        <f t="shared" si="37"/>
        <v>8.4080000000000002E-2</v>
      </c>
      <c r="AN89" s="9">
        <f t="shared" si="38"/>
        <v>4.0200000000000001E-3</v>
      </c>
      <c r="AO89" s="9">
        <f t="shared" si="39"/>
        <v>9.6000000000000002E-4</v>
      </c>
      <c r="AP89" s="1">
        <f t="shared" si="54"/>
        <v>-1</v>
      </c>
      <c r="AQ89" s="1">
        <f t="shared" si="54"/>
        <v>1</v>
      </c>
      <c r="AS89" s="1">
        <f t="shared" si="55"/>
        <v>0</v>
      </c>
      <c r="AT89" s="1">
        <f t="shared" si="61"/>
        <v>0</v>
      </c>
      <c r="AU89" s="1">
        <f t="shared" si="40"/>
        <v>19</v>
      </c>
      <c r="AV89" s="9">
        <f t="shared" si="56"/>
        <v>3.8000000000000002E-4</v>
      </c>
      <c r="AW89" s="9">
        <f t="shared" si="41"/>
        <v>1.3999999999999999E-4</v>
      </c>
      <c r="AX89" s="9">
        <f t="shared" si="42"/>
        <v>2.4000000000000001E-4</v>
      </c>
      <c r="AY89" s="9">
        <f t="shared" si="43"/>
        <v>0</v>
      </c>
      <c r="AZ89" s="9">
        <f t="shared" si="4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93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5862</v>
      </c>
      <c r="C90" s="1">
        <v>77</v>
      </c>
      <c r="D90" s="1">
        <v>44136</v>
      </c>
      <c r="E90" s="1">
        <v>1361</v>
      </c>
      <c r="F90" s="1">
        <v>0</v>
      </c>
      <c r="G90" s="1">
        <v>4295</v>
      </c>
      <c r="H90" s="1">
        <v>0</v>
      </c>
      <c r="I90" s="1">
        <v>206</v>
      </c>
      <c r="J90" s="1">
        <v>30.91</v>
      </c>
      <c r="K90" s="1">
        <v>131.91999999999999</v>
      </c>
      <c r="L90" s="1">
        <v>3928.4</v>
      </c>
      <c r="M90" s="1">
        <v>1.1399999999999999</v>
      </c>
      <c r="N90" s="1">
        <v>2023</v>
      </c>
      <c r="O90" s="1">
        <v>3829</v>
      </c>
      <c r="P90" s="1">
        <v>3618</v>
      </c>
      <c r="Q90" s="1">
        <v>204</v>
      </c>
      <c r="R90" s="1">
        <v>6</v>
      </c>
      <c r="S90" s="1">
        <v>1069</v>
      </c>
      <c r="T90" s="1">
        <v>108</v>
      </c>
      <c r="U90" s="1">
        <v>7479</v>
      </c>
      <c r="V90" s="1">
        <v>7</v>
      </c>
      <c r="W90" s="1">
        <v>12</v>
      </c>
      <c r="X90" s="1">
        <v>0</v>
      </c>
      <c r="Y90" s="1">
        <v>0</v>
      </c>
      <c r="Z90" s="1">
        <v>0</v>
      </c>
      <c r="AA90" s="1">
        <f t="shared" si="50"/>
        <v>51615</v>
      </c>
      <c r="AB90" s="1">
        <f t="shared" si="50"/>
        <v>1368</v>
      </c>
      <c r="AC90" s="1">
        <f t="shared" si="51"/>
        <v>4307</v>
      </c>
      <c r="AD90" s="1">
        <f t="shared" si="52"/>
        <v>206</v>
      </c>
      <c r="AE90" s="1">
        <f t="shared" si="59"/>
        <v>-36</v>
      </c>
      <c r="AF90" s="1">
        <f t="shared" si="53"/>
        <v>91</v>
      </c>
      <c r="AG90" s="1">
        <f t="shared" si="53"/>
        <v>0</v>
      </c>
      <c r="AH90" s="1">
        <f t="shared" si="53"/>
        <v>5</v>
      </c>
      <c r="AI90" s="1">
        <f t="shared" si="60"/>
        <v>60</v>
      </c>
      <c r="AJ90" s="9">
        <f t="shared" si="34"/>
        <v>3.514158990105766E-2</v>
      </c>
      <c r="AK90" s="9">
        <f t="shared" si="35"/>
        <v>0.11724</v>
      </c>
      <c r="AL90" s="9">
        <f t="shared" si="36"/>
        <v>2.7220000000000001E-2</v>
      </c>
      <c r="AM90" s="9">
        <f t="shared" si="37"/>
        <v>8.5900000000000004E-2</v>
      </c>
      <c r="AN90" s="9">
        <f t="shared" si="38"/>
        <v>4.1200000000000004E-3</v>
      </c>
      <c r="AO90" s="9">
        <f t="shared" si="39"/>
        <v>1.1999999999999999E-3</v>
      </c>
      <c r="AP90" s="1">
        <f t="shared" si="54"/>
        <v>0</v>
      </c>
      <c r="AQ90" s="1">
        <f t="shared" si="54"/>
        <v>0</v>
      </c>
      <c r="AS90" s="1">
        <f t="shared" si="55"/>
        <v>0</v>
      </c>
      <c r="AT90" s="1">
        <f t="shared" si="61"/>
        <v>0</v>
      </c>
      <c r="AU90" s="1">
        <f t="shared" si="40"/>
        <v>19</v>
      </c>
      <c r="AV90" s="9">
        <f t="shared" si="56"/>
        <v>3.8000000000000002E-4</v>
      </c>
      <c r="AW90" s="9">
        <f t="shared" si="41"/>
        <v>1.3999999999999999E-4</v>
      </c>
      <c r="AX90" s="9">
        <f t="shared" si="42"/>
        <v>2.4000000000000001E-4</v>
      </c>
      <c r="AY90" s="9">
        <f t="shared" si="43"/>
        <v>0</v>
      </c>
      <c r="AZ90" s="9">
        <f t="shared" si="4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94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5921</v>
      </c>
      <c r="C91" s="1">
        <v>78</v>
      </c>
      <c r="D91" s="1">
        <v>44078</v>
      </c>
      <c r="E91" s="1">
        <v>1330</v>
      </c>
      <c r="F91" s="1">
        <v>0</v>
      </c>
      <c r="G91" s="1">
        <v>4381</v>
      </c>
      <c r="H91" s="1">
        <v>0</v>
      </c>
      <c r="I91" s="1">
        <v>210</v>
      </c>
      <c r="J91" s="1">
        <v>30.87</v>
      </c>
      <c r="K91" s="1">
        <v>131.03</v>
      </c>
      <c r="L91" s="1">
        <v>3891.8</v>
      </c>
      <c r="M91" s="1">
        <v>1.1299999999999999</v>
      </c>
      <c r="N91" s="1">
        <v>2041</v>
      </c>
      <c r="O91" s="1">
        <v>3870</v>
      </c>
      <c r="P91" s="1">
        <v>3659</v>
      </c>
      <c r="Q91" s="1">
        <v>204</v>
      </c>
      <c r="R91" s="1">
        <v>6</v>
      </c>
      <c r="S91" s="1">
        <v>1020</v>
      </c>
      <c r="T91" s="1">
        <v>103</v>
      </c>
      <c r="U91" s="1">
        <v>7479</v>
      </c>
      <c r="V91" s="1">
        <v>7</v>
      </c>
      <c r="W91" s="1">
        <v>13</v>
      </c>
      <c r="X91" s="1">
        <v>0</v>
      </c>
      <c r="Y91" s="1">
        <v>0</v>
      </c>
      <c r="Z91" s="1">
        <v>0</v>
      </c>
      <c r="AA91" s="1">
        <f t="shared" si="50"/>
        <v>51557</v>
      </c>
      <c r="AB91" s="1">
        <f t="shared" si="50"/>
        <v>1337</v>
      </c>
      <c r="AC91" s="1">
        <f t="shared" si="51"/>
        <v>4394</v>
      </c>
      <c r="AD91" s="1">
        <f t="shared" si="52"/>
        <v>210</v>
      </c>
      <c r="AE91" s="1">
        <f t="shared" si="59"/>
        <v>-31</v>
      </c>
      <c r="AF91" s="1">
        <f t="shared" si="53"/>
        <v>86</v>
      </c>
      <c r="AG91" s="1">
        <f t="shared" si="53"/>
        <v>0</v>
      </c>
      <c r="AH91" s="1">
        <f t="shared" si="53"/>
        <v>4</v>
      </c>
      <c r="AI91" s="1">
        <f t="shared" si="60"/>
        <v>59</v>
      </c>
      <c r="AJ91" s="9">
        <f t="shared" si="34"/>
        <v>3.5466981928728256E-2</v>
      </c>
      <c r="AK91" s="9">
        <f t="shared" si="35"/>
        <v>0.11842</v>
      </c>
      <c r="AL91" s="9">
        <f t="shared" si="36"/>
        <v>2.6599999999999999E-2</v>
      </c>
      <c r="AM91" s="9">
        <f t="shared" si="37"/>
        <v>8.7620000000000003E-2</v>
      </c>
      <c r="AN91" s="9">
        <f t="shared" si="38"/>
        <v>4.1999999999999997E-3</v>
      </c>
      <c r="AO91" s="9">
        <f t="shared" si="39"/>
        <v>1.1800000000000001E-3</v>
      </c>
      <c r="AP91" s="1">
        <f t="shared" si="54"/>
        <v>0</v>
      </c>
      <c r="AQ91" s="1">
        <f t="shared" si="54"/>
        <v>1</v>
      </c>
      <c r="AS91" s="1">
        <f t="shared" si="55"/>
        <v>0</v>
      </c>
      <c r="AT91" s="1">
        <f t="shared" si="61"/>
        <v>1</v>
      </c>
      <c r="AU91" s="1">
        <f t="shared" si="40"/>
        <v>20</v>
      </c>
      <c r="AV91" s="9">
        <f t="shared" si="56"/>
        <v>4.0000000000000002E-4</v>
      </c>
      <c r="AW91" s="9">
        <f t="shared" si="41"/>
        <v>1.3999999999999999E-4</v>
      </c>
      <c r="AX91" s="9">
        <f t="shared" si="42"/>
        <v>2.5999999999999998E-4</v>
      </c>
      <c r="AY91" s="9">
        <f t="shared" si="43"/>
        <v>0</v>
      </c>
      <c r="AZ91" s="9">
        <f t="shared" si="44"/>
        <v>2.0000000000000002E-5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95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5976</v>
      </c>
      <c r="C92" s="1">
        <v>79</v>
      </c>
      <c r="D92" s="1">
        <v>44022</v>
      </c>
      <c r="E92" s="1">
        <v>1294</v>
      </c>
      <c r="F92" s="1">
        <v>0</v>
      </c>
      <c r="G92" s="1">
        <v>4467</v>
      </c>
      <c r="H92" s="1">
        <v>0</v>
      </c>
      <c r="I92" s="1">
        <v>215</v>
      </c>
      <c r="J92" s="1">
        <v>30.84</v>
      </c>
      <c r="K92" s="1">
        <v>130.11000000000001</v>
      </c>
      <c r="L92" s="1">
        <v>3897.4</v>
      </c>
      <c r="M92" s="1">
        <v>1.1200000000000001</v>
      </c>
      <c r="N92" s="1">
        <v>2058</v>
      </c>
      <c r="O92" s="1">
        <v>3908</v>
      </c>
      <c r="P92" s="1">
        <v>3697</v>
      </c>
      <c r="Q92" s="1">
        <v>204</v>
      </c>
      <c r="R92" s="1">
        <v>6</v>
      </c>
      <c r="S92" s="1">
        <v>966</v>
      </c>
      <c r="T92" s="1">
        <v>98</v>
      </c>
      <c r="U92" s="1">
        <v>7479</v>
      </c>
      <c r="V92" s="1">
        <v>7</v>
      </c>
      <c r="W92" s="1">
        <v>13</v>
      </c>
      <c r="X92" s="1">
        <v>0</v>
      </c>
      <c r="Y92" s="1">
        <v>0</v>
      </c>
      <c r="Z92" s="1">
        <v>0</v>
      </c>
      <c r="AA92" s="1">
        <f t="shared" si="50"/>
        <v>51501</v>
      </c>
      <c r="AB92" s="1">
        <f t="shared" si="50"/>
        <v>1301</v>
      </c>
      <c r="AC92" s="1">
        <f t="shared" si="51"/>
        <v>4480</v>
      </c>
      <c r="AD92" s="1">
        <f t="shared" si="52"/>
        <v>215</v>
      </c>
      <c r="AE92" s="1">
        <f t="shared" si="59"/>
        <v>-36</v>
      </c>
      <c r="AF92" s="1">
        <f t="shared" si="53"/>
        <v>86</v>
      </c>
      <c r="AG92" s="1">
        <f t="shared" si="53"/>
        <v>0</v>
      </c>
      <c r="AH92" s="1">
        <f t="shared" si="53"/>
        <v>5</v>
      </c>
      <c r="AI92" s="1">
        <f t="shared" si="60"/>
        <v>55</v>
      </c>
      <c r="AJ92" s="9">
        <f t="shared" si="34"/>
        <v>3.5977242302543511E-2</v>
      </c>
      <c r="AK92" s="9">
        <f t="shared" si="35"/>
        <v>0.11952</v>
      </c>
      <c r="AL92" s="9">
        <f t="shared" si="36"/>
        <v>2.588E-2</v>
      </c>
      <c r="AM92" s="9">
        <f t="shared" si="37"/>
        <v>8.9340000000000003E-2</v>
      </c>
      <c r="AN92" s="9">
        <f t="shared" si="38"/>
        <v>4.3E-3</v>
      </c>
      <c r="AO92" s="9">
        <f t="shared" si="39"/>
        <v>1.1000000000000001E-3</v>
      </c>
      <c r="AP92" s="1">
        <f t="shared" si="54"/>
        <v>0</v>
      </c>
      <c r="AQ92" s="1">
        <f t="shared" si="54"/>
        <v>0</v>
      </c>
      <c r="AS92" s="1">
        <f t="shared" si="55"/>
        <v>0</v>
      </c>
      <c r="AT92" s="1">
        <f t="shared" si="61"/>
        <v>0</v>
      </c>
      <c r="AU92" s="1">
        <f t="shared" si="40"/>
        <v>20</v>
      </c>
      <c r="AV92" s="9">
        <f t="shared" si="56"/>
        <v>4.0000000000000002E-4</v>
      </c>
      <c r="AW92" s="9">
        <f t="shared" si="41"/>
        <v>1.3999999999999999E-4</v>
      </c>
      <c r="AX92" s="9">
        <f t="shared" si="42"/>
        <v>2.5999999999999998E-4</v>
      </c>
      <c r="AY92" s="9">
        <f t="shared" si="43"/>
        <v>0</v>
      </c>
      <c r="AZ92" s="9">
        <f t="shared" si="4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96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6027</v>
      </c>
      <c r="C93" s="1">
        <v>80</v>
      </c>
      <c r="D93" s="1">
        <v>43971</v>
      </c>
      <c r="E93" s="1">
        <v>1260</v>
      </c>
      <c r="F93" s="1">
        <v>0</v>
      </c>
      <c r="G93" s="1">
        <v>4548</v>
      </c>
      <c r="H93" s="1">
        <v>0</v>
      </c>
      <c r="I93" s="1">
        <v>219</v>
      </c>
      <c r="J93" s="1">
        <v>30.8</v>
      </c>
      <c r="K93" s="1">
        <v>129.19</v>
      </c>
      <c r="L93" s="1">
        <v>3918.5</v>
      </c>
      <c r="M93" s="1">
        <v>1.1200000000000001</v>
      </c>
      <c r="N93" s="1">
        <v>2076</v>
      </c>
      <c r="O93" s="1">
        <v>3942</v>
      </c>
      <c r="P93" s="1">
        <v>3731</v>
      </c>
      <c r="Q93" s="1">
        <v>205</v>
      </c>
      <c r="R93" s="1">
        <v>6</v>
      </c>
      <c r="S93" s="1">
        <v>934</v>
      </c>
      <c r="T93" s="1">
        <v>94</v>
      </c>
      <c r="U93" s="1">
        <v>7479</v>
      </c>
      <c r="V93" s="1">
        <v>7</v>
      </c>
      <c r="W93" s="1">
        <v>13</v>
      </c>
      <c r="X93" s="1">
        <v>0</v>
      </c>
      <c r="Y93" s="1">
        <v>0</v>
      </c>
      <c r="Z93" s="1">
        <v>0</v>
      </c>
      <c r="AA93" s="1">
        <f t="shared" si="50"/>
        <v>51450</v>
      </c>
      <c r="AB93" s="1">
        <f t="shared" si="50"/>
        <v>1267</v>
      </c>
      <c r="AC93" s="1">
        <f t="shared" si="51"/>
        <v>4561</v>
      </c>
      <c r="AD93" s="1">
        <f t="shared" si="52"/>
        <v>219</v>
      </c>
      <c r="AE93" s="1">
        <f t="shared" si="59"/>
        <v>-34</v>
      </c>
      <c r="AF93" s="1">
        <f t="shared" si="53"/>
        <v>81</v>
      </c>
      <c r="AG93" s="1">
        <f t="shared" si="53"/>
        <v>0</v>
      </c>
      <c r="AH93" s="1">
        <f t="shared" si="53"/>
        <v>4</v>
      </c>
      <c r="AI93" s="1">
        <f t="shared" si="60"/>
        <v>51</v>
      </c>
      <c r="AJ93" s="9">
        <f t="shared" si="34"/>
        <v>3.6336485813837728E-2</v>
      </c>
      <c r="AK93" s="9">
        <f t="shared" si="35"/>
        <v>0.12053999999999999</v>
      </c>
      <c r="AL93" s="9">
        <f t="shared" si="36"/>
        <v>2.52E-2</v>
      </c>
      <c r="AM93" s="9">
        <f t="shared" si="37"/>
        <v>9.0959999999999999E-2</v>
      </c>
      <c r="AN93" s="9">
        <f t="shared" si="38"/>
        <v>4.3800000000000002E-3</v>
      </c>
      <c r="AO93" s="9">
        <f t="shared" si="39"/>
        <v>1.0200000000000001E-3</v>
      </c>
      <c r="AP93" s="1">
        <f t="shared" si="54"/>
        <v>0</v>
      </c>
      <c r="AQ93" s="1">
        <f t="shared" si="54"/>
        <v>0</v>
      </c>
      <c r="AS93" s="1">
        <f t="shared" si="55"/>
        <v>0</v>
      </c>
      <c r="AT93" s="1">
        <f t="shared" si="61"/>
        <v>0</v>
      </c>
      <c r="AU93" s="1">
        <f t="shared" si="40"/>
        <v>20</v>
      </c>
      <c r="AV93" s="9">
        <f t="shared" si="56"/>
        <v>4.0000000000000002E-4</v>
      </c>
      <c r="AW93" s="9">
        <f t="shared" si="41"/>
        <v>1.3999999999999999E-4</v>
      </c>
      <c r="AX93" s="9">
        <f t="shared" si="42"/>
        <v>2.5999999999999998E-4</v>
      </c>
      <c r="AY93" s="9">
        <f t="shared" si="43"/>
        <v>0</v>
      </c>
      <c r="AZ93" s="9">
        <f t="shared" si="4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97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6073</v>
      </c>
      <c r="C94" s="1">
        <v>81</v>
      </c>
      <c r="D94" s="1">
        <v>43924</v>
      </c>
      <c r="E94" s="1">
        <v>1227</v>
      </c>
      <c r="F94" s="1">
        <v>0</v>
      </c>
      <c r="G94" s="1">
        <v>4624</v>
      </c>
      <c r="H94" s="1">
        <v>0</v>
      </c>
      <c r="I94" s="1">
        <v>222</v>
      </c>
      <c r="J94" s="1">
        <v>30.76</v>
      </c>
      <c r="K94" s="1">
        <v>128.22</v>
      </c>
      <c r="L94" s="1">
        <v>3924.3</v>
      </c>
      <c r="M94" s="1">
        <v>1.1100000000000001</v>
      </c>
      <c r="N94" s="1">
        <v>2093</v>
      </c>
      <c r="O94" s="1">
        <v>3971</v>
      </c>
      <c r="P94" s="1">
        <v>3760</v>
      </c>
      <c r="Q94" s="1">
        <v>205</v>
      </c>
      <c r="R94" s="1">
        <v>6</v>
      </c>
      <c r="S94" s="1">
        <v>907</v>
      </c>
      <c r="T94" s="1">
        <v>90</v>
      </c>
      <c r="U94" s="1">
        <v>7479</v>
      </c>
      <c r="V94" s="1">
        <v>7</v>
      </c>
      <c r="W94" s="1">
        <v>13</v>
      </c>
      <c r="X94" s="1">
        <v>0</v>
      </c>
      <c r="Y94" s="1">
        <v>0</v>
      </c>
      <c r="Z94" s="1">
        <v>0</v>
      </c>
      <c r="AA94" s="1">
        <f t="shared" si="50"/>
        <v>51403</v>
      </c>
      <c r="AB94" s="1">
        <f t="shared" si="50"/>
        <v>1234</v>
      </c>
      <c r="AC94" s="1">
        <f t="shared" si="51"/>
        <v>4637</v>
      </c>
      <c r="AD94" s="1">
        <f t="shared" si="52"/>
        <v>222</v>
      </c>
      <c r="AE94" s="1">
        <f t="shared" si="59"/>
        <v>-33</v>
      </c>
      <c r="AF94" s="1">
        <f t="shared" si="53"/>
        <v>76</v>
      </c>
      <c r="AG94" s="1">
        <f t="shared" si="53"/>
        <v>0</v>
      </c>
      <c r="AH94" s="1">
        <f t="shared" si="53"/>
        <v>3</v>
      </c>
      <c r="AI94" s="1">
        <f t="shared" si="60"/>
        <v>46</v>
      </c>
      <c r="AJ94" s="9">
        <f t="shared" si="34"/>
        <v>3.6555244524946483E-2</v>
      </c>
      <c r="AK94" s="9">
        <f t="shared" si="35"/>
        <v>0.12146</v>
      </c>
      <c r="AL94" s="9">
        <f t="shared" si="36"/>
        <v>2.4539999999999999E-2</v>
      </c>
      <c r="AM94" s="9">
        <f t="shared" si="37"/>
        <v>9.2480000000000007E-2</v>
      </c>
      <c r="AN94" s="9">
        <f t="shared" si="38"/>
        <v>4.4400000000000004E-3</v>
      </c>
      <c r="AO94" s="9">
        <f t="shared" si="39"/>
        <v>9.2000000000000003E-4</v>
      </c>
      <c r="AP94" s="1">
        <f t="shared" si="54"/>
        <v>0</v>
      </c>
      <c r="AQ94" s="1">
        <f t="shared" si="54"/>
        <v>0</v>
      </c>
      <c r="AS94" s="1">
        <f t="shared" si="55"/>
        <v>0</v>
      </c>
      <c r="AT94" s="1">
        <f t="shared" si="61"/>
        <v>0</v>
      </c>
      <c r="AU94" s="1">
        <f t="shared" si="40"/>
        <v>20</v>
      </c>
      <c r="AV94" s="9">
        <f t="shared" si="56"/>
        <v>4.0000000000000002E-4</v>
      </c>
      <c r="AW94" s="9">
        <f t="shared" si="41"/>
        <v>1.3999999999999999E-4</v>
      </c>
      <c r="AX94" s="9">
        <f t="shared" si="42"/>
        <v>2.5999999999999998E-4</v>
      </c>
      <c r="AY94" s="9">
        <f t="shared" si="43"/>
        <v>0</v>
      </c>
      <c r="AZ94" s="9">
        <f t="shared" si="4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98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6116</v>
      </c>
      <c r="C95" s="1">
        <v>82</v>
      </c>
      <c r="D95" s="1">
        <v>43882</v>
      </c>
      <c r="E95" s="1">
        <v>1192</v>
      </c>
      <c r="F95" s="1">
        <v>0</v>
      </c>
      <c r="G95" s="1">
        <v>4698</v>
      </c>
      <c r="H95" s="1">
        <v>0</v>
      </c>
      <c r="I95" s="1">
        <v>226</v>
      </c>
      <c r="J95" s="1">
        <v>30.73</v>
      </c>
      <c r="K95" s="1">
        <v>127.25</v>
      </c>
      <c r="L95" s="1">
        <v>3912.2</v>
      </c>
      <c r="M95" s="1">
        <v>1.1000000000000001</v>
      </c>
      <c r="N95" s="1">
        <v>2111</v>
      </c>
      <c r="O95" s="1">
        <v>3995</v>
      </c>
      <c r="P95" s="1">
        <v>3783</v>
      </c>
      <c r="Q95" s="1">
        <v>205</v>
      </c>
      <c r="R95" s="1">
        <v>6</v>
      </c>
      <c r="S95" s="1">
        <v>879</v>
      </c>
      <c r="T95" s="1">
        <v>88</v>
      </c>
      <c r="U95" s="1">
        <v>7479</v>
      </c>
      <c r="V95" s="1">
        <v>6</v>
      </c>
      <c r="W95" s="1">
        <v>14</v>
      </c>
      <c r="X95" s="1">
        <v>0</v>
      </c>
      <c r="Y95" s="1">
        <v>0</v>
      </c>
      <c r="Z95" s="1">
        <v>0</v>
      </c>
      <c r="AA95" s="1">
        <f t="shared" si="50"/>
        <v>51361</v>
      </c>
      <c r="AB95" s="1">
        <f t="shared" si="50"/>
        <v>1198</v>
      </c>
      <c r="AC95" s="1">
        <f t="shared" si="51"/>
        <v>4712</v>
      </c>
      <c r="AD95" s="1">
        <f t="shared" si="52"/>
        <v>226</v>
      </c>
      <c r="AE95" s="1">
        <f t="shared" si="59"/>
        <v>-35</v>
      </c>
      <c r="AF95" s="1">
        <f t="shared" si="53"/>
        <v>74</v>
      </c>
      <c r="AG95" s="1">
        <f t="shared" si="53"/>
        <v>0</v>
      </c>
      <c r="AH95" s="1">
        <f t="shared" si="53"/>
        <v>4</v>
      </c>
      <c r="AI95" s="1">
        <f t="shared" si="60"/>
        <v>43</v>
      </c>
      <c r="AJ95" s="9">
        <f t="shared" si="34"/>
        <v>3.6952256376716806E-2</v>
      </c>
      <c r="AK95" s="9">
        <f t="shared" si="35"/>
        <v>0.12232</v>
      </c>
      <c r="AL95" s="9">
        <f t="shared" si="36"/>
        <v>2.384E-2</v>
      </c>
      <c r="AM95" s="9">
        <f t="shared" si="37"/>
        <v>9.3960000000000002E-2</v>
      </c>
      <c r="AN95" s="9">
        <f t="shared" si="38"/>
        <v>4.5199999999999997E-3</v>
      </c>
      <c r="AO95" s="9">
        <f t="shared" si="39"/>
        <v>8.5999999999999998E-4</v>
      </c>
      <c r="AP95" s="1">
        <f t="shared" si="54"/>
        <v>-1</v>
      </c>
      <c r="AQ95" s="1">
        <f t="shared" si="54"/>
        <v>1</v>
      </c>
      <c r="AS95" s="1">
        <f t="shared" si="55"/>
        <v>0</v>
      </c>
      <c r="AT95" s="1">
        <f t="shared" si="61"/>
        <v>0</v>
      </c>
      <c r="AU95" s="1">
        <f t="shared" si="40"/>
        <v>20</v>
      </c>
      <c r="AV95" s="9">
        <f t="shared" si="56"/>
        <v>4.0000000000000002E-4</v>
      </c>
      <c r="AW95" s="9">
        <f t="shared" si="41"/>
        <v>1.2E-4</v>
      </c>
      <c r="AX95" s="9">
        <f t="shared" si="42"/>
        <v>2.7999999999999998E-4</v>
      </c>
      <c r="AY95" s="9">
        <f t="shared" si="43"/>
        <v>0</v>
      </c>
      <c r="AZ95" s="9">
        <f t="shared" si="4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99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6155</v>
      </c>
      <c r="C96" s="1">
        <v>83</v>
      </c>
      <c r="D96" s="1">
        <v>43843</v>
      </c>
      <c r="E96" s="1">
        <v>1160</v>
      </c>
      <c r="F96" s="1">
        <v>0</v>
      </c>
      <c r="G96" s="1">
        <v>4765</v>
      </c>
      <c r="H96" s="1">
        <v>0</v>
      </c>
      <c r="I96" s="1">
        <v>230</v>
      </c>
      <c r="J96" s="1">
        <v>30.7</v>
      </c>
      <c r="K96" s="1">
        <v>126.28</v>
      </c>
      <c r="L96" s="1">
        <v>3890.6</v>
      </c>
      <c r="M96" s="1">
        <v>1.1000000000000001</v>
      </c>
      <c r="N96" s="1">
        <v>2129</v>
      </c>
      <c r="O96" s="1">
        <v>4017</v>
      </c>
      <c r="P96" s="1">
        <v>3804</v>
      </c>
      <c r="Q96" s="1">
        <v>206</v>
      </c>
      <c r="R96" s="1">
        <v>6</v>
      </c>
      <c r="S96" s="1">
        <v>867</v>
      </c>
      <c r="T96" s="1">
        <v>87</v>
      </c>
      <c r="U96" s="1">
        <v>7478</v>
      </c>
      <c r="V96" s="1">
        <v>6</v>
      </c>
      <c r="W96" s="1">
        <v>14</v>
      </c>
      <c r="X96" s="1">
        <v>0</v>
      </c>
      <c r="Y96" s="1">
        <v>0</v>
      </c>
      <c r="Z96" s="1">
        <v>0</v>
      </c>
      <c r="AA96" s="1">
        <f t="shared" si="50"/>
        <v>51321</v>
      </c>
      <c r="AB96" s="1">
        <f t="shared" si="50"/>
        <v>1166</v>
      </c>
      <c r="AC96" s="1">
        <f t="shared" si="51"/>
        <v>4779</v>
      </c>
      <c r="AD96" s="1">
        <f t="shared" si="52"/>
        <v>230</v>
      </c>
      <c r="AE96" s="1">
        <f t="shared" si="59"/>
        <v>-32</v>
      </c>
      <c r="AF96" s="1">
        <f t="shared" si="53"/>
        <v>67</v>
      </c>
      <c r="AG96" s="1">
        <f t="shared" si="53"/>
        <v>0</v>
      </c>
      <c r="AH96" s="1">
        <f t="shared" si="53"/>
        <v>4</v>
      </c>
      <c r="AI96" s="1">
        <f t="shared" si="60"/>
        <v>39</v>
      </c>
      <c r="AJ96" s="9">
        <f t="shared" si="34"/>
        <v>3.736799350121852E-2</v>
      </c>
      <c r="AK96" s="9">
        <f t="shared" si="35"/>
        <v>0.1231</v>
      </c>
      <c r="AL96" s="9">
        <f t="shared" si="36"/>
        <v>2.3199999999999998E-2</v>
      </c>
      <c r="AM96" s="9">
        <f t="shared" si="37"/>
        <v>9.5299999999999996E-2</v>
      </c>
      <c r="AN96" s="9">
        <f t="shared" si="38"/>
        <v>4.5999999999999999E-3</v>
      </c>
      <c r="AO96" s="9">
        <f t="shared" si="39"/>
        <v>7.7999999999999999E-4</v>
      </c>
      <c r="AP96" s="1">
        <f t="shared" si="54"/>
        <v>0</v>
      </c>
      <c r="AQ96" s="1">
        <f t="shared" si="54"/>
        <v>0</v>
      </c>
      <c r="AS96" s="1">
        <f t="shared" si="55"/>
        <v>0</v>
      </c>
      <c r="AT96" s="1">
        <f t="shared" si="61"/>
        <v>0</v>
      </c>
      <c r="AU96" s="1">
        <f t="shared" si="40"/>
        <v>20</v>
      </c>
      <c r="AV96" s="9">
        <f t="shared" si="56"/>
        <v>4.0000000000000002E-4</v>
      </c>
      <c r="AW96" s="9">
        <f t="shared" si="41"/>
        <v>1.2E-4</v>
      </c>
      <c r="AX96" s="9">
        <f t="shared" si="42"/>
        <v>2.7999999999999998E-4</v>
      </c>
      <c r="AY96" s="9">
        <f t="shared" si="43"/>
        <v>0</v>
      </c>
      <c r="AZ96" s="9">
        <f t="shared" si="4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100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6188</v>
      </c>
      <c r="C97" s="1">
        <v>84</v>
      </c>
      <c r="D97" s="1">
        <v>43811</v>
      </c>
      <c r="E97" s="1">
        <v>1125</v>
      </c>
      <c r="F97" s="1">
        <v>0</v>
      </c>
      <c r="G97" s="1">
        <v>4830</v>
      </c>
      <c r="H97" s="1">
        <v>0</v>
      </c>
      <c r="I97" s="1">
        <v>233</v>
      </c>
      <c r="J97" s="1">
        <v>30.66</v>
      </c>
      <c r="K97" s="1">
        <v>125.39</v>
      </c>
      <c r="L97" s="1">
        <v>3841.3</v>
      </c>
      <c r="M97" s="1">
        <v>1.0900000000000001</v>
      </c>
      <c r="N97" s="1">
        <v>2146</v>
      </c>
      <c r="O97" s="1">
        <v>4032</v>
      </c>
      <c r="P97" s="1">
        <v>3818</v>
      </c>
      <c r="Q97" s="1">
        <v>207</v>
      </c>
      <c r="R97" s="1">
        <v>6</v>
      </c>
      <c r="S97" s="1">
        <v>858</v>
      </c>
      <c r="T97" s="1">
        <v>86</v>
      </c>
      <c r="U97" s="1">
        <v>7478</v>
      </c>
      <c r="V97" s="1">
        <v>6</v>
      </c>
      <c r="W97" s="1">
        <v>14</v>
      </c>
      <c r="X97" s="1">
        <v>0</v>
      </c>
      <c r="Y97" s="1">
        <v>0</v>
      </c>
      <c r="Z97" s="1">
        <v>0</v>
      </c>
      <c r="AA97" s="1">
        <f t="shared" si="50"/>
        <v>51289</v>
      </c>
      <c r="AB97" s="1">
        <f t="shared" si="50"/>
        <v>1131</v>
      </c>
      <c r="AC97" s="1">
        <f t="shared" si="51"/>
        <v>4844</v>
      </c>
      <c r="AD97" s="1">
        <f t="shared" si="52"/>
        <v>233</v>
      </c>
      <c r="AE97" s="1">
        <f t="shared" si="59"/>
        <v>-35</v>
      </c>
      <c r="AF97" s="1">
        <f t="shared" si="53"/>
        <v>65</v>
      </c>
      <c r="AG97" s="1">
        <f t="shared" si="53"/>
        <v>0</v>
      </c>
      <c r="AH97" s="1">
        <f t="shared" si="53"/>
        <v>3</v>
      </c>
      <c r="AI97" s="1">
        <f t="shared" si="60"/>
        <v>33</v>
      </c>
      <c r="AJ97" s="9">
        <f t="shared" si="34"/>
        <v>3.7653522947640593E-2</v>
      </c>
      <c r="AK97" s="9">
        <f t="shared" si="35"/>
        <v>0.12376</v>
      </c>
      <c r="AL97" s="9">
        <f t="shared" si="36"/>
        <v>2.2499999999999999E-2</v>
      </c>
      <c r="AM97" s="9">
        <f t="shared" si="37"/>
        <v>9.6600000000000005E-2</v>
      </c>
      <c r="AN97" s="9">
        <f t="shared" si="38"/>
        <v>4.6600000000000001E-3</v>
      </c>
      <c r="AO97" s="9">
        <f t="shared" si="39"/>
        <v>6.6E-4</v>
      </c>
      <c r="AP97" s="1">
        <f t="shared" si="54"/>
        <v>0</v>
      </c>
      <c r="AQ97" s="1">
        <f t="shared" si="54"/>
        <v>0</v>
      </c>
      <c r="AS97" s="1">
        <f t="shared" si="55"/>
        <v>0</v>
      </c>
      <c r="AT97" s="1">
        <f t="shared" si="61"/>
        <v>0</v>
      </c>
      <c r="AU97" s="1">
        <f t="shared" si="40"/>
        <v>20</v>
      </c>
      <c r="AV97" s="9">
        <f t="shared" si="56"/>
        <v>4.0000000000000002E-4</v>
      </c>
      <c r="AW97" s="9">
        <f t="shared" si="41"/>
        <v>1.2E-4</v>
      </c>
      <c r="AX97" s="9">
        <f t="shared" si="42"/>
        <v>2.7999999999999998E-4</v>
      </c>
      <c r="AY97" s="9">
        <f t="shared" si="43"/>
        <v>0</v>
      </c>
      <c r="AZ97" s="9">
        <f t="shared" si="4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101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6219</v>
      </c>
      <c r="C98" s="1">
        <v>85</v>
      </c>
      <c r="D98" s="1">
        <v>43779</v>
      </c>
      <c r="E98" s="1">
        <v>1093</v>
      </c>
      <c r="F98" s="1">
        <v>0</v>
      </c>
      <c r="G98" s="1">
        <v>4890</v>
      </c>
      <c r="H98" s="1">
        <v>0</v>
      </c>
      <c r="I98" s="1">
        <v>236</v>
      </c>
      <c r="J98" s="1">
        <v>30.63</v>
      </c>
      <c r="K98" s="1">
        <v>124.55</v>
      </c>
      <c r="L98" s="1">
        <v>3765.3</v>
      </c>
      <c r="M98" s="1">
        <v>1.0900000000000001</v>
      </c>
      <c r="N98" s="1">
        <v>2162</v>
      </c>
      <c r="O98" s="1">
        <v>4047</v>
      </c>
      <c r="P98" s="1">
        <v>3832</v>
      </c>
      <c r="Q98" s="1">
        <v>209</v>
      </c>
      <c r="R98" s="1">
        <v>6</v>
      </c>
      <c r="S98" s="1">
        <v>850</v>
      </c>
      <c r="T98" s="1">
        <v>85</v>
      </c>
      <c r="U98" s="1">
        <v>7478</v>
      </c>
      <c r="V98" s="1">
        <v>6</v>
      </c>
      <c r="W98" s="1">
        <v>14</v>
      </c>
      <c r="X98" s="1">
        <v>0</v>
      </c>
      <c r="Y98" s="1">
        <v>0</v>
      </c>
      <c r="Z98" s="1">
        <v>0</v>
      </c>
      <c r="AA98" s="1">
        <f t="shared" si="50"/>
        <v>51257</v>
      </c>
      <c r="AB98" s="1">
        <f t="shared" si="50"/>
        <v>1099</v>
      </c>
      <c r="AC98" s="1">
        <f t="shared" si="51"/>
        <v>4904</v>
      </c>
      <c r="AD98" s="1">
        <f t="shared" si="52"/>
        <v>236</v>
      </c>
      <c r="AE98" s="1">
        <f t="shared" si="59"/>
        <v>-32</v>
      </c>
      <c r="AF98" s="1">
        <f t="shared" si="53"/>
        <v>60</v>
      </c>
      <c r="AG98" s="1">
        <f t="shared" si="53"/>
        <v>0</v>
      </c>
      <c r="AH98" s="1">
        <f t="shared" si="53"/>
        <v>3</v>
      </c>
      <c r="AI98" s="1">
        <f t="shared" si="60"/>
        <v>31</v>
      </c>
      <c r="AJ98" s="9">
        <f t="shared" si="34"/>
        <v>3.7948223187007558E-2</v>
      </c>
      <c r="AK98" s="9">
        <f t="shared" si="35"/>
        <v>0.12438</v>
      </c>
      <c r="AL98" s="9">
        <f t="shared" si="36"/>
        <v>2.1860000000000001E-2</v>
      </c>
      <c r="AM98" s="9">
        <f t="shared" si="37"/>
        <v>9.7799999999999998E-2</v>
      </c>
      <c r="AN98" s="9">
        <f t="shared" si="38"/>
        <v>4.7200000000000002E-3</v>
      </c>
      <c r="AO98" s="9">
        <f t="shared" si="39"/>
        <v>6.2E-4</v>
      </c>
      <c r="AP98" s="1">
        <f t="shared" si="54"/>
        <v>0</v>
      </c>
      <c r="AQ98" s="1">
        <f t="shared" si="54"/>
        <v>0</v>
      </c>
      <c r="AS98" s="1">
        <f t="shared" si="55"/>
        <v>0</v>
      </c>
      <c r="AT98" s="1">
        <f t="shared" si="61"/>
        <v>0</v>
      </c>
      <c r="AU98" s="1">
        <f t="shared" si="40"/>
        <v>20</v>
      </c>
      <c r="AV98" s="9">
        <f t="shared" si="56"/>
        <v>4.0000000000000002E-4</v>
      </c>
      <c r="AW98" s="9">
        <f t="shared" si="41"/>
        <v>1.2E-4</v>
      </c>
      <c r="AX98" s="9">
        <f t="shared" si="42"/>
        <v>2.7999999999999998E-4</v>
      </c>
      <c r="AY98" s="9">
        <f t="shared" si="43"/>
        <v>0</v>
      </c>
      <c r="AZ98" s="9">
        <f t="shared" si="4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102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6298</v>
      </c>
      <c r="C99" s="1">
        <v>86</v>
      </c>
      <c r="D99" s="1">
        <v>43700</v>
      </c>
      <c r="E99" s="1">
        <v>1112</v>
      </c>
      <c r="F99" s="1">
        <v>0</v>
      </c>
      <c r="G99" s="1">
        <v>4946</v>
      </c>
      <c r="H99" s="1">
        <v>0</v>
      </c>
      <c r="I99" s="1">
        <v>240</v>
      </c>
      <c r="J99" s="1">
        <v>30.72</v>
      </c>
      <c r="K99" s="1">
        <v>123.98</v>
      </c>
      <c r="L99" s="1">
        <v>3757.6</v>
      </c>
      <c r="M99" s="1">
        <v>1.08</v>
      </c>
      <c r="N99" s="1">
        <v>2182</v>
      </c>
      <c r="O99" s="1">
        <v>4107</v>
      </c>
      <c r="P99" s="1">
        <v>3891</v>
      </c>
      <c r="Q99" s="1">
        <v>209</v>
      </c>
      <c r="R99" s="1">
        <v>6</v>
      </c>
      <c r="S99" s="1">
        <v>841</v>
      </c>
      <c r="T99" s="1">
        <v>84</v>
      </c>
      <c r="U99" s="1">
        <v>7478</v>
      </c>
      <c r="V99" s="1">
        <v>6</v>
      </c>
      <c r="W99" s="1">
        <v>15</v>
      </c>
      <c r="X99" s="1">
        <v>0</v>
      </c>
      <c r="Y99" s="1">
        <v>0</v>
      </c>
      <c r="Z99" s="1">
        <v>0</v>
      </c>
      <c r="AA99" s="1">
        <f t="shared" si="50"/>
        <v>51178</v>
      </c>
      <c r="AB99" s="1">
        <f t="shared" si="50"/>
        <v>1118</v>
      </c>
      <c r="AC99" s="1">
        <f t="shared" si="51"/>
        <v>4961</v>
      </c>
      <c r="AD99" s="1">
        <f t="shared" si="52"/>
        <v>240</v>
      </c>
      <c r="AE99" s="1">
        <f t="shared" si="59"/>
        <v>19</v>
      </c>
      <c r="AF99" s="1">
        <f t="shared" si="53"/>
        <v>56</v>
      </c>
      <c r="AG99" s="1">
        <f t="shared" si="53"/>
        <v>0</v>
      </c>
      <c r="AH99" s="1">
        <f t="shared" si="53"/>
        <v>4</v>
      </c>
      <c r="AI99" s="1">
        <f t="shared" si="60"/>
        <v>79</v>
      </c>
      <c r="AJ99" s="9">
        <f t="shared" si="34"/>
        <v>3.8107335662114959E-2</v>
      </c>
      <c r="AK99" s="9">
        <f t="shared" si="35"/>
        <v>0.12595999999999999</v>
      </c>
      <c r="AL99" s="9">
        <f t="shared" si="36"/>
        <v>2.2239999999999999E-2</v>
      </c>
      <c r="AM99" s="9">
        <f t="shared" si="37"/>
        <v>9.8919999999999994E-2</v>
      </c>
      <c r="AN99" s="9">
        <f t="shared" si="38"/>
        <v>4.7999999999999996E-3</v>
      </c>
      <c r="AO99" s="9">
        <f t="shared" si="39"/>
        <v>1.58E-3</v>
      </c>
      <c r="AP99" s="1">
        <f t="shared" si="54"/>
        <v>0</v>
      </c>
      <c r="AQ99" s="1">
        <f t="shared" si="54"/>
        <v>1</v>
      </c>
      <c r="AS99" s="1">
        <f t="shared" si="55"/>
        <v>0</v>
      </c>
      <c r="AT99" s="1">
        <f t="shared" si="61"/>
        <v>1</v>
      </c>
      <c r="AU99" s="1">
        <f t="shared" si="40"/>
        <v>21</v>
      </c>
      <c r="AV99" s="9">
        <f t="shared" si="56"/>
        <v>4.2000000000000002E-4</v>
      </c>
      <c r="AW99" s="9">
        <f t="shared" si="41"/>
        <v>1.2E-4</v>
      </c>
      <c r="AX99" s="9">
        <f t="shared" si="42"/>
        <v>2.9999999999999997E-4</v>
      </c>
      <c r="AY99" s="9">
        <f t="shared" si="43"/>
        <v>0</v>
      </c>
      <c r="AZ99" s="9">
        <f t="shared" si="44"/>
        <v>2.0000000000000002E-5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103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6365</v>
      </c>
      <c r="C100" s="1">
        <v>87</v>
      </c>
      <c r="D100" s="1">
        <v>43633</v>
      </c>
      <c r="E100" s="1">
        <v>1133</v>
      </c>
      <c r="F100" s="1">
        <v>0</v>
      </c>
      <c r="G100" s="1">
        <v>4990</v>
      </c>
      <c r="H100" s="1">
        <v>0</v>
      </c>
      <c r="I100" s="1">
        <v>242</v>
      </c>
      <c r="J100" s="1">
        <v>30.81</v>
      </c>
      <c r="K100" s="1">
        <v>123.41</v>
      </c>
      <c r="L100" s="1">
        <v>3704.1</v>
      </c>
      <c r="M100" s="1">
        <v>1.08</v>
      </c>
      <c r="N100" s="1">
        <v>2201</v>
      </c>
      <c r="O100" s="1">
        <v>4154</v>
      </c>
      <c r="P100" s="1">
        <v>3939</v>
      </c>
      <c r="Q100" s="1">
        <v>209</v>
      </c>
      <c r="R100" s="1">
        <v>6</v>
      </c>
      <c r="S100" s="1">
        <v>842</v>
      </c>
      <c r="T100" s="1">
        <v>84</v>
      </c>
      <c r="U100" s="1">
        <v>7477</v>
      </c>
      <c r="V100" s="1">
        <v>6</v>
      </c>
      <c r="W100" s="1">
        <v>15</v>
      </c>
      <c r="X100" s="1">
        <v>0</v>
      </c>
      <c r="Y100" s="1">
        <v>0</v>
      </c>
      <c r="Z100" s="1">
        <v>0</v>
      </c>
      <c r="AA100" s="1">
        <f t="shared" si="50"/>
        <v>51110</v>
      </c>
      <c r="AB100" s="1">
        <f t="shared" si="50"/>
        <v>1139</v>
      </c>
      <c r="AC100" s="1">
        <f t="shared" si="51"/>
        <v>5005</v>
      </c>
      <c r="AD100" s="1">
        <f t="shared" si="52"/>
        <v>242</v>
      </c>
      <c r="AE100" s="1">
        <f t="shared" si="59"/>
        <v>21</v>
      </c>
      <c r="AF100" s="1">
        <f t="shared" si="53"/>
        <v>44</v>
      </c>
      <c r="AG100" s="1">
        <f t="shared" si="53"/>
        <v>0</v>
      </c>
      <c r="AH100" s="1">
        <f t="shared" si="53"/>
        <v>2</v>
      </c>
      <c r="AI100" s="1">
        <f t="shared" si="60"/>
        <v>67</v>
      </c>
      <c r="AJ100" s="9">
        <f t="shared" si="34"/>
        <v>3.8020424194815397E-2</v>
      </c>
      <c r="AK100" s="9">
        <f t="shared" si="35"/>
        <v>0.1273</v>
      </c>
      <c r="AL100" s="9">
        <f t="shared" si="36"/>
        <v>2.266E-2</v>
      </c>
      <c r="AM100" s="9">
        <f t="shared" si="37"/>
        <v>9.98E-2</v>
      </c>
      <c r="AN100" s="9">
        <f t="shared" si="38"/>
        <v>4.8399999999999997E-3</v>
      </c>
      <c r="AO100" s="9">
        <f t="shared" si="39"/>
        <v>1.34E-3</v>
      </c>
      <c r="AP100" s="1">
        <f t="shared" si="54"/>
        <v>0</v>
      </c>
      <c r="AQ100" s="1">
        <f t="shared" si="54"/>
        <v>0</v>
      </c>
      <c r="AS100" s="1">
        <f t="shared" si="55"/>
        <v>0</v>
      </c>
      <c r="AT100" s="1">
        <f t="shared" si="61"/>
        <v>0</v>
      </c>
      <c r="AU100" s="1">
        <f t="shared" si="40"/>
        <v>21</v>
      </c>
      <c r="AV100" s="9">
        <f t="shared" si="56"/>
        <v>4.2000000000000002E-4</v>
      </c>
      <c r="AW100" s="9">
        <f t="shared" si="41"/>
        <v>1.2E-4</v>
      </c>
      <c r="AX100" s="9">
        <f t="shared" si="42"/>
        <v>2.9999999999999997E-4</v>
      </c>
      <c r="AY100" s="9">
        <f t="shared" si="43"/>
        <v>0</v>
      </c>
      <c r="AZ100" s="9">
        <f t="shared" si="4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104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6422</v>
      </c>
      <c r="C101" s="1">
        <v>88</v>
      </c>
      <c r="D101" s="1">
        <v>43575</v>
      </c>
      <c r="E101" s="1">
        <v>1147</v>
      </c>
      <c r="F101" s="1">
        <v>0</v>
      </c>
      <c r="G101" s="1">
        <v>5031</v>
      </c>
      <c r="H101" s="1">
        <v>0</v>
      </c>
      <c r="I101" s="1">
        <v>244</v>
      </c>
      <c r="J101" s="1">
        <v>30.89</v>
      </c>
      <c r="K101" s="1">
        <v>122.84</v>
      </c>
      <c r="L101" s="1">
        <v>3662.5</v>
      </c>
      <c r="M101" s="1">
        <v>1.08</v>
      </c>
      <c r="N101" s="1">
        <v>2220</v>
      </c>
      <c r="O101" s="1">
        <v>4194</v>
      </c>
      <c r="P101" s="1">
        <v>3978</v>
      </c>
      <c r="Q101" s="1">
        <v>209</v>
      </c>
      <c r="R101" s="1">
        <v>6</v>
      </c>
      <c r="S101" s="1">
        <v>840</v>
      </c>
      <c r="T101" s="1">
        <v>84</v>
      </c>
      <c r="U101" s="1">
        <v>7477</v>
      </c>
      <c r="V101" s="1">
        <v>6</v>
      </c>
      <c r="W101" s="1">
        <v>16</v>
      </c>
      <c r="X101" s="1">
        <v>0</v>
      </c>
      <c r="Y101" s="1">
        <v>0</v>
      </c>
      <c r="Z101" s="1">
        <v>0</v>
      </c>
      <c r="AA101" s="1">
        <f t="shared" si="50"/>
        <v>51052</v>
      </c>
      <c r="AB101" s="1">
        <f t="shared" si="50"/>
        <v>1153</v>
      </c>
      <c r="AC101" s="1">
        <f t="shared" si="51"/>
        <v>5047</v>
      </c>
      <c r="AD101" s="1">
        <f t="shared" si="52"/>
        <v>244</v>
      </c>
      <c r="AE101" s="1">
        <f t="shared" si="59"/>
        <v>14</v>
      </c>
      <c r="AF101" s="1">
        <f t="shared" si="53"/>
        <v>41</v>
      </c>
      <c r="AG101" s="1">
        <f t="shared" si="53"/>
        <v>0</v>
      </c>
      <c r="AH101" s="1">
        <f t="shared" si="53"/>
        <v>2</v>
      </c>
      <c r="AI101" s="1">
        <f t="shared" si="60"/>
        <v>57</v>
      </c>
      <c r="AJ101" s="9">
        <f t="shared" si="34"/>
        <v>3.7994394269697911E-2</v>
      </c>
      <c r="AK101" s="9">
        <f t="shared" si="35"/>
        <v>0.12844</v>
      </c>
      <c r="AL101" s="9">
        <f t="shared" si="36"/>
        <v>2.2939999999999999E-2</v>
      </c>
      <c r="AM101" s="9">
        <f t="shared" si="37"/>
        <v>0.10062</v>
      </c>
      <c r="AN101" s="9">
        <f t="shared" si="38"/>
        <v>4.8799999999999998E-3</v>
      </c>
      <c r="AO101" s="9">
        <f t="shared" si="39"/>
        <v>1.14E-3</v>
      </c>
      <c r="AP101" s="1">
        <f t="shared" si="54"/>
        <v>0</v>
      </c>
      <c r="AQ101" s="1">
        <f t="shared" si="54"/>
        <v>1</v>
      </c>
      <c r="AS101" s="1">
        <f t="shared" si="55"/>
        <v>0</v>
      </c>
      <c r="AT101" s="1">
        <f t="shared" si="61"/>
        <v>1</v>
      </c>
      <c r="AU101" s="1">
        <f t="shared" si="40"/>
        <v>22</v>
      </c>
      <c r="AV101" s="9">
        <f t="shared" si="56"/>
        <v>4.4000000000000002E-4</v>
      </c>
      <c r="AW101" s="9">
        <f t="shared" si="41"/>
        <v>1.2E-4</v>
      </c>
      <c r="AX101" s="9">
        <f t="shared" si="42"/>
        <v>3.2000000000000003E-4</v>
      </c>
      <c r="AY101" s="9">
        <f t="shared" si="43"/>
        <v>0</v>
      </c>
      <c r="AZ101" s="9">
        <f t="shared" si="44"/>
        <v>2.0000000000000002E-5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105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6561</v>
      </c>
      <c r="C102" s="1">
        <v>89</v>
      </c>
      <c r="D102" s="1">
        <v>43437</v>
      </c>
      <c r="E102" s="1">
        <v>1243</v>
      </c>
      <c r="F102" s="1">
        <v>0</v>
      </c>
      <c r="G102" s="1">
        <v>5071</v>
      </c>
      <c r="H102" s="1">
        <v>0</v>
      </c>
      <c r="I102" s="1">
        <v>247</v>
      </c>
      <c r="J102" s="1">
        <v>30.98</v>
      </c>
      <c r="K102" s="1">
        <v>122.33</v>
      </c>
      <c r="L102" s="1">
        <v>3647.7</v>
      </c>
      <c r="M102" s="1">
        <v>1.07</v>
      </c>
      <c r="N102" s="1">
        <v>2239</v>
      </c>
      <c r="O102" s="1">
        <v>4312</v>
      </c>
      <c r="P102" s="1">
        <v>4097</v>
      </c>
      <c r="Q102" s="1">
        <v>209</v>
      </c>
      <c r="R102" s="1">
        <v>6</v>
      </c>
      <c r="S102" s="1">
        <v>837</v>
      </c>
      <c r="T102" s="1">
        <v>83</v>
      </c>
      <c r="U102" s="1">
        <v>7477</v>
      </c>
      <c r="V102" s="1">
        <v>6</v>
      </c>
      <c r="W102" s="1">
        <v>16</v>
      </c>
      <c r="X102" s="1">
        <v>0</v>
      </c>
      <c r="Y102" s="1">
        <v>0</v>
      </c>
      <c r="Z102" s="1">
        <v>0</v>
      </c>
      <c r="AA102" s="1">
        <f t="shared" si="50"/>
        <v>50914</v>
      </c>
      <c r="AB102" s="1">
        <f t="shared" si="50"/>
        <v>1249</v>
      </c>
      <c r="AC102" s="1">
        <f t="shared" si="51"/>
        <v>5087</v>
      </c>
      <c r="AD102" s="1">
        <f t="shared" si="52"/>
        <v>247</v>
      </c>
      <c r="AE102" s="1">
        <f t="shared" si="59"/>
        <v>96</v>
      </c>
      <c r="AF102" s="1">
        <f t="shared" si="53"/>
        <v>40</v>
      </c>
      <c r="AG102" s="1">
        <f t="shared" si="53"/>
        <v>0</v>
      </c>
      <c r="AH102" s="1">
        <f t="shared" si="53"/>
        <v>3</v>
      </c>
      <c r="AI102" s="1">
        <f t="shared" si="60"/>
        <v>139</v>
      </c>
      <c r="AJ102" s="9">
        <f t="shared" si="34"/>
        <v>3.764670019814053E-2</v>
      </c>
      <c r="AK102" s="9">
        <f t="shared" si="35"/>
        <v>0.13122</v>
      </c>
      <c r="AL102" s="9">
        <f t="shared" si="36"/>
        <v>2.486E-2</v>
      </c>
      <c r="AM102" s="9">
        <f t="shared" si="37"/>
        <v>0.10142</v>
      </c>
      <c r="AN102" s="9">
        <f t="shared" si="38"/>
        <v>4.9399999999999999E-3</v>
      </c>
      <c r="AO102" s="9">
        <f t="shared" si="39"/>
        <v>2.7799999999999999E-3</v>
      </c>
      <c r="AP102" s="1">
        <f t="shared" si="54"/>
        <v>0</v>
      </c>
      <c r="AQ102" s="1">
        <f t="shared" si="54"/>
        <v>0</v>
      </c>
      <c r="AS102" s="1">
        <f t="shared" si="55"/>
        <v>0</v>
      </c>
      <c r="AT102" s="1">
        <f t="shared" si="61"/>
        <v>0</v>
      </c>
      <c r="AU102" s="1">
        <f t="shared" si="40"/>
        <v>22</v>
      </c>
      <c r="AV102" s="9">
        <f t="shared" si="56"/>
        <v>4.4000000000000002E-4</v>
      </c>
      <c r="AW102" s="9">
        <f t="shared" si="41"/>
        <v>1.2E-4</v>
      </c>
      <c r="AX102" s="9">
        <f t="shared" si="42"/>
        <v>3.2000000000000003E-4</v>
      </c>
      <c r="AY102" s="9">
        <f t="shared" si="43"/>
        <v>0</v>
      </c>
      <c r="AZ102" s="9">
        <f t="shared" si="4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106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6689</v>
      </c>
      <c r="C103" s="1">
        <v>90</v>
      </c>
      <c r="D103" s="1">
        <v>43310</v>
      </c>
      <c r="E103" s="1">
        <v>1332</v>
      </c>
      <c r="F103" s="1">
        <v>0</v>
      </c>
      <c r="G103" s="1">
        <v>5108</v>
      </c>
      <c r="H103" s="1">
        <v>0</v>
      </c>
      <c r="I103" s="1">
        <v>249</v>
      </c>
      <c r="J103" s="1">
        <v>31.06</v>
      </c>
      <c r="K103" s="1">
        <v>121.87</v>
      </c>
      <c r="L103" s="1">
        <v>3622.2</v>
      </c>
      <c r="M103" s="1">
        <v>1.07</v>
      </c>
      <c r="N103" s="1">
        <v>2258</v>
      </c>
      <c r="O103" s="1">
        <v>4421</v>
      </c>
      <c r="P103" s="1">
        <v>4205</v>
      </c>
      <c r="Q103" s="1">
        <v>209</v>
      </c>
      <c r="R103" s="1">
        <v>6</v>
      </c>
      <c r="S103" s="1">
        <v>830</v>
      </c>
      <c r="T103" s="1">
        <v>84</v>
      </c>
      <c r="U103" s="1">
        <v>7477</v>
      </c>
      <c r="V103" s="1">
        <v>6</v>
      </c>
      <c r="W103" s="1">
        <v>16</v>
      </c>
      <c r="X103" s="1">
        <v>0</v>
      </c>
      <c r="Y103" s="1">
        <v>0</v>
      </c>
      <c r="Z103" s="1">
        <v>0</v>
      </c>
      <c r="AA103" s="1">
        <f t="shared" si="50"/>
        <v>50787</v>
      </c>
      <c r="AB103" s="1">
        <f t="shared" si="50"/>
        <v>1338</v>
      </c>
      <c r="AC103" s="1">
        <f t="shared" si="51"/>
        <v>5124</v>
      </c>
      <c r="AD103" s="1">
        <f t="shared" si="52"/>
        <v>249</v>
      </c>
      <c r="AE103" s="1">
        <f t="shared" si="59"/>
        <v>89</v>
      </c>
      <c r="AF103" s="1">
        <f t="shared" si="53"/>
        <v>37</v>
      </c>
      <c r="AG103" s="1">
        <f t="shared" si="53"/>
        <v>0</v>
      </c>
      <c r="AH103" s="1">
        <f t="shared" si="53"/>
        <v>2</v>
      </c>
      <c r="AI103" s="1">
        <f t="shared" si="60"/>
        <v>128</v>
      </c>
      <c r="AJ103" s="9">
        <f t="shared" si="34"/>
        <v>3.7225295260876062E-2</v>
      </c>
      <c r="AK103" s="9">
        <f t="shared" si="35"/>
        <v>0.13378000000000001</v>
      </c>
      <c r="AL103" s="9">
        <f t="shared" si="36"/>
        <v>2.664E-2</v>
      </c>
      <c r="AM103" s="9">
        <f t="shared" si="37"/>
        <v>0.10216</v>
      </c>
      <c r="AN103" s="9">
        <f t="shared" si="38"/>
        <v>4.9800000000000001E-3</v>
      </c>
      <c r="AO103" s="9">
        <f t="shared" si="39"/>
        <v>2.5600000000000002E-3</v>
      </c>
      <c r="AP103" s="1">
        <f t="shared" si="54"/>
        <v>0</v>
      </c>
      <c r="AQ103" s="1">
        <f t="shared" si="54"/>
        <v>0</v>
      </c>
      <c r="AS103" s="1">
        <f t="shared" si="55"/>
        <v>0</v>
      </c>
      <c r="AT103" s="1">
        <f t="shared" si="61"/>
        <v>0</v>
      </c>
      <c r="AU103" s="1">
        <f t="shared" si="40"/>
        <v>22</v>
      </c>
      <c r="AV103" s="9">
        <f t="shared" si="56"/>
        <v>4.4000000000000002E-4</v>
      </c>
      <c r="AW103" s="9">
        <f t="shared" si="41"/>
        <v>1.2E-4</v>
      </c>
      <c r="AX103" s="9">
        <f t="shared" si="42"/>
        <v>3.2000000000000003E-4</v>
      </c>
      <c r="AY103" s="9">
        <f t="shared" si="43"/>
        <v>0</v>
      </c>
      <c r="AZ103" s="9">
        <f t="shared" si="4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107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6827</v>
      </c>
      <c r="C104" s="1">
        <v>91</v>
      </c>
      <c r="D104" s="1">
        <v>43171</v>
      </c>
      <c r="E104" s="1">
        <v>1432</v>
      </c>
      <c r="F104" s="1">
        <v>0</v>
      </c>
      <c r="G104" s="1">
        <v>5144</v>
      </c>
      <c r="H104" s="1">
        <v>0</v>
      </c>
      <c r="I104" s="1">
        <v>251</v>
      </c>
      <c r="J104" s="1">
        <v>31.14</v>
      </c>
      <c r="K104" s="1">
        <v>121.41</v>
      </c>
      <c r="L104" s="1">
        <v>3565</v>
      </c>
      <c r="M104" s="1">
        <v>1.07</v>
      </c>
      <c r="N104" s="1">
        <v>2280</v>
      </c>
      <c r="O104" s="1">
        <v>4538</v>
      </c>
      <c r="P104" s="1">
        <v>4322</v>
      </c>
      <c r="Q104" s="1">
        <v>209</v>
      </c>
      <c r="R104" s="1">
        <v>6</v>
      </c>
      <c r="S104" s="1">
        <v>825</v>
      </c>
      <c r="T104" s="1">
        <v>82</v>
      </c>
      <c r="U104" s="1">
        <v>7476</v>
      </c>
      <c r="V104" s="1">
        <v>6</v>
      </c>
      <c r="W104" s="1">
        <v>17</v>
      </c>
      <c r="X104" s="1">
        <v>0</v>
      </c>
      <c r="Y104" s="1">
        <v>0</v>
      </c>
      <c r="Z104" s="1">
        <v>0</v>
      </c>
      <c r="AA104" s="1">
        <f t="shared" si="50"/>
        <v>50647</v>
      </c>
      <c r="AB104" s="1">
        <f t="shared" si="50"/>
        <v>1438</v>
      </c>
      <c r="AC104" s="1">
        <f t="shared" si="51"/>
        <v>5161</v>
      </c>
      <c r="AD104" s="1">
        <f t="shared" si="52"/>
        <v>251</v>
      </c>
      <c r="AE104" s="1">
        <f t="shared" si="59"/>
        <v>100</v>
      </c>
      <c r="AF104" s="1">
        <f t="shared" si="53"/>
        <v>36</v>
      </c>
      <c r="AG104" s="1">
        <f t="shared" si="53"/>
        <v>0</v>
      </c>
      <c r="AH104" s="1">
        <f t="shared" si="53"/>
        <v>2</v>
      </c>
      <c r="AI104" s="1">
        <f t="shared" si="60"/>
        <v>138</v>
      </c>
      <c r="AJ104" s="9">
        <f t="shared" si="34"/>
        <v>3.6765782920755823E-2</v>
      </c>
      <c r="AK104" s="9">
        <f t="shared" si="35"/>
        <v>0.13653999999999999</v>
      </c>
      <c r="AL104" s="9">
        <f t="shared" si="36"/>
        <v>2.8639999999999999E-2</v>
      </c>
      <c r="AM104" s="9">
        <f t="shared" si="37"/>
        <v>0.10288</v>
      </c>
      <c r="AN104" s="9">
        <f t="shared" si="38"/>
        <v>5.0200000000000002E-3</v>
      </c>
      <c r="AO104" s="9">
        <f t="shared" si="39"/>
        <v>2.7599999999999999E-3</v>
      </c>
      <c r="AP104" s="1">
        <f t="shared" si="54"/>
        <v>0</v>
      </c>
      <c r="AQ104" s="1">
        <f t="shared" si="54"/>
        <v>1</v>
      </c>
      <c r="AS104" s="1">
        <f t="shared" si="55"/>
        <v>0</v>
      </c>
      <c r="AT104" s="1">
        <f t="shared" si="61"/>
        <v>1</v>
      </c>
      <c r="AU104" s="1">
        <f t="shared" si="40"/>
        <v>23</v>
      </c>
      <c r="AV104" s="9">
        <f t="shared" si="56"/>
        <v>4.6000000000000001E-4</v>
      </c>
      <c r="AW104" s="9">
        <f t="shared" si="41"/>
        <v>1.2E-4</v>
      </c>
      <c r="AX104" s="9">
        <f t="shared" si="42"/>
        <v>3.4000000000000002E-4</v>
      </c>
      <c r="AY104" s="9">
        <f t="shared" si="43"/>
        <v>0</v>
      </c>
      <c r="AZ104" s="9">
        <f t="shared" si="44"/>
        <v>2.0000000000000002E-5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108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7023</v>
      </c>
      <c r="C105" s="1">
        <v>92</v>
      </c>
      <c r="D105" s="1">
        <v>42975</v>
      </c>
      <c r="E105" s="1">
        <v>1591</v>
      </c>
      <c r="F105" s="1">
        <v>0</v>
      </c>
      <c r="G105" s="1">
        <v>5179</v>
      </c>
      <c r="H105" s="1">
        <v>0</v>
      </c>
      <c r="I105" s="1">
        <v>253</v>
      </c>
      <c r="J105" s="1">
        <v>31.22</v>
      </c>
      <c r="K105" s="1">
        <v>121.05</v>
      </c>
      <c r="L105" s="1">
        <v>3536.6</v>
      </c>
      <c r="M105" s="1">
        <v>1.07</v>
      </c>
      <c r="N105" s="1">
        <v>2307</v>
      </c>
      <c r="O105" s="1">
        <v>4706</v>
      </c>
      <c r="P105" s="1">
        <v>4490</v>
      </c>
      <c r="Q105" s="1">
        <v>209</v>
      </c>
      <c r="R105" s="1">
        <v>6</v>
      </c>
      <c r="S105" s="1">
        <v>867</v>
      </c>
      <c r="T105" s="1">
        <v>87</v>
      </c>
      <c r="U105" s="1">
        <v>7476</v>
      </c>
      <c r="V105" s="1">
        <v>6</v>
      </c>
      <c r="W105" s="1">
        <v>17</v>
      </c>
      <c r="X105" s="1">
        <v>0</v>
      </c>
      <c r="Y105" s="1">
        <v>0</v>
      </c>
      <c r="Z105" s="1">
        <v>0</v>
      </c>
      <c r="AA105" s="1">
        <f t="shared" si="50"/>
        <v>50451</v>
      </c>
      <c r="AB105" s="1">
        <f t="shared" si="50"/>
        <v>1597</v>
      </c>
      <c r="AC105" s="1">
        <f t="shared" si="51"/>
        <v>5196</v>
      </c>
      <c r="AD105" s="1">
        <f t="shared" si="52"/>
        <v>253</v>
      </c>
      <c r="AE105" s="1">
        <f t="shared" si="59"/>
        <v>159</v>
      </c>
      <c r="AF105" s="1">
        <f t="shared" si="53"/>
        <v>35</v>
      </c>
      <c r="AG105" s="1">
        <f t="shared" si="53"/>
        <v>0</v>
      </c>
      <c r="AH105" s="1">
        <f t="shared" si="53"/>
        <v>2</v>
      </c>
      <c r="AI105" s="1">
        <f t="shared" si="60"/>
        <v>196</v>
      </c>
      <c r="AJ105" s="9">
        <f t="shared" si="34"/>
        <v>3.6024490958279941E-2</v>
      </c>
      <c r="AK105" s="9">
        <f t="shared" si="35"/>
        <v>0.14046</v>
      </c>
      <c r="AL105" s="9">
        <f t="shared" si="36"/>
        <v>3.1820000000000001E-2</v>
      </c>
      <c r="AM105" s="9">
        <f t="shared" si="37"/>
        <v>0.10358000000000001</v>
      </c>
      <c r="AN105" s="9">
        <f t="shared" si="38"/>
        <v>5.0600000000000003E-3</v>
      </c>
      <c r="AO105" s="9">
        <f t="shared" si="39"/>
        <v>3.9199999999999999E-3</v>
      </c>
      <c r="AP105" s="1">
        <f t="shared" si="54"/>
        <v>0</v>
      </c>
      <c r="AQ105" s="1">
        <f t="shared" si="54"/>
        <v>0</v>
      </c>
      <c r="AS105" s="1">
        <f t="shared" si="55"/>
        <v>0</v>
      </c>
      <c r="AT105" s="1">
        <f t="shared" si="61"/>
        <v>0</v>
      </c>
      <c r="AU105" s="1">
        <f t="shared" si="40"/>
        <v>23</v>
      </c>
      <c r="AV105" s="9">
        <f t="shared" si="56"/>
        <v>4.6000000000000001E-4</v>
      </c>
      <c r="AW105" s="9">
        <f t="shared" si="41"/>
        <v>1.2E-4</v>
      </c>
      <c r="AX105" s="9">
        <f t="shared" si="42"/>
        <v>3.4000000000000002E-4</v>
      </c>
      <c r="AY105" s="9">
        <f t="shared" si="43"/>
        <v>0</v>
      </c>
      <c r="AZ105" s="9">
        <f t="shared" si="4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109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7264</v>
      </c>
      <c r="C106" s="1">
        <v>93</v>
      </c>
      <c r="D106" s="1">
        <v>42734</v>
      </c>
      <c r="E106" s="1">
        <v>1796</v>
      </c>
      <c r="F106" s="1">
        <v>0</v>
      </c>
      <c r="G106" s="1">
        <v>5214</v>
      </c>
      <c r="H106" s="1">
        <v>0</v>
      </c>
      <c r="I106" s="1">
        <v>254</v>
      </c>
      <c r="J106" s="1">
        <v>31.3</v>
      </c>
      <c r="K106" s="1">
        <v>120.8</v>
      </c>
      <c r="L106" s="1">
        <v>3492.6</v>
      </c>
      <c r="M106" s="1">
        <v>1.07</v>
      </c>
      <c r="N106" s="1">
        <v>2338</v>
      </c>
      <c r="O106" s="1">
        <v>4917</v>
      </c>
      <c r="P106" s="1">
        <v>4701</v>
      </c>
      <c r="Q106" s="1">
        <v>209</v>
      </c>
      <c r="R106" s="1">
        <v>6</v>
      </c>
      <c r="S106" s="1">
        <v>898</v>
      </c>
      <c r="T106" s="1">
        <v>91</v>
      </c>
      <c r="U106" s="1">
        <v>7476</v>
      </c>
      <c r="V106" s="1">
        <v>6</v>
      </c>
      <c r="W106" s="1">
        <v>17</v>
      </c>
      <c r="X106" s="1">
        <v>0</v>
      </c>
      <c r="Y106" s="1">
        <v>0</v>
      </c>
      <c r="Z106" s="1">
        <v>0</v>
      </c>
      <c r="AA106" s="1">
        <f t="shared" si="50"/>
        <v>50210</v>
      </c>
      <c r="AB106" s="1">
        <f t="shared" si="50"/>
        <v>1802</v>
      </c>
      <c r="AC106" s="1">
        <f t="shared" si="51"/>
        <v>5231</v>
      </c>
      <c r="AD106" s="1">
        <f t="shared" si="52"/>
        <v>254</v>
      </c>
      <c r="AE106" s="1">
        <f t="shared" si="59"/>
        <v>205</v>
      </c>
      <c r="AF106" s="1">
        <f t="shared" si="53"/>
        <v>35</v>
      </c>
      <c r="AG106" s="1">
        <f t="shared" si="53"/>
        <v>0</v>
      </c>
      <c r="AH106" s="1">
        <f t="shared" si="53"/>
        <v>1</v>
      </c>
      <c r="AI106" s="1">
        <f t="shared" si="60"/>
        <v>241</v>
      </c>
      <c r="AJ106" s="9">
        <f t="shared" si="34"/>
        <v>3.4966960352422909E-2</v>
      </c>
      <c r="AK106" s="9">
        <f t="shared" si="35"/>
        <v>0.14527999999999999</v>
      </c>
      <c r="AL106" s="9">
        <f t="shared" si="36"/>
        <v>3.5920000000000001E-2</v>
      </c>
      <c r="AM106" s="9">
        <f t="shared" si="37"/>
        <v>0.10428</v>
      </c>
      <c r="AN106" s="9">
        <f t="shared" si="38"/>
        <v>5.0800000000000003E-3</v>
      </c>
      <c r="AO106" s="9">
        <f t="shared" si="39"/>
        <v>4.8199999999999996E-3</v>
      </c>
      <c r="AP106" s="1">
        <f t="shared" si="54"/>
        <v>0</v>
      </c>
      <c r="AQ106" s="1">
        <f t="shared" si="54"/>
        <v>0</v>
      </c>
      <c r="AS106" s="1">
        <f t="shared" si="55"/>
        <v>0</v>
      </c>
      <c r="AT106" s="1">
        <f t="shared" si="61"/>
        <v>0</v>
      </c>
      <c r="AU106" s="1">
        <f t="shared" si="40"/>
        <v>23</v>
      </c>
      <c r="AV106" s="9">
        <f t="shared" si="56"/>
        <v>4.6000000000000001E-4</v>
      </c>
      <c r="AW106" s="9">
        <f t="shared" si="41"/>
        <v>1.2E-4</v>
      </c>
      <c r="AX106" s="9">
        <f t="shared" si="42"/>
        <v>3.4000000000000002E-4</v>
      </c>
      <c r="AY106" s="9">
        <f t="shared" si="43"/>
        <v>0</v>
      </c>
      <c r="AZ106" s="9">
        <f t="shared" si="4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110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7535</v>
      </c>
      <c r="C107" s="1">
        <v>94</v>
      </c>
      <c r="D107" s="1">
        <v>42464</v>
      </c>
      <c r="E107" s="1">
        <v>2030</v>
      </c>
      <c r="F107" s="1">
        <v>0</v>
      </c>
      <c r="G107" s="1">
        <v>5248</v>
      </c>
      <c r="H107" s="1">
        <v>0</v>
      </c>
      <c r="I107" s="1">
        <v>257</v>
      </c>
      <c r="J107" s="1">
        <v>31.37</v>
      </c>
      <c r="K107" s="1">
        <v>120.6</v>
      </c>
      <c r="L107" s="1">
        <v>3471</v>
      </c>
      <c r="M107" s="1">
        <v>1.07</v>
      </c>
      <c r="N107" s="1">
        <v>2370</v>
      </c>
      <c r="O107" s="1">
        <v>5155</v>
      </c>
      <c r="P107" s="1">
        <v>4938</v>
      </c>
      <c r="Q107" s="1">
        <v>209</v>
      </c>
      <c r="R107" s="1">
        <v>6</v>
      </c>
      <c r="S107" s="1">
        <v>918</v>
      </c>
      <c r="T107" s="1">
        <v>92</v>
      </c>
      <c r="U107" s="1">
        <v>7475</v>
      </c>
      <c r="V107" s="1">
        <v>6</v>
      </c>
      <c r="W107" s="1">
        <v>17</v>
      </c>
      <c r="X107" s="1">
        <v>0</v>
      </c>
      <c r="Y107" s="1">
        <v>0</v>
      </c>
      <c r="Z107" s="1">
        <v>0</v>
      </c>
      <c r="AA107" s="1">
        <f t="shared" si="50"/>
        <v>49939</v>
      </c>
      <c r="AB107" s="1">
        <f t="shared" si="50"/>
        <v>2036</v>
      </c>
      <c r="AC107" s="1">
        <f t="shared" si="51"/>
        <v>5265</v>
      </c>
      <c r="AD107" s="1">
        <f t="shared" si="52"/>
        <v>257</v>
      </c>
      <c r="AE107" s="1">
        <f t="shared" si="59"/>
        <v>234</v>
      </c>
      <c r="AF107" s="1">
        <f t="shared" si="53"/>
        <v>34</v>
      </c>
      <c r="AG107" s="1">
        <f t="shared" si="53"/>
        <v>0</v>
      </c>
      <c r="AH107" s="1">
        <f t="shared" si="53"/>
        <v>3</v>
      </c>
      <c r="AI107" s="1">
        <f t="shared" si="60"/>
        <v>271</v>
      </c>
      <c r="AJ107" s="9">
        <f t="shared" si="34"/>
        <v>3.4107498341074981E-2</v>
      </c>
      <c r="AK107" s="9">
        <f t="shared" si="35"/>
        <v>0.1507</v>
      </c>
      <c r="AL107" s="9">
        <f t="shared" si="36"/>
        <v>4.0599999999999997E-2</v>
      </c>
      <c r="AM107" s="9">
        <f t="shared" si="37"/>
        <v>0.10496</v>
      </c>
      <c r="AN107" s="9">
        <f t="shared" si="38"/>
        <v>5.1399999999999996E-3</v>
      </c>
      <c r="AO107" s="9">
        <f t="shared" si="39"/>
        <v>5.4200000000000003E-3</v>
      </c>
      <c r="AP107" s="1">
        <f t="shared" si="54"/>
        <v>0</v>
      </c>
      <c r="AQ107" s="1">
        <f t="shared" si="54"/>
        <v>0</v>
      </c>
      <c r="AS107" s="1">
        <f t="shared" si="55"/>
        <v>0</v>
      </c>
      <c r="AT107" s="1">
        <f t="shared" si="61"/>
        <v>0</v>
      </c>
      <c r="AU107" s="1">
        <f t="shared" si="40"/>
        <v>23</v>
      </c>
      <c r="AV107" s="9">
        <f t="shared" si="56"/>
        <v>4.6000000000000001E-4</v>
      </c>
      <c r="AW107" s="9">
        <f t="shared" si="41"/>
        <v>1.2E-4</v>
      </c>
      <c r="AX107" s="9">
        <f t="shared" si="42"/>
        <v>3.4000000000000002E-4</v>
      </c>
      <c r="AY107" s="9">
        <f t="shared" si="43"/>
        <v>0</v>
      </c>
      <c r="AZ107" s="9">
        <f t="shared" si="4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111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7810</v>
      </c>
      <c r="C108" s="1">
        <v>95</v>
      </c>
      <c r="D108" s="1">
        <v>42188</v>
      </c>
      <c r="E108" s="1">
        <v>2269</v>
      </c>
      <c r="F108" s="1">
        <v>0</v>
      </c>
      <c r="G108" s="1">
        <v>5283</v>
      </c>
      <c r="H108" s="1">
        <v>0</v>
      </c>
      <c r="I108" s="1">
        <v>258</v>
      </c>
      <c r="J108" s="1">
        <v>31.45</v>
      </c>
      <c r="K108" s="1">
        <v>120.43</v>
      </c>
      <c r="L108" s="1">
        <v>3461.1</v>
      </c>
      <c r="M108" s="1">
        <v>1.07</v>
      </c>
      <c r="N108" s="1">
        <v>2410</v>
      </c>
      <c r="O108" s="1">
        <v>5391</v>
      </c>
      <c r="P108" s="1">
        <v>5174</v>
      </c>
      <c r="Q108" s="1">
        <v>210</v>
      </c>
      <c r="R108" s="1">
        <v>6</v>
      </c>
      <c r="S108" s="1">
        <v>1020</v>
      </c>
      <c r="T108" s="1">
        <v>102</v>
      </c>
      <c r="U108" s="1">
        <v>7475</v>
      </c>
      <c r="V108" s="1">
        <v>6</v>
      </c>
      <c r="W108" s="1">
        <v>18</v>
      </c>
      <c r="X108" s="1">
        <v>0</v>
      </c>
      <c r="Y108" s="1">
        <v>0</v>
      </c>
      <c r="Z108" s="1">
        <v>0</v>
      </c>
      <c r="AA108" s="1">
        <f t="shared" si="50"/>
        <v>49663</v>
      </c>
      <c r="AB108" s="1">
        <f t="shared" si="50"/>
        <v>2275</v>
      </c>
      <c r="AC108" s="1">
        <f t="shared" si="51"/>
        <v>5301</v>
      </c>
      <c r="AD108" s="1">
        <f t="shared" si="52"/>
        <v>258</v>
      </c>
      <c r="AE108" s="1">
        <f t="shared" si="59"/>
        <v>239</v>
      </c>
      <c r="AF108" s="1">
        <f t="shared" si="53"/>
        <v>35</v>
      </c>
      <c r="AG108" s="1">
        <f t="shared" si="53"/>
        <v>0</v>
      </c>
      <c r="AH108" s="1">
        <f t="shared" si="53"/>
        <v>1</v>
      </c>
      <c r="AI108" s="1">
        <f t="shared" si="60"/>
        <v>275</v>
      </c>
      <c r="AJ108" s="9">
        <f t="shared" si="34"/>
        <v>3.3034571062740076E-2</v>
      </c>
      <c r="AK108" s="9">
        <f t="shared" si="35"/>
        <v>0.15620000000000001</v>
      </c>
      <c r="AL108" s="9">
        <f t="shared" si="36"/>
        <v>4.5379999999999997E-2</v>
      </c>
      <c r="AM108" s="9">
        <f t="shared" si="37"/>
        <v>0.10566</v>
      </c>
      <c r="AN108" s="9">
        <f t="shared" si="38"/>
        <v>5.1599999999999997E-3</v>
      </c>
      <c r="AO108" s="9">
        <f t="shared" si="39"/>
        <v>5.4999999999999997E-3</v>
      </c>
      <c r="AP108" s="1">
        <f t="shared" si="54"/>
        <v>0</v>
      </c>
      <c r="AQ108" s="1">
        <f t="shared" si="54"/>
        <v>1</v>
      </c>
      <c r="AS108" s="1">
        <f t="shared" si="55"/>
        <v>0</v>
      </c>
      <c r="AT108" s="1">
        <f t="shared" si="61"/>
        <v>1</v>
      </c>
      <c r="AU108" s="1">
        <f t="shared" si="40"/>
        <v>24</v>
      </c>
      <c r="AV108" s="9">
        <f t="shared" si="56"/>
        <v>4.8000000000000001E-4</v>
      </c>
      <c r="AW108" s="9">
        <f t="shared" si="41"/>
        <v>1.2E-4</v>
      </c>
      <c r="AX108" s="9">
        <f t="shared" si="42"/>
        <v>3.6000000000000002E-4</v>
      </c>
      <c r="AY108" s="9">
        <f t="shared" si="43"/>
        <v>0</v>
      </c>
      <c r="AZ108" s="9">
        <f t="shared" si="44"/>
        <v>2.0000000000000002E-5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112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8064</v>
      </c>
      <c r="C109" s="1">
        <v>96</v>
      </c>
      <c r="D109" s="1">
        <v>41934</v>
      </c>
      <c r="E109" s="1">
        <v>2486</v>
      </c>
      <c r="F109" s="1">
        <v>0</v>
      </c>
      <c r="G109" s="1">
        <v>5318</v>
      </c>
      <c r="H109" s="1">
        <v>0</v>
      </c>
      <c r="I109" s="1">
        <v>260</v>
      </c>
      <c r="J109" s="1">
        <v>31.52</v>
      </c>
      <c r="K109" s="1">
        <v>120.37</v>
      </c>
      <c r="L109" s="1">
        <v>3425.8</v>
      </c>
      <c r="M109" s="1">
        <v>1.07</v>
      </c>
      <c r="N109" s="1">
        <v>2459</v>
      </c>
      <c r="O109" s="1">
        <v>5596</v>
      </c>
      <c r="P109" s="1">
        <v>5378</v>
      </c>
      <c r="Q109" s="1">
        <v>211</v>
      </c>
      <c r="R109" s="1">
        <v>6</v>
      </c>
      <c r="S109" s="1">
        <v>1110</v>
      </c>
      <c r="T109" s="1">
        <v>111</v>
      </c>
      <c r="U109" s="1">
        <v>7474</v>
      </c>
      <c r="V109" s="1">
        <v>7</v>
      </c>
      <c r="W109" s="1">
        <v>18</v>
      </c>
      <c r="X109" s="1">
        <v>0</v>
      </c>
      <c r="Y109" s="1">
        <v>0</v>
      </c>
      <c r="Z109" s="1">
        <v>0</v>
      </c>
      <c r="AA109" s="1">
        <f t="shared" si="50"/>
        <v>49408</v>
      </c>
      <c r="AB109" s="1">
        <f t="shared" si="50"/>
        <v>2493</v>
      </c>
      <c r="AC109" s="1">
        <f t="shared" si="51"/>
        <v>5336</v>
      </c>
      <c r="AD109" s="1">
        <f t="shared" si="52"/>
        <v>260</v>
      </c>
      <c r="AE109" s="1">
        <f t="shared" si="59"/>
        <v>217</v>
      </c>
      <c r="AF109" s="1">
        <f t="shared" si="53"/>
        <v>35</v>
      </c>
      <c r="AG109" s="1">
        <f t="shared" si="53"/>
        <v>0</v>
      </c>
      <c r="AH109" s="1">
        <f t="shared" si="53"/>
        <v>2</v>
      </c>
      <c r="AI109" s="1">
        <f t="shared" si="60"/>
        <v>254</v>
      </c>
      <c r="AJ109" s="9">
        <f t="shared" si="34"/>
        <v>3.2242063492063495E-2</v>
      </c>
      <c r="AK109" s="9">
        <f t="shared" si="35"/>
        <v>0.16128000000000001</v>
      </c>
      <c r="AL109" s="9">
        <f t="shared" si="36"/>
        <v>4.972E-2</v>
      </c>
      <c r="AM109" s="9">
        <f t="shared" si="37"/>
        <v>0.10636</v>
      </c>
      <c r="AN109" s="9">
        <f t="shared" si="38"/>
        <v>5.1999999999999998E-3</v>
      </c>
      <c r="AO109" s="9">
        <f t="shared" si="39"/>
        <v>5.0800000000000003E-3</v>
      </c>
      <c r="AP109" s="1">
        <f t="shared" si="54"/>
        <v>1</v>
      </c>
      <c r="AQ109" s="1">
        <f t="shared" si="54"/>
        <v>0</v>
      </c>
      <c r="AS109" s="1">
        <f t="shared" si="55"/>
        <v>0</v>
      </c>
      <c r="AT109" s="1">
        <f t="shared" si="61"/>
        <v>1</v>
      </c>
      <c r="AU109" s="1">
        <f t="shared" si="40"/>
        <v>25</v>
      </c>
      <c r="AV109" s="9">
        <f t="shared" si="56"/>
        <v>5.0000000000000001E-4</v>
      </c>
      <c r="AW109" s="9">
        <f t="shared" si="41"/>
        <v>1.3999999999999999E-4</v>
      </c>
      <c r="AX109" s="9">
        <f t="shared" si="42"/>
        <v>3.6000000000000002E-4</v>
      </c>
      <c r="AY109" s="9">
        <f t="shared" si="43"/>
        <v>0</v>
      </c>
      <c r="AZ109" s="9">
        <f t="shared" si="44"/>
        <v>2.0000000000000002E-5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113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8290</v>
      </c>
      <c r="C110" s="1">
        <v>97</v>
      </c>
      <c r="D110" s="1">
        <v>41709</v>
      </c>
      <c r="E110" s="1">
        <v>2674</v>
      </c>
      <c r="F110" s="1">
        <v>0</v>
      </c>
      <c r="G110" s="1">
        <v>5354</v>
      </c>
      <c r="H110" s="1">
        <v>0</v>
      </c>
      <c r="I110" s="1">
        <v>262</v>
      </c>
      <c r="J110" s="1">
        <v>31.59</v>
      </c>
      <c r="K110" s="1">
        <v>120.52</v>
      </c>
      <c r="L110" s="1">
        <v>3369.5</v>
      </c>
      <c r="M110" s="1">
        <v>1.07</v>
      </c>
      <c r="N110" s="1">
        <v>2516</v>
      </c>
      <c r="O110" s="1">
        <v>5764</v>
      </c>
      <c r="P110" s="1">
        <v>5544</v>
      </c>
      <c r="Q110" s="1">
        <v>213</v>
      </c>
      <c r="R110" s="1">
        <v>6</v>
      </c>
      <c r="S110" s="1">
        <v>1212</v>
      </c>
      <c r="T110" s="1">
        <v>121</v>
      </c>
      <c r="U110" s="1">
        <v>7474</v>
      </c>
      <c r="V110" s="1">
        <v>7</v>
      </c>
      <c r="W110" s="1">
        <v>18</v>
      </c>
      <c r="X110" s="1">
        <v>0</v>
      </c>
      <c r="Y110" s="1">
        <v>0</v>
      </c>
      <c r="Z110" s="1">
        <v>0</v>
      </c>
      <c r="AA110" s="1">
        <f t="shared" si="50"/>
        <v>49183</v>
      </c>
      <c r="AB110" s="1">
        <f t="shared" si="50"/>
        <v>2681</v>
      </c>
      <c r="AC110" s="1">
        <f t="shared" si="51"/>
        <v>5372</v>
      </c>
      <c r="AD110" s="1">
        <f t="shared" si="52"/>
        <v>262</v>
      </c>
      <c r="AE110" s="1">
        <f t="shared" si="59"/>
        <v>188</v>
      </c>
      <c r="AF110" s="1">
        <f t="shared" si="53"/>
        <v>36</v>
      </c>
      <c r="AG110" s="1">
        <f t="shared" si="53"/>
        <v>0</v>
      </c>
      <c r="AH110" s="1">
        <f t="shared" si="53"/>
        <v>2</v>
      </c>
      <c r="AI110" s="1">
        <f t="shared" si="60"/>
        <v>226</v>
      </c>
      <c r="AJ110" s="9">
        <f t="shared" si="34"/>
        <v>3.1604342581423403E-2</v>
      </c>
      <c r="AK110" s="9">
        <f t="shared" si="35"/>
        <v>0.1658</v>
      </c>
      <c r="AL110" s="9">
        <f t="shared" si="36"/>
        <v>5.348E-2</v>
      </c>
      <c r="AM110" s="9">
        <f t="shared" si="37"/>
        <v>0.10707999999999999</v>
      </c>
      <c r="AN110" s="9">
        <f t="shared" si="38"/>
        <v>5.2399999999999999E-3</v>
      </c>
      <c r="AO110" s="9">
        <f t="shared" si="39"/>
        <v>4.5199999999999997E-3</v>
      </c>
      <c r="AP110" s="1">
        <f t="shared" si="54"/>
        <v>0</v>
      </c>
      <c r="AQ110" s="1">
        <f t="shared" si="54"/>
        <v>0</v>
      </c>
      <c r="AS110" s="1">
        <f t="shared" si="55"/>
        <v>0</v>
      </c>
      <c r="AT110" s="1">
        <f t="shared" si="61"/>
        <v>0</v>
      </c>
      <c r="AU110" s="1">
        <f t="shared" si="40"/>
        <v>25</v>
      </c>
      <c r="AV110" s="9">
        <f t="shared" si="56"/>
        <v>5.0000000000000001E-4</v>
      </c>
      <c r="AW110" s="9">
        <f t="shared" si="41"/>
        <v>1.3999999999999999E-4</v>
      </c>
      <c r="AX110" s="9">
        <f t="shared" si="42"/>
        <v>3.6000000000000002E-4</v>
      </c>
      <c r="AY110" s="9">
        <f t="shared" si="43"/>
        <v>0</v>
      </c>
      <c r="AZ110" s="9">
        <f t="shared" si="4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114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8485</v>
      </c>
      <c r="C111" s="1">
        <v>98</v>
      </c>
      <c r="D111" s="1">
        <v>41513</v>
      </c>
      <c r="E111" s="1">
        <v>2831</v>
      </c>
      <c r="F111" s="1">
        <v>0</v>
      </c>
      <c r="G111" s="1">
        <v>5390</v>
      </c>
      <c r="H111" s="1">
        <v>0</v>
      </c>
      <c r="I111" s="1">
        <v>264</v>
      </c>
      <c r="J111" s="1">
        <v>31.66</v>
      </c>
      <c r="K111" s="1">
        <v>120.77</v>
      </c>
      <c r="L111" s="1">
        <v>3301</v>
      </c>
      <c r="M111" s="1">
        <v>1.07</v>
      </c>
      <c r="N111" s="1">
        <v>2581</v>
      </c>
      <c r="O111" s="1">
        <v>5895</v>
      </c>
      <c r="P111" s="1">
        <v>5673</v>
      </c>
      <c r="Q111" s="1">
        <v>215</v>
      </c>
      <c r="R111" s="1">
        <v>6</v>
      </c>
      <c r="S111" s="1">
        <v>1370</v>
      </c>
      <c r="T111" s="1">
        <v>136</v>
      </c>
      <c r="U111" s="1">
        <v>7473</v>
      </c>
      <c r="V111" s="1">
        <v>7</v>
      </c>
      <c r="W111" s="1">
        <v>19</v>
      </c>
      <c r="X111" s="1">
        <v>0</v>
      </c>
      <c r="Y111" s="1">
        <v>0</v>
      </c>
      <c r="Z111" s="1">
        <v>0</v>
      </c>
      <c r="AA111" s="1">
        <f t="shared" si="50"/>
        <v>48986</v>
      </c>
      <c r="AB111" s="1">
        <f t="shared" si="50"/>
        <v>2838</v>
      </c>
      <c r="AC111" s="1">
        <f t="shared" si="51"/>
        <v>5409</v>
      </c>
      <c r="AD111" s="1">
        <f t="shared" si="52"/>
        <v>264</v>
      </c>
      <c r="AE111" s="1">
        <f t="shared" si="59"/>
        <v>157</v>
      </c>
      <c r="AF111" s="1">
        <f t="shared" si="53"/>
        <v>36</v>
      </c>
      <c r="AG111" s="1">
        <f t="shared" si="53"/>
        <v>0</v>
      </c>
      <c r="AH111" s="1">
        <f t="shared" si="53"/>
        <v>2</v>
      </c>
      <c r="AI111" s="1">
        <f t="shared" si="60"/>
        <v>195</v>
      </c>
      <c r="AJ111" s="9">
        <f t="shared" si="34"/>
        <v>3.1113730111962286E-2</v>
      </c>
      <c r="AK111" s="9">
        <f t="shared" si="35"/>
        <v>0.16969999999999999</v>
      </c>
      <c r="AL111" s="9">
        <f t="shared" si="36"/>
        <v>5.6619999999999997E-2</v>
      </c>
      <c r="AM111" s="9">
        <f t="shared" si="37"/>
        <v>0.10780000000000001</v>
      </c>
      <c r="AN111" s="9">
        <f t="shared" si="38"/>
        <v>5.28E-3</v>
      </c>
      <c r="AO111" s="9">
        <f t="shared" si="39"/>
        <v>3.8999999999999998E-3</v>
      </c>
      <c r="AP111" s="1">
        <f t="shared" si="54"/>
        <v>0</v>
      </c>
      <c r="AQ111" s="1">
        <f t="shared" si="54"/>
        <v>1</v>
      </c>
      <c r="AS111" s="1">
        <f t="shared" si="55"/>
        <v>0</v>
      </c>
      <c r="AT111" s="1">
        <f t="shared" si="61"/>
        <v>1</v>
      </c>
      <c r="AU111" s="1">
        <f t="shared" si="40"/>
        <v>26</v>
      </c>
      <c r="AV111" s="9">
        <f t="shared" si="56"/>
        <v>5.1999999999999995E-4</v>
      </c>
      <c r="AW111" s="9">
        <f t="shared" si="41"/>
        <v>1.3999999999999999E-4</v>
      </c>
      <c r="AX111" s="9">
        <f t="shared" si="42"/>
        <v>3.8000000000000002E-4</v>
      </c>
      <c r="AY111" s="9">
        <f t="shared" si="43"/>
        <v>0</v>
      </c>
      <c r="AZ111" s="9">
        <f t="shared" si="44"/>
        <v>2.0000000000000002E-5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115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8653</v>
      </c>
      <c r="C112" s="1">
        <v>99</v>
      </c>
      <c r="D112" s="1">
        <v>41345</v>
      </c>
      <c r="E112" s="1">
        <v>2957</v>
      </c>
      <c r="F112" s="1">
        <v>0</v>
      </c>
      <c r="G112" s="1">
        <v>5431</v>
      </c>
      <c r="H112" s="1">
        <v>0</v>
      </c>
      <c r="I112" s="1">
        <v>265</v>
      </c>
      <c r="J112" s="1">
        <v>31.73</v>
      </c>
      <c r="K112" s="1">
        <v>121.09</v>
      </c>
      <c r="L112" s="1">
        <v>3297.7</v>
      </c>
      <c r="M112" s="1">
        <v>1.07</v>
      </c>
      <c r="N112" s="1">
        <v>2649</v>
      </c>
      <c r="O112" s="1">
        <v>5995</v>
      </c>
      <c r="P112" s="1">
        <v>5770</v>
      </c>
      <c r="Q112" s="1">
        <v>218</v>
      </c>
      <c r="R112" s="1">
        <v>6</v>
      </c>
      <c r="S112" s="1">
        <v>1569</v>
      </c>
      <c r="T112" s="1">
        <v>158</v>
      </c>
      <c r="U112" s="1">
        <v>7472</v>
      </c>
      <c r="V112" s="1">
        <v>8</v>
      </c>
      <c r="W112" s="1">
        <v>19</v>
      </c>
      <c r="X112" s="1">
        <v>0</v>
      </c>
      <c r="Y112" s="1">
        <v>0</v>
      </c>
      <c r="Z112" s="1">
        <v>0</v>
      </c>
      <c r="AA112" s="1">
        <f t="shared" si="50"/>
        <v>48817</v>
      </c>
      <c r="AB112" s="1">
        <f t="shared" si="50"/>
        <v>2965</v>
      </c>
      <c r="AC112" s="1">
        <f t="shared" si="51"/>
        <v>5450</v>
      </c>
      <c r="AD112" s="1">
        <f t="shared" si="52"/>
        <v>265</v>
      </c>
      <c r="AE112" s="1">
        <f t="shared" si="59"/>
        <v>126</v>
      </c>
      <c r="AF112" s="1">
        <f t="shared" si="53"/>
        <v>41</v>
      </c>
      <c r="AG112" s="1">
        <f t="shared" si="53"/>
        <v>0</v>
      </c>
      <c r="AH112" s="1">
        <f t="shared" si="53"/>
        <v>1</v>
      </c>
      <c r="AI112" s="1">
        <f t="shared" si="60"/>
        <v>168</v>
      </c>
      <c r="AJ112" s="9">
        <f t="shared" si="34"/>
        <v>3.0625216687853923E-2</v>
      </c>
      <c r="AK112" s="9">
        <f t="shared" si="35"/>
        <v>0.17305999999999999</v>
      </c>
      <c r="AL112" s="9">
        <f t="shared" si="36"/>
        <v>5.9139999999999998E-2</v>
      </c>
      <c r="AM112" s="9">
        <f t="shared" si="37"/>
        <v>0.10861999999999999</v>
      </c>
      <c r="AN112" s="9">
        <f t="shared" si="38"/>
        <v>5.3E-3</v>
      </c>
      <c r="AO112" s="9">
        <f t="shared" si="39"/>
        <v>3.3600000000000001E-3</v>
      </c>
      <c r="AP112" s="1">
        <f t="shared" si="54"/>
        <v>1</v>
      </c>
      <c r="AQ112" s="1">
        <f t="shared" si="54"/>
        <v>0</v>
      </c>
      <c r="AS112" s="1">
        <f t="shared" si="55"/>
        <v>0</v>
      </c>
      <c r="AT112" s="1">
        <f t="shared" si="61"/>
        <v>1</v>
      </c>
      <c r="AU112" s="1">
        <f t="shared" si="40"/>
        <v>27</v>
      </c>
      <c r="AV112" s="9">
        <f t="shared" si="56"/>
        <v>5.4000000000000001E-4</v>
      </c>
      <c r="AW112" s="9">
        <f t="shared" si="41"/>
        <v>1.6000000000000001E-4</v>
      </c>
      <c r="AX112" s="9">
        <f t="shared" si="42"/>
        <v>3.8000000000000002E-4</v>
      </c>
      <c r="AY112" s="9">
        <f t="shared" si="43"/>
        <v>0</v>
      </c>
      <c r="AZ112" s="9">
        <f t="shared" si="44"/>
        <v>2.0000000000000002E-5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116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8816</v>
      </c>
      <c r="C113" s="1">
        <v>100</v>
      </c>
      <c r="D113" s="1">
        <v>41182</v>
      </c>
      <c r="E113" s="1">
        <v>3079</v>
      </c>
      <c r="F113" s="1">
        <v>0</v>
      </c>
      <c r="G113" s="1">
        <v>5470</v>
      </c>
      <c r="H113" s="1">
        <v>0</v>
      </c>
      <c r="I113" s="1">
        <v>267</v>
      </c>
      <c r="J113" s="1">
        <v>31.8</v>
      </c>
      <c r="K113" s="1">
        <v>121.43</v>
      </c>
      <c r="L113" s="1">
        <v>3267.5</v>
      </c>
      <c r="M113" s="1">
        <v>1.07</v>
      </c>
      <c r="N113" s="1">
        <v>2718</v>
      </c>
      <c r="O113" s="1">
        <v>6088</v>
      </c>
      <c r="P113" s="1">
        <v>5860</v>
      </c>
      <c r="Q113" s="1">
        <v>221</v>
      </c>
      <c r="R113" s="1">
        <v>6</v>
      </c>
      <c r="S113" s="1">
        <v>1798</v>
      </c>
      <c r="T113" s="1">
        <v>180</v>
      </c>
      <c r="U113" s="1">
        <v>7471</v>
      </c>
      <c r="V113" s="1">
        <v>9</v>
      </c>
      <c r="W113" s="1">
        <v>19</v>
      </c>
      <c r="X113" s="1">
        <v>0</v>
      </c>
      <c r="Y113" s="1">
        <v>0</v>
      </c>
      <c r="Z113" s="1">
        <v>0</v>
      </c>
      <c r="AA113" s="1">
        <f t="shared" si="50"/>
        <v>48653</v>
      </c>
      <c r="AB113" s="1">
        <f t="shared" si="50"/>
        <v>3088</v>
      </c>
      <c r="AC113" s="1">
        <f t="shared" si="51"/>
        <v>5489</v>
      </c>
      <c r="AD113" s="1">
        <f t="shared" si="52"/>
        <v>267</v>
      </c>
      <c r="AE113" s="1">
        <f t="shared" si="59"/>
        <v>122</v>
      </c>
      <c r="AF113" s="1">
        <f t="shared" si="53"/>
        <v>39</v>
      </c>
      <c r="AG113" s="1">
        <f t="shared" si="53"/>
        <v>0</v>
      </c>
      <c r="AH113" s="1">
        <f t="shared" si="53"/>
        <v>2</v>
      </c>
      <c r="AI113" s="1">
        <f t="shared" si="60"/>
        <v>163</v>
      </c>
      <c r="AJ113" s="9">
        <f t="shared" si="34"/>
        <v>3.0285843920145189E-2</v>
      </c>
      <c r="AK113" s="9">
        <f t="shared" si="35"/>
        <v>0.17632</v>
      </c>
      <c r="AL113" s="9">
        <f t="shared" si="36"/>
        <v>6.1580000000000003E-2</v>
      </c>
      <c r="AM113" s="9">
        <f t="shared" si="37"/>
        <v>0.1094</v>
      </c>
      <c r="AN113" s="9">
        <f t="shared" si="38"/>
        <v>5.3400000000000001E-3</v>
      </c>
      <c r="AO113" s="9">
        <f t="shared" si="39"/>
        <v>3.2599999999999999E-3</v>
      </c>
      <c r="AP113" s="1">
        <f t="shared" si="54"/>
        <v>1</v>
      </c>
      <c r="AQ113" s="1">
        <f t="shared" si="54"/>
        <v>0</v>
      </c>
      <c r="AS113" s="1">
        <f t="shared" si="55"/>
        <v>0</v>
      </c>
      <c r="AT113" s="1">
        <f t="shared" si="61"/>
        <v>1</v>
      </c>
      <c r="AU113" s="1">
        <f t="shared" si="40"/>
        <v>28</v>
      </c>
      <c r="AV113" s="9">
        <f t="shared" si="56"/>
        <v>5.5999999999999995E-4</v>
      </c>
      <c r="AW113" s="9">
        <f t="shared" si="41"/>
        <v>1.8000000000000001E-4</v>
      </c>
      <c r="AX113" s="9">
        <f t="shared" si="42"/>
        <v>3.8000000000000002E-4</v>
      </c>
      <c r="AY113" s="9">
        <f t="shared" si="43"/>
        <v>0</v>
      </c>
      <c r="AZ113" s="9">
        <f t="shared" si="44"/>
        <v>2.0000000000000002E-5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117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8972</v>
      </c>
      <c r="C114" s="1">
        <v>101</v>
      </c>
      <c r="D114" s="1">
        <v>41026</v>
      </c>
      <c r="E114" s="1">
        <v>3190</v>
      </c>
      <c r="F114" s="1">
        <v>0</v>
      </c>
      <c r="G114" s="1">
        <v>5513</v>
      </c>
      <c r="H114" s="1">
        <v>0</v>
      </c>
      <c r="I114" s="1">
        <v>269</v>
      </c>
      <c r="J114" s="1">
        <v>31.86</v>
      </c>
      <c r="K114" s="1">
        <v>121.74</v>
      </c>
      <c r="L114" s="1">
        <v>3266.2</v>
      </c>
      <c r="M114" s="1">
        <v>1.07</v>
      </c>
      <c r="N114" s="1">
        <v>2785</v>
      </c>
      <c r="O114" s="1">
        <v>6178</v>
      </c>
      <c r="P114" s="1">
        <v>5943</v>
      </c>
      <c r="Q114" s="1">
        <v>227</v>
      </c>
      <c r="R114" s="1">
        <v>7</v>
      </c>
      <c r="S114" s="1">
        <v>2028</v>
      </c>
      <c r="T114" s="1">
        <v>203</v>
      </c>
      <c r="U114" s="1">
        <v>7470</v>
      </c>
      <c r="V114" s="1">
        <v>9</v>
      </c>
      <c r="W114" s="1">
        <v>19</v>
      </c>
      <c r="X114" s="1">
        <v>0</v>
      </c>
      <c r="Y114" s="1">
        <v>0</v>
      </c>
      <c r="Z114" s="1">
        <v>0</v>
      </c>
      <c r="AA114" s="1">
        <f t="shared" si="50"/>
        <v>48496</v>
      </c>
      <c r="AB114" s="1">
        <f t="shared" si="50"/>
        <v>3199</v>
      </c>
      <c r="AC114" s="1">
        <f t="shared" si="51"/>
        <v>5532</v>
      </c>
      <c r="AD114" s="1">
        <f t="shared" si="52"/>
        <v>269</v>
      </c>
      <c r="AE114" s="1">
        <f t="shared" si="59"/>
        <v>111</v>
      </c>
      <c r="AF114" s="1">
        <f t="shared" si="53"/>
        <v>43</v>
      </c>
      <c r="AG114" s="1">
        <f t="shared" si="53"/>
        <v>0</v>
      </c>
      <c r="AH114" s="1">
        <f t="shared" si="53"/>
        <v>2</v>
      </c>
      <c r="AI114" s="1">
        <f t="shared" si="60"/>
        <v>156</v>
      </c>
      <c r="AJ114" s="9">
        <f t="shared" si="34"/>
        <v>2.9982166740971913E-2</v>
      </c>
      <c r="AK114" s="9">
        <f t="shared" si="35"/>
        <v>0.17943999999999999</v>
      </c>
      <c r="AL114" s="9">
        <f t="shared" si="36"/>
        <v>6.3799999999999996E-2</v>
      </c>
      <c r="AM114" s="9">
        <f t="shared" si="37"/>
        <v>0.11026</v>
      </c>
      <c r="AN114" s="9">
        <f t="shared" si="38"/>
        <v>5.3800000000000002E-3</v>
      </c>
      <c r="AO114" s="9">
        <f t="shared" si="39"/>
        <v>3.1199999999999999E-3</v>
      </c>
      <c r="AP114" s="1">
        <f t="shared" si="54"/>
        <v>0</v>
      </c>
      <c r="AQ114" s="1">
        <f t="shared" si="54"/>
        <v>0</v>
      </c>
      <c r="AS114" s="1">
        <f t="shared" si="55"/>
        <v>0</v>
      </c>
      <c r="AT114" s="1">
        <f t="shared" si="61"/>
        <v>0</v>
      </c>
      <c r="AU114" s="1">
        <f t="shared" si="40"/>
        <v>28</v>
      </c>
      <c r="AV114" s="9">
        <f t="shared" si="56"/>
        <v>5.5999999999999995E-4</v>
      </c>
      <c r="AW114" s="9">
        <f t="shared" si="41"/>
        <v>1.8000000000000001E-4</v>
      </c>
      <c r="AX114" s="9">
        <f t="shared" si="42"/>
        <v>3.8000000000000002E-4</v>
      </c>
      <c r="AY114" s="9">
        <f t="shared" si="43"/>
        <v>0</v>
      </c>
      <c r="AZ114" s="9">
        <f t="shared" si="4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118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9127</v>
      </c>
      <c r="C115" s="1">
        <v>102</v>
      </c>
      <c r="D115" s="1">
        <v>40872</v>
      </c>
      <c r="E115" s="1">
        <v>3289</v>
      </c>
      <c r="F115" s="1">
        <v>0</v>
      </c>
      <c r="G115" s="1">
        <v>5566</v>
      </c>
      <c r="H115" s="1">
        <v>0</v>
      </c>
      <c r="I115" s="1">
        <v>272</v>
      </c>
      <c r="J115" s="1">
        <v>31.93</v>
      </c>
      <c r="K115" s="1">
        <v>122.01</v>
      </c>
      <c r="L115" s="1">
        <v>3233.3</v>
      </c>
      <c r="M115" s="1">
        <v>1.08</v>
      </c>
      <c r="N115" s="1">
        <v>2851</v>
      </c>
      <c r="O115" s="1">
        <v>6266</v>
      </c>
      <c r="P115" s="1">
        <v>6023</v>
      </c>
      <c r="Q115" s="1">
        <v>235</v>
      </c>
      <c r="R115" s="1">
        <v>7</v>
      </c>
      <c r="S115" s="1">
        <v>2227</v>
      </c>
      <c r="T115" s="1">
        <v>225</v>
      </c>
      <c r="U115" s="1">
        <v>7470</v>
      </c>
      <c r="V115" s="1">
        <v>10</v>
      </c>
      <c r="W115" s="1">
        <v>19</v>
      </c>
      <c r="X115" s="1">
        <v>0</v>
      </c>
      <c r="Y115" s="1">
        <v>0</v>
      </c>
      <c r="Z115" s="1">
        <v>0</v>
      </c>
      <c r="AA115" s="1">
        <f t="shared" si="50"/>
        <v>48342</v>
      </c>
      <c r="AB115" s="1">
        <f t="shared" si="50"/>
        <v>3299</v>
      </c>
      <c r="AC115" s="1">
        <f t="shared" si="51"/>
        <v>5585</v>
      </c>
      <c r="AD115" s="1">
        <f t="shared" si="52"/>
        <v>272</v>
      </c>
      <c r="AE115" s="1">
        <f t="shared" si="59"/>
        <v>99</v>
      </c>
      <c r="AF115" s="1">
        <f t="shared" si="53"/>
        <v>53</v>
      </c>
      <c r="AG115" s="1">
        <f t="shared" si="53"/>
        <v>0</v>
      </c>
      <c r="AH115" s="1">
        <f t="shared" si="53"/>
        <v>3</v>
      </c>
      <c r="AI115" s="1">
        <f t="shared" si="60"/>
        <v>155</v>
      </c>
      <c r="AJ115" s="9">
        <f t="shared" si="34"/>
        <v>2.9801687301413388E-2</v>
      </c>
      <c r="AK115" s="9">
        <f t="shared" si="35"/>
        <v>0.18254000000000001</v>
      </c>
      <c r="AL115" s="9">
        <f t="shared" si="36"/>
        <v>6.5780000000000005E-2</v>
      </c>
      <c r="AM115" s="9">
        <f t="shared" si="37"/>
        <v>0.11132</v>
      </c>
      <c r="AN115" s="9">
        <f t="shared" si="38"/>
        <v>5.4400000000000004E-3</v>
      </c>
      <c r="AO115" s="9">
        <f t="shared" si="39"/>
        <v>3.0999999999999999E-3</v>
      </c>
      <c r="AP115" s="1">
        <f t="shared" si="54"/>
        <v>1</v>
      </c>
      <c r="AQ115" s="1">
        <f t="shared" si="54"/>
        <v>0</v>
      </c>
      <c r="AS115" s="1">
        <f t="shared" si="55"/>
        <v>0</v>
      </c>
      <c r="AT115" s="1">
        <f t="shared" si="61"/>
        <v>1</v>
      </c>
      <c r="AU115" s="1">
        <f t="shared" si="40"/>
        <v>29</v>
      </c>
      <c r="AV115" s="9">
        <f t="shared" si="56"/>
        <v>5.8E-4</v>
      </c>
      <c r="AW115" s="9">
        <f t="shared" si="41"/>
        <v>2.0000000000000001E-4</v>
      </c>
      <c r="AX115" s="9">
        <f t="shared" si="42"/>
        <v>3.8000000000000002E-4</v>
      </c>
      <c r="AY115" s="9">
        <f t="shared" si="43"/>
        <v>0</v>
      </c>
      <c r="AZ115" s="9">
        <f t="shared" si="44"/>
        <v>2.0000000000000002E-5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119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9291</v>
      </c>
      <c r="C116" s="1">
        <v>103</v>
      </c>
      <c r="D116" s="1">
        <v>40708</v>
      </c>
      <c r="E116" s="1">
        <v>3400</v>
      </c>
      <c r="F116" s="1">
        <v>0</v>
      </c>
      <c r="G116" s="1">
        <v>5617</v>
      </c>
      <c r="H116" s="1">
        <v>0</v>
      </c>
      <c r="I116" s="1">
        <v>274</v>
      </c>
      <c r="J116" s="1">
        <v>31.99</v>
      </c>
      <c r="K116" s="1">
        <v>122.29</v>
      </c>
      <c r="L116" s="1">
        <v>3206.2</v>
      </c>
      <c r="M116" s="1">
        <v>1.08</v>
      </c>
      <c r="N116" s="1">
        <v>2913</v>
      </c>
      <c r="O116" s="1">
        <v>6368</v>
      </c>
      <c r="P116" s="1">
        <v>6115</v>
      </c>
      <c r="Q116" s="1">
        <v>245</v>
      </c>
      <c r="R116" s="1">
        <v>7</v>
      </c>
      <c r="S116" s="1">
        <v>2399</v>
      </c>
      <c r="T116" s="1">
        <v>241</v>
      </c>
      <c r="U116" s="1">
        <v>7469</v>
      </c>
      <c r="V116" s="1">
        <v>10</v>
      </c>
      <c r="W116" s="1">
        <v>20</v>
      </c>
      <c r="X116" s="1">
        <v>0</v>
      </c>
      <c r="Y116" s="1">
        <v>0</v>
      </c>
      <c r="Z116" s="1">
        <v>0</v>
      </c>
      <c r="AA116" s="1">
        <f t="shared" si="50"/>
        <v>48177</v>
      </c>
      <c r="AB116" s="1">
        <f t="shared" si="50"/>
        <v>3410</v>
      </c>
      <c r="AC116" s="1">
        <f t="shared" si="51"/>
        <v>5637</v>
      </c>
      <c r="AD116" s="1">
        <f t="shared" si="52"/>
        <v>274</v>
      </c>
      <c r="AE116" s="1">
        <f t="shared" si="59"/>
        <v>111</v>
      </c>
      <c r="AF116" s="1">
        <f t="shared" si="53"/>
        <v>51</v>
      </c>
      <c r="AG116" s="1">
        <f t="shared" si="53"/>
        <v>0</v>
      </c>
      <c r="AH116" s="1">
        <f t="shared" si="53"/>
        <v>2</v>
      </c>
      <c r="AI116" s="1">
        <f t="shared" si="60"/>
        <v>164</v>
      </c>
      <c r="AJ116" s="9">
        <f t="shared" si="34"/>
        <v>2.9490905177053061E-2</v>
      </c>
      <c r="AK116" s="9">
        <f t="shared" si="35"/>
        <v>0.18582000000000001</v>
      </c>
      <c r="AL116" s="9">
        <f t="shared" si="36"/>
        <v>6.8000000000000005E-2</v>
      </c>
      <c r="AM116" s="9">
        <f t="shared" si="37"/>
        <v>0.11234</v>
      </c>
      <c r="AN116" s="9">
        <f t="shared" si="38"/>
        <v>5.4799999999999996E-3</v>
      </c>
      <c r="AO116" s="9">
        <f t="shared" si="39"/>
        <v>3.2799999999999999E-3</v>
      </c>
      <c r="AP116" s="1">
        <f t="shared" si="54"/>
        <v>0</v>
      </c>
      <c r="AQ116" s="1">
        <f t="shared" si="54"/>
        <v>1</v>
      </c>
      <c r="AS116" s="1">
        <f t="shared" si="55"/>
        <v>0</v>
      </c>
      <c r="AT116" s="1">
        <f t="shared" si="61"/>
        <v>1</v>
      </c>
      <c r="AU116" s="1">
        <f t="shared" si="40"/>
        <v>30</v>
      </c>
      <c r="AV116" s="9">
        <f t="shared" si="56"/>
        <v>5.9999999999999995E-4</v>
      </c>
      <c r="AW116" s="9">
        <f t="shared" si="41"/>
        <v>2.0000000000000001E-4</v>
      </c>
      <c r="AX116" s="9">
        <f t="shared" si="42"/>
        <v>4.0000000000000002E-4</v>
      </c>
      <c r="AY116" s="9">
        <f t="shared" si="43"/>
        <v>0</v>
      </c>
      <c r="AZ116" s="9">
        <f t="shared" si="44"/>
        <v>2.0000000000000002E-5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120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9452</v>
      </c>
      <c r="C117" s="1">
        <v>104</v>
      </c>
      <c r="D117" s="1">
        <v>40546</v>
      </c>
      <c r="E117" s="1">
        <v>3506</v>
      </c>
      <c r="F117" s="1">
        <v>0</v>
      </c>
      <c r="G117" s="1">
        <v>5670</v>
      </c>
      <c r="H117" s="1">
        <v>0</v>
      </c>
      <c r="I117" s="1">
        <v>276</v>
      </c>
      <c r="J117" s="1">
        <v>32.049999999999997</v>
      </c>
      <c r="K117" s="1">
        <v>122.6</v>
      </c>
      <c r="L117" s="1">
        <v>3209.6</v>
      </c>
      <c r="M117" s="1">
        <v>1.08</v>
      </c>
      <c r="N117" s="1">
        <v>2972</v>
      </c>
      <c r="O117" s="1">
        <v>6471</v>
      </c>
      <c r="P117" s="1">
        <v>6204</v>
      </c>
      <c r="Q117" s="1">
        <v>258</v>
      </c>
      <c r="R117" s="1">
        <v>8</v>
      </c>
      <c r="S117" s="1">
        <v>2538</v>
      </c>
      <c r="T117" s="1">
        <v>255</v>
      </c>
      <c r="U117" s="1">
        <v>7468</v>
      </c>
      <c r="V117" s="1">
        <v>11</v>
      </c>
      <c r="W117" s="1">
        <v>20</v>
      </c>
      <c r="X117" s="1">
        <v>0</v>
      </c>
      <c r="Y117" s="1">
        <v>0</v>
      </c>
      <c r="Z117" s="1">
        <v>0</v>
      </c>
      <c r="AA117" s="1">
        <f t="shared" si="50"/>
        <v>48014</v>
      </c>
      <c r="AB117" s="1">
        <f t="shared" si="50"/>
        <v>3517</v>
      </c>
      <c r="AC117" s="1">
        <f t="shared" si="51"/>
        <v>5690</v>
      </c>
      <c r="AD117" s="1">
        <f t="shared" si="52"/>
        <v>276</v>
      </c>
      <c r="AE117" s="1">
        <f t="shared" si="59"/>
        <v>106</v>
      </c>
      <c r="AF117" s="1">
        <f t="shared" si="53"/>
        <v>53</v>
      </c>
      <c r="AG117" s="1">
        <f t="shared" si="53"/>
        <v>0</v>
      </c>
      <c r="AH117" s="1">
        <f t="shared" si="53"/>
        <v>2</v>
      </c>
      <c r="AI117" s="1">
        <f t="shared" si="60"/>
        <v>161</v>
      </c>
      <c r="AJ117" s="9">
        <f t="shared" si="34"/>
        <v>2.920016927634363E-2</v>
      </c>
      <c r="AK117" s="9">
        <f t="shared" si="35"/>
        <v>0.18904000000000001</v>
      </c>
      <c r="AL117" s="9">
        <f t="shared" si="36"/>
        <v>7.0120000000000002E-2</v>
      </c>
      <c r="AM117" s="9">
        <f t="shared" si="37"/>
        <v>0.1134</v>
      </c>
      <c r="AN117" s="9">
        <f t="shared" si="38"/>
        <v>5.5199999999999997E-3</v>
      </c>
      <c r="AO117" s="9">
        <f t="shared" si="39"/>
        <v>3.2200000000000002E-3</v>
      </c>
      <c r="AP117" s="1">
        <f t="shared" si="54"/>
        <v>1</v>
      </c>
      <c r="AQ117" s="1">
        <f t="shared" si="54"/>
        <v>0</v>
      </c>
      <c r="AS117" s="1">
        <f t="shared" si="55"/>
        <v>0</v>
      </c>
      <c r="AT117" s="1">
        <f t="shared" si="61"/>
        <v>1</v>
      </c>
      <c r="AU117" s="1">
        <f t="shared" si="40"/>
        <v>31</v>
      </c>
      <c r="AV117" s="9">
        <f t="shared" si="56"/>
        <v>6.2E-4</v>
      </c>
      <c r="AW117" s="9">
        <f t="shared" si="41"/>
        <v>2.2000000000000001E-4</v>
      </c>
      <c r="AX117" s="9">
        <f t="shared" si="42"/>
        <v>4.0000000000000002E-4</v>
      </c>
      <c r="AY117" s="9">
        <f t="shared" si="43"/>
        <v>0</v>
      </c>
      <c r="AZ117" s="9">
        <f t="shared" si="44"/>
        <v>2.0000000000000002E-5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121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9621</v>
      </c>
      <c r="C118" s="1">
        <v>105</v>
      </c>
      <c r="D118" s="1">
        <v>40377</v>
      </c>
      <c r="E118" s="1">
        <v>3614</v>
      </c>
      <c r="F118" s="1">
        <v>0</v>
      </c>
      <c r="G118" s="1">
        <v>5729</v>
      </c>
      <c r="H118" s="1">
        <v>0</v>
      </c>
      <c r="I118" s="1">
        <v>278</v>
      </c>
      <c r="J118" s="1">
        <v>32.11</v>
      </c>
      <c r="K118" s="1">
        <v>122.73</v>
      </c>
      <c r="L118" s="1">
        <v>3204.7</v>
      </c>
      <c r="M118" s="1">
        <v>1.08</v>
      </c>
      <c r="N118" s="1">
        <v>3035</v>
      </c>
      <c r="O118" s="1">
        <v>6577</v>
      </c>
      <c r="P118" s="1">
        <v>6294</v>
      </c>
      <c r="Q118" s="1">
        <v>274</v>
      </c>
      <c r="R118" s="1">
        <v>8</v>
      </c>
      <c r="S118" s="1">
        <v>2646</v>
      </c>
      <c r="T118" s="1">
        <v>267</v>
      </c>
      <c r="U118" s="1">
        <v>7467</v>
      </c>
      <c r="V118" s="1">
        <v>12</v>
      </c>
      <c r="W118" s="1">
        <v>20</v>
      </c>
      <c r="X118" s="1">
        <v>0</v>
      </c>
      <c r="Y118" s="1">
        <v>0</v>
      </c>
      <c r="Z118" s="1">
        <v>0</v>
      </c>
      <c r="AA118" s="1">
        <f t="shared" si="50"/>
        <v>47844</v>
      </c>
      <c r="AB118" s="1">
        <f t="shared" si="50"/>
        <v>3626</v>
      </c>
      <c r="AC118" s="1">
        <f t="shared" si="51"/>
        <v>5749</v>
      </c>
      <c r="AD118" s="1">
        <f t="shared" si="52"/>
        <v>278</v>
      </c>
      <c r="AE118" s="1">
        <f t="shared" si="59"/>
        <v>108</v>
      </c>
      <c r="AF118" s="1">
        <f t="shared" si="53"/>
        <v>59</v>
      </c>
      <c r="AG118" s="1">
        <f t="shared" si="53"/>
        <v>0</v>
      </c>
      <c r="AH118" s="1">
        <f t="shared" si="53"/>
        <v>2</v>
      </c>
      <c r="AI118" s="1">
        <f t="shared" si="60"/>
        <v>169</v>
      </c>
      <c r="AJ118" s="9">
        <f t="shared" si="34"/>
        <v>2.8895125246855835E-2</v>
      </c>
      <c r="AK118" s="9">
        <f t="shared" si="35"/>
        <v>0.19242000000000001</v>
      </c>
      <c r="AL118" s="9">
        <f t="shared" si="36"/>
        <v>7.2279999999999997E-2</v>
      </c>
      <c r="AM118" s="9">
        <f t="shared" si="37"/>
        <v>0.11458</v>
      </c>
      <c r="AN118" s="9">
        <f t="shared" si="38"/>
        <v>5.5599999999999998E-3</v>
      </c>
      <c r="AO118" s="9">
        <f t="shared" si="39"/>
        <v>3.3800000000000002E-3</v>
      </c>
      <c r="AP118" s="1">
        <f t="shared" si="54"/>
        <v>1</v>
      </c>
      <c r="AQ118" s="1">
        <f t="shared" si="54"/>
        <v>0</v>
      </c>
      <c r="AS118" s="1">
        <f t="shared" si="55"/>
        <v>0</v>
      </c>
      <c r="AT118" s="1">
        <f t="shared" si="61"/>
        <v>1</v>
      </c>
      <c r="AU118" s="1">
        <f t="shared" si="40"/>
        <v>32</v>
      </c>
      <c r="AV118" s="9">
        <f t="shared" si="56"/>
        <v>6.4000000000000005E-4</v>
      </c>
      <c r="AW118" s="9">
        <f t="shared" si="41"/>
        <v>2.4000000000000001E-4</v>
      </c>
      <c r="AX118" s="9">
        <f t="shared" si="42"/>
        <v>4.0000000000000002E-4</v>
      </c>
      <c r="AY118" s="9">
        <f t="shared" si="43"/>
        <v>0</v>
      </c>
      <c r="AZ118" s="9">
        <f t="shared" si="44"/>
        <v>2.0000000000000002E-5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122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9799</v>
      </c>
      <c r="C119" s="1">
        <v>106</v>
      </c>
      <c r="D119" s="1">
        <v>40199</v>
      </c>
      <c r="E119" s="1">
        <v>3725</v>
      </c>
      <c r="F119" s="1">
        <v>0</v>
      </c>
      <c r="G119" s="1">
        <v>5793</v>
      </c>
      <c r="H119" s="1">
        <v>0</v>
      </c>
      <c r="I119" s="1">
        <v>281</v>
      </c>
      <c r="J119" s="1">
        <v>32.18</v>
      </c>
      <c r="K119" s="1">
        <v>122.77</v>
      </c>
      <c r="L119" s="1">
        <v>3186.1</v>
      </c>
      <c r="M119" s="1">
        <v>1.0900000000000001</v>
      </c>
      <c r="N119" s="1">
        <v>3096</v>
      </c>
      <c r="O119" s="1">
        <v>6693</v>
      </c>
      <c r="P119" s="1">
        <v>6390</v>
      </c>
      <c r="Q119" s="1">
        <v>293</v>
      </c>
      <c r="R119" s="1">
        <v>9</v>
      </c>
      <c r="S119" s="1">
        <v>2742</v>
      </c>
      <c r="T119" s="1">
        <v>277</v>
      </c>
      <c r="U119" s="1">
        <v>7466</v>
      </c>
      <c r="V119" s="1">
        <v>12</v>
      </c>
      <c r="W119" s="1">
        <v>20</v>
      </c>
      <c r="X119" s="1">
        <v>0</v>
      </c>
      <c r="Y119" s="1">
        <v>0</v>
      </c>
      <c r="Z119" s="1">
        <v>0</v>
      </c>
      <c r="AA119" s="1">
        <f t="shared" si="50"/>
        <v>47665</v>
      </c>
      <c r="AB119" s="1">
        <f t="shared" si="50"/>
        <v>3737</v>
      </c>
      <c r="AC119" s="1">
        <f t="shared" si="51"/>
        <v>5813</v>
      </c>
      <c r="AD119" s="1">
        <f t="shared" si="52"/>
        <v>281</v>
      </c>
      <c r="AE119" s="1">
        <f t="shared" si="59"/>
        <v>111</v>
      </c>
      <c r="AF119" s="1">
        <f t="shared" si="53"/>
        <v>64</v>
      </c>
      <c r="AG119" s="1">
        <f t="shared" si="53"/>
        <v>0</v>
      </c>
      <c r="AH119" s="1">
        <f t="shared" si="53"/>
        <v>3</v>
      </c>
      <c r="AI119" s="1">
        <f t="shared" si="60"/>
        <v>178</v>
      </c>
      <c r="AJ119" s="9">
        <f t="shared" si="34"/>
        <v>2.8676395550566385E-2</v>
      </c>
      <c r="AK119" s="9">
        <f t="shared" si="35"/>
        <v>0.19597999999999999</v>
      </c>
      <c r="AL119" s="9">
        <f t="shared" si="36"/>
        <v>7.4499999999999997E-2</v>
      </c>
      <c r="AM119" s="9">
        <f t="shared" si="37"/>
        <v>0.11586</v>
      </c>
      <c r="AN119" s="9">
        <f t="shared" si="38"/>
        <v>5.62E-3</v>
      </c>
      <c r="AO119" s="9">
        <f t="shared" si="39"/>
        <v>3.5599999999999998E-3</v>
      </c>
      <c r="AP119" s="1">
        <f t="shared" si="54"/>
        <v>0</v>
      </c>
      <c r="AQ119" s="1">
        <f t="shared" si="54"/>
        <v>0</v>
      </c>
      <c r="AS119" s="1">
        <f t="shared" si="55"/>
        <v>0</v>
      </c>
      <c r="AT119" s="1">
        <f t="shared" si="61"/>
        <v>0</v>
      </c>
      <c r="AU119" s="1">
        <f t="shared" si="40"/>
        <v>32</v>
      </c>
      <c r="AV119" s="9">
        <f t="shared" si="56"/>
        <v>6.4000000000000005E-4</v>
      </c>
      <c r="AW119" s="9">
        <f t="shared" si="41"/>
        <v>2.4000000000000001E-4</v>
      </c>
      <c r="AX119" s="9">
        <f t="shared" si="42"/>
        <v>4.0000000000000002E-4</v>
      </c>
      <c r="AY119" s="9">
        <f t="shared" si="43"/>
        <v>0</v>
      </c>
      <c r="AZ119" s="9">
        <f t="shared" si="4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123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9981</v>
      </c>
      <c r="C120" s="1">
        <v>107</v>
      </c>
      <c r="D120" s="1">
        <v>40017</v>
      </c>
      <c r="E120" s="1">
        <v>3840</v>
      </c>
      <c r="F120" s="1">
        <v>0</v>
      </c>
      <c r="G120" s="1">
        <v>5858</v>
      </c>
      <c r="H120" s="1">
        <v>0</v>
      </c>
      <c r="I120" s="1">
        <v>283</v>
      </c>
      <c r="J120" s="1">
        <v>32.24</v>
      </c>
      <c r="K120" s="1">
        <v>122.82</v>
      </c>
      <c r="L120" s="1">
        <v>3175.1</v>
      </c>
      <c r="M120" s="1">
        <v>1.0900000000000001</v>
      </c>
      <c r="N120" s="1">
        <v>3162</v>
      </c>
      <c r="O120" s="1">
        <v>6810</v>
      </c>
      <c r="P120" s="1">
        <v>6481</v>
      </c>
      <c r="Q120" s="1">
        <v>318</v>
      </c>
      <c r="R120" s="1">
        <v>9</v>
      </c>
      <c r="S120" s="1">
        <v>2831</v>
      </c>
      <c r="T120" s="1">
        <v>286</v>
      </c>
      <c r="U120" s="1">
        <v>7465</v>
      </c>
      <c r="V120" s="1">
        <v>13</v>
      </c>
      <c r="W120" s="1">
        <v>20</v>
      </c>
      <c r="X120" s="1">
        <v>0</v>
      </c>
      <c r="Y120" s="1">
        <v>0</v>
      </c>
      <c r="Z120" s="1">
        <v>0</v>
      </c>
      <c r="AA120" s="1">
        <f t="shared" si="50"/>
        <v>47482</v>
      </c>
      <c r="AB120" s="1">
        <f t="shared" si="50"/>
        <v>3853</v>
      </c>
      <c r="AC120" s="1">
        <f t="shared" si="51"/>
        <v>5878</v>
      </c>
      <c r="AD120" s="1">
        <f t="shared" si="52"/>
        <v>283</v>
      </c>
      <c r="AE120" s="1">
        <f t="shared" si="59"/>
        <v>115</v>
      </c>
      <c r="AF120" s="1">
        <f t="shared" si="53"/>
        <v>65</v>
      </c>
      <c r="AG120" s="1">
        <f t="shared" si="53"/>
        <v>0</v>
      </c>
      <c r="AH120" s="1">
        <f t="shared" si="53"/>
        <v>2</v>
      </c>
      <c r="AI120" s="1">
        <f t="shared" si="60"/>
        <v>182</v>
      </c>
      <c r="AJ120" s="9">
        <f t="shared" si="34"/>
        <v>2.8353872357479212E-2</v>
      </c>
      <c r="AK120" s="9">
        <f t="shared" si="35"/>
        <v>0.19961999999999999</v>
      </c>
      <c r="AL120" s="9">
        <f t="shared" si="36"/>
        <v>7.6799999999999993E-2</v>
      </c>
      <c r="AM120" s="9">
        <f t="shared" si="37"/>
        <v>0.11716</v>
      </c>
      <c r="AN120" s="9">
        <f t="shared" si="38"/>
        <v>5.6600000000000001E-3</v>
      </c>
      <c r="AO120" s="9">
        <f t="shared" si="39"/>
        <v>3.64E-3</v>
      </c>
      <c r="AP120" s="1">
        <f t="shared" si="54"/>
        <v>1</v>
      </c>
      <c r="AQ120" s="1">
        <f t="shared" si="54"/>
        <v>0</v>
      </c>
      <c r="AS120" s="1">
        <f t="shared" si="55"/>
        <v>0</v>
      </c>
      <c r="AT120" s="1">
        <f t="shared" si="61"/>
        <v>1</v>
      </c>
      <c r="AU120" s="1">
        <f t="shared" si="40"/>
        <v>33</v>
      </c>
      <c r="AV120" s="9">
        <f t="shared" si="56"/>
        <v>6.6E-4</v>
      </c>
      <c r="AW120" s="9">
        <f t="shared" si="41"/>
        <v>2.5999999999999998E-4</v>
      </c>
      <c r="AX120" s="9">
        <f t="shared" si="42"/>
        <v>4.0000000000000002E-4</v>
      </c>
      <c r="AY120" s="9">
        <f t="shared" si="43"/>
        <v>0</v>
      </c>
      <c r="AZ120" s="9">
        <f t="shared" si="44"/>
        <v>2.0000000000000002E-5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124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10165</v>
      </c>
      <c r="C121" s="1">
        <v>108</v>
      </c>
      <c r="D121" s="1">
        <v>39833</v>
      </c>
      <c r="E121" s="1">
        <v>3950</v>
      </c>
      <c r="F121" s="1">
        <v>0</v>
      </c>
      <c r="G121" s="1">
        <v>5930</v>
      </c>
      <c r="H121" s="1">
        <v>0</v>
      </c>
      <c r="I121" s="1">
        <v>285</v>
      </c>
      <c r="J121" s="1">
        <v>32.29</v>
      </c>
      <c r="K121" s="1">
        <v>122.73</v>
      </c>
      <c r="L121" s="1">
        <v>3148.3</v>
      </c>
      <c r="M121" s="1">
        <v>1.0900000000000001</v>
      </c>
      <c r="N121" s="1">
        <v>3223</v>
      </c>
      <c r="O121" s="1">
        <v>6933</v>
      </c>
      <c r="P121" s="1">
        <v>6577</v>
      </c>
      <c r="Q121" s="1">
        <v>345</v>
      </c>
      <c r="R121" s="1">
        <v>10</v>
      </c>
      <c r="S121" s="1">
        <v>2911</v>
      </c>
      <c r="T121" s="1">
        <v>295</v>
      </c>
      <c r="U121" s="1">
        <v>7464</v>
      </c>
      <c r="V121" s="1">
        <v>14</v>
      </c>
      <c r="W121" s="1">
        <v>21</v>
      </c>
      <c r="X121" s="1">
        <v>0</v>
      </c>
      <c r="Y121" s="1">
        <v>0</v>
      </c>
      <c r="Z121" s="1">
        <v>0</v>
      </c>
      <c r="AA121" s="1">
        <f t="shared" si="50"/>
        <v>47297</v>
      </c>
      <c r="AB121" s="1">
        <f t="shared" si="50"/>
        <v>3964</v>
      </c>
      <c r="AC121" s="1">
        <f t="shared" si="51"/>
        <v>5951</v>
      </c>
      <c r="AD121" s="1">
        <f t="shared" si="52"/>
        <v>285</v>
      </c>
      <c r="AE121" s="1">
        <f t="shared" si="59"/>
        <v>110</v>
      </c>
      <c r="AF121" s="1">
        <f t="shared" si="53"/>
        <v>72</v>
      </c>
      <c r="AG121" s="1">
        <f t="shared" si="53"/>
        <v>0</v>
      </c>
      <c r="AH121" s="1">
        <f t="shared" si="53"/>
        <v>2</v>
      </c>
      <c r="AI121" s="1">
        <f t="shared" si="60"/>
        <v>184</v>
      </c>
      <c r="AJ121" s="9">
        <f t="shared" si="34"/>
        <v>2.8037383177570093E-2</v>
      </c>
      <c r="AK121" s="9">
        <f t="shared" si="35"/>
        <v>0.20330000000000001</v>
      </c>
      <c r="AL121" s="9">
        <f t="shared" si="36"/>
        <v>7.9000000000000001E-2</v>
      </c>
      <c r="AM121" s="9">
        <f t="shared" si="37"/>
        <v>0.1186</v>
      </c>
      <c r="AN121" s="9">
        <f t="shared" si="38"/>
        <v>5.7000000000000002E-3</v>
      </c>
      <c r="AO121" s="9">
        <f t="shared" si="39"/>
        <v>3.6800000000000001E-3</v>
      </c>
      <c r="AP121" s="1">
        <f t="shared" si="54"/>
        <v>1</v>
      </c>
      <c r="AQ121" s="1">
        <f t="shared" si="54"/>
        <v>1</v>
      </c>
      <c r="AS121" s="1">
        <f t="shared" si="55"/>
        <v>0</v>
      </c>
      <c r="AT121" s="1">
        <f t="shared" si="61"/>
        <v>2</v>
      </c>
      <c r="AU121" s="1">
        <f t="shared" si="40"/>
        <v>35</v>
      </c>
      <c r="AV121" s="9">
        <f t="shared" si="56"/>
        <v>6.9999999999999999E-4</v>
      </c>
      <c r="AW121" s="9">
        <f t="shared" si="41"/>
        <v>2.7999999999999998E-4</v>
      </c>
      <c r="AX121" s="9">
        <f t="shared" si="42"/>
        <v>4.2000000000000002E-4</v>
      </c>
      <c r="AY121" s="9">
        <f t="shared" si="43"/>
        <v>0</v>
      </c>
      <c r="AZ121" s="9">
        <f t="shared" si="44"/>
        <v>4.0000000000000003E-5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125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10346</v>
      </c>
      <c r="C122" s="1">
        <v>109</v>
      </c>
      <c r="D122" s="1">
        <v>39652</v>
      </c>
      <c r="E122" s="1">
        <v>4055</v>
      </c>
      <c r="F122" s="1">
        <v>0</v>
      </c>
      <c r="G122" s="1">
        <v>6003</v>
      </c>
      <c r="H122" s="1">
        <v>0</v>
      </c>
      <c r="I122" s="1">
        <v>288</v>
      </c>
      <c r="J122" s="1">
        <v>32.35</v>
      </c>
      <c r="K122" s="1">
        <v>122.6</v>
      </c>
      <c r="L122" s="1">
        <v>3130.4</v>
      </c>
      <c r="M122" s="1">
        <v>1.0900000000000001</v>
      </c>
      <c r="N122" s="1">
        <v>3290</v>
      </c>
      <c r="O122" s="1">
        <v>7046</v>
      </c>
      <c r="P122" s="1">
        <v>6657</v>
      </c>
      <c r="Q122" s="1">
        <v>378</v>
      </c>
      <c r="R122" s="1">
        <v>11</v>
      </c>
      <c r="S122" s="1">
        <v>3000</v>
      </c>
      <c r="T122" s="1">
        <v>306</v>
      </c>
      <c r="U122" s="1">
        <v>7464</v>
      </c>
      <c r="V122" s="1">
        <v>14</v>
      </c>
      <c r="W122" s="1">
        <v>21</v>
      </c>
      <c r="X122" s="1">
        <v>0</v>
      </c>
      <c r="Y122" s="1">
        <v>0</v>
      </c>
      <c r="Z122" s="1">
        <v>0</v>
      </c>
      <c r="AA122" s="1">
        <f t="shared" si="50"/>
        <v>47116</v>
      </c>
      <c r="AB122" s="1">
        <f t="shared" si="50"/>
        <v>4069</v>
      </c>
      <c r="AC122" s="1">
        <f t="shared" si="51"/>
        <v>6024</v>
      </c>
      <c r="AD122" s="1">
        <f t="shared" si="52"/>
        <v>288</v>
      </c>
      <c r="AE122" s="1">
        <f t="shared" si="59"/>
        <v>105</v>
      </c>
      <c r="AF122" s="1">
        <f t="shared" si="53"/>
        <v>73</v>
      </c>
      <c r="AG122" s="1">
        <f t="shared" si="53"/>
        <v>0</v>
      </c>
      <c r="AH122" s="1">
        <f t="shared" si="53"/>
        <v>3</v>
      </c>
      <c r="AI122" s="1">
        <f t="shared" si="60"/>
        <v>181</v>
      </c>
      <c r="AJ122" s="9">
        <f t="shared" si="34"/>
        <v>2.783684515754881E-2</v>
      </c>
      <c r="AK122" s="9">
        <f t="shared" si="35"/>
        <v>0.20691999999999999</v>
      </c>
      <c r="AL122" s="9">
        <f t="shared" si="36"/>
        <v>8.1100000000000005E-2</v>
      </c>
      <c r="AM122" s="9">
        <f t="shared" si="37"/>
        <v>0.12006</v>
      </c>
      <c r="AN122" s="9">
        <f t="shared" si="38"/>
        <v>5.7600000000000004E-3</v>
      </c>
      <c r="AO122" s="9">
        <f t="shared" si="39"/>
        <v>3.62E-3</v>
      </c>
      <c r="AP122" s="1">
        <f t="shared" si="54"/>
        <v>0</v>
      </c>
      <c r="AQ122" s="1">
        <f t="shared" si="54"/>
        <v>0</v>
      </c>
      <c r="AS122" s="1">
        <f t="shared" si="55"/>
        <v>0</v>
      </c>
      <c r="AT122" s="1">
        <f t="shared" si="61"/>
        <v>0</v>
      </c>
      <c r="AU122" s="1">
        <f t="shared" si="40"/>
        <v>35</v>
      </c>
      <c r="AV122" s="9">
        <f t="shared" si="56"/>
        <v>6.9999999999999999E-4</v>
      </c>
      <c r="AW122" s="9">
        <f t="shared" si="41"/>
        <v>2.7999999999999998E-4</v>
      </c>
      <c r="AX122" s="9">
        <f t="shared" si="42"/>
        <v>4.2000000000000002E-4</v>
      </c>
      <c r="AY122" s="9">
        <f t="shared" si="43"/>
        <v>0</v>
      </c>
      <c r="AZ122" s="9">
        <f t="shared" si="4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126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10521</v>
      </c>
      <c r="C123" s="1">
        <v>110</v>
      </c>
      <c r="D123" s="1">
        <v>39477</v>
      </c>
      <c r="E123" s="1">
        <v>4150</v>
      </c>
      <c r="F123" s="1">
        <v>0</v>
      </c>
      <c r="G123" s="1">
        <v>6080</v>
      </c>
      <c r="H123" s="1">
        <v>0</v>
      </c>
      <c r="I123" s="1">
        <v>291</v>
      </c>
      <c r="J123" s="1">
        <v>32.409999999999997</v>
      </c>
      <c r="K123" s="1">
        <v>122.45</v>
      </c>
      <c r="L123" s="1">
        <v>3141.7</v>
      </c>
      <c r="M123" s="1">
        <v>1.1000000000000001</v>
      </c>
      <c r="N123" s="1">
        <v>3357</v>
      </c>
      <c r="O123" s="1">
        <v>7155</v>
      </c>
      <c r="P123" s="1">
        <v>6726</v>
      </c>
      <c r="Q123" s="1">
        <v>417</v>
      </c>
      <c r="R123" s="1">
        <v>12</v>
      </c>
      <c r="S123" s="1">
        <v>3082</v>
      </c>
      <c r="T123" s="1">
        <v>315</v>
      </c>
      <c r="U123" s="1">
        <v>7463</v>
      </c>
      <c r="V123" s="1">
        <v>15</v>
      </c>
      <c r="W123" s="1">
        <v>21</v>
      </c>
      <c r="X123" s="1">
        <v>0</v>
      </c>
      <c r="Y123" s="1">
        <v>0</v>
      </c>
      <c r="Z123" s="1">
        <v>0</v>
      </c>
      <c r="AA123" s="1">
        <f t="shared" si="50"/>
        <v>46940</v>
      </c>
      <c r="AB123" s="1">
        <f t="shared" si="50"/>
        <v>4165</v>
      </c>
      <c r="AC123" s="1">
        <f t="shared" si="51"/>
        <v>6101</v>
      </c>
      <c r="AD123" s="1">
        <f t="shared" si="52"/>
        <v>291</v>
      </c>
      <c r="AE123" s="1">
        <f t="shared" si="59"/>
        <v>95</v>
      </c>
      <c r="AF123" s="1">
        <f t="shared" si="53"/>
        <v>77</v>
      </c>
      <c r="AG123" s="1">
        <f t="shared" si="53"/>
        <v>0</v>
      </c>
      <c r="AH123" s="1">
        <f t="shared" si="53"/>
        <v>3</v>
      </c>
      <c r="AI123" s="1">
        <f t="shared" si="60"/>
        <v>175</v>
      </c>
      <c r="AJ123" s="9">
        <f t="shared" si="34"/>
        <v>2.7658967778728259E-2</v>
      </c>
      <c r="AK123" s="9">
        <f t="shared" si="35"/>
        <v>0.21042</v>
      </c>
      <c r="AL123" s="9">
        <f t="shared" si="36"/>
        <v>8.3000000000000004E-2</v>
      </c>
      <c r="AM123" s="9">
        <f t="shared" si="37"/>
        <v>0.1216</v>
      </c>
      <c r="AN123" s="9">
        <f t="shared" si="38"/>
        <v>5.8199999999999997E-3</v>
      </c>
      <c r="AO123" s="9">
        <f t="shared" si="39"/>
        <v>3.5000000000000001E-3</v>
      </c>
      <c r="AP123" s="1">
        <f t="shared" si="54"/>
        <v>1</v>
      </c>
      <c r="AQ123" s="1">
        <f t="shared" si="54"/>
        <v>0</v>
      </c>
      <c r="AS123" s="1">
        <f t="shared" si="55"/>
        <v>0</v>
      </c>
      <c r="AT123" s="1">
        <f t="shared" si="61"/>
        <v>1</v>
      </c>
      <c r="AU123" s="1">
        <f t="shared" si="40"/>
        <v>36</v>
      </c>
      <c r="AV123" s="9">
        <f t="shared" si="56"/>
        <v>7.2000000000000005E-4</v>
      </c>
      <c r="AW123" s="9">
        <f t="shared" si="41"/>
        <v>2.9999999999999997E-4</v>
      </c>
      <c r="AX123" s="9">
        <f t="shared" si="42"/>
        <v>4.2000000000000002E-4</v>
      </c>
      <c r="AY123" s="9">
        <f t="shared" si="43"/>
        <v>0</v>
      </c>
      <c r="AZ123" s="9">
        <f t="shared" si="44"/>
        <v>2.0000000000000002E-5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127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10693</v>
      </c>
      <c r="C124" s="1">
        <v>111</v>
      </c>
      <c r="D124" s="1">
        <v>39304</v>
      </c>
      <c r="E124" s="1">
        <v>4237</v>
      </c>
      <c r="F124" s="1">
        <v>0</v>
      </c>
      <c r="G124" s="1">
        <v>6163</v>
      </c>
      <c r="H124" s="1">
        <v>0</v>
      </c>
      <c r="I124" s="1">
        <v>293</v>
      </c>
      <c r="J124" s="1">
        <v>32.46</v>
      </c>
      <c r="K124" s="1">
        <v>122.25</v>
      </c>
      <c r="L124" s="1">
        <v>3138</v>
      </c>
      <c r="M124" s="1">
        <v>1.1000000000000001</v>
      </c>
      <c r="N124" s="1">
        <v>3426</v>
      </c>
      <c r="O124" s="1">
        <v>7258</v>
      </c>
      <c r="P124" s="1">
        <v>6783</v>
      </c>
      <c r="Q124" s="1">
        <v>461</v>
      </c>
      <c r="R124" s="1">
        <v>13</v>
      </c>
      <c r="S124" s="1">
        <v>3165</v>
      </c>
      <c r="T124" s="1">
        <v>326</v>
      </c>
      <c r="U124" s="1">
        <v>7462</v>
      </c>
      <c r="V124" s="1">
        <v>15</v>
      </c>
      <c r="W124" s="1">
        <v>21</v>
      </c>
      <c r="X124" s="1">
        <v>0</v>
      </c>
      <c r="Y124" s="1">
        <v>0</v>
      </c>
      <c r="Z124" s="1">
        <v>0</v>
      </c>
      <c r="AA124" s="1">
        <f t="shared" si="50"/>
        <v>46766</v>
      </c>
      <c r="AB124" s="1">
        <f t="shared" si="50"/>
        <v>4252</v>
      </c>
      <c r="AC124" s="1">
        <f t="shared" si="51"/>
        <v>6184</v>
      </c>
      <c r="AD124" s="1">
        <f t="shared" si="52"/>
        <v>293</v>
      </c>
      <c r="AE124" s="1">
        <f t="shared" si="59"/>
        <v>87</v>
      </c>
      <c r="AF124" s="1">
        <f t="shared" si="53"/>
        <v>83</v>
      </c>
      <c r="AG124" s="1">
        <f t="shared" si="53"/>
        <v>0</v>
      </c>
      <c r="AH124" s="1">
        <f t="shared" si="53"/>
        <v>2</v>
      </c>
      <c r="AI124" s="1">
        <f t="shared" si="60"/>
        <v>172</v>
      </c>
      <c r="AJ124" s="9">
        <f t="shared" si="34"/>
        <v>2.7401103525670999E-2</v>
      </c>
      <c r="AK124" s="9">
        <f t="shared" si="35"/>
        <v>0.21385999999999999</v>
      </c>
      <c r="AL124" s="9">
        <f t="shared" si="36"/>
        <v>8.4739999999999996E-2</v>
      </c>
      <c r="AM124" s="9">
        <f t="shared" si="37"/>
        <v>0.12325999999999999</v>
      </c>
      <c r="AN124" s="9">
        <f t="shared" si="38"/>
        <v>5.8599999999999998E-3</v>
      </c>
      <c r="AO124" s="9">
        <f t="shared" si="39"/>
        <v>3.4399999999999999E-3</v>
      </c>
      <c r="AP124" s="1">
        <f t="shared" si="54"/>
        <v>0</v>
      </c>
      <c r="AQ124" s="1">
        <f t="shared" si="54"/>
        <v>0</v>
      </c>
      <c r="AS124" s="1">
        <f t="shared" si="55"/>
        <v>0</v>
      </c>
      <c r="AT124" s="1">
        <f t="shared" si="61"/>
        <v>0</v>
      </c>
      <c r="AU124" s="1">
        <f t="shared" si="40"/>
        <v>36</v>
      </c>
      <c r="AV124" s="9">
        <f t="shared" si="56"/>
        <v>7.2000000000000005E-4</v>
      </c>
      <c r="AW124" s="9">
        <f t="shared" si="41"/>
        <v>2.9999999999999997E-4</v>
      </c>
      <c r="AX124" s="9">
        <f t="shared" si="42"/>
        <v>4.2000000000000002E-4</v>
      </c>
      <c r="AY124" s="9">
        <f t="shared" si="43"/>
        <v>0</v>
      </c>
      <c r="AZ124" s="9">
        <f t="shared" si="4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128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10851</v>
      </c>
      <c r="C125" s="1">
        <v>112</v>
      </c>
      <c r="D125" s="1">
        <v>39147</v>
      </c>
      <c r="E125" s="1">
        <v>4302</v>
      </c>
      <c r="F125" s="1">
        <v>0</v>
      </c>
      <c r="G125" s="1">
        <v>6252</v>
      </c>
      <c r="H125" s="1">
        <v>0</v>
      </c>
      <c r="I125" s="1">
        <v>297</v>
      </c>
      <c r="J125" s="1">
        <v>32.51</v>
      </c>
      <c r="K125" s="1">
        <v>122.02</v>
      </c>
      <c r="L125" s="1">
        <v>3132</v>
      </c>
      <c r="M125" s="1">
        <v>1.1000000000000001</v>
      </c>
      <c r="N125" s="1">
        <v>3497</v>
      </c>
      <c r="O125" s="1">
        <v>7345</v>
      </c>
      <c r="P125" s="1">
        <v>6816</v>
      </c>
      <c r="Q125" s="1">
        <v>514</v>
      </c>
      <c r="R125" s="1">
        <v>15</v>
      </c>
      <c r="S125" s="1">
        <v>3250</v>
      </c>
      <c r="T125" s="1">
        <v>333</v>
      </c>
      <c r="U125" s="1">
        <v>7461</v>
      </c>
      <c r="V125" s="1">
        <v>16</v>
      </c>
      <c r="W125" s="1">
        <v>21</v>
      </c>
      <c r="X125" s="1">
        <v>0</v>
      </c>
      <c r="Y125" s="1">
        <v>0</v>
      </c>
      <c r="Z125" s="1">
        <v>0</v>
      </c>
      <c r="AA125" s="1">
        <f t="shared" si="50"/>
        <v>46608</v>
      </c>
      <c r="AB125" s="1">
        <f t="shared" si="50"/>
        <v>4318</v>
      </c>
      <c r="AC125" s="1">
        <f t="shared" si="51"/>
        <v>6273</v>
      </c>
      <c r="AD125" s="1">
        <f t="shared" si="52"/>
        <v>297</v>
      </c>
      <c r="AE125" s="1">
        <f t="shared" si="59"/>
        <v>65</v>
      </c>
      <c r="AF125" s="1">
        <f t="shared" si="53"/>
        <v>89</v>
      </c>
      <c r="AG125" s="1">
        <f t="shared" si="53"/>
        <v>0</v>
      </c>
      <c r="AH125" s="1">
        <f t="shared" si="53"/>
        <v>4</v>
      </c>
      <c r="AI125" s="1">
        <f t="shared" si="60"/>
        <v>158</v>
      </c>
      <c r="AJ125" s="9">
        <f t="shared" si="34"/>
        <v>2.7370749239701411E-2</v>
      </c>
      <c r="AK125" s="9">
        <f t="shared" si="35"/>
        <v>0.21701999999999999</v>
      </c>
      <c r="AL125" s="9">
        <f t="shared" si="36"/>
        <v>8.6040000000000005E-2</v>
      </c>
      <c r="AM125" s="9">
        <f t="shared" si="37"/>
        <v>0.12504000000000001</v>
      </c>
      <c r="AN125" s="9">
        <f t="shared" si="38"/>
        <v>5.94E-3</v>
      </c>
      <c r="AO125" s="9">
        <f t="shared" si="39"/>
        <v>3.16E-3</v>
      </c>
      <c r="AP125" s="1">
        <f t="shared" si="54"/>
        <v>1</v>
      </c>
      <c r="AQ125" s="1">
        <f t="shared" si="54"/>
        <v>0</v>
      </c>
      <c r="AS125" s="1">
        <f t="shared" si="55"/>
        <v>0</v>
      </c>
      <c r="AT125" s="1">
        <f t="shared" si="61"/>
        <v>1</v>
      </c>
      <c r="AU125" s="1">
        <f t="shared" si="40"/>
        <v>37</v>
      </c>
      <c r="AV125" s="9">
        <f t="shared" si="56"/>
        <v>7.3999999999999999E-4</v>
      </c>
      <c r="AW125" s="9">
        <f t="shared" si="41"/>
        <v>3.2000000000000003E-4</v>
      </c>
      <c r="AX125" s="9">
        <f t="shared" si="42"/>
        <v>4.2000000000000002E-4</v>
      </c>
      <c r="AY125" s="9">
        <f t="shared" si="43"/>
        <v>0</v>
      </c>
      <c r="AZ125" s="9">
        <f t="shared" si="44"/>
        <v>2.0000000000000002E-5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129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10997</v>
      </c>
      <c r="C126" s="1">
        <v>113</v>
      </c>
      <c r="D126" s="1">
        <v>39000</v>
      </c>
      <c r="E126" s="1">
        <v>4355</v>
      </c>
      <c r="F126" s="1">
        <v>0</v>
      </c>
      <c r="G126" s="1">
        <v>6342</v>
      </c>
      <c r="H126" s="1">
        <v>0</v>
      </c>
      <c r="I126" s="1">
        <v>300</v>
      </c>
      <c r="J126" s="1">
        <v>32.57</v>
      </c>
      <c r="K126" s="1">
        <v>121.68</v>
      </c>
      <c r="L126" s="1">
        <v>3131.3</v>
      </c>
      <c r="M126" s="1">
        <v>1.1000000000000001</v>
      </c>
      <c r="N126" s="1">
        <v>3564</v>
      </c>
      <c r="O126" s="1">
        <v>7424</v>
      </c>
      <c r="P126" s="1">
        <v>6835</v>
      </c>
      <c r="Q126" s="1">
        <v>572</v>
      </c>
      <c r="R126" s="1">
        <v>16</v>
      </c>
      <c r="S126" s="1">
        <v>3339</v>
      </c>
      <c r="T126" s="1">
        <v>340</v>
      </c>
      <c r="U126" s="1">
        <v>7460</v>
      </c>
      <c r="V126" s="1">
        <v>17</v>
      </c>
      <c r="W126" s="1">
        <v>22</v>
      </c>
      <c r="X126" s="1">
        <v>0</v>
      </c>
      <c r="Y126" s="1">
        <v>0</v>
      </c>
      <c r="Z126" s="1">
        <v>0</v>
      </c>
      <c r="AA126" s="1">
        <f t="shared" si="50"/>
        <v>46460</v>
      </c>
      <c r="AB126" s="1">
        <f t="shared" si="50"/>
        <v>4372</v>
      </c>
      <c r="AC126" s="1">
        <f t="shared" si="51"/>
        <v>6364</v>
      </c>
      <c r="AD126" s="1">
        <f t="shared" si="52"/>
        <v>300</v>
      </c>
      <c r="AE126" s="1">
        <f t="shared" si="59"/>
        <v>53</v>
      </c>
      <c r="AF126" s="1">
        <f t="shared" si="53"/>
        <v>90</v>
      </c>
      <c r="AG126" s="1">
        <f t="shared" si="53"/>
        <v>0</v>
      </c>
      <c r="AH126" s="1">
        <f t="shared" si="53"/>
        <v>3</v>
      </c>
      <c r="AI126" s="1">
        <f t="shared" si="60"/>
        <v>146</v>
      </c>
      <c r="AJ126" s="9">
        <f t="shared" si="34"/>
        <v>2.7280167318359552E-2</v>
      </c>
      <c r="AK126" s="9">
        <f t="shared" si="35"/>
        <v>0.21994</v>
      </c>
      <c r="AL126" s="9">
        <f t="shared" si="36"/>
        <v>8.7099999999999997E-2</v>
      </c>
      <c r="AM126" s="9">
        <f t="shared" si="37"/>
        <v>0.12684000000000001</v>
      </c>
      <c r="AN126" s="9">
        <f t="shared" si="38"/>
        <v>6.0000000000000001E-3</v>
      </c>
      <c r="AO126" s="9">
        <f t="shared" si="39"/>
        <v>2.9199999999999999E-3</v>
      </c>
      <c r="AP126" s="1">
        <f t="shared" si="54"/>
        <v>1</v>
      </c>
      <c r="AQ126" s="1">
        <f t="shared" si="54"/>
        <v>1</v>
      </c>
      <c r="AS126" s="1">
        <f t="shared" si="55"/>
        <v>0</v>
      </c>
      <c r="AT126" s="1">
        <f t="shared" si="61"/>
        <v>2</v>
      </c>
      <c r="AU126" s="1">
        <f t="shared" si="40"/>
        <v>39</v>
      </c>
      <c r="AV126" s="9">
        <f t="shared" si="56"/>
        <v>7.7999999999999999E-4</v>
      </c>
      <c r="AW126" s="9">
        <f t="shared" si="41"/>
        <v>3.4000000000000002E-4</v>
      </c>
      <c r="AX126" s="9">
        <f t="shared" si="42"/>
        <v>4.4000000000000002E-4</v>
      </c>
      <c r="AY126" s="9">
        <f t="shared" si="43"/>
        <v>0</v>
      </c>
      <c r="AZ126" s="9">
        <f t="shared" si="44"/>
        <v>4.0000000000000003E-5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130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11143</v>
      </c>
      <c r="C127" s="1">
        <v>114</v>
      </c>
      <c r="D127" s="1">
        <v>38856</v>
      </c>
      <c r="E127" s="1">
        <v>4397</v>
      </c>
      <c r="F127" s="1">
        <v>0</v>
      </c>
      <c r="G127" s="1">
        <v>6442</v>
      </c>
      <c r="H127" s="1">
        <v>0</v>
      </c>
      <c r="I127" s="1">
        <v>304</v>
      </c>
      <c r="J127" s="1">
        <v>32.619999999999997</v>
      </c>
      <c r="K127" s="1">
        <v>121.26</v>
      </c>
      <c r="L127" s="1">
        <v>3124.4</v>
      </c>
      <c r="M127" s="1">
        <v>1.1100000000000001</v>
      </c>
      <c r="N127" s="1">
        <v>3635</v>
      </c>
      <c r="O127" s="1">
        <v>7498</v>
      </c>
      <c r="P127" s="1">
        <v>6842</v>
      </c>
      <c r="Q127" s="1">
        <v>637</v>
      </c>
      <c r="R127" s="1">
        <v>17</v>
      </c>
      <c r="S127" s="1">
        <v>3420</v>
      </c>
      <c r="T127" s="1">
        <v>346</v>
      </c>
      <c r="U127" s="1">
        <v>7459</v>
      </c>
      <c r="V127" s="1">
        <v>17</v>
      </c>
      <c r="W127" s="1">
        <v>22</v>
      </c>
      <c r="X127" s="1">
        <v>0</v>
      </c>
      <c r="Y127" s="1">
        <v>0</v>
      </c>
      <c r="Z127" s="1">
        <v>0</v>
      </c>
      <c r="AA127" s="1">
        <f t="shared" si="50"/>
        <v>46315</v>
      </c>
      <c r="AB127" s="1">
        <f t="shared" si="50"/>
        <v>4414</v>
      </c>
      <c r="AC127" s="1">
        <f t="shared" si="51"/>
        <v>6464</v>
      </c>
      <c r="AD127" s="1">
        <f t="shared" si="52"/>
        <v>304</v>
      </c>
      <c r="AE127" s="1">
        <f t="shared" si="59"/>
        <v>42</v>
      </c>
      <c r="AF127" s="1">
        <f t="shared" si="53"/>
        <v>100</v>
      </c>
      <c r="AG127" s="1">
        <f t="shared" si="53"/>
        <v>0</v>
      </c>
      <c r="AH127" s="1">
        <f t="shared" si="53"/>
        <v>4</v>
      </c>
      <c r="AI127" s="1">
        <f t="shared" si="60"/>
        <v>146</v>
      </c>
      <c r="AJ127" s="9">
        <f t="shared" si="34"/>
        <v>2.7281701516647223E-2</v>
      </c>
      <c r="AK127" s="9">
        <f t="shared" si="35"/>
        <v>0.22286</v>
      </c>
      <c r="AL127" s="9">
        <f t="shared" si="36"/>
        <v>8.7940000000000004E-2</v>
      </c>
      <c r="AM127" s="9">
        <f t="shared" si="37"/>
        <v>0.12884000000000001</v>
      </c>
      <c r="AN127" s="9">
        <f t="shared" si="38"/>
        <v>6.0800000000000003E-3</v>
      </c>
      <c r="AO127" s="9">
        <f t="shared" si="39"/>
        <v>2.9199999999999999E-3</v>
      </c>
      <c r="AP127" s="1">
        <f t="shared" si="54"/>
        <v>0</v>
      </c>
      <c r="AQ127" s="1">
        <f t="shared" si="54"/>
        <v>0</v>
      </c>
      <c r="AS127" s="1">
        <f t="shared" si="55"/>
        <v>0</v>
      </c>
      <c r="AT127" s="1">
        <f t="shared" si="61"/>
        <v>0</v>
      </c>
      <c r="AU127" s="1">
        <f t="shared" si="40"/>
        <v>39</v>
      </c>
      <c r="AV127" s="9">
        <f t="shared" si="56"/>
        <v>7.7999999999999999E-4</v>
      </c>
      <c r="AW127" s="9">
        <f t="shared" si="41"/>
        <v>3.4000000000000002E-4</v>
      </c>
      <c r="AX127" s="9">
        <f t="shared" si="42"/>
        <v>4.4000000000000002E-4</v>
      </c>
      <c r="AY127" s="9">
        <f t="shared" si="43"/>
        <v>0</v>
      </c>
      <c r="AZ127" s="9">
        <f t="shared" si="4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131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11283</v>
      </c>
      <c r="C128" s="1">
        <v>115</v>
      </c>
      <c r="D128" s="1">
        <v>38716</v>
      </c>
      <c r="E128" s="1">
        <v>4429</v>
      </c>
      <c r="F128" s="1">
        <v>0</v>
      </c>
      <c r="G128" s="1">
        <v>6546</v>
      </c>
      <c r="H128" s="1">
        <v>0</v>
      </c>
      <c r="I128" s="1">
        <v>308</v>
      </c>
      <c r="J128" s="1">
        <v>32.67</v>
      </c>
      <c r="K128" s="1">
        <v>120.74</v>
      </c>
      <c r="L128" s="1">
        <v>3118.7</v>
      </c>
      <c r="M128" s="1">
        <v>1.1100000000000001</v>
      </c>
      <c r="N128" s="1">
        <v>3701</v>
      </c>
      <c r="O128" s="1">
        <v>7571</v>
      </c>
      <c r="P128" s="1">
        <v>6841</v>
      </c>
      <c r="Q128" s="1">
        <v>710</v>
      </c>
      <c r="R128" s="1">
        <v>19</v>
      </c>
      <c r="S128" s="1">
        <v>3493</v>
      </c>
      <c r="T128" s="1">
        <v>352</v>
      </c>
      <c r="U128" s="1">
        <v>7458</v>
      </c>
      <c r="V128" s="1">
        <v>18</v>
      </c>
      <c r="W128" s="1">
        <v>23</v>
      </c>
      <c r="X128" s="1">
        <v>0</v>
      </c>
      <c r="Y128" s="1">
        <v>0</v>
      </c>
      <c r="Z128" s="1">
        <v>0</v>
      </c>
      <c r="AA128" s="1">
        <f t="shared" si="50"/>
        <v>46174</v>
      </c>
      <c r="AB128" s="1">
        <f t="shared" si="50"/>
        <v>4447</v>
      </c>
      <c r="AC128" s="1">
        <f t="shared" si="51"/>
        <v>6569</v>
      </c>
      <c r="AD128" s="1">
        <f t="shared" si="52"/>
        <v>308</v>
      </c>
      <c r="AE128" s="1">
        <f t="shared" si="59"/>
        <v>32</v>
      </c>
      <c r="AF128" s="1">
        <f t="shared" si="53"/>
        <v>104</v>
      </c>
      <c r="AG128" s="1">
        <f t="shared" si="53"/>
        <v>0</v>
      </c>
      <c r="AH128" s="1">
        <f t="shared" si="53"/>
        <v>4</v>
      </c>
      <c r="AI128" s="1">
        <f t="shared" si="60"/>
        <v>140</v>
      </c>
      <c r="AJ128" s="9">
        <f t="shared" si="34"/>
        <v>2.7297704511211558E-2</v>
      </c>
      <c r="AK128" s="9">
        <f t="shared" si="35"/>
        <v>0.22566</v>
      </c>
      <c r="AL128" s="9">
        <f t="shared" si="36"/>
        <v>8.8580000000000006E-2</v>
      </c>
      <c r="AM128" s="9">
        <f t="shared" si="37"/>
        <v>0.13092000000000001</v>
      </c>
      <c r="AN128" s="9">
        <f t="shared" si="38"/>
        <v>6.1599999999999997E-3</v>
      </c>
      <c r="AO128" s="9">
        <f t="shared" si="39"/>
        <v>2.8E-3</v>
      </c>
      <c r="AP128" s="1">
        <f t="shared" si="54"/>
        <v>1</v>
      </c>
      <c r="AQ128" s="1">
        <f t="shared" si="54"/>
        <v>1</v>
      </c>
      <c r="AS128" s="1">
        <f t="shared" si="55"/>
        <v>0</v>
      </c>
      <c r="AT128" s="1">
        <f t="shared" si="61"/>
        <v>2</v>
      </c>
      <c r="AU128" s="1">
        <f t="shared" si="40"/>
        <v>41</v>
      </c>
      <c r="AV128" s="9">
        <f t="shared" si="56"/>
        <v>8.1999999999999998E-4</v>
      </c>
      <c r="AW128" s="9">
        <f t="shared" si="41"/>
        <v>3.6000000000000002E-4</v>
      </c>
      <c r="AX128" s="9">
        <f t="shared" si="42"/>
        <v>4.6000000000000001E-4</v>
      </c>
      <c r="AY128" s="9">
        <f t="shared" si="43"/>
        <v>0</v>
      </c>
      <c r="AZ128" s="9">
        <f t="shared" si="44"/>
        <v>4.0000000000000003E-5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132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11424</v>
      </c>
      <c r="C129" s="1">
        <v>116</v>
      </c>
      <c r="D129" s="1">
        <v>38575</v>
      </c>
      <c r="E129" s="1">
        <v>4453</v>
      </c>
      <c r="F129" s="1">
        <v>0</v>
      </c>
      <c r="G129" s="1">
        <v>6659</v>
      </c>
      <c r="H129" s="1">
        <v>0</v>
      </c>
      <c r="I129" s="1">
        <v>312</v>
      </c>
      <c r="J129" s="1">
        <v>32.72</v>
      </c>
      <c r="K129" s="1">
        <v>120.23</v>
      </c>
      <c r="L129" s="1">
        <v>3116</v>
      </c>
      <c r="M129" s="1">
        <v>1.1100000000000001</v>
      </c>
      <c r="N129" s="1">
        <v>3770</v>
      </c>
      <c r="O129" s="1">
        <v>7644</v>
      </c>
      <c r="P129" s="1">
        <v>6830</v>
      </c>
      <c r="Q129" s="1">
        <v>793</v>
      </c>
      <c r="R129" s="1">
        <v>21</v>
      </c>
      <c r="S129" s="1">
        <v>3552</v>
      </c>
      <c r="T129" s="1">
        <v>357</v>
      </c>
      <c r="U129" s="1">
        <v>7457</v>
      </c>
      <c r="V129" s="1">
        <v>18</v>
      </c>
      <c r="W129" s="1">
        <v>23</v>
      </c>
      <c r="X129" s="1">
        <v>0</v>
      </c>
      <c r="Y129" s="1">
        <v>0</v>
      </c>
      <c r="Z129" s="1">
        <v>0</v>
      </c>
      <c r="AA129" s="1">
        <f t="shared" si="50"/>
        <v>46032</v>
      </c>
      <c r="AB129" s="1">
        <f t="shared" si="50"/>
        <v>4471</v>
      </c>
      <c r="AC129" s="1">
        <f t="shared" si="51"/>
        <v>6682</v>
      </c>
      <c r="AD129" s="1">
        <f t="shared" si="52"/>
        <v>312</v>
      </c>
      <c r="AE129" s="1">
        <f t="shared" si="59"/>
        <v>24</v>
      </c>
      <c r="AF129" s="1">
        <f t="shared" si="53"/>
        <v>113</v>
      </c>
      <c r="AG129" s="1">
        <f t="shared" si="53"/>
        <v>0</v>
      </c>
      <c r="AH129" s="1">
        <f t="shared" si="53"/>
        <v>4</v>
      </c>
      <c r="AI129" s="1">
        <f t="shared" si="60"/>
        <v>141</v>
      </c>
      <c r="AJ129" s="9">
        <f t="shared" si="34"/>
        <v>2.7310924369747899E-2</v>
      </c>
      <c r="AK129" s="9">
        <f t="shared" si="35"/>
        <v>0.22847999999999999</v>
      </c>
      <c r="AL129" s="9">
        <f t="shared" si="36"/>
        <v>8.906E-2</v>
      </c>
      <c r="AM129" s="9">
        <f t="shared" si="37"/>
        <v>0.13317999999999999</v>
      </c>
      <c r="AN129" s="9">
        <f t="shared" si="38"/>
        <v>6.2399999999999999E-3</v>
      </c>
      <c r="AO129" s="9">
        <f t="shared" si="39"/>
        <v>2.82E-3</v>
      </c>
      <c r="AP129" s="1">
        <f t="shared" si="54"/>
        <v>0</v>
      </c>
      <c r="AQ129" s="1">
        <f t="shared" si="54"/>
        <v>0</v>
      </c>
      <c r="AS129" s="1">
        <f t="shared" si="55"/>
        <v>0</v>
      </c>
      <c r="AT129" s="1">
        <f t="shared" si="61"/>
        <v>0</v>
      </c>
      <c r="AU129" s="1">
        <f t="shared" si="40"/>
        <v>41</v>
      </c>
      <c r="AV129" s="9">
        <f t="shared" si="56"/>
        <v>8.1999999999999998E-4</v>
      </c>
      <c r="AW129" s="9">
        <f t="shared" si="41"/>
        <v>3.6000000000000002E-4</v>
      </c>
      <c r="AX129" s="9">
        <f t="shared" si="42"/>
        <v>4.6000000000000001E-4</v>
      </c>
      <c r="AY129" s="9">
        <f t="shared" si="43"/>
        <v>0</v>
      </c>
      <c r="AZ129" s="9">
        <f t="shared" si="4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133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11556</v>
      </c>
      <c r="C130" s="1">
        <v>117</v>
      </c>
      <c r="D130" s="1">
        <v>38442</v>
      </c>
      <c r="E130" s="1">
        <v>4445</v>
      </c>
      <c r="F130" s="1">
        <v>0</v>
      </c>
      <c r="G130" s="1">
        <v>6794</v>
      </c>
      <c r="H130" s="1">
        <v>0</v>
      </c>
      <c r="I130" s="1">
        <v>317</v>
      </c>
      <c r="J130" s="1">
        <v>32.770000000000003</v>
      </c>
      <c r="K130" s="1">
        <v>119.68</v>
      </c>
      <c r="L130" s="1">
        <v>3098.7</v>
      </c>
      <c r="M130" s="1">
        <v>1.1299999999999999</v>
      </c>
      <c r="N130" s="1">
        <v>3839</v>
      </c>
      <c r="O130" s="1">
        <v>7707</v>
      </c>
      <c r="P130" s="1">
        <v>6784</v>
      </c>
      <c r="Q130" s="1">
        <v>899</v>
      </c>
      <c r="R130" s="1">
        <v>23</v>
      </c>
      <c r="S130" s="1">
        <v>3583</v>
      </c>
      <c r="T130" s="1">
        <v>359</v>
      </c>
      <c r="U130" s="1">
        <v>7456</v>
      </c>
      <c r="V130" s="1">
        <v>19</v>
      </c>
      <c r="W130" s="1">
        <v>23</v>
      </c>
      <c r="X130" s="1">
        <v>0</v>
      </c>
      <c r="Y130" s="1">
        <v>0</v>
      </c>
      <c r="Z130" s="1">
        <v>0</v>
      </c>
      <c r="AA130" s="1">
        <f t="shared" si="50"/>
        <v>45898</v>
      </c>
      <c r="AB130" s="1">
        <f t="shared" si="50"/>
        <v>4464</v>
      </c>
      <c r="AC130" s="1">
        <f t="shared" si="51"/>
        <v>6817</v>
      </c>
      <c r="AD130" s="1">
        <f t="shared" si="52"/>
        <v>317</v>
      </c>
      <c r="AE130" s="1">
        <f t="shared" si="59"/>
        <v>-8</v>
      </c>
      <c r="AF130" s="1">
        <f t="shared" si="53"/>
        <v>135</v>
      </c>
      <c r="AG130" s="1">
        <f t="shared" si="53"/>
        <v>0</v>
      </c>
      <c r="AH130" s="1">
        <f t="shared" si="53"/>
        <v>5</v>
      </c>
      <c r="AI130" s="1">
        <f t="shared" si="60"/>
        <v>132</v>
      </c>
      <c r="AJ130" s="9">
        <f t="shared" si="34"/>
        <v>2.7431637244721356E-2</v>
      </c>
      <c r="AK130" s="9">
        <f t="shared" si="35"/>
        <v>0.23111999999999999</v>
      </c>
      <c r="AL130" s="9">
        <f t="shared" si="36"/>
        <v>8.8900000000000007E-2</v>
      </c>
      <c r="AM130" s="9">
        <f t="shared" si="37"/>
        <v>0.13588</v>
      </c>
      <c r="AN130" s="9">
        <f t="shared" si="38"/>
        <v>6.3400000000000001E-3</v>
      </c>
      <c r="AO130" s="9">
        <f t="shared" si="39"/>
        <v>2.64E-3</v>
      </c>
      <c r="AP130" s="1">
        <f t="shared" si="54"/>
        <v>1</v>
      </c>
      <c r="AQ130" s="1">
        <f t="shared" si="54"/>
        <v>0</v>
      </c>
      <c r="AS130" s="1">
        <f t="shared" si="55"/>
        <v>0</v>
      </c>
      <c r="AT130" s="1">
        <f t="shared" si="61"/>
        <v>1</v>
      </c>
      <c r="AU130" s="1">
        <f t="shared" si="40"/>
        <v>42</v>
      </c>
      <c r="AV130" s="9">
        <f t="shared" si="56"/>
        <v>8.4000000000000003E-4</v>
      </c>
      <c r="AW130" s="9">
        <f t="shared" si="41"/>
        <v>3.8000000000000002E-4</v>
      </c>
      <c r="AX130" s="9">
        <f t="shared" si="42"/>
        <v>4.6000000000000001E-4</v>
      </c>
      <c r="AY130" s="9">
        <f t="shared" si="43"/>
        <v>0</v>
      </c>
      <c r="AZ130" s="9">
        <f t="shared" si="44"/>
        <v>2.0000000000000002E-5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134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11679</v>
      </c>
      <c r="C131" s="1">
        <v>118</v>
      </c>
      <c r="D131" s="1">
        <v>38319</v>
      </c>
      <c r="E131" s="1">
        <v>4426</v>
      </c>
      <c r="F131" s="1">
        <v>0</v>
      </c>
      <c r="G131" s="1">
        <v>6931</v>
      </c>
      <c r="H131" s="1">
        <v>0</v>
      </c>
      <c r="I131" s="1">
        <v>322</v>
      </c>
      <c r="J131" s="1">
        <v>32.82</v>
      </c>
      <c r="K131" s="1">
        <v>119.11</v>
      </c>
      <c r="L131" s="1">
        <v>3076.8</v>
      </c>
      <c r="M131" s="1">
        <v>1.1299999999999999</v>
      </c>
      <c r="N131" s="1">
        <v>3903</v>
      </c>
      <c r="O131" s="1">
        <v>7767</v>
      </c>
      <c r="P131" s="1">
        <v>6735</v>
      </c>
      <c r="Q131" s="1">
        <v>1005</v>
      </c>
      <c r="R131" s="1">
        <v>26</v>
      </c>
      <c r="S131" s="1">
        <v>3598</v>
      </c>
      <c r="T131" s="1">
        <v>363</v>
      </c>
      <c r="U131" s="1">
        <v>7456</v>
      </c>
      <c r="V131" s="1">
        <v>19</v>
      </c>
      <c r="W131" s="1">
        <v>24</v>
      </c>
      <c r="X131" s="1">
        <v>0</v>
      </c>
      <c r="Y131" s="1">
        <v>0</v>
      </c>
      <c r="Z131" s="1">
        <v>0</v>
      </c>
      <c r="AA131" s="1">
        <f t="shared" si="50"/>
        <v>45775</v>
      </c>
      <c r="AB131" s="1">
        <f t="shared" si="50"/>
        <v>4445</v>
      </c>
      <c r="AC131" s="1">
        <f t="shared" si="51"/>
        <v>6955</v>
      </c>
      <c r="AD131" s="1">
        <f t="shared" si="52"/>
        <v>322</v>
      </c>
      <c r="AE131" s="1">
        <f t="shared" si="59"/>
        <v>-19</v>
      </c>
      <c r="AF131" s="1">
        <f t="shared" si="53"/>
        <v>137</v>
      </c>
      <c r="AG131" s="1">
        <f t="shared" si="53"/>
        <v>0</v>
      </c>
      <c r="AH131" s="1">
        <f t="shared" si="53"/>
        <v>5</v>
      </c>
      <c r="AI131" s="1">
        <f t="shared" si="60"/>
        <v>123</v>
      </c>
      <c r="AJ131" s="9">
        <f t="shared" si="34"/>
        <v>2.7570853668978507E-2</v>
      </c>
      <c r="AK131" s="9">
        <f t="shared" si="35"/>
        <v>0.23358000000000001</v>
      </c>
      <c r="AL131" s="9">
        <f t="shared" si="36"/>
        <v>8.8520000000000001E-2</v>
      </c>
      <c r="AM131" s="9">
        <f t="shared" si="37"/>
        <v>0.13861999999999999</v>
      </c>
      <c r="AN131" s="9">
        <f t="shared" si="38"/>
        <v>6.4400000000000004E-3</v>
      </c>
      <c r="AO131" s="9">
        <f t="shared" si="39"/>
        <v>2.4599999999999999E-3</v>
      </c>
      <c r="AP131" s="1">
        <f t="shared" si="54"/>
        <v>0</v>
      </c>
      <c r="AQ131" s="1">
        <f t="shared" si="54"/>
        <v>1</v>
      </c>
      <c r="AS131" s="1">
        <f t="shared" si="55"/>
        <v>0</v>
      </c>
      <c r="AT131" s="1">
        <f t="shared" si="61"/>
        <v>1</v>
      </c>
      <c r="AU131" s="1">
        <f t="shared" si="40"/>
        <v>43</v>
      </c>
      <c r="AV131" s="9">
        <f t="shared" si="56"/>
        <v>8.5999999999999998E-4</v>
      </c>
      <c r="AW131" s="9">
        <f t="shared" si="41"/>
        <v>3.8000000000000002E-4</v>
      </c>
      <c r="AX131" s="9">
        <f t="shared" si="42"/>
        <v>4.8000000000000001E-4</v>
      </c>
      <c r="AY131" s="9">
        <f t="shared" si="43"/>
        <v>0</v>
      </c>
      <c r="AZ131" s="9">
        <f t="shared" si="44"/>
        <v>2.0000000000000002E-5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135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11799</v>
      </c>
      <c r="C132" s="1">
        <v>119</v>
      </c>
      <c r="D132" s="1">
        <v>38200</v>
      </c>
      <c r="E132" s="1">
        <v>4400</v>
      </c>
      <c r="F132" s="1">
        <v>0</v>
      </c>
      <c r="G132" s="1">
        <v>7071</v>
      </c>
      <c r="H132" s="1">
        <v>0</v>
      </c>
      <c r="I132" s="1">
        <v>328</v>
      </c>
      <c r="J132" s="1">
        <v>32.869999999999997</v>
      </c>
      <c r="K132" s="1">
        <v>118.5</v>
      </c>
      <c r="L132" s="1">
        <v>3074.7</v>
      </c>
      <c r="M132" s="1">
        <v>1.1299999999999999</v>
      </c>
      <c r="N132" s="1">
        <v>3970</v>
      </c>
      <c r="O132" s="1">
        <v>7818</v>
      </c>
      <c r="P132" s="1">
        <v>6674</v>
      </c>
      <c r="Q132" s="1">
        <v>1115</v>
      </c>
      <c r="R132" s="1">
        <v>28</v>
      </c>
      <c r="S132" s="1">
        <v>3599</v>
      </c>
      <c r="T132" s="1">
        <v>363</v>
      </c>
      <c r="U132" s="1">
        <v>7455</v>
      </c>
      <c r="V132" s="1">
        <v>19</v>
      </c>
      <c r="W132" s="1">
        <v>25</v>
      </c>
      <c r="X132" s="1">
        <v>0</v>
      </c>
      <c r="Y132" s="1">
        <v>0</v>
      </c>
      <c r="Z132" s="1">
        <v>0</v>
      </c>
      <c r="AA132" s="1">
        <f t="shared" si="50"/>
        <v>45655</v>
      </c>
      <c r="AB132" s="1">
        <f t="shared" si="50"/>
        <v>4419</v>
      </c>
      <c r="AC132" s="1">
        <f t="shared" si="51"/>
        <v>7096</v>
      </c>
      <c r="AD132" s="1">
        <f t="shared" si="52"/>
        <v>328</v>
      </c>
      <c r="AE132" s="1">
        <f t="shared" si="59"/>
        <v>-26</v>
      </c>
      <c r="AF132" s="1">
        <f t="shared" si="53"/>
        <v>140</v>
      </c>
      <c r="AG132" s="1">
        <f t="shared" si="53"/>
        <v>0</v>
      </c>
      <c r="AH132" s="1">
        <f t="shared" si="53"/>
        <v>6</v>
      </c>
      <c r="AI132" s="1">
        <f t="shared" si="60"/>
        <v>120</v>
      </c>
      <c r="AJ132" s="9">
        <f t="shared" si="34"/>
        <v>2.779896601406899E-2</v>
      </c>
      <c r="AK132" s="9">
        <f t="shared" si="35"/>
        <v>0.23598</v>
      </c>
      <c r="AL132" s="9">
        <f t="shared" si="36"/>
        <v>8.7999999999999995E-2</v>
      </c>
      <c r="AM132" s="9">
        <f t="shared" si="37"/>
        <v>0.14141999999999999</v>
      </c>
      <c r="AN132" s="9">
        <f t="shared" si="38"/>
        <v>6.5599999999999999E-3</v>
      </c>
      <c r="AO132" s="9">
        <f t="shared" si="39"/>
        <v>2.3999999999999998E-3</v>
      </c>
      <c r="AP132" s="1">
        <f t="shared" si="54"/>
        <v>0</v>
      </c>
      <c r="AQ132" s="1">
        <f t="shared" si="54"/>
        <v>1</v>
      </c>
      <c r="AS132" s="1">
        <f t="shared" si="55"/>
        <v>0</v>
      </c>
      <c r="AT132" s="1">
        <f t="shared" si="61"/>
        <v>1</v>
      </c>
      <c r="AU132" s="1">
        <f t="shared" si="40"/>
        <v>44</v>
      </c>
      <c r="AV132" s="9">
        <f t="shared" si="56"/>
        <v>8.8000000000000003E-4</v>
      </c>
      <c r="AW132" s="9">
        <f t="shared" si="41"/>
        <v>3.8000000000000002E-4</v>
      </c>
      <c r="AX132" s="9">
        <f t="shared" si="42"/>
        <v>5.0000000000000001E-4</v>
      </c>
      <c r="AY132" s="9">
        <f t="shared" si="43"/>
        <v>0</v>
      </c>
      <c r="AZ132" s="9">
        <f t="shared" si="44"/>
        <v>2.0000000000000002E-5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136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11911</v>
      </c>
      <c r="C133" s="1">
        <v>120</v>
      </c>
      <c r="D133" s="1">
        <v>38087</v>
      </c>
      <c r="E133" s="1">
        <v>4337</v>
      </c>
      <c r="F133" s="1">
        <v>0</v>
      </c>
      <c r="G133" s="1">
        <v>7238</v>
      </c>
      <c r="H133" s="1">
        <v>0</v>
      </c>
      <c r="I133" s="1">
        <v>336</v>
      </c>
      <c r="J133" s="1">
        <v>32.909999999999997</v>
      </c>
      <c r="K133" s="1">
        <v>117.79</v>
      </c>
      <c r="L133" s="1">
        <v>3105.6</v>
      </c>
      <c r="M133" s="1">
        <v>1.1399999999999999</v>
      </c>
      <c r="N133" s="1">
        <v>4033</v>
      </c>
      <c r="O133" s="1">
        <v>7869</v>
      </c>
      <c r="P133" s="1">
        <v>6586</v>
      </c>
      <c r="Q133" s="1">
        <v>1249</v>
      </c>
      <c r="R133" s="1">
        <v>33</v>
      </c>
      <c r="S133" s="1">
        <v>3568</v>
      </c>
      <c r="T133" s="1">
        <v>359</v>
      </c>
      <c r="U133" s="1">
        <v>7454</v>
      </c>
      <c r="V133" s="1">
        <v>20</v>
      </c>
      <c r="W133" s="1">
        <v>25</v>
      </c>
      <c r="X133" s="1">
        <v>0</v>
      </c>
      <c r="Y133" s="1">
        <v>0</v>
      </c>
      <c r="Z133" s="1">
        <v>0</v>
      </c>
      <c r="AA133" s="1">
        <f t="shared" si="50"/>
        <v>45541</v>
      </c>
      <c r="AB133" s="1">
        <f t="shared" si="50"/>
        <v>4357</v>
      </c>
      <c r="AC133" s="1">
        <f t="shared" si="51"/>
        <v>7263</v>
      </c>
      <c r="AD133" s="1">
        <f t="shared" si="52"/>
        <v>336</v>
      </c>
      <c r="AE133" s="1">
        <f t="shared" si="59"/>
        <v>-63</v>
      </c>
      <c r="AF133" s="1">
        <f t="shared" si="53"/>
        <v>167</v>
      </c>
      <c r="AG133" s="1">
        <f t="shared" si="53"/>
        <v>0</v>
      </c>
      <c r="AH133" s="1">
        <f t="shared" si="53"/>
        <v>8</v>
      </c>
      <c r="AI133" s="1">
        <f t="shared" si="60"/>
        <v>112</v>
      </c>
      <c r="AJ133" s="9">
        <f t="shared" si="34"/>
        <v>2.8209218369574345E-2</v>
      </c>
      <c r="AK133" s="9">
        <f t="shared" si="35"/>
        <v>0.23821999999999999</v>
      </c>
      <c r="AL133" s="9">
        <f t="shared" si="36"/>
        <v>8.6739999999999998E-2</v>
      </c>
      <c r="AM133" s="9">
        <f t="shared" si="37"/>
        <v>0.14476</v>
      </c>
      <c r="AN133" s="9">
        <f t="shared" si="38"/>
        <v>6.7200000000000003E-3</v>
      </c>
      <c r="AO133" s="9">
        <f t="shared" si="39"/>
        <v>2.2399999999999998E-3</v>
      </c>
      <c r="AP133" s="1">
        <f t="shared" si="54"/>
        <v>1</v>
      </c>
      <c r="AQ133" s="1">
        <f t="shared" si="54"/>
        <v>0</v>
      </c>
      <c r="AS133" s="1">
        <f t="shared" si="55"/>
        <v>0</v>
      </c>
      <c r="AT133" s="1">
        <f t="shared" si="61"/>
        <v>1</v>
      </c>
      <c r="AU133" s="1">
        <f t="shared" si="40"/>
        <v>45</v>
      </c>
      <c r="AV133" s="9">
        <f t="shared" si="56"/>
        <v>8.9999999999999998E-4</v>
      </c>
      <c r="AW133" s="9">
        <f t="shared" si="41"/>
        <v>4.0000000000000002E-4</v>
      </c>
      <c r="AX133" s="9">
        <f t="shared" si="42"/>
        <v>5.0000000000000001E-4</v>
      </c>
      <c r="AY133" s="9">
        <f t="shared" si="43"/>
        <v>0</v>
      </c>
      <c r="AZ133" s="9">
        <f t="shared" si="44"/>
        <v>2.0000000000000002E-5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137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12013</v>
      </c>
      <c r="C134" s="1">
        <v>121</v>
      </c>
      <c r="D134" s="1">
        <v>37985</v>
      </c>
      <c r="E134" s="1">
        <v>4265</v>
      </c>
      <c r="F134" s="1">
        <v>0</v>
      </c>
      <c r="G134" s="1">
        <v>7406</v>
      </c>
      <c r="H134" s="1">
        <v>0</v>
      </c>
      <c r="I134" s="1">
        <v>342</v>
      </c>
      <c r="J134" s="1">
        <v>32.96</v>
      </c>
      <c r="K134" s="1">
        <v>117.02</v>
      </c>
      <c r="L134" s="1">
        <v>3102.1</v>
      </c>
      <c r="M134" s="1">
        <v>1.1399999999999999</v>
      </c>
      <c r="N134" s="1">
        <v>4091</v>
      </c>
      <c r="O134" s="1">
        <v>7912</v>
      </c>
      <c r="P134" s="1">
        <v>6495</v>
      </c>
      <c r="Q134" s="1">
        <v>1381</v>
      </c>
      <c r="R134" s="1">
        <v>36</v>
      </c>
      <c r="S134" s="1">
        <v>3534</v>
      </c>
      <c r="T134" s="1">
        <v>357</v>
      </c>
      <c r="U134" s="1">
        <v>7453</v>
      </c>
      <c r="V134" s="1">
        <v>20</v>
      </c>
      <c r="W134" s="1">
        <v>26</v>
      </c>
      <c r="X134" s="1">
        <v>0</v>
      </c>
      <c r="Y134" s="1">
        <v>0</v>
      </c>
      <c r="Z134" s="1">
        <v>0</v>
      </c>
      <c r="AA134" s="1">
        <f t="shared" si="50"/>
        <v>45438</v>
      </c>
      <c r="AB134" s="1">
        <f t="shared" si="50"/>
        <v>4285</v>
      </c>
      <c r="AC134" s="1">
        <f t="shared" si="51"/>
        <v>7432</v>
      </c>
      <c r="AD134" s="1">
        <f t="shared" si="52"/>
        <v>342</v>
      </c>
      <c r="AE134" s="1">
        <f t="shared" si="59"/>
        <v>-72</v>
      </c>
      <c r="AF134" s="1">
        <f t="shared" si="53"/>
        <v>168</v>
      </c>
      <c r="AG134" s="1">
        <f t="shared" si="53"/>
        <v>0</v>
      </c>
      <c r="AH134" s="1">
        <f t="shared" si="53"/>
        <v>6</v>
      </c>
      <c r="AI134" s="1">
        <f t="shared" si="60"/>
        <v>102</v>
      </c>
      <c r="AJ134" s="9">
        <f t="shared" si="34"/>
        <v>2.8469158411720635E-2</v>
      </c>
      <c r="AK134" s="9">
        <f t="shared" si="35"/>
        <v>0.24026</v>
      </c>
      <c r="AL134" s="9">
        <f t="shared" si="36"/>
        <v>8.5300000000000001E-2</v>
      </c>
      <c r="AM134" s="9">
        <f t="shared" si="37"/>
        <v>0.14812</v>
      </c>
      <c r="AN134" s="9">
        <f t="shared" si="38"/>
        <v>6.8399999999999997E-3</v>
      </c>
      <c r="AO134" s="9">
        <f t="shared" si="39"/>
        <v>2.0400000000000001E-3</v>
      </c>
      <c r="AP134" s="1">
        <f t="shared" si="54"/>
        <v>0</v>
      </c>
      <c r="AQ134" s="1">
        <f t="shared" si="54"/>
        <v>1</v>
      </c>
      <c r="AS134" s="1">
        <f t="shared" si="55"/>
        <v>0</v>
      </c>
      <c r="AT134" s="1">
        <f t="shared" si="61"/>
        <v>1</v>
      </c>
      <c r="AU134" s="1">
        <f t="shared" si="40"/>
        <v>46</v>
      </c>
      <c r="AV134" s="9">
        <f t="shared" si="56"/>
        <v>9.2000000000000003E-4</v>
      </c>
      <c r="AW134" s="9">
        <f t="shared" si="41"/>
        <v>4.0000000000000002E-4</v>
      </c>
      <c r="AX134" s="9">
        <f t="shared" si="42"/>
        <v>5.1999999999999995E-4</v>
      </c>
      <c r="AY134" s="9">
        <f t="shared" si="43"/>
        <v>0</v>
      </c>
      <c r="AZ134" s="9">
        <f t="shared" si="44"/>
        <v>2.0000000000000002E-5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138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12113</v>
      </c>
      <c r="C135" s="1">
        <v>122</v>
      </c>
      <c r="D135" s="1">
        <v>37885</v>
      </c>
      <c r="E135" s="1">
        <v>4179</v>
      </c>
      <c r="F135" s="1">
        <v>0</v>
      </c>
      <c r="G135" s="1">
        <v>7586</v>
      </c>
      <c r="H135" s="1">
        <v>0</v>
      </c>
      <c r="I135" s="1">
        <v>348</v>
      </c>
      <c r="J135" s="1">
        <v>33</v>
      </c>
      <c r="K135" s="1">
        <v>116.15</v>
      </c>
      <c r="L135" s="1">
        <v>3114.9</v>
      </c>
      <c r="M135" s="1">
        <v>1.1499999999999999</v>
      </c>
      <c r="N135" s="1">
        <v>4151</v>
      </c>
      <c r="O135" s="1">
        <v>7952</v>
      </c>
      <c r="P135" s="1">
        <v>6392</v>
      </c>
      <c r="Q135" s="1">
        <v>1522</v>
      </c>
      <c r="R135" s="1">
        <v>38</v>
      </c>
      <c r="S135" s="1">
        <v>3490</v>
      </c>
      <c r="T135" s="1">
        <v>352</v>
      </c>
      <c r="U135" s="1">
        <v>7451</v>
      </c>
      <c r="V135" s="1">
        <v>21</v>
      </c>
      <c r="W135" s="1">
        <v>26</v>
      </c>
      <c r="X135" s="1">
        <v>0</v>
      </c>
      <c r="Y135" s="1">
        <v>0</v>
      </c>
      <c r="Z135" s="1">
        <v>0</v>
      </c>
      <c r="AA135" s="1">
        <f t="shared" si="50"/>
        <v>45336</v>
      </c>
      <c r="AB135" s="1">
        <f t="shared" si="50"/>
        <v>4200</v>
      </c>
      <c r="AC135" s="1">
        <f t="shared" si="51"/>
        <v>7612</v>
      </c>
      <c r="AD135" s="1">
        <f t="shared" si="52"/>
        <v>348</v>
      </c>
      <c r="AE135" s="1">
        <f t="shared" si="59"/>
        <v>-86</v>
      </c>
      <c r="AF135" s="1">
        <f t="shared" si="53"/>
        <v>180</v>
      </c>
      <c r="AG135" s="1">
        <f t="shared" si="53"/>
        <v>0</v>
      </c>
      <c r="AH135" s="1">
        <f t="shared" si="53"/>
        <v>6</v>
      </c>
      <c r="AI135" s="1">
        <f t="shared" si="60"/>
        <v>100</v>
      </c>
      <c r="AJ135" s="9">
        <f t="shared" si="34"/>
        <v>2.8729464212003633E-2</v>
      </c>
      <c r="AK135" s="9">
        <f t="shared" si="35"/>
        <v>0.24226</v>
      </c>
      <c r="AL135" s="9">
        <f t="shared" si="36"/>
        <v>8.3580000000000002E-2</v>
      </c>
      <c r="AM135" s="9">
        <f t="shared" si="37"/>
        <v>0.15171999999999999</v>
      </c>
      <c r="AN135" s="9">
        <f t="shared" si="38"/>
        <v>6.96E-3</v>
      </c>
      <c r="AO135" s="9">
        <f t="shared" si="39"/>
        <v>2E-3</v>
      </c>
      <c r="AP135" s="1">
        <f t="shared" si="54"/>
        <v>1</v>
      </c>
      <c r="AQ135" s="1">
        <f t="shared" si="54"/>
        <v>0</v>
      </c>
      <c r="AS135" s="1">
        <f t="shared" si="55"/>
        <v>0</v>
      </c>
      <c r="AT135" s="1">
        <f t="shared" si="61"/>
        <v>1</v>
      </c>
      <c r="AU135" s="1">
        <f t="shared" si="40"/>
        <v>47</v>
      </c>
      <c r="AV135" s="9">
        <f t="shared" si="56"/>
        <v>9.3999999999999997E-4</v>
      </c>
      <c r="AW135" s="9">
        <f t="shared" si="41"/>
        <v>4.2000000000000002E-4</v>
      </c>
      <c r="AX135" s="9">
        <f t="shared" si="42"/>
        <v>5.1999999999999995E-4</v>
      </c>
      <c r="AY135" s="9">
        <f t="shared" si="43"/>
        <v>0</v>
      </c>
      <c r="AZ135" s="9">
        <f t="shared" si="44"/>
        <v>2.0000000000000002E-5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139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12207</v>
      </c>
      <c r="C136" s="1">
        <v>123</v>
      </c>
      <c r="D136" s="1">
        <v>37791</v>
      </c>
      <c r="E136" s="1">
        <v>4078</v>
      </c>
      <c r="F136" s="1">
        <v>0</v>
      </c>
      <c r="G136" s="1">
        <v>7776</v>
      </c>
      <c r="H136" s="1">
        <v>0</v>
      </c>
      <c r="I136" s="1">
        <v>353</v>
      </c>
      <c r="J136" s="1">
        <v>33.04</v>
      </c>
      <c r="K136" s="1">
        <v>115.22</v>
      </c>
      <c r="L136" s="1">
        <v>3121.2</v>
      </c>
      <c r="M136" s="1">
        <v>1.1499999999999999</v>
      </c>
      <c r="N136" s="1">
        <v>4207</v>
      </c>
      <c r="O136" s="1">
        <v>7990</v>
      </c>
      <c r="P136" s="1">
        <v>6278</v>
      </c>
      <c r="Q136" s="1">
        <v>1671</v>
      </c>
      <c r="R136" s="1">
        <v>40</v>
      </c>
      <c r="S136" s="1">
        <v>3427</v>
      </c>
      <c r="T136" s="1">
        <v>347</v>
      </c>
      <c r="U136" s="1">
        <v>7450</v>
      </c>
      <c r="V136" s="1">
        <v>22</v>
      </c>
      <c r="W136" s="1">
        <v>27</v>
      </c>
      <c r="X136" s="1">
        <v>0</v>
      </c>
      <c r="Y136" s="1">
        <v>0</v>
      </c>
      <c r="Z136" s="1">
        <v>0</v>
      </c>
      <c r="AA136" s="1">
        <f t="shared" si="50"/>
        <v>45241</v>
      </c>
      <c r="AB136" s="1">
        <f t="shared" si="50"/>
        <v>4100</v>
      </c>
      <c r="AC136" s="1">
        <f t="shared" si="51"/>
        <v>7803</v>
      </c>
      <c r="AD136" s="1">
        <f t="shared" si="52"/>
        <v>353</v>
      </c>
      <c r="AE136" s="1">
        <f t="shared" si="59"/>
        <v>-101</v>
      </c>
      <c r="AF136" s="1">
        <f t="shared" si="53"/>
        <v>190</v>
      </c>
      <c r="AG136" s="1">
        <f t="shared" si="53"/>
        <v>0</v>
      </c>
      <c r="AH136" s="1">
        <f t="shared" si="53"/>
        <v>5</v>
      </c>
      <c r="AI136" s="1">
        <f t="shared" si="60"/>
        <v>94</v>
      </c>
      <c r="AJ136" s="9">
        <f t="shared" si="34"/>
        <v>2.8917834029655115E-2</v>
      </c>
      <c r="AK136" s="9">
        <f t="shared" si="35"/>
        <v>0.24414</v>
      </c>
      <c r="AL136" s="9">
        <f t="shared" si="36"/>
        <v>8.1559999999999994E-2</v>
      </c>
      <c r="AM136" s="9">
        <f t="shared" si="37"/>
        <v>0.15551999999999999</v>
      </c>
      <c r="AN136" s="9">
        <f t="shared" si="38"/>
        <v>7.0600000000000003E-3</v>
      </c>
      <c r="AO136" s="9">
        <f t="shared" si="39"/>
        <v>1.8799999999999999E-3</v>
      </c>
      <c r="AP136" s="1">
        <f t="shared" si="54"/>
        <v>1</v>
      </c>
      <c r="AQ136" s="1">
        <f t="shared" si="54"/>
        <v>1</v>
      </c>
      <c r="AS136" s="1">
        <f t="shared" si="55"/>
        <v>0</v>
      </c>
      <c r="AT136" s="1">
        <f t="shared" si="61"/>
        <v>2</v>
      </c>
      <c r="AU136" s="1">
        <f t="shared" si="40"/>
        <v>49</v>
      </c>
      <c r="AV136" s="9">
        <f t="shared" si="56"/>
        <v>9.7999999999999997E-4</v>
      </c>
      <c r="AW136" s="9">
        <f t="shared" si="41"/>
        <v>4.4000000000000002E-4</v>
      </c>
      <c r="AX136" s="9">
        <f t="shared" si="42"/>
        <v>5.4000000000000001E-4</v>
      </c>
      <c r="AY136" s="9">
        <f t="shared" si="43"/>
        <v>0</v>
      </c>
      <c r="AZ136" s="9">
        <f t="shared" si="44"/>
        <v>4.0000000000000003E-5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140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12293</v>
      </c>
      <c r="C137" s="1">
        <v>124</v>
      </c>
      <c r="D137" s="1">
        <v>37705</v>
      </c>
      <c r="E137" s="1">
        <v>3953</v>
      </c>
      <c r="F137" s="1">
        <v>0</v>
      </c>
      <c r="G137" s="1">
        <v>7981</v>
      </c>
      <c r="H137" s="1">
        <v>0</v>
      </c>
      <c r="I137" s="1">
        <v>359</v>
      </c>
      <c r="J137" s="1">
        <v>33.090000000000003</v>
      </c>
      <c r="K137" s="1">
        <v>114.22</v>
      </c>
      <c r="L137" s="1">
        <v>3133.9</v>
      </c>
      <c r="M137" s="1">
        <v>1.1399999999999999</v>
      </c>
      <c r="N137" s="1">
        <v>4260</v>
      </c>
      <c r="O137" s="1">
        <v>8024</v>
      </c>
      <c r="P137" s="1">
        <v>6148</v>
      </c>
      <c r="Q137" s="1">
        <v>1834</v>
      </c>
      <c r="R137" s="1">
        <v>41</v>
      </c>
      <c r="S137" s="1">
        <v>3340</v>
      </c>
      <c r="T137" s="1">
        <v>336</v>
      </c>
      <c r="U137" s="1">
        <v>7449</v>
      </c>
      <c r="V137" s="1">
        <v>22</v>
      </c>
      <c r="W137" s="1">
        <v>27</v>
      </c>
      <c r="X137" s="1">
        <v>0</v>
      </c>
      <c r="Y137" s="1">
        <v>0</v>
      </c>
      <c r="Z137" s="1">
        <v>0</v>
      </c>
      <c r="AA137" s="1">
        <f t="shared" si="50"/>
        <v>45154</v>
      </c>
      <c r="AB137" s="1">
        <f t="shared" si="50"/>
        <v>3975</v>
      </c>
      <c r="AC137" s="1">
        <f t="shared" si="51"/>
        <v>8008</v>
      </c>
      <c r="AD137" s="1">
        <f t="shared" si="52"/>
        <v>359</v>
      </c>
      <c r="AE137" s="1">
        <f t="shared" si="59"/>
        <v>-125</v>
      </c>
      <c r="AF137" s="1">
        <f t="shared" si="53"/>
        <v>205</v>
      </c>
      <c r="AG137" s="1">
        <f t="shared" si="53"/>
        <v>0</v>
      </c>
      <c r="AH137" s="1">
        <f t="shared" si="53"/>
        <v>6</v>
      </c>
      <c r="AI137" s="1">
        <f t="shared" si="60"/>
        <v>86</v>
      </c>
      <c r="AJ137" s="9">
        <f t="shared" si="34"/>
        <v>2.9203611811600097E-2</v>
      </c>
      <c r="AK137" s="9">
        <f t="shared" si="35"/>
        <v>0.24586</v>
      </c>
      <c r="AL137" s="9">
        <f t="shared" si="36"/>
        <v>7.9060000000000005E-2</v>
      </c>
      <c r="AM137" s="9">
        <f t="shared" si="37"/>
        <v>0.15962000000000001</v>
      </c>
      <c r="AN137" s="9">
        <f t="shared" si="38"/>
        <v>7.1799999999999998E-3</v>
      </c>
      <c r="AO137" s="9">
        <f t="shared" si="39"/>
        <v>1.72E-3</v>
      </c>
      <c r="AP137" s="1">
        <f t="shared" si="54"/>
        <v>0</v>
      </c>
      <c r="AQ137" s="1">
        <f t="shared" si="54"/>
        <v>0</v>
      </c>
      <c r="AS137" s="1">
        <f t="shared" si="55"/>
        <v>0</v>
      </c>
      <c r="AT137" s="1">
        <f t="shared" si="61"/>
        <v>0</v>
      </c>
      <c r="AU137" s="1">
        <f t="shared" si="40"/>
        <v>49</v>
      </c>
      <c r="AV137" s="9">
        <f t="shared" si="56"/>
        <v>9.7999999999999997E-4</v>
      </c>
      <c r="AW137" s="9">
        <f t="shared" si="41"/>
        <v>4.4000000000000002E-4</v>
      </c>
      <c r="AX137" s="9">
        <f t="shared" si="42"/>
        <v>5.4000000000000001E-4</v>
      </c>
      <c r="AY137" s="9">
        <f t="shared" si="43"/>
        <v>0</v>
      </c>
      <c r="AZ137" s="9">
        <f t="shared" si="44"/>
        <v>0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141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12378</v>
      </c>
      <c r="C138" s="1">
        <v>125</v>
      </c>
      <c r="D138" s="1">
        <v>37620</v>
      </c>
      <c r="E138" s="1">
        <v>3821</v>
      </c>
      <c r="F138" s="1">
        <v>0</v>
      </c>
      <c r="G138" s="1">
        <v>8192</v>
      </c>
      <c r="H138" s="1">
        <v>0</v>
      </c>
      <c r="I138" s="1">
        <v>365</v>
      </c>
      <c r="J138" s="1">
        <v>33.130000000000003</v>
      </c>
      <c r="K138" s="1">
        <v>113.15</v>
      </c>
      <c r="L138" s="1">
        <v>3134.9</v>
      </c>
      <c r="M138" s="1">
        <v>1.1399999999999999</v>
      </c>
      <c r="N138" s="1">
        <v>4313</v>
      </c>
      <c r="O138" s="1">
        <v>8056</v>
      </c>
      <c r="P138" s="1">
        <v>6015</v>
      </c>
      <c r="Q138" s="1">
        <v>1998</v>
      </c>
      <c r="R138" s="1">
        <v>43</v>
      </c>
      <c r="S138" s="1">
        <v>3242</v>
      </c>
      <c r="T138" s="1">
        <v>326</v>
      </c>
      <c r="U138" s="1">
        <v>7448</v>
      </c>
      <c r="V138" s="1">
        <v>22</v>
      </c>
      <c r="W138" s="1">
        <v>28</v>
      </c>
      <c r="X138" s="1">
        <v>0</v>
      </c>
      <c r="Y138" s="1">
        <v>0</v>
      </c>
      <c r="Z138" s="1">
        <v>0</v>
      </c>
      <c r="AA138" s="1">
        <f t="shared" si="50"/>
        <v>45068</v>
      </c>
      <c r="AB138" s="1">
        <f t="shared" si="50"/>
        <v>3843</v>
      </c>
      <c r="AC138" s="1">
        <f t="shared" si="51"/>
        <v>8220</v>
      </c>
      <c r="AD138" s="1">
        <f t="shared" si="52"/>
        <v>365</v>
      </c>
      <c r="AE138" s="1">
        <f t="shared" si="59"/>
        <v>-132</v>
      </c>
      <c r="AF138" s="1">
        <f t="shared" si="53"/>
        <v>211</v>
      </c>
      <c r="AG138" s="1">
        <f t="shared" si="53"/>
        <v>0</v>
      </c>
      <c r="AH138" s="1">
        <f t="shared" si="53"/>
        <v>6</v>
      </c>
      <c r="AI138" s="1">
        <f t="shared" si="60"/>
        <v>85</v>
      </c>
      <c r="AJ138" s="9">
        <f t="shared" si="34"/>
        <v>2.9487800937146549E-2</v>
      </c>
      <c r="AK138" s="9">
        <f t="shared" si="35"/>
        <v>0.24756</v>
      </c>
      <c r="AL138" s="9">
        <f t="shared" si="36"/>
        <v>7.6420000000000002E-2</v>
      </c>
      <c r="AM138" s="9">
        <f t="shared" si="37"/>
        <v>0.16384000000000001</v>
      </c>
      <c r="AN138" s="9">
        <f t="shared" si="38"/>
        <v>7.3000000000000001E-3</v>
      </c>
      <c r="AO138" s="9">
        <f t="shared" si="39"/>
        <v>1.6999999999999999E-3</v>
      </c>
      <c r="AP138" s="1">
        <f t="shared" si="54"/>
        <v>0</v>
      </c>
      <c r="AQ138" s="1">
        <f t="shared" si="54"/>
        <v>1</v>
      </c>
      <c r="AS138" s="1">
        <f t="shared" si="55"/>
        <v>0</v>
      </c>
      <c r="AT138" s="1">
        <f t="shared" si="61"/>
        <v>1</v>
      </c>
      <c r="AU138" s="1">
        <f t="shared" si="40"/>
        <v>50</v>
      </c>
      <c r="AV138" s="9">
        <f t="shared" si="56"/>
        <v>1E-3</v>
      </c>
      <c r="AW138" s="9">
        <f t="shared" si="41"/>
        <v>4.4000000000000002E-4</v>
      </c>
      <c r="AX138" s="9">
        <f t="shared" si="42"/>
        <v>5.5999999999999995E-4</v>
      </c>
      <c r="AY138" s="9">
        <f t="shared" si="43"/>
        <v>0</v>
      </c>
      <c r="AZ138" s="9">
        <f t="shared" si="44"/>
        <v>2.0000000000000002E-5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142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12457</v>
      </c>
      <c r="C139" s="1">
        <v>126</v>
      </c>
      <c r="D139" s="1">
        <v>37541</v>
      </c>
      <c r="E139" s="1">
        <v>3684</v>
      </c>
      <c r="F139" s="1">
        <v>0</v>
      </c>
      <c r="G139" s="1">
        <v>8402</v>
      </c>
      <c r="H139" s="1">
        <v>0</v>
      </c>
      <c r="I139" s="1">
        <v>371</v>
      </c>
      <c r="J139" s="1">
        <v>33.17</v>
      </c>
      <c r="K139" s="1">
        <v>112</v>
      </c>
      <c r="L139" s="1">
        <v>3141</v>
      </c>
      <c r="M139" s="1">
        <v>1.1299999999999999</v>
      </c>
      <c r="N139" s="1">
        <v>4362</v>
      </c>
      <c r="O139" s="1">
        <v>8086</v>
      </c>
      <c r="P139" s="1">
        <v>5884</v>
      </c>
      <c r="Q139" s="1">
        <v>2156</v>
      </c>
      <c r="R139" s="1">
        <v>44</v>
      </c>
      <c r="S139" s="1">
        <v>3138</v>
      </c>
      <c r="T139" s="1">
        <v>316</v>
      </c>
      <c r="U139" s="1">
        <v>7447</v>
      </c>
      <c r="V139" s="1">
        <v>23</v>
      </c>
      <c r="W139" s="1">
        <v>29</v>
      </c>
      <c r="X139" s="1">
        <v>0</v>
      </c>
      <c r="Y139" s="1">
        <v>0</v>
      </c>
      <c r="Z139" s="1">
        <v>0</v>
      </c>
      <c r="AA139" s="1">
        <f t="shared" si="50"/>
        <v>44988</v>
      </c>
      <c r="AB139" s="1">
        <f t="shared" si="50"/>
        <v>3707</v>
      </c>
      <c r="AC139" s="1">
        <f t="shared" si="51"/>
        <v>8431</v>
      </c>
      <c r="AD139" s="1">
        <f t="shared" si="52"/>
        <v>371</v>
      </c>
      <c r="AE139" s="1">
        <f t="shared" si="59"/>
        <v>-137</v>
      </c>
      <c r="AF139" s="1">
        <f t="shared" si="53"/>
        <v>210</v>
      </c>
      <c r="AG139" s="1">
        <f t="shared" si="53"/>
        <v>0</v>
      </c>
      <c r="AH139" s="1">
        <f t="shared" si="53"/>
        <v>6</v>
      </c>
      <c r="AI139" s="1">
        <f t="shared" si="60"/>
        <v>79</v>
      </c>
      <c r="AJ139" s="9">
        <f t="shared" si="34"/>
        <v>2.9782451633619651E-2</v>
      </c>
      <c r="AK139" s="9">
        <f t="shared" si="35"/>
        <v>0.24914</v>
      </c>
      <c r="AL139" s="9">
        <f t="shared" si="36"/>
        <v>7.3679999999999995E-2</v>
      </c>
      <c r="AM139" s="9">
        <f t="shared" si="37"/>
        <v>0.16803999999999999</v>
      </c>
      <c r="AN139" s="9">
        <f t="shared" si="38"/>
        <v>7.4200000000000004E-3</v>
      </c>
      <c r="AO139" s="9">
        <f t="shared" si="39"/>
        <v>1.58E-3</v>
      </c>
      <c r="AP139" s="1">
        <f t="shared" si="54"/>
        <v>1</v>
      </c>
      <c r="AQ139" s="1">
        <f t="shared" si="54"/>
        <v>1</v>
      </c>
      <c r="AS139" s="1">
        <f t="shared" si="55"/>
        <v>0</v>
      </c>
      <c r="AT139" s="1">
        <f t="shared" si="61"/>
        <v>2</v>
      </c>
      <c r="AU139" s="1">
        <f t="shared" si="40"/>
        <v>52</v>
      </c>
      <c r="AV139" s="9">
        <f t="shared" si="56"/>
        <v>1.0399999999999999E-3</v>
      </c>
      <c r="AW139" s="9">
        <f t="shared" si="41"/>
        <v>4.6000000000000001E-4</v>
      </c>
      <c r="AX139" s="9">
        <f t="shared" si="42"/>
        <v>5.8E-4</v>
      </c>
      <c r="AY139" s="9">
        <f t="shared" si="43"/>
        <v>0</v>
      </c>
      <c r="AZ139" s="9">
        <f t="shared" si="44"/>
        <v>4.0000000000000003E-5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143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12536</v>
      </c>
      <c r="C140" s="1">
        <v>127</v>
      </c>
      <c r="D140" s="1">
        <v>37462</v>
      </c>
      <c r="E140" s="1">
        <v>3561</v>
      </c>
      <c r="F140" s="1">
        <v>0</v>
      </c>
      <c r="G140" s="1">
        <v>8598</v>
      </c>
      <c r="H140" s="1">
        <v>0</v>
      </c>
      <c r="I140" s="1">
        <v>377</v>
      </c>
      <c r="J140" s="1">
        <v>33.21</v>
      </c>
      <c r="K140" s="1">
        <v>110.77</v>
      </c>
      <c r="L140" s="1">
        <v>3134.4</v>
      </c>
      <c r="M140" s="1">
        <v>1.1299999999999999</v>
      </c>
      <c r="N140" s="1">
        <v>4410</v>
      </c>
      <c r="O140" s="1">
        <v>8117</v>
      </c>
      <c r="P140" s="1">
        <v>5774</v>
      </c>
      <c r="Q140" s="1">
        <v>2296</v>
      </c>
      <c r="R140" s="1">
        <v>45</v>
      </c>
      <c r="S140" s="1">
        <v>3038</v>
      </c>
      <c r="T140" s="1">
        <v>306</v>
      </c>
      <c r="U140" s="1">
        <v>7446</v>
      </c>
      <c r="V140" s="1">
        <v>23</v>
      </c>
      <c r="W140" s="1">
        <v>29</v>
      </c>
      <c r="X140" s="1">
        <v>0</v>
      </c>
      <c r="Y140" s="1">
        <v>0</v>
      </c>
      <c r="Z140" s="1">
        <v>0</v>
      </c>
      <c r="AA140" s="1">
        <f t="shared" si="50"/>
        <v>44908</v>
      </c>
      <c r="AB140" s="1">
        <f t="shared" si="50"/>
        <v>3584</v>
      </c>
      <c r="AC140" s="1">
        <f t="shared" si="51"/>
        <v>8627</v>
      </c>
      <c r="AD140" s="1">
        <f t="shared" si="52"/>
        <v>377</v>
      </c>
      <c r="AE140" s="1">
        <f t="shared" si="59"/>
        <v>-123</v>
      </c>
      <c r="AF140" s="1">
        <f t="shared" si="53"/>
        <v>196</v>
      </c>
      <c r="AG140" s="1">
        <f t="shared" si="53"/>
        <v>0</v>
      </c>
      <c r="AH140" s="1">
        <f t="shared" si="53"/>
        <v>6</v>
      </c>
      <c r="AI140" s="1">
        <f t="shared" si="60"/>
        <v>79</v>
      </c>
      <c r="AJ140" s="9">
        <f t="shared" si="34"/>
        <v>3.0073388640714741E-2</v>
      </c>
      <c r="AK140" s="9">
        <f t="shared" si="35"/>
        <v>0.25072</v>
      </c>
      <c r="AL140" s="9">
        <f t="shared" si="36"/>
        <v>7.1220000000000006E-2</v>
      </c>
      <c r="AM140" s="9">
        <f t="shared" si="37"/>
        <v>0.17196</v>
      </c>
      <c r="AN140" s="9">
        <f t="shared" si="38"/>
        <v>7.5399999999999998E-3</v>
      </c>
      <c r="AO140" s="9">
        <f t="shared" si="39"/>
        <v>1.58E-3</v>
      </c>
      <c r="AP140" s="1">
        <f t="shared" si="54"/>
        <v>0</v>
      </c>
      <c r="AQ140" s="1">
        <f t="shared" si="54"/>
        <v>0</v>
      </c>
      <c r="AS140" s="1">
        <f t="shared" si="55"/>
        <v>0</v>
      </c>
      <c r="AT140" s="1">
        <f t="shared" si="61"/>
        <v>0</v>
      </c>
      <c r="AU140" s="1">
        <f t="shared" si="40"/>
        <v>52</v>
      </c>
      <c r="AV140" s="9">
        <f t="shared" si="56"/>
        <v>1.0399999999999999E-3</v>
      </c>
      <c r="AW140" s="9">
        <f t="shared" si="41"/>
        <v>4.6000000000000001E-4</v>
      </c>
      <c r="AX140" s="9">
        <f t="shared" si="42"/>
        <v>5.8E-4</v>
      </c>
      <c r="AY140" s="9">
        <f t="shared" si="43"/>
        <v>0</v>
      </c>
      <c r="AZ140" s="9">
        <f t="shared" si="44"/>
        <v>0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144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12612</v>
      </c>
      <c r="C141" s="1">
        <v>128</v>
      </c>
      <c r="D141" s="1">
        <v>37386</v>
      </c>
      <c r="E141" s="1">
        <v>3449</v>
      </c>
      <c r="F141" s="1">
        <v>0</v>
      </c>
      <c r="G141" s="1">
        <v>8778</v>
      </c>
      <c r="H141" s="1">
        <v>0</v>
      </c>
      <c r="I141" s="1">
        <v>385</v>
      </c>
      <c r="J141" s="1">
        <v>33.25</v>
      </c>
      <c r="K141" s="1">
        <v>109.5</v>
      </c>
      <c r="L141" s="1">
        <v>3129.7</v>
      </c>
      <c r="M141" s="1">
        <v>1.1200000000000001</v>
      </c>
      <c r="N141" s="1">
        <v>4455</v>
      </c>
      <c r="O141" s="1">
        <v>8147</v>
      </c>
      <c r="P141" s="1">
        <v>5681</v>
      </c>
      <c r="Q141" s="1">
        <v>2419</v>
      </c>
      <c r="R141" s="1">
        <v>46</v>
      </c>
      <c r="S141" s="1">
        <v>2950</v>
      </c>
      <c r="T141" s="1">
        <v>297</v>
      </c>
      <c r="U141" s="1">
        <v>7445</v>
      </c>
      <c r="V141" s="1">
        <v>23</v>
      </c>
      <c r="W141" s="1">
        <v>30</v>
      </c>
      <c r="X141" s="1">
        <v>0</v>
      </c>
      <c r="Y141" s="1">
        <v>0</v>
      </c>
      <c r="Z141" s="1">
        <v>0</v>
      </c>
      <c r="AA141" s="1">
        <f t="shared" si="50"/>
        <v>44831</v>
      </c>
      <c r="AB141" s="1">
        <f t="shared" si="50"/>
        <v>3472</v>
      </c>
      <c r="AC141" s="1">
        <f t="shared" si="51"/>
        <v>8808</v>
      </c>
      <c r="AD141" s="1">
        <f t="shared" si="52"/>
        <v>385</v>
      </c>
      <c r="AE141" s="1">
        <f t="shared" si="59"/>
        <v>-112</v>
      </c>
      <c r="AF141" s="1">
        <f t="shared" si="53"/>
        <v>180</v>
      </c>
      <c r="AG141" s="1">
        <f t="shared" si="53"/>
        <v>0</v>
      </c>
      <c r="AH141" s="1">
        <f t="shared" si="53"/>
        <v>8</v>
      </c>
      <c r="AI141" s="1">
        <f t="shared" si="60"/>
        <v>76</v>
      </c>
      <c r="AJ141" s="9">
        <f t="shared" si="34"/>
        <v>3.0526482714874723E-2</v>
      </c>
      <c r="AK141" s="9">
        <f t="shared" si="35"/>
        <v>0.25224000000000002</v>
      </c>
      <c r="AL141" s="9">
        <f t="shared" si="36"/>
        <v>6.898E-2</v>
      </c>
      <c r="AM141" s="9">
        <f t="shared" si="37"/>
        <v>0.17555999999999999</v>
      </c>
      <c r="AN141" s="9">
        <f t="shared" si="38"/>
        <v>7.7000000000000002E-3</v>
      </c>
      <c r="AO141" s="9">
        <f t="shared" si="39"/>
        <v>1.5200000000000001E-3</v>
      </c>
      <c r="AP141" s="1">
        <f t="shared" si="54"/>
        <v>0</v>
      </c>
      <c r="AQ141" s="1">
        <f t="shared" si="54"/>
        <v>1</v>
      </c>
      <c r="AS141" s="1">
        <f t="shared" si="55"/>
        <v>0</v>
      </c>
      <c r="AT141" s="1">
        <f t="shared" si="61"/>
        <v>1</v>
      </c>
      <c r="AU141" s="1">
        <f t="shared" si="40"/>
        <v>53</v>
      </c>
      <c r="AV141" s="9">
        <f t="shared" si="56"/>
        <v>1.06E-3</v>
      </c>
      <c r="AW141" s="9">
        <f t="shared" si="41"/>
        <v>4.6000000000000001E-4</v>
      </c>
      <c r="AX141" s="9">
        <f t="shared" si="42"/>
        <v>5.9999999999999995E-4</v>
      </c>
      <c r="AY141" s="9">
        <f t="shared" si="43"/>
        <v>0</v>
      </c>
      <c r="AZ141" s="9">
        <f t="shared" si="44"/>
        <v>2.0000000000000002E-5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145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12683</v>
      </c>
      <c r="C142" s="1">
        <v>129</v>
      </c>
      <c r="D142" s="1">
        <v>37316</v>
      </c>
      <c r="E142" s="1">
        <v>3348</v>
      </c>
      <c r="F142" s="1">
        <v>0</v>
      </c>
      <c r="G142" s="1">
        <v>8944</v>
      </c>
      <c r="H142" s="1">
        <v>0</v>
      </c>
      <c r="I142" s="1">
        <v>391</v>
      </c>
      <c r="J142" s="1">
        <v>33.29</v>
      </c>
      <c r="K142" s="1">
        <v>108.21</v>
      </c>
      <c r="L142" s="1">
        <v>3096</v>
      </c>
      <c r="M142" s="1">
        <v>1.1200000000000001</v>
      </c>
      <c r="N142" s="1">
        <v>4496</v>
      </c>
      <c r="O142" s="1">
        <v>8177</v>
      </c>
      <c r="P142" s="1">
        <v>5603</v>
      </c>
      <c r="Q142" s="1">
        <v>2525</v>
      </c>
      <c r="R142" s="1">
        <v>48</v>
      </c>
      <c r="S142" s="1">
        <v>2873</v>
      </c>
      <c r="T142" s="1">
        <v>288</v>
      </c>
      <c r="U142" s="1">
        <v>7444</v>
      </c>
      <c r="V142" s="1">
        <v>23</v>
      </c>
      <c r="W142" s="1">
        <v>31</v>
      </c>
      <c r="X142" s="1">
        <v>0</v>
      </c>
      <c r="Y142" s="1">
        <v>0</v>
      </c>
      <c r="Z142" s="1">
        <v>0</v>
      </c>
      <c r="AA142" s="1">
        <f t="shared" si="50"/>
        <v>44760</v>
      </c>
      <c r="AB142" s="1">
        <f t="shared" si="50"/>
        <v>3371</v>
      </c>
      <c r="AC142" s="1">
        <f t="shared" si="51"/>
        <v>8975</v>
      </c>
      <c r="AD142" s="1">
        <f t="shared" si="52"/>
        <v>391</v>
      </c>
      <c r="AE142" s="1">
        <f t="shared" si="59"/>
        <v>-101</v>
      </c>
      <c r="AF142" s="1">
        <f t="shared" si="53"/>
        <v>166</v>
      </c>
      <c r="AG142" s="1">
        <f t="shared" si="53"/>
        <v>0</v>
      </c>
      <c r="AH142" s="1">
        <f t="shared" si="53"/>
        <v>6</v>
      </c>
      <c r="AI142" s="1">
        <f t="shared" si="60"/>
        <v>71</v>
      </c>
      <c r="AJ142" s="9">
        <f t="shared" ref="AJ142:AJ205" si="67">IF(OR(ISNA(B142),B142=0),NA(),I142/B142)</f>
        <v>3.0828668296144446E-2</v>
      </c>
      <c r="AK142" s="9">
        <f t="shared" ref="AK142:AK205" si="68">IF(OR(ISNA(B142),B142=0),NA(),B142/$AK$11)</f>
        <v>0.25366</v>
      </c>
      <c r="AL142" s="9">
        <f t="shared" ref="AL142:AL205" si="69">IF(OR(ISNA(B142),B142=0),NA(),E142/$AK$11)</f>
        <v>6.6960000000000006E-2</v>
      </c>
      <c r="AM142" s="9">
        <f t="shared" ref="AM142:AM205" si="70">IF(OR(ISNA(B142),B142=0),NA(),G142/$AK$11)</f>
        <v>0.17888000000000001</v>
      </c>
      <c r="AN142" s="9">
        <f t="shared" ref="AN142:AN205" si="71">IF(OR(ISNA(B142),B142=0),NA(),I142/$AK$11)</f>
        <v>7.8200000000000006E-3</v>
      </c>
      <c r="AO142" s="9">
        <f t="shared" ref="AO142:AO205" si="72">+IF(OR(ISNA(B142),B142=0),NA(),AI142/$AK$11)</f>
        <v>1.42E-3</v>
      </c>
      <c r="AP142" s="1">
        <f t="shared" si="54"/>
        <v>0</v>
      </c>
      <c r="AQ142" s="1">
        <f t="shared" si="54"/>
        <v>1</v>
      </c>
      <c r="AS142" s="1">
        <f t="shared" si="55"/>
        <v>0</v>
      </c>
      <c r="AT142" s="1">
        <f t="shared" si="61"/>
        <v>1</v>
      </c>
      <c r="AU142" s="1">
        <f t="shared" ref="AU142:AU205" si="73">IF(C142="",NA(),V142+W142+X142)</f>
        <v>54</v>
      </c>
      <c r="AV142" s="9">
        <f t="shared" si="56"/>
        <v>1.08E-3</v>
      </c>
      <c r="AW142" s="9">
        <f t="shared" ref="AW142:AW205" si="74">IF(OR(ISNA(B142),B142=0),NA(),V142/$AK$11)</f>
        <v>4.6000000000000001E-4</v>
      </c>
      <c r="AX142" s="9">
        <f t="shared" ref="AX142:AX205" si="75">IF(OR(ISNA(B142),B142=0),NA(),W142/$AK$11)</f>
        <v>6.2E-4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2.0000000000000002E-5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146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12750</v>
      </c>
      <c r="C143" s="1">
        <v>130</v>
      </c>
      <c r="D143" s="1">
        <v>37248</v>
      </c>
      <c r="E143" s="1">
        <v>3253</v>
      </c>
      <c r="F143" s="1">
        <v>0</v>
      </c>
      <c r="G143" s="1">
        <v>9099</v>
      </c>
      <c r="H143" s="1">
        <v>0</v>
      </c>
      <c r="I143" s="1">
        <v>398</v>
      </c>
      <c r="J143" s="1">
        <v>33.33</v>
      </c>
      <c r="K143" s="1">
        <v>106.96</v>
      </c>
      <c r="L143" s="1">
        <v>3070.3</v>
      </c>
      <c r="M143" s="1">
        <v>1.1200000000000001</v>
      </c>
      <c r="N143" s="1">
        <v>4538</v>
      </c>
      <c r="O143" s="1">
        <v>8203</v>
      </c>
      <c r="P143" s="1">
        <v>5532</v>
      </c>
      <c r="Q143" s="1">
        <v>2621</v>
      </c>
      <c r="R143" s="1">
        <v>49</v>
      </c>
      <c r="S143" s="1">
        <v>2796</v>
      </c>
      <c r="T143" s="1">
        <v>280</v>
      </c>
      <c r="U143" s="1">
        <v>7444</v>
      </c>
      <c r="V143" s="1">
        <v>23</v>
      </c>
      <c r="W143" s="1">
        <v>32</v>
      </c>
      <c r="X143" s="1">
        <v>0</v>
      </c>
      <c r="Y143" s="1">
        <v>0</v>
      </c>
      <c r="Z143" s="1">
        <v>0</v>
      </c>
      <c r="AA143" s="1">
        <f t="shared" ref="AA143:AB206" si="78">+D143+U143</f>
        <v>44692</v>
      </c>
      <c r="AB143" s="1">
        <f t="shared" si="78"/>
        <v>3276</v>
      </c>
      <c r="AC143" s="1">
        <f t="shared" ref="AC143:AC206" si="79">+G143+W143</f>
        <v>9131</v>
      </c>
      <c r="AD143" s="1">
        <f t="shared" ref="AD143:AD206" si="80">+I143+X143</f>
        <v>398</v>
      </c>
      <c r="AE143" s="1">
        <f t="shared" si="59"/>
        <v>-95</v>
      </c>
      <c r="AF143" s="1">
        <f t="shared" ref="AF143:AH206" si="81">IF($C143="","",G143-G142)</f>
        <v>155</v>
      </c>
      <c r="AG143" s="1">
        <f t="shared" si="81"/>
        <v>0</v>
      </c>
      <c r="AH143" s="1">
        <f t="shared" si="81"/>
        <v>7</v>
      </c>
      <c r="AI143" s="1">
        <f t="shared" si="60"/>
        <v>67</v>
      </c>
      <c r="AJ143" s="9">
        <f t="shared" si="67"/>
        <v>3.1215686274509803E-2</v>
      </c>
      <c r="AK143" s="9">
        <f t="shared" si="68"/>
        <v>0.255</v>
      </c>
      <c r="AL143" s="9">
        <f t="shared" si="69"/>
        <v>6.5060000000000007E-2</v>
      </c>
      <c r="AM143" s="9">
        <f t="shared" si="70"/>
        <v>0.18198</v>
      </c>
      <c r="AN143" s="9">
        <f t="shared" si="71"/>
        <v>7.9600000000000001E-3</v>
      </c>
      <c r="AO143" s="9">
        <f t="shared" si="72"/>
        <v>1.34E-3</v>
      </c>
      <c r="AP143" s="1">
        <f t="shared" ref="AP143:AQ206" si="82">IF($C143="","",V143-V142)</f>
        <v>0</v>
      </c>
      <c r="AQ143" s="1">
        <f t="shared" si="82"/>
        <v>1</v>
      </c>
      <c r="AS143" s="1">
        <f t="shared" ref="AS143:AS206" si="83">IF($C143="","",X143-X142)</f>
        <v>0</v>
      </c>
      <c r="AT143" s="1">
        <f t="shared" si="61"/>
        <v>1</v>
      </c>
      <c r="AU143" s="1">
        <f t="shared" si="73"/>
        <v>55</v>
      </c>
      <c r="AV143" s="9">
        <f t="shared" ref="AV143:AV206" si="84">IF(OR(ISNA(B143),B143=0),NA(),AU143/$AK$11)</f>
        <v>1.1000000000000001E-3</v>
      </c>
      <c r="AW143" s="9">
        <f t="shared" si="74"/>
        <v>4.6000000000000001E-4</v>
      </c>
      <c r="AX143" s="9">
        <f t="shared" si="75"/>
        <v>6.4000000000000005E-4</v>
      </c>
      <c r="AY143" s="9">
        <f t="shared" si="76"/>
        <v>0</v>
      </c>
      <c r="AZ143" s="9">
        <f t="shared" si="77"/>
        <v>2.0000000000000002E-5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147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12819</v>
      </c>
      <c r="C144" s="1">
        <v>131</v>
      </c>
      <c r="D144" s="1">
        <v>37179</v>
      </c>
      <c r="E144" s="1">
        <v>3159</v>
      </c>
      <c r="F144" s="1">
        <v>0</v>
      </c>
      <c r="G144" s="1">
        <v>9255</v>
      </c>
      <c r="H144" s="1">
        <v>0</v>
      </c>
      <c r="I144" s="1">
        <v>405</v>
      </c>
      <c r="J144" s="1">
        <v>33.369999999999997</v>
      </c>
      <c r="K144" s="1">
        <v>105.71</v>
      </c>
      <c r="L144" s="1">
        <v>3040.2</v>
      </c>
      <c r="M144" s="1">
        <v>1.1100000000000001</v>
      </c>
      <c r="N144" s="1">
        <v>4581</v>
      </c>
      <c r="O144" s="1">
        <v>8229</v>
      </c>
      <c r="P144" s="1">
        <v>5461</v>
      </c>
      <c r="Q144" s="1">
        <v>2717</v>
      </c>
      <c r="R144" s="1">
        <v>50</v>
      </c>
      <c r="S144" s="1">
        <v>2718</v>
      </c>
      <c r="T144" s="1">
        <v>272</v>
      </c>
      <c r="U144" s="1">
        <v>7443</v>
      </c>
      <c r="V144" s="1">
        <v>23</v>
      </c>
      <c r="W144" s="1">
        <v>32</v>
      </c>
      <c r="X144" s="1">
        <v>0</v>
      </c>
      <c r="Y144" s="1">
        <v>0</v>
      </c>
      <c r="Z144" s="1">
        <v>0</v>
      </c>
      <c r="AA144" s="1">
        <f t="shared" si="78"/>
        <v>44622</v>
      </c>
      <c r="AB144" s="1">
        <f t="shared" si="78"/>
        <v>3182</v>
      </c>
      <c r="AC144" s="1">
        <f t="shared" si="79"/>
        <v>9287</v>
      </c>
      <c r="AD144" s="1">
        <f t="shared" si="80"/>
        <v>405</v>
      </c>
      <c r="AE144" s="1">
        <f t="shared" ref="AE144:AE207" si="85">IF($C144="","",E144-E143)</f>
        <v>-94</v>
      </c>
      <c r="AF144" s="1">
        <f t="shared" si="81"/>
        <v>156</v>
      </c>
      <c r="AG144" s="1">
        <f t="shared" si="81"/>
        <v>0</v>
      </c>
      <c r="AH144" s="1">
        <f t="shared" si="81"/>
        <v>7</v>
      </c>
      <c r="AI144" s="1">
        <f t="shared" ref="AI144:AI207" si="86">IF(OR($C144="",ISNA($C144)),NA(),AE144+AF144+AG144+AH144)</f>
        <v>69</v>
      </c>
      <c r="AJ144" s="9">
        <f t="shared" si="67"/>
        <v>3.1593728059911071E-2</v>
      </c>
      <c r="AK144" s="9">
        <f t="shared" si="68"/>
        <v>0.25638</v>
      </c>
      <c r="AL144" s="9">
        <f t="shared" si="69"/>
        <v>6.318E-2</v>
      </c>
      <c r="AM144" s="9">
        <f t="shared" si="70"/>
        <v>0.18509999999999999</v>
      </c>
      <c r="AN144" s="9">
        <f t="shared" si="71"/>
        <v>8.0999999999999996E-3</v>
      </c>
      <c r="AO144" s="9">
        <f t="shared" si="72"/>
        <v>1.3799999999999999E-3</v>
      </c>
      <c r="AP144" s="1">
        <f t="shared" si="82"/>
        <v>0</v>
      </c>
      <c r="AQ144" s="1">
        <f t="shared" si="82"/>
        <v>0</v>
      </c>
      <c r="AS144" s="1">
        <f t="shared" si="83"/>
        <v>0</v>
      </c>
      <c r="AT144" s="1">
        <f t="shared" ref="AT144:AT207" si="87">IF(OR($C144="",ISNA($C144)),NA(),AP144+AQ144+AR144+AS144)</f>
        <v>0</v>
      </c>
      <c r="AU144" s="1">
        <f t="shared" si="73"/>
        <v>55</v>
      </c>
      <c r="AV144" s="9">
        <f t="shared" si="84"/>
        <v>1.1000000000000001E-3</v>
      </c>
      <c r="AW144" s="9">
        <f t="shared" si="74"/>
        <v>4.6000000000000001E-4</v>
      </c>
      <c r="AX144" s="9">
        <f t="shared" si="75"/>
        <v>6.4000000000000005E-4</v>
      </c>
      <c r="AY144" s="9">
        <f t="shared" si="76"/>
        <v>0</v>
      </c>
      <c r="AZ144" s="9">
        <f t="shared" si="77"/>
        <v>0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148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12883</v>
      </c>
      <c r="C145" s="1">
        <v>132</v>
      </c>
      <c r="D145" s="1">
        <v>37114</v>
      </c>
      <c r="E145" s="1">
        <v>3060</v>
      </c>
      <c r="F145" s="1">
        <v>0</v>
      </c>
      <c r="G145" s="1">
        <v>9412</v>
      </c>
      <c r="H145" s="1">
        <v>0</v>
      </c>
      <c r="I145" s="1">
        <v>411</v>
      </c>
      <c r="J145" s="1">
        <v>33.409999999999997</v>
      </c>
      <c r="K145" s="1">
        <v>104.43</v>
      </c>
      <c r="L145" s="1">
        <v>3012.6</v>
      </c>
      <c r="M145" s="1">
        <v>1.1100000000000001</v>
      </c>
      <c r="N145" s="1">
        <v>4621</v>
      </c>
      <c r="O145" s="1">
        <v>8253</v>
      </c>
      <c r="P145" s="1">
        <v>5388</v>
      </c>
      <c r="Q145" s="1">
        <v>2813</v>
      </c>
      <c r="R145" s="1">
        <v>51</v>
      </c>
      <c r="S145" s="1">
        <v>2633</v>
      </c>
      <c r="T145" s="1">
        <v>264</v>
      </c>
      <c r="U145" s="1">
        <v>7442</v>
      </c>
      <c r="V145" s="1">
        <v>23</v>
      </c>
      <c r="W145" s="1">
        <v>33</v>
      </c>
      <c r="X145" s="1">
        <v>0</v>
      </c>
      <c r="Y145" s="1">
        <v>0</v>
      </c>
      <c r="Z145" s="1">
        <v>0</v>
      </c>
      <c r="AA145" s="1">
        <f t="shared" si="78"/>
        <v>44556</v>
      </c>
      <c r="AB145" s="1">
        <f t="shared" si="78"/>
        <v>3083</v>
      </c>
      <c r="AC145" s="1">
        <f t="shared" si="79"/>
        <v>9445</v>
      </c>
      <c r="AD145" s="1">
        <f t="shared" si="80"/>
        <v>411</v>
      </c>
      <c r="AE145" s="1">
        <f t="shared" si="85"/>
        <v>-99</v>
      </c>
      <c r="AF145" s="1">
        <f t="shared" si="81"/>
        <v>157</v>
      </c>
      <c r="AG145" s="1">
        <f t="shared" si="81"/>
        <v>0</v>
      </c>
      <c r="AH145" s="1">
        <f t="shared" si="81"/>
        <v>6</v>
      </c>
      <c r="AI145" s="1">
        <f t="shared" si="86"/>
        <v>64</v>
      </c>
      <c r="AJ145" s="9">
        <f t="shared" si="67"/>
        <v>3.1902507180004661E-2</v>
      </c>
      <c r="AK145" s="9">
        <f t="shared" si="68"/>
        <v>0.25766</v>
      </c>
      <c r="AL145" s="9">
        <f t="shared" si="69"/>
        <v>6.1199999999999997E-2</v>
      </c>
      <c r="AM145" s="9">
        <f t="shared" si="70"/>
        <v>0.18823999999999999</v>
      </c>
      <c r="AN145" s="9">
        <f t="shared" si="71"/>
        <v>8.2199999999999999E-3</v>
      </c>
      <c r="AO145" s="9">
        <f t="shared" si="72"/>
        <v>1.2800000000000001E-3</v>
      </c>
      <c r="AP145" s="1">
        <f t="shared" si="82"/>
        <v>0</v>
      </c>
      <c r="AQ145" s="1">
        <f t="shared" si="82"/>
        <v>1</v>
      </c>
      <c r="AS145" s="1">
        <f t="shared" si="83"/>
        <v>0</v>
      </c>
      <c r="AT145" s="1">
        <f t="shared" si="87"/>
        <v>1</v>
      </c>
      <c r="AU145" s="1">
        <f t="shared" si="73"/>
        <v>56</v>
      </c>
      <c r="AV145" s="9">
        <f t="shared" si="84"/>
        <v>1.1199999999999999E-3</v>
      </c>
      <c r="AW145" s="9">
        <f t="shared" si="74"/>
        <v>4.6000000000000001E-4</v>
      </c>
      <c r="AX145" s="9">
        <f t="shared" si="75"/>
        <v>6.6E-4</v>
      </c>
      <c r="AY145" s="9">
        <f t="shared" si="76"/>
        <v>0</v>
      </c>
      <c r="AZ145" s="9">
        <f t="shared" si="77"/>
        <v>2.0000000000000002E-5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149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12943</v>
      </c>
      <c r="C146" s="1">
        <v>133</v>
      </c>
      <c r="D146" s="1">
        <v>37055</v>
      </c>
      <c r="E146" s="1">
        <v>2958</v>
      </c>
      <c r="F146" s="1">
        <v>0</v>
      </c>
      <c r="G146" s="1">
        <v>9567</v>
      </c>
      <c r="H146" s="1">
        <v>0</v>
      </c>
      <c r="I146" s="1">
        <v>418</v>
      </c>
      <c r="J146" s="1">
        <v>33.44</v>
      </c>
      <c r="K146" s="1">
        <v>103.17</v>
      </c>
      <c r="L146" s="1">
        <v>2976.1</v>
      </c>
      <c r="M146" s="1">
        <v>1.1100000000000001</v>
      </c>
      <c r="N146" s="1">
        <v>4659</v>
      </c>
      <c r="O146" s="1">
        <v>8274</v>
      </c>
      <c r="P146" s="1">
        <v>5314</v>
      </c>
      <c r="Q146" s="1">
        <v>2907</v>
      </c>
      <c r="R146" s="1">
        <v>52</v>
      </c>
      <c r="S146" s="1">
        <v>2551</v>
      </c>
      <c r="T146" s="1">
        <v>254</v>
      </c>
      <c r="U146" s="1">
        <v>7441</v>
      </c>
      <c r="V146" s="1">
        <v>23</v>
      </c>
      <c r="W146" s="1">
        <v>34</v>
      </c>
      <c r="X146" s="1">
        <v>0</v>
      </c>
      <c r="Y146" s="1">
        <v>0</v>
      </c>
      <c r="Z146" s="1">
        <v>0</v>
      </c>
      <c r="AA146" s="1">
        <f t="shared" si="78"/>
        <v>44496</v>
      </c>
      <c r="AB146" s="1">
        <f t="shared" si="78"/>
        <v>2981</v>
      </c>
      <c r="AC146" s="1">
        <f t="shared" si="79"/>
        <v>9601</v>
      </c>
      <c r="AD146" s="1">
        <f t="shared" si="80"/>
        <v>418</v>
      </c>
      <c r="AE146" s="1">
        <f t="shared" si="85"/>
        <v>-102</v>
      </c>
      <c r="AF146" s="1">
        <f t="shared" si="81"/>
        <v>155</v>
      </c>
      <c r="AG146" s="1">
        <f t="shared" si="81"/>
        <v>0</v>
      </c>
      <c r="AH146" s="1">
        <f t="shared" si="81"/>
        <v>7</v>
      </c>
      <c r="AI146" s="1">
        <f t="shared" si="86"/>
        <v>60</v>
      </c>
      <c r="AJ146" s="9">
        <f t="shared" si="67"/>
        <v>3.2295449277601793E-2</v>
      </c>
      <c r="AK146" s="9">
        <f t="shared" si="68"/>
        <v>0.25885999999999998</v>
      </c>
      <c r="AL146" s="9">
        <f t="shared" si="69"/>
        <v>5.9159999999999997E-2</v>
      </c>
      <c r="AM146" s="9">
        <f t="shared" si="70"/>
        <v>0.19134000000000001</v>
      </c>
      <c r="AN146" s="9">
        <f t="shared" si="71"/>
        <v>8.3599999999999994E-3</v>
      </c>
      <c r="AO146" s="9">
        <f t="shared" si="72"/>
        <v>1.1999999999999999E-3</v>
      </c>
      <c r="AP146" s="1">
        <f t="shared" si="82"/>
        <v>0</v>
      </c>
      <c r="AQ146" s="1">
        <f t="shared" si="82"/>
        <v>1</v>
      </c>
      <c r="AS146" s="1">
        <f t="shared" si="83"/>
        <v>0</v>
      </c>
      <c r="AT146" s="1">
        <f t="shared" si="87"/>
        <v>1</v>
      </c>
      <c r="AU146" s="1">
        <f t="shared" si="73"/>
        <v>57</v>
      </c>
      <c r="AV146" s="9">
        <f t="shared" si="84"/>
        <v>1.14E-3</v>
      </c>
      <c r="AW146" s="9">
        <f t="shared" si="74"/>
        <v>4.6000000000000001E-4</v>
      </c>
      <c r="AX146" s="9">
        <f t="shared" si="75"/>
        <v>6.8000000000000005E-4</v>
      </c>
      <c r="AY146" s="9">
        <f t="shared" si="76"/>
        <v>0</v>
      </c>
      <c r="AZ146" s="9">
        <f t="shared" si="77"/>
        <v>2.0000000000000002E-5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150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12999</v>
      </c>
      <c r="C147" s="1">
        <v>134</v>
      </c>
      <c r="D147" s="1">
        <v>36999</v>
      </c>
      <c r="E147" s="1">
        <v>2855</v>
      </c>
      <c r="F147" s="1">
        <v>0</v>
      </c>
      <c r="G147" s="1">
        <v>9720</v>
      </c>
      <c r="H147" s="1">
        <v>0</v>
      </c>
      <c r="I147" s="1">
        <v>424</v>
      </c>
      <c r="J147" s="1">
        <v>33.479999999999997</v>
      </c>
      <c r="K147" s="1">
        <v>101.86</v>
      </c>
      <c r="L147" s="1">
        <v>2962.1</v>
      </c>
      <c r="M147" s="1">
        <v>1.1100000000000001</v>
      </c>
      <c r="N147" s="1">
        <v>4696</v>
      </c>
      <c r="O147" s="1">
        <v>8293</v>
      </c>
      <c r="P147" s="1">
        <v>5236</v>
      </c>
      <c r="Q147" s="1">
        <v>3004</v>
      </c>
      <c r="R147" s="1">
        <v>53</v>
      </c>
      <c r="S147" s="1">
        <v>2468</v>
      </c>
      <c r="T147" s="1">
        <v>246</v>
      </c>
      <c r="U147" s="1">
        <v>7440</v>
      </c>
      <c r="V147" s="1">
        <v>23</v>
      </c>
      <c r="W147" s="1">
        <v>35</v>
      </c>
      <c r="X147" s="1">
        <v>0</v>
      </c>
      <c r="Y147" s="1">
        <v>0</v>
      </c>
      <c r="Z147" s="1">
        <v>0</v>
      </c>
      <c r="AA147" s="1">
        <f t="shared" si="78"/>
        <v>44439</v>
      </c>
      <c r="AB147" s="1">
        <f t="shared" si="78"/>
        <v>2878</v>
      </c>
      <c r="AC147" s="1">
        <f t="shared" si="79"/>
        <v>9755</v>
      </c>
      <c r="AD147" s="1">
        <f t="shared" si="80"/>
        <v>424</v>
      </c>
      <c r="AE147" s="1">
        <f t="shared" si="85"/>
        <v>-103</v>
      </c>
      <c r="AF147" s="1">
        <f t="shared" si="81"/>
        <v>153</v>
      </c>
      <c r="AG147" s="1">
        <f t="shared" si="81"/>
        <v>0</v>
      </c>
      <c r="AH147" s="1">
        <f t="shared" si="81"/>
        <v>6</v>
      </c>
      <c r="AI147" s="1">
        <f t="shared" si="86"/>
        <v>56</v>
      </c>
      <c r="AJ147" s="9">
        <f t="shared" si="67"/>
        <v>3.2617893684129547E-2</v>
      </c>
      <c r="AK147" s="9">
        <f t="shared" si="68"/>
        <v>0.25997999999999999</v>
      </c>
      <c r="AL147" s="9">
        <f t="shared" si="69"/>
        <v>5.7099999999999998E-2</v>
      </c>
      <c r="AM147" s="9">
        <f t="shared" si="70"/>
        <v>0.19439999999999999</v>
      </c>
      <c r="AN147" s="9">
        <f t="shared" si="71"/>
        <v>8.4799999999999997E-3</v>
      </c>
      <c r="AO147" s="9">
        <f t="shared" si="72"/>
        <v>1.1199999999999999E-3</v>
      </c>
      <c r="AP147" s="1">
        <f t="shared" si="82"/>
        <v>0</v>
      </c>
      <c r="AQ147" s="1">
        <f t="shared" si="82"/>
        <v>1</v>
      </c>
      <c r="AS147" s="1">
        <f t="shared" si="83"/>
        <v>0</v>
      </c>
      <c r="AT147" s="1">
        <f t="shared" si="87"/>
        <v>1</v>
      </c>
      <c r="AU147" s="1">
        <f t="shared" si="73"/>
        <v>58</v>
      </c>
      <c r="AV147" s="9">
        <f t="shared" si="84"/>
        <v>1.16E-3</v>
      </c>
      <c r="AW147" s="9">
        <f t="shared" si="74"/>
        <v>4.6000000000000001E-4</v>
      </c>
      <c r="AX147" s="9">
        <f t="shared" si="75"/>
        <v>6.9999999999999999E-4</v>
      </c>
      <c r="AY147" s="9">
        <f t="shared" si="76"/>
        <v>0</v>
      </c>
      <c r="AZ147" s="9">
        <f t="shared" si="77"/>
        <v>2.0000000000000002E-5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151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13049</v>
      </c>
      <c r="C148" s="1">
        <v>135</v>
      </c>
      <c r="D148" s="1">
        <v>36949</v>
      </c>
      <c r="E148" s="1">
        <v>2751</v>
      </c>
      <c r="F148" s="1">
        <v>0</v>
      </c>
      <c r="G148" s="1">
        <v>9868</v>
      </c>
      <c r="H148" s="1">
        <v>0</v>
      </c>
      <c r="I148" s="1">
        <v>430</v>
      </c>
      <c r="J148" s="1">
        <v>33.51</v>
      </c>
      <c r="K148" s="1">
        <v>100.57</v>
      </c>
      <c r="L148" s="1">
        <v>2927.4</v>
      </c>
      <c r="M148" s="1">
        <v>1.1100000000000001</v>
      </c>
      <c r="N148" s="1">
        <v>4730</v>
      </c>
      <c r="O148" s="1">
        <v>8310</v>
      </c>
      <c r="P148" s="1">
        <v>5160</v>
      </c>
      <c r="Q148" s="1">
        <v>3095</v>
      </c>
      <c r="R148" s="1">
        <v>54</v>
      </c>
      <c r="S148" s="1">
        <v>2384</v>
      </c>
      <c r="T148" s="1">
        <v>237</v>
      </c>
      <c r="U148" s="1">
        <v>7440</v>
      </c>
      <c r="V148" s="1">
        <v>23</v>
      </c>
      <c r="W148" s="1">
        <v>35</v>
      </c>
      <c r="X148" s="1">
        <v>0</v>
      </c>
      <c r="Y148" s="1">
        <v>0</v>
      </c>
      <c r="Z148" s="1">
        <v>0</v>
      </c>
      <c r="AA148" s="1">
        <f t="shared" si="78"/>
        <v>44389</v>
      </c>
      <c r="AB148" s="1">
        <f t="shared" si="78"/>
        <v>2774</v>
      </c>
      <c r="AC148" s="1">
        <f t="shared" si="79"/>
        <v>9903</v>
      </c>
      <c r="AD148" s="1">
        <f t="shared" si="80"/>
        <v>430</v>
      </c>
      <c r="AE148" s="1">
        <f t="shared" si="85"/>
        <v>-104</v>
      </c>
      <c r="AF148" s="1">
        <f t="shared" si="81"/>
        <v>148</v>
      </c>
      <c r="AG148" s="1">
        <f t="shared" si="81"/>
        <v>0</v>
      </c>
      <c r="AH148" s="1">
        <f t="shared" si="81"/>
        <v>6</v>
      </c>
      <c r="AI148" s="1">
        <f t="shared" si="86"/>
        <v>50</v>
      </c>
      <c r="AJ148" s="9">
        <f t="shared" si="67"/>
        <v>3.2952716683270745E-2</v>
      </c>
      <c r="AK148" s="9">
        <f t="shared" si="68"/>
        <v>0.26097999999999999</v>
      </c>
      <c r="AL148" s="9">
        <f t="shared" si="69"/>
        <v>5.5019999999999999E-2</v>
      </c>
      <c r="AM148" s="9">
        <f t="shared" si="70"/>
        <v>0.19736000000000001</v>
      </c>
      <c r="AN148" s="9">
        <f t="shared" si="71"/>
        <v>8.6E-3</v>
      </c>
      <c r="AO148" s="9">
        <f t="shared" si="72"/>
        <v>1E-3</v>
      </c>
      <c r="AP148" s="1">
        <f t="shared" si="82"/>
        <v>0</v>
      </c>
      <c r="AQ148" s="1">
        <f t="shared" si="82"/>
        <v>0</v>
      </c>
      <c r="AS148" s="1">
        <f t="shared" si="83"/>
        <v>0</v>
      </c>
      <c r="AT148" s="1">
        <f t="shared" si="87"/>
        <v>0</v>
      </c>
      <c r="AU148" s="1">
        <f t="shared" si="73"/>
        <v>58</v>
      </c>
      <c r="AV148" s="9">
        <f t="shared" si="84"/>
        <v>1.16E-3</v>
      </c>
      <c r="AW148" s="9">
        <f t="shared" si="74"/>
        <v>4.6000000000000001E-4</v>
      </c>
      <c r="AX148" s="9">
        <f t="shared" si="75"/>
        <v>6.9999999999999999E-4</v>
      </c>
      <c r="AY148" s="9">
        <f t="shared" si="76"/>
        <v>0</v>
      </c>
      <c r="AZ148" s="9">
        <f t="shared" si="77"/>
        <v>0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152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13097</v>
      </c>
      <c r="C149" s="1">
        <v>136</v>
      </c>
      <c r="D149" s="1">
        <v>36901</v>
      </c>
      <c r="E149" s="1">
        <v>2642</v>
      </c>
      <c r="F149" s="1">
        <v>0</v>
      </c>
      <c r="G149" s="1">
        <v>10019</v>
      </c>
      <c r="H149" s="1">
        <v>0</v>
      </c>
      <c r="I149" s="1">
        <v>436</v>
      </c>
      <c r="J149" s="1">
        <v>33.549999999999997</v>
      </c>
      <c r="K149" s="1">
        <v>99.31</v>
      </c>
      <c r="L149" s="1">
        <v>2888.5</v>
      </c>
      <c r="M149" s="1">
        <v>1.1000000000000001</v>
      </c>
      <c r="N149" s="1">
        <v>4764</v>
      </c>
      <c r="O149" s="1">
        <v>8324</v>
      </c>
      <c r="P149" s="1">
        <v>5080</v>
      </c>
      <c r="Q149" s="1">
        <v>3187</v>
      </c>
      <c r="R149" s="1">
        <v>55</v>
      </c>
      <c r="S149" s="1">
        <v>2295</v>
      </c>
      <c r="T149" s="1">
        <v>227</v>
      </c>
      <c r="U149" s="1">
        <v>7439</v>
      </c>
      <c r="V149" s="1">
        <v>23</v>
      </c>
      <c r="W149" s="1">
        <v>37</v>
      </c>
      <c r="X149" s="1">
        <v>0</v>
      </c>
      <c r="Y149" s="1">
        <v>0</v>
      </c>
      <c r="Z149" s="1">
        <v>0</v>
      </c>
      <c r="AA149" s="1">
        <f t="shared" si="78"/>
        <v>44340</v>
      </c>
      <c r="AB149" s="1">
        <f t="shared" si="78"/>
        <v>2665</v>
      </c>
      <c r="AC149" s="1">
        <f t="shared" si="79"/>
        <v>10056</v>
      </c>
      <c r="AD149" s="1">
        <f t="shared" si="80"/>
        <v>436</v>
      </c>
      <c r="AE149" s="1">
        <f t="shared" si="85"/>
        <v>-109</v>
      </c>
      <c r="AF149" s="1">
        <f t="shared" si="81"/>
        <v>151</v>
      </c>
      <c r="AG149" s="1">
        <f t="shared" si="81"/>
        <v>0</v>
      </c>
      <c r="AH149" s="1">
        <f t="shared" si="81"/>
        <v>6</v>
      </c>
      <c r="AI149" s="1">
        <f t="shared" si="86"/>
        <v>48</v>
      </c>
      <c r="AJ149" s="9">
        <f t="shared" si="67"/>
        <v>3.3290066427426129E-2</v>
      </c>
      <c r="AK149" s="9">
        <f t="shared" si="68"/>
        <v>0.26194000000000001</v>
      </c>
      <c r="AL149" s="9">
        <f t="shared" si="69"/>
        <v>5.2839999999999998E-2</v>
      </c>
      <c r="AM149" s="9">
        <f t="shared" si="70"/>
        <v>0.20038</v>
      </c>
      <c r="AN149" s="9">
        <f t="shared" si="71"/>
        <v>8.7200000000000003E-3</v>
      </c>
      <c r="AO149" s="9">
        <f t="shared" si="72"/>
        <v>9.6000000000000002E-4</v>
      </c>
      <c r="AP149" s="1">
        <f t="shared" si="82"/>
        <v>0</v>
      </c>
      <c r="AQ149" s="1">
        <f t="shared" si="82"/>
        <v>2</v>
      </c>
      <c r="AS149" s="1">
        <f t="shared" si="83"/>
        <v>0</v>
      </c>
      <c r="AT149" s="1">
        <f t="shared" si="87"/>
        <v>2</v>
      </c>
      <c r="AU149" s="1">
        <f t="shared" si="73"/>
        <v>60</v>
      </c>
      <c r="AV149" s="9">
        <f t="shared" si="84"/>
        <v>1.1999999999999999E-3</v>
      </c>
      <c r="AW149" s="9">
        <f t="shared" si="74"/>
        <v>4.6000000000000001E-4</v>
      </c>
      <c r="AX149" s="9">
        <f t="shared" si="75"/>
        <v>7.3999999999999999E-4</v>
      </c>
      <c r="AY149" s="9">
        <f t="shared" si="76"/>
        <v>0</v>
      </c>
      <c r="AZ149" s="9">
        <f t="shared" si="77"/>
        <v>4.0000000000000003E-5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153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13144</v>
      </c>
      <c r="C150" s="1">
        <v>137</v>
      </c>
      <c r="D150" s="1">
        <v>36854</v>
      </c>
      <c r="E150" s="1">
        <v>2536</v>
      </c>
      <c r="F150" s="1">
        <v>0</v>
      </c>
      <c r="G150" s="1">
        <v>10165</v>
      </c>
      <c r="H150" s="1">
        <v>0</v>
      </c>
      <c r="I150" s="1">
        <v>443</v>
      </c>
      <c r="J150" s="1">
        <v>33.58</v>
      </c>
      <c r="K150" s="1">
        <v>98.05</v>
      </c>
      <c r="L150" s="1">
        <v>2859.7</v>
      </c>
      <c r="M150" s="1">
        <v>1.1000000000000001</v>
      </c>
      <c r="N150" s="1">
        <v>4798</v>
      </c>
      <c r="O150" s="1">
        <v>8337</v>
      </c>
      <c r="P150" s="1">
        <v>5005</v>
      </c>
      <c r="Q150" s="1">
        <v>3275</v>
      </c>
      <c r="R150" s="1">
        <v>56</v>
      </c>
      <c r="S150" s="1">
        <v>2212</v>
      </c>
      <c r="T150" s="1">
        <v>220</v>
      </c>
      <c r="U150" s="1">
        <v>7438</v>
      </c>
      <c r="V150" s="1">
        <v>23</v>
      </c>
      <c r="W150" s="1">
        <v>38</v>
      </c>
      <c r="X150" s="1">
        <v>0</v>
      </c>
      <c r="Y150" s="1">
        <v>0</v>
      </c>
      <c r="Z150" s="1">
        <v>0</v>
      </c>
      <c r="AA150" s="1">
        <f t="shared" si="78"/>
        <v>44292</v>
      </c>
      <c r="AB150" s="1">
        <f t="shared" si="78"/>
        <v>2559</v>
      </c>
      <c r="AC150" s="1">
        <f t="shared" si="79"/>
        <v>10203</v>
      </c>
      <c r="AD150" s="1">
        <f t="shared" si="80"/>
        <v>443</v>
      </c>
      <c r="AE150" s="1">
        <f t="shared" si="85"/>
        <v>-106</v>
      </c>
      <c r="AF150" s="1">
        <f t="shared" si="81"/>
        <v>146</v>
      </c>
      <c r="AG150" s="1">
        <f t="shared" si="81"/>
        <v>0</v>
      </c>
      <c r="AH150" s="1">
        <f t="shared" si="81"/>
        <v>7</v>
      </c>
      <c r="AI150" s="1">
        <f t="shared" si="86"/>
        <v>47</v>
      </c>
      <c r="AJ150" s="9">
        <f t="shared" si="67"/>
        <v>3.3703590992087647E-2</v>
      </c>
      <c r="AK150" s="9">
        <f t="shared" si="68"/>
        <v>0.26288</v>
      </c>
      <c r="AL150" s="9">
        <f t="shared" si="69"/>
        <v>5.0720000000000001E-2</v>
      </c>
      <c r="AM150" s="9">
        <f t="shared" si="70"/>
        <v>0.20330000000000001</v>
      </c>
      <c r="AN150" s="9">
        <f t="shared" si="71"/>
        <v>8.8599999999999998E-3</v>
      </c>
      <c r="AO150" s="9">
        <f t="shared" si="72"/>
        <v>9.3999999999999997E-4</v>
      </c>
      <c r="AP150" s="1">
        <f t="shared" si="82"/>
        <v>0</v>
      </c>
      <c r="AQ150" s="1">
        <f t="shared" si="82"/>
        <v>1</v>
      </c>
      <c r="AS150" s="1">
        <f t="shared" si="83"/>
        <v>0</v>
      </c>
      <c r="AT150" s="1">
        <f t="shared" si="87"/>
        <v>1</v>
      </c>
      <c r="AU150" s="1">
        <f t="shared" si="73"/>
        <v>61</v>
      </c>
      <c r="AV150" s="9">
        <f t="shared" si="84"/>
        <v>1.2199999999999999E-3</v>
      </c>
      <c r="AW150" s="9">
        <f t="shared" si="74"/>
        <v>4.6000000000000001E-4</v>
      </c>
      <c r="AX150" s="9">
        <f t="shared" si="75"/>
        <v>7.6000000000000004E-4</v>
      </c>
      <c r="AY150" s="9">
        <f t="shared" si="76"/>
        <v>0</v>
      </c>
      <c r="AZ150" s="9">
        <f t="shared" si="77"/>
        <v>2.0000000000000002E-5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154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13185</v>
      </c>
      <c r="C151" s="1">
        <v>138</v>
      </c>
      <c r="D151" s="1">
        <v>36813</v>
      </c>
      <c r="E151" s="1">
        <v>2418</v>
      </c>
      <c r="F151" s="1">
        <v>0</v>
      </c>
      <c r="G151" s="1">
        <v>10318</v>
      </c>
      <c r="H151" s="1">
        <v>0</v>
      </c>
      <c r="I151" s="1">
        <v>449</v>
      </c>
      <c r="J151" s="1">
        <v>33.61</v>
      </c>
      <c r="K151" s="1">
        <v>96.79</v>
      </c>
      <c r="L151" s="1">
        <v>2850.3</v>
      </c>
      <c r="M151" s="1">
        <v>1.1000000000000001</v>
      </c>
      <c r="N151" s="1">
        <v>4828</v>
      </c>
      <c r="O151" s="1">
        <v>8348</v>
      </c>
      <c r="P151" s="1">
        <v>4923</v>
      </c>
      <c r="Q151" s="1">
        <v>3367</v>
      </c>
      <c r="R151" s="1">
        <v>57</v>
      </c>
      <c r="S151" s="1">
        <v>2117</v>
      </c>
      <c r="T151" s="1">
        <v>211</v>
      </c>
      <c r="U151" s="1">
        <v>7437</v>
      </c>
      <c r="V151" s="1">
        <v>23</v>
      </c>
      <c r="W151" s="1">
        <v>38</v>
      </c>
      <c r="X151" s="1">
        <v>0</v>
      </c>
      <c r="Y151" s="1">
        <v>0</v>
      </c>
      <c r="Z151" s="1">
        <v>0</v>
      </c>
      <c r="AA151" s="1">
        <f t="shared" si="78"/>
        <v>44250</v>
      </c>
      <c r="AB151" s="1">
        <f t="shared" si="78"/>
        <v>2441</v>
      </c>
      <c r="AC151" s="1">
        <f t="shared" si="79"/>
        <v>10356</v>
      </c>
      <c r="AD151" s="1">
        <f t="shared" si="80"/>
        <v>449</v>
      </c>
      <c r="AE151" s="1">
        <f t="shared" si="85"/>
        <v>-118</v>
      </c>
      <c r="AF151" s="1">
        <f t="shared" si="81"/>
        <v>153</v>
      </c>
      <c r="AG151" s="1">
        <f t="shared" si="81"/>
        <v>0</v>
      </c>
      <c r="AH151" s="1">
        <f t="shared" si="81"/>
        <v>6</v>
      </c>
      <c r="AI151" s="1">
        <f t="shared" si="86"/>
        <v>41</v>
      </c>
      <c r="AJ151" s="9">
        <f t="shared" si="67"/>
        <v>3.4053849070913918E-2</v>
      </c>
      <c r="AK151" s="9">
        <f t="shared" si="68"/>
        <v>0.26369999999999999</v>
      </c>
      <c r="AL151" s="9">
        <f t="shared" si="69"/>
        <v>4.836E-2</v>
      </c>
      <c r="AM151" s="9">
        <f t="shared" si="70"/>
        <v>0.20635999999999999</v>
      </c>
      <c r="AN151" s="9">
        <f t="shared" si="71"/>
        <v>8.9800000000000001E-3</v>
      </c>
      <c r="AO151" s="9">
        <f t="shared" si="72"/>
        <v>8.1999999999999998E-4</v>
      </c>
      <c r="AP151" s="1">
        <f t="shared" si="82"/>
        <v>0</v>
      </c>
      <c r="AQ151" s="1">
        <f t="shared" si="82"/>
        <v>0</v>
      </c>
      <c r="AS151" s="1">
        <f t="shared" si="83"/>
        <v>0</v>
      </c>
      <c r="AT151" s="1">
        <f t="shared" si="87"/>
        <v>0</v>
      </c>
      <c r="AU151" s="1">
        <f t="shared" si="73"/>
        <v>61</v>
      </c>
      <c r="AV151" s="9">
        <f t="shared" si="84"/>
        <v>1.2199999999999999E-3</v>
      </c>
      <c r="AW151" s="9">
        <f t="shared" si="74"/>
        <v>4.6000000000000001E-4</v>
      </c>
      <c r="AX151" s="9">
        <f t="shared" si="75"/>
        <v>7.6000000000000004E-4</v>
      </c>
      <c r="AY151" s="9">
        <f t="shared" si="76"/>
        <v>0</v>
      </c>
      <c r="AZ151" s="9">
        <f t="shared" si="77"/>
        <v>0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155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13225</v>
      </c>
      <c r="C152" s="1">
        <v>139</v>
      </c>
      <c r="D152" s="1">
        <v>36773</v>
      </c>
      <c r="E152" s="1">
        <v>2302</v>
      </c>
      <c r="F152" s="1">
        <v>0</v>
      </c>
      <c r="G152" s="1">
        <v>10468</v>
      </c>
      <c r="H152" s="1">
        <v>0</v>
      </c>
      <c r="I152" s="1">
        <v>455</v>
      </c>
      <c r="J152" s="1">
        <v>33.65</v>
      </c>
      <c r="K152" s="1">
        <v>95.54</v>
      </c>
      <c r="L152" s="1">
        <v>2820</v>
      </c>
      <c r="M152" s="1">
        <v>1.0900000000000001</v>
      </c>
      <c r="N152" s="1">
        <v>4857</v>
      </c>
      <c r="O152" s="1">
        <v>8359</v>
      </c>
      <c r="P152" s="1">
        <v>4841</v>
      </c>
      <c r="Q152" s="1">
        <v>3459</v>
      </c>
      <c r="R152" s="1">
        <v>57</v>
      </c>
      <c r="S152" s="1">
        <v>2020</v>
      </c>
      <c r="T152" s="1">
        <v>202</v>
      </c>
      <c r="U152" s="1">
        <v>7436</v>
      </c>
      <c r="V152" s="1">
        <v>23</v>
      </c>
      <c r="W152" s="1">
        <v>39</v>
      </c>
      <c r="X152" s="1">
        <v>0</v>
      </c>
      <c r="Y152" s="1">
        <v>0</v>
      </c>
      <c r="Z152" s="1">
        <v>0</v>
      </c>
      <c r="AA152" s="1">
        <f t="shared" si="78"/>
        <v>44209</v>
      </c>
      <c r="AB152" s="1">
        <f t="shared" si="78"/>
        <v>2325</v>
      </c>
      <c r="AC152" s="1">
        <f t="shared" si="79"/>
        <v>10507</v>
      </c>
      <c r="AD152" s="1">
        <f t="shared" si="80"/>
        <v>455</v>
      </c>
      <c r="AE152" s="1">
        <f t="shared" si="85"/>
        <v>-116</v>
      </c>
      <c r="AF152" s="1">
        <f t="shared" si="81"/>
        <v>150</v>
      </c>
      <c r="AG152" s="1">
        <f t="shared" si="81"/>
        <v>0</v>
      </c>
      <c r="AH152" s="1">
        <f t="shared" si="81"/>
        <v>6</v>
      </c>
      <c r="AI152" s="1">
        <f t="shared" si="86"/>
        <v>40</v>
      </c>
      <c r="AJ152" s="9">
        <f t="shared" si="67"/>
        <v>3.440453686200378E-2</v>
      </c>
      <c r="AK152" s="9">
        <f t="shared" si="68"/>
        <v>0.26450000000000001</v>
      </c>
      <c r="AL152" s="9">
        <f t="shared" si="69"/>
        <v>4.6039999999999998E-2</v>
      </c>
      <c r="AM152" s="9">
        <f t="shared" si="70"/>
        <v>0.20935999999999999</v>
      </c>
      <c r="AN152" s="9">
        <f t="shared" si="71"/>
        <v>9.1000000000000004E-3</v>
      </c>
      <c r="AO152" s="9">
        <f t="shared" si="72"/>
        <v>8.0000000000000004E-4</v>
      </c>
      <c r="AP152" s="1">
        <f t="shared" si="82"/>
        <v>0</v>
      </c>
      <c r="AQ152" s="1">
        <f t="shared" si="82"/>
        <v>1</v>
      </c>
      <c r="AS152" s="1">
        <f t="shared" si="83"/>
        <v>0</v>
      </c>
      <c r="AT152" s="1">
        <f t="shared" si="87"/>
        <v>1</v>
      </c>
      <c r="AU152" s="1">
        <f t="shared" si="73"/>
        <v>62</v>
      </c>
      <c r="AV152" s="9">
        <f t="shared" si="84"/>
        <v>1.24E-3</v>
      </c>
      <c r="AW152" s="9">
        <f t="shared" si="74"/>
        <v>4.6000000000000001E-4</v>
      </c>
      <c r="AX152" s="9">
        <f t="shared" si="75"/>
        <v>7.7999999999999999E-4</v>
      </c>
      <c r="AY152" s="9">
        <f t="shared" si="76"/>
        <v>0</v>
      </c>
      <c r="AZ152" s="9">
        <f t="shared" si="77"/>
        <v>2.0000000000000002E-5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156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13262</v>
      </c>
      <c r="C153" s="1">
        <v>140</v>
      </c>
      <c r="D153" s="1">
        <v>36735</v>
      </c>
      <c r="E153" s="1">
        <v>2192</v>
      </c>
      <c r="F153" s="1">
        <v>0</v>
      </c>
      <c r="G153" s="1">
        <v>10609</v>
      </c>
      <c r="H153" s="1">
        <v>0</v>
      </c>
      <c r="I153" s="1">
        <v>461</v>
      </c>
      <c r="J153" s="1">
        <v>33.68</v>
      </c>
      <c r="K153" s="1">
        <v>94.31</v>
      </c>
      <c r="L153" s="1">
        <v>2794.6</v>
      </c>
      <c r="M153" s="1">
        <v>1.0900000000000001</v>
      </c>
      <c r="N153" s="1">
        <v>4885</v>
      </c>
      <c r="O153" s="1">
        <v>8369</v>
      </c>
      <c r="P153" s="1">
        <v>4771</v>
      </c>
      <c r="Q153" s="1">
        <v>3540</v>
      </c>
      <c r="R153" s="1">
        <v>58</v>
      </c>
      <c r="S153" s="1">
        <v>1928</v>
      </c>
      <c r="T153" s="1">
        <v>192</v>
      </c>
      <c r="U153" s="1">
        <v>7436</v>
      </c>
      <c r="V153" s="1">
        <v>22</v>
      </c>
      <c r="W153" s="1">
        <v>40</v>
      </c>
      <c r="X153" s="1">
        <v>0</v>
      </c>
      <c r="Y153" s="1">
        <v>0</v>
      </c>
      <c r="Z153" s="1">
        <v>0</v>
      </c>
      <c r="AA153" s="1">
        <f t="shared" si="78"/>
        <v>44171</v>
      </c>
      <c r="AB153" s="1">
        <f t="shared" si="78"/>
        <v>2214</v>
      </c>
      <c r="AC153" s="1">
        <f t="shared" si="79"/>
        <v>10649</v>
      </c>
      <c r="AD153" s="1">
        <f t="shared" si="80"/>
        <v>461</v>
      </c>
      <c r="AE153" s="1">
        <f t="shared" si="85"/>
        <v>-110</v>
      </c>
      <c r="AF153" s="1">
        <f t="shared" si="81"/>
        <v>141</v>
      </c>
      <c r="AG153" s="1">
        <f t="shared" si="81"/>
        <v>0</v>
      </c>
      <c r="AH153" s="1">
        <f t="shared" si="81"/>
        <v>6</v>
      </c>
      <c r="AI153" s="1">
        <f t="shared" si="86"/>
        <v>37</v>
      </c>
      <c r="AJ153" s="9">
        <f t="shared" si="67"/>
        <v>3.4760971195898056E-2</v>
      </c>
      <c r="AK153" s="9">
        <f t="shared" si="68"/>
        <v>0.26523999999999998</v>
      </c>
      <c r="AL153" s="9">
        <f t="shared" si="69"/>
        <v>4.3839999999999997E-2</v>
      </c>
      <c r="AM153" s="9">
        <f t="shared" si="70"/>
        <v>0.21218000000000001</v>
      </c>
      <c r="AN153" s="9">
        <f t="shared" si="71"/>
        <v>9.2200000000000008E-3</v>
      </c>
      <c r="AO153" s="9">
        <f t="shared" si="72"/>
        <v>7.3999999999999999E-4</v>
      </c>
      <c r="AP153" s="1">
        <f t="shared" si="82"/>
        <v>-1</v>
      </c>
      <c r="AQ153" s="1">
        <f t="shared" si="82"/>
        <v>1</v>
      </c>
      <c r="AS153" s="1">
        <f t="shared" si="83"/>
        <v>0</v>
      </c>
      <c r="AT153" s="1">
        <f t="shared" si="87"/>
        <v>0</v>
      </c>
      <c r="AU153" s="1">
        <f t="shared" si="73"/>
        <v>62</v>
      </c>
      <c r="AV153" s="9">
        <f t="shared" si="84"/>
        <v>1.24E-3</v>
      </c>
      <c r="AW153" s="9">
        <f t="shared" si="74"/>
        <v>4.4000000000000002E-4</v>
      </c>
      <c r="AX153" s="9">
        <f t="shared" si="75"/>
        <v>8.0000000000000004E-4</v>
      </c>
      <c r="AY153" s="9">
        <f t="shared" si="76"/>
        <v>0</v>
      </c>
      <c r="AZ153" s="9">
        <f t="shared" si="77"/>
        <v>0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157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13298</v>
      </c>
      <c r="C154" s="1">
        <v>141</v>
      </c>
      <c r="D154" s="1">
        <v>36700</v>
      </c>
      <c r="E154" s="1">
        <v>2086</v>
      </c>
      <c r="F154" s="1">
        <v>0</v>
      </c>
      <c r="G154" s="1">
        <v>10745</v>
      </c>
      <c r="H154" s="1">
        <v>0</v>
      </c>
      <c r="I154" s="1">
        <v>467</v>
      </c>
      <c r="J154" s="1">
        <v>33.71</v>
      </c>
      <c r="K154" s="1">
        <v>93.1</v>
      </c>
      <c r="L154" s="1">
        <v>2765.3</v>
      </c>
      <c r="M154" s="1">
        <v>1.08</v>
      </c>
      <c r="N154" s="1">
        <v>4910</v>
      </c>
      <c r="O154" s="1">
        <v>8378</v>
      </c>
      <c r="P154" s="1">
        <v>4701</v>
      </c>
      <c r="Q154" s="1">
        <v>3617</v>
      </c>
      <c r="R154" s="1">
        <v>58</v>
      </c>
      <c r="S154" s="1">
        <v>1838</v>
      </c>
      <c r="T154" s="1">
        <v>183</v>
      </c>
      <c r="U154" s="1">
        <v>7435</v>
      </c>
      <c r="V154" s="1">
        <v>22</v>
      </c>
      <c r="W154" s="1">
        <v>41</v>
      </c>
      <c r="X154" s="1">
        <v>0</v>
      </c>
      <c r="Y154" s="1">
        <v>0</v>
      </c>
      <c r="Z154" s="1">
        <v>0</v>
      </c>
      <c r="AA154" s="1">
        <f t="shared" si="78"/>
        <v>44135</v>
      </c>
      <c r="AB154" s="1">
        <f t="shared" si="78"/>
        <v>2108</v>
      </c>
      <c r="AC154" s="1">
        <f t="shared" si="79"/>
        <v>10786</v>
      </c>
      <c r="AD154" s="1">
        <f t="shared" si="80"/>
        <v>467</v>
      </c>
      <c r="AE154" s="1">
        <f t="shared" si="85"/>
        <v>-106</v>
      </c>
      <c r="AF154" s="1">
        <f t="shared" si="81"/>
        <v>136</v>
      </c>
      <c r="AG154" s="1">
        <f t="shared" si="81"/>
        <v>0</v>
      </c>
      <c r="AH154" s="1">
        <f t="shared" si="81"/>
        <v>6</v>
      </c>
      <c r="AI154" s="1">
        <f t="shared" si="86"/>
        <v>36</v>
      </c>
      <c r="AJ154" s="9">
        <f t="shared" si="67"/>
        <v>3.5118062866596481E-2</v>
      </c>
      <c r="AK154" s="9">
        <f t="shared" si="68"/>
        <v>0.26595999999999997</v>
      </c>
      <c r="AL154" s="9">
        <f t="shared" si="69"/>
        <v>4.172E-2</v>
      </c>
      <c r="AM154" s="9">
        <f t="shared" si="70"/>
        <v>0.21490000000000001</v>
      </c>
      <c r="AN154" s="9">
        <f t="shared" si="71"/>
        <v>9.3399999999999993E-3</v>
      </c>
      <c r="AO154" s="9">
        <f t="shared" si="72"/>
        <v>7.2000000000000005E-4</v>
      </c>
      <c r="AP154" s="1">
        <f t="shared" si="82"/>
        <v>0</v>
      </c>
      <c r="AQ154" s="1">
        <f t="shared" si="82"/>
        <v>1</v>
      </c>
      <c r="AS154" s="1">
        <f t="shared" si="83"/>
        <v>0</v>
      </c>
      <c r="AT154" s="1">
        <f t="shared" si="87"/>
        <v>1</v>
      </c>
      <c r="AU154" s="1">
        <f t="shared" si="73"/>
        <v>63</v>
      </c>
      <c r="AV154" s="9">
        <f t="shared" si="84"/>
        <v>1.2600000000000001E-3</v>
      </c>
      <c r="AW154" s="9">
        <f t="shared" si="74"/>
        <v>4.4000000000000002E-4</v>
      </c>
      <c r="AX154" s="9">
        <f t="shared" si="75"/>
        <v>8.1999999999999998E-4</v>
      </c>
      <c r="AY154" s="9">
        <f t="shared" si="76"/>
        <v>0</v>
      </c>
      <c r="AZ154" s="9">
        <f t="shared" si="77"/>
        <v>2.0000000000000002E-5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158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13330</v>
      </c>
      <c r="C155" s="1">
        <v>142</v>
      </c>
      <c r="D155" s="1">
        <v>36668</v>
      </c>
      <c r="E155" s="1">
        <v>1984</v>
      </c>
      <c r="F155" s="1">
        <v>0</v>
      </c>
      <c r="G155" s="1">
        <v>10874</v>
      </c>
      <c r="H155" s="1">
        <v>0</v>
      </c>
      <c r="I155" s="1">
        <v>472</v>
      </c>
      <c r="J155" s="1">
        <v>33.74</v>
      </c>
      <c r="K155" s="1">
        <v>91.91</v>
      </c>
      <c r="L155" s="1">
        <v>2743.9</v>
      </c>
      <c r="M155" s="1">
        <v>1.08</v>
      </c>
      <c r="N155" s="1">
        <v>4934</v>
      </c>
      <c r="O155" s="1">
        <v>8387</v>
      </c>
      <c r="P155" s="1">
        <v>4638</v>
      </c>
      <c r="Q155" s="1">
        <v>3689</v>
      </c>
      <c r="R155" s="1">
        <v>59</v>
      </c>
      <c r="S155" s="1">
        <v>1751</v>
      </c>
      <c r="T155" s="1">
        <v>175</v>
      </c>
      <c r="U155" s="1">
        <v>7434</v>
      </c>
      <c r="V155" s="1">
        <v>22</v>
      </c>
      <c r="W155" s="1">
        <v>42</v>
      </c>
      <c r="X155" s="1">
        <v>0</v>
      </c>
      <c r="Y155" s="1">
        <v>0</v>
      </c>
      <c r="Z155" s="1">
        <v>0</v>
      </c>
      <c r="AA155" s="1">
        <f t="shared" si="78"/>
        <v>44102</v>
      </c>
      <c r="AB155" s="1">
        <f t="shared" si="78"/>
        <v>2006</v>
      </c>
      <c r="AC155" s="1">
        <f t="shared" si="79"/>
        <v>10916</v>
      </c>
      <c r="AD155" s="1">
        <f t="shared" si="80"/>
        <v>472</v>
      </c>
      <c r="AE155" s="1">
        <f t="shared" si="85"/>
        <v>-102</v>
      </c>
      <c r="AF155" s="1">
        <f t="shared" si="81"/>
        <v>129</v>
      </c>
      <c r="AG155" s="1">
        <f t="shared" si="81"/>
        <v>0</v>
      </c>
      <c r="AH155" s="1">
        <f t="shared" si="81"/>
        <v>5</v>
      </c>
      <c r="AI155" s="1">
        <f t="shared" si="86"/>
        <v>32</v>
      </c>
      <c r="AJ155" s="9">
        <f t="shared" si="67"/>
        <v>3.540885221305326E-2</v>
      </c>
      <c r="AK155" s="9">
        <f t="shared" si="68"/>
        <v>0.2666</v>
      </c>
      <c r="AL155" s="9">
        <f t="shared" si="69"/>
        <v>3.968E-2</v>
      </c>
      <c r="AM155" s="9">
        <f t="shared" si="70"/>
        <v>0.21748000000000001</v>
      </c>
      <c r="AN155" s="9">
        <f t="shared" si="71"/>
        <v>9.4400000000000005E-3</v>
      </c>
      <c r="AO155" s="9">
        <f t="shared" si="72"/>
        <v>6.4000000000000005E-4</v>
      </c>
      <c r="AP155" s="1">
        <f t="shared" si="82"/>
        <v>0</v>
      </c>
      <c r="AQ155" s="1">
        <f t="shared" si="82"/>
        <v>1</v>
      </c>
      <c r="AS155" s="1">
        <f t="shared" si="83"/>
        <v>0</v>
      </c>
      <c r="AT155" s="1">
        <f t="shared" si="87"/>
        <v>1</v>
      </c>
      <c r="AU155" s="1">
        <f t="shared" si="73"/>
        <v>64</v>
      </c>
      <c r="AV155" s="9">
        <f t="shared" si="84"/>
        <v>1.2800000000000001E-3</v>
      </c>
      <c r="AW155" s="9">
        <f t="shared" si="74"/>
        <v>4.4000000000000002E-4</v>
      </c>
      <c r="AX155" s="9">
        <f t="shared" si="75"/>
        <v>8.4000000000000003E-4</v>
      </c>
      <c r="AY155" s="9">
        <f t="shared" si="76"/>
        <v>0</v>
      </c>
      <c r="AZ155" s="9">
        <f t="shared" si="77"/>
        <v>2.0000000000000002E-5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159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13359</v>
      </c>
      <c r="C156" s="1">
        <v>143</v>
      </c>
      <c r="D156" s="1">
        <v>36639</v>
      </c>
      <c r="E156" s="1">
        <v>1881</v>
      </c>
      <c r="F156" s="1">
        <v>0</v>
      </c>
      <c r="G156" s="1">
        <v>11000</v>
      </c>
      <c r="H156" s="1">
        <v>0</v>
      </c>
      <c r="I156" s="1">
        <v>478</v>
      </c>
      <c r="J156" s="1">
        <v>33.770000000000003</v>
      </c>
      <c r="K156" s="1">
        <v>90.74</v>
      </c>
      <c r="L156" s="1">
        <v>2708.1</v>
      </c>
      <c r="M156" s="1">
        <v>1.08</v>
      </c>
      <c r="N156" s="1">
        <v>4956</v>
      </c>
      <c r="O156" s="1">
        <v>8394</v>
      </c>
      <c r="P156" s="1">
        <v>4578</v>
      </c>
      <c r="Q156" s="1">
        <v>3756</v>
      </c>
      <c r="R156" s="1">
        <v>59</v>
      </c>
      <c r="S156" s="1">
        <v>1666</v>
      </c>
      <c r="T156" s="1">
        <v>165</v>
      </c>
      <c r="U156" s="1">
        <v>7434</v>
      </c>
      <c r="V156" s="1">
        <v>22</v>
      </c>
      <c r="W156" s="1">
        <v>43</v>
      </c>
      <c r="X156" s="1">
        <v>0</v>
      </c>
      <c r="Y156" s="1">
        <v>0</v>
      </c>
      <c r="Z156" s="1">
        <v>0</v>
      </c>
      <c r="AA156" s="1">
        <f t="shared" si="78"/>
        <v>44073</v>
      </c>
      <c r="AB156" s="1">
        <f t="shared" si="78"/>
        <v>1903</v>
      </c>
      <c r="AC156" s="1">
        <f t="shared" si="79"/>
        <v>11043</v>
      </c>
      <c r="AD156" s="1">
        <f t="shared" si="80"/>
        <v>478</v>
      </c>
      <c r="AE156" s="1">
        <f t="shared" si="85"/>
        <v>-103</v>
      </c>
      <c r="AF156" s="1">
        <f t="shared" si="81"/>
        <v>126</v>
      </c>
      <c r="AG156" s="1">
        <f t="shared" si="81"/>
        <v>0</v>
      </c>
      <c r="AH156" s="1">
        <f t="shared" si="81"/>
        <v>6</v>
      </c>
      <c r="AI156" s="1">
        <f t="shared" si="86"/>
        <v>29</v>
      </c>
      <c r="AJ156" s="9">
        <f t="shared" si="67"/>
        <v>3.5781121341417768E-2</v>
      </c>
      <c r="AK156" s="9">
        <f t="shared" si="68"/>
        <v>0.26717999999999997</v>
      </c>
      <c r="AL156" s="9">
        <f t="shared" si="69"/>
        <v>3.7620000000000001E-2</v>
      </c>
      <c r="AM156" s="9">
        <f t="shared" si="70"/>
        <v>0.22</v>
      </c>
      <c r="AN156" s="9">
        <f t="shared" si="71"/>
        <v>9.5600000000000008E-3</v>
      </c>
      <c r="AO156" s="9">
        <f t="shared" si="72"/>
        <v>5.8E-4</v>
      </c>
      <c r="AP156" s="1">
        <f t="shared" si="82"/>
        <v>0</v>
      </c>
      <c r="AQ156" s="1">
        <f t="shared" si="82"/>
        <v>1</v>
      </c>
      <c r="AS156" s="1">
        <f t="shared" si="83"/>
        <v>0</v>
      </c>
      <c r="AT156" s="1">
        <f t="shared" si="87"/>
        <v>1</v>
      </c>
      <c r="AU156" s="1">
        <f t="shared" si="73"/>
        <v>65</v>
      </c>
      <c r="AV156" s="9">
        <f t="shared" si="84"/>
        <v>1.2999999999999999E-3</v>
      </c>
      <c r="AW156" s="9">
        <f t="shared" si="74"/>
        <v>4.4000000000000002E-4</v>
      </c>
      <c r="AX156" s="9">
        <f t="shared" si="75"/>
        <v>8.5999999999999998E-4</v>
      </c>
      <c r="AY156" s="9">
        <f t="shared" si="76"/>
        <v>0</v>
      </c>
      <c r="AZ156" s="9">
        <f t="shared" si="77"/>
        <v>2.0000000000000002E-5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160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13388</v>
      </c>
      <c r="C157" s="1">
        <v>144</v>
      </c>
      <c r="D157" s="1">
        <v>36611</v>
      </c>
      <c r="E157" s="1">
        <v>1784</v>
      </c>
      <c r="F157" s="1">
        <v>0</v>
      </c>
      <c r="G157" s="1">
        <v>11120</v>
      </c>
      <c r="H157" s="1">
        <v>0</v>
      </c>
      <c r="I157" s="1">
        <v>484</v>
      </c>
      <c r="J157" s="1">
        <v>33.799999999999997</v>
      </c>
      <c r="K157" s="1">
        <v>89.6</v>
      </c>
      <c r="L157" s="1">
        <v>2678.5</v>
      </c>
      <c r="M157" s="1">
        <v>1.07</v>
      </c>
      <c r="N157" s="1">
        <v>4978</v>
      </c>
      <c r="O157" s="1">
        <v>8400</v>
      </c>
      <c r="P157" s="1">
        <v>4523</v>
      </c>
      <c r="Q157" s="1">
        <v>3816</v>
      </c>
      <c r="R157" s="1">
        <v>60</v>
      </c>
      <c r="S157" s="1">
        <v>1582</v>
      </c>
      <c r="T157" s="1">
        <v>157</v>
      </c>
      <c r="U157" s="1">
        <v>7433</v>
      </c>
      <c r="V157" s="1">
        <v>22</v>
      </c>
      <c r="W157" s="1">
        <v>44</v>
      </c>
      <c r="X157" s="1">
        <v>0</v>
      </c>
      <c r="Y157" s="1">
        <v>0</v>
      </c>
      <c r="Z157" s="1">
        <v>0</v>
      </c>
      <c r="AA157" s="1">
        <f t="shared" si="78"/>
        <v>44044</v>
      </c>
      <c r="AB157" s="1">
        <f t="shared" si="78"/>
        <v>1806</v>
      </c>
      <c r="AC157" s="1">
        <f t="shared" si="79"/>
        <v>11164</v>
      </c>
      <c r="AD157" s="1">
        <f t="shared" si="80"/>
        <v>484</v>
      </c>
      <c r="AE157" s="1">
        <f t="shared" si="85"/>
        <v>-97</v>
      </c>
      <c r="AF157" s="1">
        <f t="shared" si="81"/>
        <v>120</v>
      </c>
      <c r="AG157" s="1">
        <f t="shared" si="81"/>
        <v>0</v>
      </c>
      <c r="AH157" s="1">
        <f t="shared" si="81"/>
        <v>6</v>
      </c>
      <c r="AI157" s="1">
        <f t="shared" si="86"/>
        <v>29</v>
      </c>
      <c r="AJ157" s="9">
        <f t="shared" si="67"/>
        <v>3.615177771138333E-2</v>
      </c>
      <c r="AK157" s="9">
        <f t="shared" si="68"/>
        <v>0.26776</v>
      </c>
      <c r="AL157" s="9">
        <f t="shared" si="69"/>
        <v>3.5680000000000003E-2</v>
      </c>
      <c r="AM157" s="9">
        <f t="shared" si="70"/>
        <v>0.22239999999999999</v>
      </c>
      <c r="AN157" s="9">
        <f t="shared" si="71"/>
        <v>9.6799999999999994E-3</v>
      </c>
      <c r="AO157" s="9">
        <f t="shared" si="72"/>
        <v>5.8E-4</v>
      </c>
      <c r="AP157" s="1">
        <f t="shared" si="82"/>
        <v>0</v>
      </c>
      <c r="AQ157" s="1">
        <f t="shared" si="82"/>
        <v>1</v>
      </c>
      <c r="AS157" s="1">
        <f t="shared" si="83"/>
        <v>0</v>
      </c>
      <c r="AT157" s="1">
        <f t="shared" si="87"/>
        <v>1</v>
      </c>
      <c r="AU157" s="1">
        <f t="shared" si="73"/>
        <v>66</v>
      </c>
      <c r="AV157" s="9">
        <f t="shared" si="84"/>
        <v>1.32E-3</v>
      </c>
      <c r="AW157" s="9">
        <f t="shared" si="74"/>
        <v>4.4000000000000002E-4</v>
      </c>
      <c r="AX157" s="9">
        <f t="shared" si="75"/>
        <v>8.8000000000000003E-4</v>
      </c>
      <c r="AY157" s="9">
        <f t="shared" si="76"/>
        <v>0</v>
      </c>
      <c r="AZ157" s="9">
        <f t="shared" si="77"/>
        <v>2.0000000000000002E-5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161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13417</v>
      </c>
      <c r="C158" s="1">
        <v>145</v>
      </c>
      <c r="D158" s="1">
        <v>36581</v>
      </c>
      <c r="E158" s="1">
        <v>1698</v>
      </c>
      <c r="F158" s="1">
        <v>0</v>
      </c>
      <c r="G158" s="1">
        <v>11230</v>
      </c>
      <c r="H158" s="1">
        <v>0</v>
      </c>
      <c r="I158" s="1">
        <v>489</v>
      </c>
      <c r="J158" s="1">
        <v>33.83</v>
      </c>
      <c r="K158" s="1">
        <v>88.48</v>
      </c>
      <c r="L158" s="1">
        <v>2659</v>
      </c>
      <c r="M158" s="1">
        <v>1.07</v>
      </c>
      <c r="N158" s="1">
        <v>4999</v>
      </c>
      <c r="O158" s="1">
        <v>8408</v>
      </c>
      <c r="P158" s="1">
        <v>4477</v>
      </c>
      <c r="Q158" s="1">
        <v>3870</v>
      </c>
      <c r="R158" s="1">
        <v>60</v>
      </c>
      <c r="S158" s="1">
        <v>1506</v>
      </c>
      <c r="T158" s="1">
        <v>149</v>
      </c>
      <c r="U158" s="1">
        <v>7432</v>
      </c>
      <c r="V158" s="1">
        <v>22</v>
      </c>
      <c r="W158" s="1">
        <v>45</v>
      </c>
      <c r="X158" s="1">
        <v>0</v>
      </c>
      <c r="Y158" s="1">
        <v>0</v>
      </c>
      <c r="Z158" s="1">
        <v>0</v>
      </c>
      <c r="AA158" s="1">
        <f t="shared" si="78"/>
        <v>44013</v>
      </c>
      <c r="AB158" s="1">
        <f t="shared" si="78"/>
        <v>1720</v>
      </c>
      <c r="AC158" s="1">
        <f t="shared" si="79"/>
        <v>11275</v>
      </c>
      <c r="AD158" s="1">
        <f t="shared" si="80"/>
        <v>489</v>
      </c>
      <c r="AE158" s="1">
        <f t="shared" si="85"/>
        <v>-86</v>
      </c>
      <c r="AF158" s="1">
        <f t="shared" si="81"/>
        <v>110</v>
      </c>
      <c r="AG158" s="1">
        <f t="shared" si="81"/>
        <v>0</v>
      </c>
      <c r="AH158" s="1">
        <f t="shared" si="81"/>
        <v>5</v>
      </c>
      <c r="AI158" s="1">
        <f t="shared" si="86"/>
        <v>29</v>
      </c>
      <c r="AJ158" s="9">
        <f t="shared" si="67"/>
        <v>3.6446299470820599E-2</v>
      </c>
      <c r="AK158" s="9">
        <f t="shared" si="68"/>
        <v>0.26834000000000002</v>
      </c>
      <c r="AL158" s="9">
        <f t="shared" si="69"/>
        <v>3.3959999999999997E-2</v>
      </c>
      <c r="AM158" s="9">
        <f t="shared" si="70"/>
        <v>0.22459999999999999</v>
      </c>
      <c r="AN158" s="9">
        <f t="shared" si="71"/>
        <v>9.7800000000000005E-3</v>
      </c>
      <c r="AO158" s="9">
        <f t="shared" si="72"/>
        <v>5.8E-4</v>
      </c>
      <c r="AP158" s="1">
        <f t="shared" si="82"/>
        <v>0</v>
      </c>
      <c r="AQ158" s="1">
        <f t="shared" si="82"/>
        <v>1</v>
      </c>
      <c r="AS158" s="1">
        <f t="shared" si="83"/>
        <v>0</v>
      </c>
      <c r="AT158" s="1">
        <f t="shared" si="87"/>
        <v>1</v>
      </c>
      <c r="AU158" s="1">
        <f t="shared" si="73"/>
        <v>67</v>
      </c>
      <c r="AV158" s="9">
        <f t="shared" si="84"/>
        <v>1.34E-3</v>
      </c>
      <c r="AW158" s="9">
        <f t="shared" si="74"/>
        <v>4.4000000000000002E-4</v>
      </c>
      <c r="AX158" s="9">
        <f t="shared" si="75"/>
        <v>8.9999999999999998E-4</v>
      </c>
      <c r="AY158" s="9">
        <f t="shared" si="76"/>
        <v>0</v>
      </c>
      <c r="AZ158" s="9">
        <f t="shared" si="77"/>
        <v>2.0000000000000002E-5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162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13445</v>
      </c>
      <c r="C159" s="1">
        <v>146</v>
      </c>
      <c r="D159" s="1">
        <v>36552</v>
      </c>
      <c r="E159" s="1">
        <v>1612</v>
      </c>
      <c r="F159" s="1">
        <v>0</v>
      </c>
      <c r="G159" s="1">
        <v>11339</v>
      </c>
      <c r="H159" s="1">
        <v>0</v>
      </c>
      <c r="I159" s="1">
        <v>494</v>
      </c>
      <c r="J159" s="1">
        <v>33.86</v>
      </c>
      <c r="K159" s="1">
        <v>87.39</v>
      </c>
      <c r="L159" s="1">
        <v>2606.5</v>
      </c>
      <c r="M159" s="1">
        <v>1.07</v>
      </c>
      <c r="N159" s="1">
        <v>5019</v>
      </c>
      <c r="O159" s="1">
        <v>8417</v>
      </c>
      <c r="P159" s="1">
        <v>4431</v>
      </c>
      <c r="Q159" s="1">
        <v>3925</v>
      </c>
      <c r="R159" s="1">
        <v>61</v>
      </c>
      <c r="S159" s="1">
        <v>1429</v>
      </c>
      <c r="T159" s="1">
        <v>141</v>
      </c>
      <c r="U159" s="1">
        <v>7431</v>
      </c>
      <c r="V159" s="1">
        <v>22</v>
      </c>
      <c r="W159" s="1">
        <v>46</v>
      </c>
      <c r="X159" s="1">
        <v>0</v>
      </c>
      <c r="Y159" s="1">
        <v>0</v>
      </c>
      <c r="Z159" s="1">
        <v>0</v>
      </c>
      <c r="AA159" s="1">
        <f t="shared" si="78"/>
        <v>43983</v>
      </c>
      <c r="AB159" s="1">
        <f t="shared" si="78"/>
        <v>1634</v>
      </c>
      <c r="AC159" s="1">
        <f t="shared" si="79"/>
        <v>11385</v>
      </c>
      <c r="AD159" s="1">
        <f t="shared" si="80"/>
        <v>494</v>
      </c>
      <c r="AE159" s="1">
        <f t="shared" si="85"/>
        <v>-86</v>
      </c>
      <c r="AF159" s="1">
        <f t="shared" si="81"/>
        <v>109</v>
      </c>
      <c r="AG159" s="1">
        <f t="shared" si="81"/>
        <v>0</v>
      </c>
      <c r="AH159" s="1">
        <f t="shared" si="81"/>
        <v>5</v>
      </c>
      <c r="AI159" s="1">
        <f t="shared" si="86"/>
        <v>28</v>
      </c>
      <c r="AJ159" s="9">
        <f t="shared" si="67"/>
        <v>3.6742283376719968E-2</v>
      </c>
      <c r="AK159" s="9">
        <f t="shared" si="68"/>
        <v>0.26889999999999997</v>
      </c>
      <c r="AL159" s="9">
        <f t="shared" si="69"/>
        <v>3.2239999999999998E-2</v>
      </c>
      <c r="AM159" s="9">
        <f t="shared" si="70"/>
        <v>0.22678000000000001</v>
      </c>
      <c r="AN159" s="9">
        <f t="shared" si="71"/>
        <v>9.8799999999999999E-3</v>
      </c>
      <c r="AO159" s="9">
        <f t="shared" si="72"/>
        <v>5.5999999999999995E-4</v>
      </c>
      <c r="AP159" s="1">
        <f t="shared" si="82"/>
        <v>0</v>
      </c>
      <c r="AQ159" s="1">
        <f t="shared" si="82"/>
        <v>1</v>
      </c>
      <c r="AS159" s="1">
        <f t="shared" si="83"/>
        <v>0</v>
      </c>
      <c r="AT159" s="1">
        <f t="shared" si="87"/>
        <v>1</v>
      </c>
      <c r="AU159" s="1">
        <f t="shared" si="73"/>
        <v>68</v>
      </c>
      <c r="AV159" s="9">
        <f t="shared" si="84"/>
        <v>1.3600000000000001E-3</v>
      </c>
      <c r="AW159" s="9">
        <f t="shared" si="74"/>
        <v>4.4000000000000002E-4</v>
      </c>
      <c r="AX159" s="9">
        <f t="shared" si="75"/>
        <v>9.2000000000000003E-4</v>
      </c>
      <c r="AY159" s="9">
        <f t="shared" si="76"/>
        <v>0</v>
      </c>
      <c r="AZ159" s="9">
        <f t="shared" si="77"/>
        <v>2.0000000000000002E-5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163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13472</v>
      </c>
      <c r="C160" s="1">
        <v>147</v>
      </c>
      <c r="D160" s="1">
        <v>36526</v>
      </c>
      <c r="E160" s="1">
        <v>1527</v>
      </c>
      <c r="F160" s="1">
        <v>0</v>
      </c>
      <c r="G160" s="1">
        <v>11446</v>
      </c>
      <c r="H160" s="1">
        <v>0</v>
      </c>
      <c r="I160" s="1">
        <v>499</v>
      </c>
      <c r="J160" s="1">
        <v>33.89</v>
      </c>
      <c r="K160" s="1">
        <v>86.32</v>
      </c>
      <c r="L160" s="1">
        <v>2569.6</v>
      </c>
      <c r="M160" s="1">
        <v>1.06</v>
      </c>
      <c r="N160" s="1">
        <v>5036</v>
      </c>
      <c r="O160" s="1">
        <v>8426</v>
      </c>
      <c r="P160" s="1">
        <v>4388</v>
      </c>
      <c r="Q160" s="1">
        <v>3976</v>
      </c>
      <c r="R160" s="1">
        <v>61</v>
      </c>
      <c r="S160" s="1">
        <v>1353</v>
      </c>
      <c r="T160" s="1">
        <v>134</v>
      </c>
      <c r="U160" s="1">
        <v>7431</v>
      </c>
      <c r="V160" s="1">
        <v>21</v>
      </c>
      <c r="W160" s="1">
        <v>47</v>
      </c>
      <c r="X160" s="1">
        <v>0</v>
      </c>
      <c r="Y160" s="1">
        <v>0</v>
      </c>
      <c r="Z160" s="1">
        <v>0</v>
      </c>
      <c r="AA160" s="1">
        <f t="shared" si="78"/>
        <v>43957</v>
      </c>
      <c r="AB160" s="1">
        <f t="shared" si="78"/>
        <v>1548</v>
      </c>
      <c r="AC160" s="1">
        <f t="shared" si="79"/>
        <v>11493</v>
      </c>
      <c r="AD160" s="1">
        <f t="shared" si="80"/>
        <v>499</v>
      </c>
      <c r="AE160" s="1">
        <f t="shared" si="85"/>
        <v>-85</v>
      </c>
      <c r="AF160" s="1">
        <f t="shared" si="81"/>
        <v>107</v>
      </c>
      <c r="AG160" s="1">
        <f t="shared" si="81"/>
        <v>0</v>
      </c>
      <c r="AH160" s="1">
        <f t="shared" si="81"/>
        <v>5</v>
      </c>
      <c r="AI160" s="1">
        <f t="shared" si="86"/>
        <v>27</v>
      </c>
      <c r="AJ160" s="9">
        <f t="shared" si="67"/>
        <v>3.7039786223277908E-2</v>
      </c>
      <c r="AK160" s="9">
        <f t="shared" si="68"/>
        <v>0.26944000000000001</v>
      </c>
      <c r="AL160" s="9">
        <f t="shared" si="69"/>
        <v>3.0540000000000001E-2</v>
      </c>
      <c r="AM160" s="9">
        <f t="shared" si="70"/>
        <v>0.22892000000000001</v>
      </c>
      <c r="AN160" s="9">
        <f t="shared" si="71"/>
        <v>9.9799999999999993E-3</v>
      </c>
      <c r="AO160" s="9">
        <f t="shared" si="72"/>
        <v>5.4000000000000001E-4</v>
      </c>
      <c r="AP160" s="1">
        <f t="shared" si="82"/>
        <v>-1</v>
      </c>
      <c r="AQ160" s="1">
        <f t="shared" si="82"/>
        <v>1</v>
      </c>
      <c r="AS160" s="1">
        <f t="shared" si="83"/>
        <v>0</v>
      </c>
      <c r="AT160" s="1">
        <f t="shared" si="87"/>
        <v>0</v>
      </c>
      <c r="AU160" s="1">
        <f t="shared" si="73"/>
        <v>68</v>
      </c>
      <c r="AV160" s="9">
        <f t="shared" si="84"/>
        <v>1.3600000000000001E-3</v>
      </c>
      <c r="AW160" s="9">
        <f t="shared" si="74"/>
        <v>4.2000000000000002E-4</v>
      </c>
      <c r="AX160" s="9">
        <f t="shared" si="75"/>
        <v>9.3999999999999997E-4</v>
      </c>
      <c r="AY160" s="9">
        <f t="shared" si="76"/>
        <v>0</v>
      </c>
      <c r="AZ160" s="9">
        <f t="shared" si="77"/>
        <v>0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164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13497</v>
      </c>
      <c r="C161" s="1">
        <v>148</v>
      </c>
      <c r="D161" s="1">
        <v>36500</v>
      </c>
      <c r="E161" s="1">
        <v>1445</v>
      </c>
      <c r="F161" s="1">
        <v>0</v>
      </c>
      <c r="G161" s="1">
        <v>11548</v>
      </c>
      <c r="H161" s="1">
        <v>0</v>
      </c>
      <c r="I161" s="1">
        <v>504</v>
      </c>
      <c r="J161" s="1">
        <v>33.92</v>
      </c>
      <c r="K161" s="1">
        <v>85.28</v>
      </c>
      <c r="L161" s="1">
        <v>2532.6</v>
      </c>
      <c r="M161" s="1">
        <v>1.06</v>
      </c>
      <c r="N161" s="1">
        <v>5054</v>
      </c>
      <c r="O161" s="1">
        <v>8434</v>
      </c>
      <c r="P161" s="1">
        <v>4349</v>
      </c>
      <c r="Q161" s="1">
        <v>4023</v>
      </c>
      <c r="R161" s="1">
        <v>61</v>
      </c>
      <c r="S161" s="1">
        <v>1277</v>
      </c>
      <c r="T161" s="1">
        <v>126</v>
      </c>
      <c r="U161" s="1">
        <v>7430</v>
      </c>
      <c r="V161" s="1">
        <v>21</v>
      </c>
      <c r="W161" s="1">
        <v>48</v>
      </c>
      <c r="X161" s="1">
        <v>0</v>
      </c>
      <c r="Y161" s="1">
        <v>0</v>
      </c>
      <c r="Z161" s="1">
        <v>0</v>
      </c>
      <c r="AA161" s="1">
        <f t="shared" si="78"/>
        <v>43930</v>
      </c>
      <c r="AB161" s="1">
        <f t="shared" si="78"/>
        <v>1466</v>
      </c>
      <c r="AC161" s="1">
        <f t="shared" si="79"/>
        <v>11596</v>
      </c>
      <c r="AD161" s="1">
        <f t="shared" si="80"/>
        <v>504</v>
      </c>
      <c r="AE161" s="1">
        <f t="shared" si="85"/>
        <v>-82</v>
      </c>
      <c r="AF161" s="1">
        <f t="shared" si="81"/>
        <v>102</v>
      </c>
      <c r="AG161" s="1">
        <f t="shared" si="81"/>
        <v>0</v>
      </c>
      <c r="AH161" s="1">
        <f t="shared" si="81"/>
        <v>5</v>
      </c>
      <c r="AI161" s="1">
        <f t="shared" si="86"/>
        <v>25</v>
      </c>
      <c r="AJ161" s="9">
        <f t="shared" si="67"/>
        <v>3.7341631473660812E-2</v>
      </c>
      <c r="AK161" s="9">
        <f t="shared" si="68"/>
        <v>0.26994000000000001</v>
      </c>
      <c r="AL161" s="9">
        <f t="shared" si="69"/>
        <v>2.8899999999999999E-2</v>
      </c>
      <c r="AM161" s="9">
        <f t="shared" si="70"/>
        <v>0.23096</v>
      </c>
      <c r="AN161" s="9">
        <f t="shared" si="71"/>
        <v>1.008E-2</v>
      </c>
      <c r="AO161" s="9">
        <f t="shared" si="72"/>
        <v>5.0000000000000001E-4</v>
      </c>
      <c r="AP161" s="1">
        <f t="shared" si="82"/>
        <v>0</v>
      </c>
      <c r="AQ161" s="1">
        <f t="shared" si="82"/>
        <v>1</v>
      </c>
      <c r="AS161" s="1">
        <f t="shared" si="83"/>
        <v>0</v>
      </c>
      <c r="AT161" s="1">
        <f t="shared" si="87"/>
        <v>1</v>
      </c>
      <c r="AU161" s="1">
        <f t="shared" si="73"/>
        <v>69</v>
      </c>
      <c r="AV161" s="9">
        <f t="shared" si="84"/>
        <v>1.3799999999999999E-3</v>
      </c>
      <c r="AW161" s="9">
        <f t="shared" si="74"/>
        <v>4.2000000000000002E-4</v>
      </c>
      <c r="AX161" s="9">
        <f t="shared" si="75"/>
        <v>9.6000000000000002E-4</v>
      </c>
      <c r="AY161" s="9">
        <f t="shared" si="76"/>
        <v>0</v>
      </c>
      <c r="AZ161" s="9">
        <f t="shared" si="77"/>
        <v>2.0000000000000002E-5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165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13522</v>
      </c>
      <c r="C162" s="1">
        <v>149</v>
      </c>
      <c r="D162" s="1">
        <v>36475</v>
      </c>
      <c r="E162" s="1">
        <v>1372</v>
      </c>
      <c r="F162" s="1">
        <v>0</v>
      </c>
      <c r="G162" s="1">
        <v>11641</v>
      </c>
      <c r="H162" s="1">
        <v>0</v>
      </c>
      <c r="I162" s="1">
        <v>509</v>
      </c>
      <c r="J162" s="1">
        <v>33.94</v>
      </c>
      <c r="K162" s="1">
        <v>84.27</v>
      </c>
      <c r="L162" s="1">
        <v>2495.3000000000002</v>
      </c>
      <c r="M162" s="1">
        <v>1.06</v>
      </c>
      <c r="N162" s="1">
        <v>5072</v>
      </c>
      <c r="O162" s="1">
        <v>8441</v>
      </c>
      <c r="P162" s="1">
        <v>4314</v>
      </c>
      <c r="Q162" s="1">
        <v>4065</v>
      </c>
      <c r="R162" s="1">
        <v>61</v>
      </c>
      <c r="S162" s="1">
        <v>1209</v>
      </c>
      <c r="T162" s="1">
        <v>120</v>
      </c>
      <c r="U162" s="1">
        <v>7429</v>
      </c>
      <c r="V162" s="1">
        <v>21</v>
      </c>
      <c r="W162" s="1">
        <v>48</v>
      </c>
      <c r="X162" s="1">
        <v>0</v>
      </c>
      <c r="Y162" s="1">
        <v>0</v>
      </c>
      <c r="Z162" s="1">
        <v>0</v>
      </c>
      <c r="AA162" s="1">
        <f t="shared" si="78"/>
        <v>43904</v>
      </c>
      <c r="AB162" s="1">
        <f t="shared" si="78"/>
        <v>1393</v>
      </c>
      <c r="AC162" s="1">
        <f t="shared" si="79"/>
        <v>11689</v>
      </c>
      <c r="AD162" s="1">
        <f t="shared" si="80"/>
        <v>509</v>
      </c>
      <c r="AE162" s="1">
        <f t="shared" si="85"/>
        <v>-73</v>
      </c>
      <c r="AF162" s="1">
        <f t="shared" si="81"/>
        <v>93</v>
      </c>
      <c r="AG162" s="1">
        <f t="shared" si="81"/>
        <v>0</v>
      </c>
      <c r="AH162" s="1">
        <f t="shared" si="81"/>
        <v>5</v>
      </c>
      <c r="AI162" s="1">
        <f t="shared" si="86"/>
        <v>25</v>
      </c>
      <c r="AJ162" s="9">
        <f t="shared" si="67"/>
        <v>3.7642360597544743E-2</v>
      </c>
      <c r="AK162" s="9">
        <f t="shared" si="68"/>
        <v>0.27044000000000001</v>
      </c>
      <c r="AL162" s="9">
        <f t="shared" si="69"/>
        <v>2.7439999999999999E-2</v>
      </c>
      <c r="AM162" s="9">
        <f t="shared" si="70"/>
        <v>0.23282</v>
      </c>
      <c r="AN162" s="9">
        <f t="shared" si="71"/>
        <v>1.018E-2</v>
      </c>
      <c r="AO162" s="9">
        <f t="shared" si="72"/>
        <v>5.0000000000000001E-4</v>
      </c>
      <c r="AP162" s="1">
        <f t="shared" si="82"/>
        <v>0</v>
      </c>
      <c r="AQ162" s="1">
        <f t="shared" si="82"/>
        <v>0</v>
      </c>
      <c r="AS162" s="1">
        <f t="shared" si="83"/>
        <v>0</v>
      </c>
      <c r="AT162" s="1">
        <f t="shared" si="87"/>
        <v>0</v>
      </c>
      <c r="AU162" s="1">
        <f t="shared" si="73"/>
        <v>69</v>
      </c>
      <c r="AV162" s="9">
        <f t="shared" si="84"/>
        <v>1.3799999999999999E-3</v>
      </c>
      <c r="AW162" s="9">
        <f t="shared" si="74"/>
        <v>4.2000000000000002E-4</v>
      </c>
      <c r="AX162" s="9">
        <f t="shared" si="75"/>
        <v>9.6000000000000002E-4</v>
      </c>
      <c r="AY162" s="9">
        <f t="shared" si="76"/>
        <v>0</v>
      </c>
      <c r="AZ162" s="9">
        <f t="shared" si="77"/>
        <v>0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166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13545</v>
      </c>
      <c r="C163" s="1">
        <v>150</v>
      </c>
      <c r="D163" s="1">
        <v>36453</v>
      </c>
      <c r="E163" s="1">
        <v>1300</v>
      </c>
      <c r="F163" s="1">
        <v>0</v>
      </c>
      <c r="G163" s="1">
        <v>11731</v>
      </c>
      <c r="H163" s="1">
        <v>0</v>
      </c>
      <c r="I163" s="1">
        <v>514</v>
      </c>
      <c r="J163" s="1">
        <v>33.97</v>
      </c>
      <c r="K163" s="1">
        <v>83.28</v>
      </c>
      <c r="L163" s="1">
        <v>2467.3000000000002</v>
      </c>
      <c r="M163" s="1">
        <v>1.05</v>
      </c>
      <c r="N163" s="1">
        <v>5088</v>
      </c>
      <c r="O163" s="1">
        <v>8447</v>
      </c>
      <c r="P163" s="1">
        <v>4282</v>
      </c>
      <c r="Q163" s="1">
        <v>4103</v>
      </c>
      <c r="R163" s="1">
        <v>62</v>
      </c>
      <c r="S163" s="1">
        <v>1143</v>
      </c>
      <c r="T163" s="1">
        <v>113</v>
      </c>
      <c r="U163" s="1">
        <v>7428</v>
      </c>
      <c r="V163" s="1">
        <v>21</v>
      </c>
      <c r="W163" s="1">
        <v>49</v>
      </c>
      <c r="X163" s="1">
        <v>0</v>
      </c>
      <c r="Y163" s="1">
        <v>0</v>
      </c>
      <c r="Z163" s="1">
        <v>0</v>
      </c>
      <c r="AA163" s="1">
        <f t="shared" si="78"/>
        <v>43881</v>
      </c>
      <c r="AB163" s="1">
        <f t="shared" si="78"/>
        <v>1321</v>
      </c>
      <c r="AC163" s="1">
        <f t="shared" si="79"/>
        <v>11780</v>
      </c>
      <c r="AD163" s="1">
        <f t="shared" si="80"/>
        <v>514</v>
      </c>
      <c r="AE163" s="1">
        <f t="shared" si="85"/>
        <v>-72</v>
      </c>
      <c r="AF163" s="1">
        <f t="shared" si="81"/>
        <v>90</v>
      </c>
      <c r="AG163" s="1">
        <f t="shared" si="81"/>
        <v>0</v>
      </c>
      <c r="AH163" s="1">
        <f t="shared" si="81"/>
        <v>5</v>
      </c>
      <c r="AI163" s="1">
        <f t="shared" si="86"/>
        <v>23</v>
      </c>
      <c r="AJ163" s="9">
        <f t="shared" si="67"/>
        <v>3.7947582133628643E-2</v>
      </c>
      <c r="AK163" s="9">
        <f t="shared" si="68"/>
        <v>0.27089999999999997</v>
      </c>
      <c r="AL163" s="9">
        <f t="shared" si="69"/>
        <v>2.5999999999999999E-2</v>
      </c>
      <c r="AM163" s="9">
        <f t="shared" si="70"/>
        <v>0.23462</v>
      </c>
      <c r="AN163" s="9">
        <f t="shared" si="71"/>
        <v>1.0279999999999999E-2</v>
      </c>
      <c r="AO163" s="9">
        <f t="shared" si="72"/>
        <v>4.6000000000000001E-4</v>
      </c>
      <c r="AP163" s="1">
        <f t="shared" si="82"/>
        <v>0</v>
      </c>
      <c r="AQ163" s="1">
        <f t="shared" si="82"/>
        <v>1</v>
      </c>
      <c r="AS163" s="1">
        <f t="shared" si="83"/>
        <v>0</v>
      </c>
      <c r="AT163" s="1">
        <f t="shared" si="87"/>
        <v>1</v>
      </c>
      <c r="AU163" s="1">
        <f t="shared" si="73"/>
        <v>70</v>
      </c>
      <c r="AV163" s="9">
        <f t="shared" si="84"/>
        <v>1.4E-3</v>
      </c>
      <c r="AW163" s="9">
        <f t="shared" si="74"/>
        <v>4.2000000000000002E-4</v>
      </c>
      <c r="AX163" s="9">
        <f t="shared" si="75"/>
        <v>9.7999999999999997E-4</v>
      </c>
      <c r="AY163" s="9">
        <f t="shared" si="76"/>
        <v>0</v>
      </c>
      <c r="AZ163" s="9">
        <f t="shared" si="77"/>
        <v>2.0000000000000002E-5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167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168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169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170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171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172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173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174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175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176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177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178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179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180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181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182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183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184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185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186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187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188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189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190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191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192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193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194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195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196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197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198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199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200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M215" s="5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M216" s="5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M217" s="5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M218" s="5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Y12:Z12"/>
    <mergeCell ref="AE12:AH12"/>
    <mergeCell ref="AK12:AO12"/>
    <mergeCell ref="AP12:AS12"/>
    <mergeCell ref="AU12:AZ1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Parametros</vt:lpstr>
      <vt:lpstr>EvolOf</vt:lpstr>
      <vt:lpstr>50SRantiguo</vt:lpstr>
      <vt:lpstr>50SRalternativo</vt:lpstr>
      <vt:lpstr>50SR (2)</vt:lpstr>
      <vt:lpstr>50SR_asin</vt:lpstr>
      <vt:lpstr>50CR_asin</vt:lpstr>
      <vt:lpstr>50CR30</vt:lpstr>
      <vt:lpstr>50CR_30_40m1_0m2</vt:lpstr>
      <vt:lpstr>50CR30_25m1_0m2</vt:lpstr>
      <vt:lpstr>50CR_30_25m1_15m2_0</vt:lpstr>
      <vt:lpstr>50CR_30_25m1_15m2_15m1_0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2020-04-13T14:04:59Z</dcterms:modified>
</cp:coreProperties>
</file>